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28"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<sst xmlns="http://schemas.openxmlformats.org/spreadsheetml/2006/main" count="10963" uniqueCount="2121">
  <si>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</si>
  <si>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</si>
  <si>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</si>
  <si>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</si>
  <si>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</si>
  <si>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</si>
  <si>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</si>
  <si>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</si>
  <si>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</si>
  <si>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</si>
  <si>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</si>
  <si>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</si>
  <si>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</si>
  <si>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</si>
  <si>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</si>
  <si>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</si>
  <si>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</si>
  <si>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</si>
  <si>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</si>
  <si>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</si>
  <si>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</si>
  <si>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</si>
  <si>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</si>
  <si>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</si>
  <si>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</si>
  <si>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</si>
  <si>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</si>
  <si>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</si>
  <si>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</si>
  <si>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</si>
  <si>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</si>
  <si>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</si>
  <si>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</si>
  <si>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</si>
  <si>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</si>
  <si>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</si>
  <si>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</si>
  <si>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</si>
  <si>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</si>
  <si>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</si>
  <si>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</si>
  <si>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</si>
  <si>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</si>
  <si>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</si>
  <si>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</si>
  <si>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</si>
  <si>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</si>
  <si>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</si>
  <si>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</si>
  <si>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</si>
  <si>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</si>
  <si>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</si>
  <si>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</si>
  <si>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</si>
  <si>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</si>
  <si>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</si>
  <si>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</si>
  <si>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</si>
  <si>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</si>
  <si>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</si>
  <si>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</si>
  <si>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</si>
  <si>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</si>
  <si>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</si>
  <si>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</si>
  <si>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</si>
  <si>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</si>
  <si>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</si>
  <si>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</si>
  <si>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</si>
  <si>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</si>
  <si>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</si>
  <si>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</si>
  <si>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</si>
  <si>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</si>
  <si>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</si>
  <si>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</si>
  <si>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</si>
  <si>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</si>
  <si>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</si>
  <si>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</si>
  <si>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</si>
  <si>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</si>
  <si>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</si>
  <si>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</si>
  <si>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</si>
  <si>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</si>
  <si>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</si>
  <si>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</si>
  <si>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</si>
  <si>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</si>
  <si>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</si>
  <si>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</si>
  <si>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</si>
  <si>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</si>
  <si>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</si>
  <si>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</si>
  <si>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</si>
  <si>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</si>
  <si>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</si>
  <si>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</si>
  <si>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</si>
  <si>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</si>
  <si>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</si>
  <si>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</si>
  <si>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</si>
  <si>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</si>
  <si>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</si>
  <si>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</si>
  <si>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</si>
  <si>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</si>
  <si>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</si>
  <si>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</si>
  <si>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</si>
  <si>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</si>
  <si>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</si>
  <si>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</si>
  <si>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</si>
  <si>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</si>
  <si>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</si>
  <si>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</si>
  <si>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</si>
  <si>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</si>
  <si>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</si>
  <si>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</si>
  <si>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</si>
  <si>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</si>
  <si>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</si>
  <si>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</si>
  <si>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</si>
  <si>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</si>
  <si>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</si>
  <si>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</si>
  <si>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</si>
  <si>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</si>
  <si>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</si>
  <si>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</si>
  <si>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</si>
  <si>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</si>
  <si>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</si>
  <si>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</si>
  <si>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</si>
  <si>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</si>
  <si>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</si>
  <si>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</si>
  <si>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</si>
  <si>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</si>
  <si>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</si>
  <si>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</si>
  <si>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</si>
  <si>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</si>
  <si>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</si>
  <si>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</si>
  <si>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</si>
  <si>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</si>
  <si>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</si>
  <si>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</si>
  <si>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</si>
  <si>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</si>
  <si>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</si>
  <si>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</si>
  <si>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</si>
  <si>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</si>
  <si>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</si>
  <si>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</si>
  <si>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</si>
  <si>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</si>
  <si>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</si>
  <si>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</si>
  <si>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</si>
  <si>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</si>
  <si>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</si>
  <si>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</si>
  <si>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</si>
  <si>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</si>
  <si>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</si>
  <si>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</si>
  <si>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</si>
  <si>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</si>
  <si>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</si>
  <si>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</si>
  <si>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</si>
  <si>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</si>
  <si>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</si>
  <si>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</si>
  <si>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</si>
  <si>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</si>
  <si>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</si>
  <si>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</si>
  <si>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</si>
  <si>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</si>
  <si>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</si>
  <si>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</si>
  <si>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</si>
  <si>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</si>
  <si>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</si>
  <si>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</si>
  <si>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</si>
  <si>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</si>
  <si>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</si>
  <si>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</si>
  <si>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</si>
  <si>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</si>
  <si>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</si>
  <si>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</si>
  <si>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</si>
  <si>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</si>
  <si>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</si>
  <si>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</si>
  <si>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</si>
  <si>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</si>
  <si>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</si>
  <si>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</si>
  <si>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</si>
  <si>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aygun_mva96</t>
  </si>
  <si>
    <t>heyitsnaddd</t>
  </si>
  <si>
    <t>joonspuppees</t>
  </si>
  <si>
    <t>crystalaej</t>
  </si>
  <si>
    <t>jiminiehoodie_</t>
  </si>
  <si>
    <t>moccawoo</t>
  </si>
  <si>
    <t>auugun</t>
  </si>
  <si>
    <t>ajooniex</t>
  </si>
  <si>
    <t>mamaniiim</t>
  </si>
  <si>
    <t>sugoikorea</t>
  </si>
  <si>
    <t>lfl2000_</t>
  </si>
  <si>
    <t>damayanti_minoz</t>
  </si>
  <si>
    <t>stducktose</t>
  </si>
  <si>
    <t>seoknami</t>
  </si>
  <si>
    <t>aniesanne</t>
  </si>
  <si>
    <t>sheymashey</t>
  </si>
  <si>
    <t>shabyzz</t>
  </si>
  <si>
    <t>jeihunn</t>
  </si>
  <si>
    <t>bangtan52590698</t>
  </si>
  <si>
    <t>muradaghayeeev</t>
  </si>
  <si>
    <t>baharol_</t>
  </si>
  <si>
    <t>oykuugirmen</t>
  </si>
  <si>
    <t>winger8070</t>
  </si>
  <si>
    <t>darknessqueenn_</t>
  </si>
  <si>
    <t>sesakisendes</t>
  </si>
  <si>
    <t>gunai_alieva</t>
  </si>
  <si>
    <t>sismailzadeh</t>
  </si>
  <si>
    <t>rasulzaidov</t>
  </si>
  <si>
    <t>brksnermin</t>
  </si>
  <si>
    <t>huseynli_ilkin</t>
  </si>
  <si>
    <t>sadako_sasaki</t>
  </si>
  <si>
    <t>janmirzayeva</t>
  </si>
  <si>
    <t>poladli</t>
  </si>
  <si>
    <t>oruc_hummet</t>
  </si>
  <si>
    <t>rafishka_aziz</t>
  </si>
  <si>
    <t>jgaribova</t>
  </si>
  <si>
    <t>rfarajli</t>
  </si>
  <si>
    <t>babakhanli_</t>
  </si>
  <si>
    <t>aydan_nabiyeva</t>
  </si>
  <si>
    <t>huseynovakama</t>
  </si>
  <si>
    <t>ebruliii94</t>
  </si>
  <si>
    <t>ramin_huseyn</t>
  </si>
  <si>
    <t>mhrrmzamanov</t>
  </si>
  <si>
    <t>ilkin98190823</t>
  </si>
  <si>
    <t>kama48964100</t>
  </si>
  <si>
    <t>_roshen</t>
  </si>
  <si>
    <t>namik_az</t>
  </si>
  <si>
    <t>mrhydrl</t>
  </si>
  <si>
    <t>farxaddd</t>
  </si>
  <si>
    <t>gunelragimli</t>
  </si>
  <si>
    <t>floresnarcissus</t>
  </si>
  <si>
    <t>java_hva</t>
  </si>
  <si>
    <t>tahire1908</t>
  </si>
  <si>
    <t>19reshad03</t>
  </si>
  <si>
    <t>ilkin_f</t>
  </si>
  <si>
    <t>etibarlis</t>
  </si>
  <si>
    <t>mehinibra</t>
  </si>
  <si>
    <t>hylintangg</t>
  </si>
  <si>
    <t>yeehawlix</t>
  </si>
  <si>
    <t>ncteabag</t>
  </si>
  <si>
    <t>flowersforhjs</t>
  </si>
  <si>
    <t>ahmadovhikmat</t>
  </si>
  <si>
    <t>fa1imma</t>
  </si>
  <si>
    <t>konul_rustamova</t>
  </si>
  <si>
    <t>fidanasofieva</t>
  </si>
  <si>
    <t>guli072289</t>
  </si>
  <si>
    <t>rustamlisabina</t>
  </si>
  <si>
    <t>ruslanasad</t>
  </si>
  <si>
    <t>jamilajoon</t>
  </si>
  <si>
    <t>seouitro</t>
  </si>
  <si>
    <t>revaaze</t>
  </si>
  <si>
    <t>scovelljohn</t>
  </si>
  <si>
    <t>cirtdanpro</t>
  </si>
  <si>
    <t>samira_iv3</t>
  </si>
  <si>
    <t>yourbiiss</t>
  </si>
  <si>
    <t>sardarova_</t>
  </si>
  <si>
    <t>reoabilssociety</t>
  </si>
  <si>
    <t>agakhendi</t>
  </si>
  <si>
    <t>ilaxa23</t>
  </si>
  <si>
    <t>therealorkhan</t>
  </si>
  <si>
    <t>hafeez_poldz</t>
  </si>
  <si>
    <t>lel_aghayeva</t>
  </si>
  <si>
    <t>lu4nica</t>
  </si>
  <si>
    <t>ms_rzayeva</t>
  </si>
  <si>
    <t>rayaramazanova</t>
  </si>
  <si>
    <t>littleblackbab4</t>
  </si>
  <si>
    <t>xaliqm1</t>
  </si>
  <si>
    <t>endorphinbaku</t>
  </si>
  <si>
    <t>iko_cobain</t>
  </si>
  <si>
    <t>yoonkookologist</t>
  </si>
  <si>
    <t>biolojizm</t>
  </si>
  <si>
    <t>xaaay_f</t>
  </si>
  <si>
    <t>xuduayx</t>
  </si>
  <si>
    <t>sevinj0606</t>
  </si>
  <si>
    <t>yellowdreams16</t>
  </si>
  <si>
    <t>muradarif</t>
  </si>
  <si>
    <t>change</t>
  </si>
  <si>
    <t>prezidentaz</t>
  </si>
  <si>
    <t>leylaaliyeva_</t>
  </si>
  <si>
    <t>1vicepresident</t>
  </si>
  <si>
    <t>presidentaz</t>
  </si>
  <si>
    <t>Retweet</t>
  </si>
  <si>
    <t>Mentions</t>
  </si>
  <si>
    <t>Replies to</t>
  </si>
  <si>
    <t>#justiceforElina #school162 #younggirl #angel #ElinaHajiyeva https://t.co/JaOL4w5rnz</t>
  </si>
  <si>
    <t>Elina was 14 years old girl from Azerbaijan, she commit suicide at school because of the students who bullied her, Audrey is 14 years old too, please speak about them, justice for them, don’t let people bully children. #JusticeForAudrey #JusticeForElina https://t.co/8fv4Jzbffj</t>
  </si>
  <si>
    <t>Bu ne cemiyetdi alaa ne cekirsiz siz orda? #justiceforelina https://t.co/ajgXcNyWjy</t>
  </si>
  <si>
    <t>ureyim partladi, videolara baxammadim. 
Bele olmamali idi.
#ElinaÜçünSusma #justiceforElina</t>
  </si>
  <si>
    <t>#JusticeForElina</t>
  </si>
  <si>
    <t>Bu gün Elina üçün susmursunuzsa, deməli onun timsalında neçə belə yardıma möhtac gənclər, yeniyetmələr üçün susmursunuz.  #ElinaÜçünSusma #JusticeForElina</t>
  </si>
  <si>
    <t>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
#ElinaÜçünSusma  
#JusticeForElina</t>
  </si>
  <si>
    <t>#ElinaÜçünSusma #JusticeForElina</t>
  </si>
  <si>
    <t>#JusticeForElina 14 yasinda kizi okulda dalga gecmisler iftira atmislar dovmusler asagalamislar ve o noktaya getirmisler ki cocuk kendini okulun binasindan atmis ve ambulans cagirmamislar tam 3 saat okulda tutmuslar göt korkusundan doktorlarsa hersey iyi cocuk iyi demisler ama+</t>
  </si>
  <si>
    <t>14-year-old girl Elina commits suicide in Baku due to school bullying. #JusticeforElina #StopBullying #ElinaÜçünSusma https://t.co/ktb4zeY6aJ</t>
  </si>
  <si>
    <t>Elina committed suicide.The first reason for this is the school director's and psychologists' irresponsibility at the school,the other students,those who bother her.We want that the guilty to be punished in the face of law
#JusticeForElina 
#elinaucunsusma
#ElinaÜçünSusma</t>
  </si>
  <si>
    <t>#JusticeforElina #Elinaüçünsusma https://t.co/ZikScYyaPr</t>
  </si>
  <si>
    <t>Yeniyetmənin şəxsi həyatı sizin ağlınızdaki ideallıqdan nə qədər kənar olsa belə(!) bu heç kimə ona qarışa biləcəyiniz,zorbalıq və şiddət göstərə biləcəyiniz ixtiyarını vermir!!!
#ElinaÜçünSusma  
#JusticeForElina</t>
  </si>
  <si>
    <t>#JusticeforElina 
#Elinaüçünsusma  
Justice for Elina Hajiyeva - Kampanyaya imza ver! https://t.co/bjOy2PQMkP via @Change</t>
  </si>
  <si>
    <t>Vicdan itən yerde,digər heç nəyin çox da önəmi qalmır. O intihar, o da Elina. Zibilqabındakı da, o direktorun mənliyi... #ElinaÜçünSusma #JusticeForElina</t>
  </si>
  <si>
    <t>https://t.co/FOZ5j1n6dR
#JusticeForElina 
#elinaüçünsusma 
#elinahajiyeva</t>
  </si>
  <si>
    <t>#justiceforElina https://t.co/kpeobiDdDx</t>
  </si>
  <si>
    <t>#JusticeForElina #elinaüçünsusma https://t.co/G8gPAmzm9z</t>
  </si>
  <si>
    <t>#JusticeForElina _xD83D__xDC4A__xD83C__xDFFD_</t>
  </si>
  <si>
    <t>#Elina-nın timsalında uşaqların incidilməsinə səbəb olan ixtiyari və təkrar olaraq törədilən aqressiv davranışlara, onlarla “oynanılmasına” #stop deyək! 
#ElinaÜçünSusma #BullinqəSon #JusticeForElina #StopBullying https://t.co/sPLksJeA0I</t>
  </si>
  <si>
    <t>hati siapa tiada murka 
mendengar kisah penuh angkara 
adik kecil memekik luka 
menjadi korban manusia yg gagal memaknai cinta 
#JusticeForAudreythread  #JusticeForElina #JusticeForAudrey</t>
  </si>
  <si>
    <t>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</si>
  <si>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#justiceforElina</t>
  </si>
  <si>
    <t>#JusticeForElina
#elinaucunsusma
#elina</t>
  </si>
  <si>
    <t>Президент и его супруга (!) дали распоряжение о строгом расследовании дела Элины. Ждем ареста ВСЕХ виновных в смерти этой девочки, иначе никак. В свое время, в моей школе тоже временно отстраняли директора по причине многих жалоб, и ничего. А воз и ныне там. #justiceforElina</t>
  </si>
  <si>
    <t>Həqiqətən də, bu ölkədə yaşamaq ölüm-qalım savaşıdır. 
#Elinaüçünsusma  
#JusticeForElina  
#Stopbullying</t>
  </si>
  <si>
    <t>Qizlarimizi qoruyaq _xD83C__xDF38_ Qiz ushagi dunyaya getirdiyi uchun xor gormeyek,maddi ehtiyac chuxuruna atib “ pis yollara” dusurmeyek. Her addimda sıxıshdırıb menen öldürmeyek. Eyer bir qız heyatinin baharında canına qesd edirse  bu etrafdakı vecsizliyin neticesidir #JusticeForElina</t>
  </si>
  <si>
    <t>4 dəfə məktəb dəyişmişəm... Hər sinifdə də "ağ qarğa" idim. Seçilməyi, fərqlənməyi digər uşaqlar bağışlamır. Yaradıcı təbiət, fərqli tərbiyə, dəyərlər, azca eqoizm, azca narsisizm, bütün bunlar özümə dost tapmağa, "dəstəyə" qoşulmağıma mane olub.
#JusticeForElina #ElinaÜçünSusma</t>
  </si>
  <si>
    <t>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</si>
  <si>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@prezidentaz
#justiceforelina</t>
  </si>
  <si>
    <t>14 yaşlı qız intihar etdi. Səhvi cəmiyyətdə yox məktəbdə axtarırlar. Onu buna məruz edən insanları cəzalandırmağ yerinə, məktəbin pəncərələrini bağlıyırlar. #Elinaüçünsusma #elinahajiyeva #JusticeForElina</t>
  </si>
  <si>
    <t>#ElinaÜçünSusma #JusticeforElina</t>
  </si>
  <si>
    <t>#JusticeForElina https://t.co/fO1F0LJvL2</t>
  </si>
  <si>
    <t>«Первой леди Азербайджанской республики Мехрибан Алиевой: Justice for Elina Hajiyeva» - Подпишите петицию! https://t.co/ekdnkB7ZH9 через @Change
#JusticeForElina</t>
  </si>
  <si>
    <t>Никто не знает,какое влияние он оказывает на жизнь других людей.Иногда мы даже не догадываемся,что от наших действий или слов зависят судьбы и жизни других.
Что ни странно,многие такие "милые" ,пока не доведут тебя до самоубийства.
#ElinaÜçünSusma
#JusticeForElina</t>
  </si>
  <si>
    <t>@presidentaz @1VicePresident
@LeylaAliyeva_ 
Dear Mr.President, 
I hope that you will take into consideration this terrible story.
All we want is Justice for this child.
#JusticeForElina #Elinaüçünsusma https://t.co/AJP6VwTc39</t>
  </si>
  <si>
    <t>Məktəbdə direktor məsuliyyətsizliyindən ve orada psixoloq çatışmazlığından daha sonra tərbiyəsiz uşaqların təyziqindən,bir məktəbli intihar edib.Günahkarlar qanun qarşısında cəzalandırılmalıdır!!!
#JusticeForElina 
#elinaucunsusma
#ElinaÜçünSusma
#bullying</t>
  </si>
  <si>
    <t>People who killed Elina, tomorrow can kill my daughter! so #JusticeForElina</t>
  </si>
  <si>
    <t>#justiceforElina https://t.co/LJL5Xblo6h</t>
  </si>
  <si>
    <t>#justiceforelina  #elinaucunsusma https://t.co/Ffa5UAsstj</t>
  </si>
  <si>
    <t>#justiceforelina  #elinaucunsusma https://t.co/iv5fXUCFyR</t>
  </si>
  <si>
    <t>#JusticeForElina #Elinauchunsusma https://t.co/BdFEjxNjhx</t>
  </si>
  <si>
    <t>#justiceforelina  
#ElinaÜçünSusma</t>
  </si>
  <si>
    <t>İntihar yox, CİNAYƏT !
#justiceforelina  
#ElinaÜçünSusma</t>
  </si>
  <si>
    <t>Biz  #13reasonswhy  serialını yaşadıq.._xD83D__xDC94_ 
#ElinaÜçünSusma   #JusticeforElina  #BullinqəSon  #BullinqOlundum</t>
  </si>
  <si>
    <t>VİDEONU SONADƏK İZLƏYİN
UTANIRAM..ÇOX UTANIRAM..
XƏCALƏT ÇƏKİRƏM,ÖLÜRƏM UTANCIMDAN.
BİR CƏMİYYƏT NECƏ BU QƏDƏR CINDIR OLA BİLƏR? ALLAH BELİNİZİ QIRSIN,ZÜLM ÇƏKİB,ÖLMƏK İSTƏYİB,ÖLƏ BİLMƏYƏSİZ RƏZİL ŞƏRƏFSİZLƏR 
#ElinaÜçünSusma  #JusticeForElina  
https://t.co/rLZxXhge2L</t>
  </si>
  <si>
    <t>https://www.instagram.com/p/Bv7LAbzgbddturwK-nuuYKkWINv4nHOF-pqAjs0/?utm_source=ig_twitter_share&amp;igshid=82xokqfin4sz</t>
  </si>
  <si>
    <t>https://m.facebook.com/groups/120696791909494?view=permalink&amp;id=338671230112048</t>
  </si>
  <si>
    <t>https://www.facebook.com/100003663972273/posts/1563109100487874/</t>
  </si>
  <si>
    <t>http://chng.it/rbNLZPZg</t>
  </si>
  <si>
    <t>http://chng.it/Wv7znwBS</t>
  </si>
  <si>
    <t>https://www.instagram.com/p/BwE-4djBVuB/?igshid=18h4gqycbry16</t>
  </si>
  <si>
    <t>https://twitter.com/dj_tural/status/1115961759104421891</t>
  </si>
  <si>
    <t>http://chng.it/8yN9XxQC</t>
  </si>
  <si>
    <t>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t>
  </si>
  <si>
    <t>https://www.facebook.com/100000300995070/posts/2325769667443044/</t>
  </si>
  <si>
    <t>https://www.facebook.com/goldmilliondollarboy/videos/867261483625412/UzpfSTEwMDAxMDMxMTEyNjY1Mjo4NTAwMDg4MjUzNTI4MTQ/?id=100010311126652</t>
  </si>
  <si>
    <t>instagram.com</t>
  </si>
  <si>
    <t>facebook.com</t>
  </si>
  <si>
    <t>chng.it</t>
  </si>
  <si>
    <t>twitter.com</t>
  </si>
  <si>
    <t>change.org</t>
  </si>
  <si>
    <t>justiceforelina school162 younggirl angel elinahajiyeva</t>
  </si>
  <si>
    <t>justiceforelina</t>
  </si>
  <si>
    <t>elinaüçünsusma justiceforelina</t>
  </si>
  <si>
    <t>justiceforelina stopbullying elinaüçünsusma</t>
  </si>
  <si>
    <t>justiceforelina elinaüçünsusma</t>
  </si>
  <si>
    <t>justiceforelina elinaüçünsusma elinahajiyeva</t>
  </si>
  <si>
    <t>elina</t>
  </si>
  <si>
    <t>justiceforaudreythread justiceforelina justiceforaudrey</t>
  </si>
  <si>
    <t>justiceforelina elinaucunsusma elina</t>
  </si>
  <si>
    <t>elinaüçünsusma justiceforelina stopbullying</t>
  </si>
  <si>
    <t>elina stop elinaüçünsusma bullinqəson justiceforelina stopbullying</t>
  </si>
  <si>
    <t>justiceforaudrey justiceforelina</t>
  </si>
  <si>
    <t>elina stop sözümvar elinaüçünsusma bullinqəson justiceforelina stopbullying etirazımvar</t>
  </si>
  <si>
    <t>elinaüçünsusma elinahajiyeva justiceforelina</t>
  </si>
  <si>
    <t>justiceforelina elinaucunsusma elinaüçünsusma</t>
  </si>
  <si>
    <t>justiceforelina elinaucunsusma elinaüçünsusma bullying</t>
  </si>
  <si>
    <t>justiceforelina elinaucunsusma</t>
  </si>
  <si>
    <t>justiceforelina elinauchunsusma</t>
  </si>
  <si>
    <t>13reasonswhy elinaüçünsusma justiceforelina bullinqəson bullinqolundum</t>
  </si>
  <si>
    <t>https://pbs.twimg.com/media/D30O5v2W4AAQ4v-.jpg</t>
  </si>
  <si>
    <t>https://pbs.twimg.com/media/D30clqqX4AI19ji.jpg</t>
  </si>
  <si>
    <t>https://pbs.twimg.com/media/D3u3So6W4AEfeuw.jpg</t>
  </si>
  <si>
    <t>https://pbs.twimg.com/media/D32fYYfW4AArC31.jpg</t>
  </si>
  <si>
    <t>https://pbs.twimg.com/media/D32dK1aXkAEpr14.jpg</t>
  </si>
  <si>
    <t>https://pbs.twimg.com/media/D3zaWnOW0AYbRvS.jpg</t>
  </si>
  <si>
    <t>https://pbs.twimg.com/media/D394OFDXoAQjrfG.jpg</t>
  </si>
  <si>
    <t>https://pbs.twimg.com/media/D392hrmW4AAK3nv.jpg</t>
  </si>
  <si>
    <t>https://pbs.twimg.com/media/D394ST5XkAMDaS0.jpg</t>
  </si>
  <si>
    <t>http://pbs.twimg.com/profile_images/923202508104851456/HKa9CavF_normal.jpg</t>
  </si>
  <si>
    <t>http://pbs.twimg.com/profile_images/1112367090566983680/BxHpl2JL_normal.jpg</t>
  </si>
  <si>
    <t>http://pbs.twimg.com/profile_images/1085532272495742976/IY3GvzOQ_normal.jpg</t>
  </si>
  <si>
    <t>http://pbs.twimg.com/profile_images/1113143319616471041/Wa_2ZrXs_normal.jpg</t>
  </si>
  <si>
    <t>http://pbs.twimg.com/profile_images/1113465491316543488/_GmmXdIZ_normal.jpg</t>
  </si>
  <si>
    <t>http://pbs.twimg.com/profile_images/1104976854803468288/yEZQ5YQj_normal.jpg</t>
  </si>
  <si>
    <t>http://pbs.twimg.com/profile_images/1116633864670208000/GjIdM0Pk_normal.jpg</t>
  </si>
  <si>
    <t>http://pbs.twimg.com/profile_images/1108127699124609026/poHCp8uS_normal.jpg</t>
  </si>
  <si>
    <t>http://pbs.twimg.com/profile_images/1044876679393538048/f4buQtZ6_normal.jpg</t>
  </si>
  <si>
    <t>http://pbs.twimg.com/profile_images/1115398423312834566/15rUiL1T_normal.jpg</t>
  </si>
  <si>
    <t>http://pbs.twimg.com/profile_images/1115530468936392704/ODdzdqrB_normal.jpg</t>
  </si>
  <si>
    <t>http://pbs.twimg.com/profile_images/681638555655909376/4d5y3J4z_normal.jpg</t>
  </si>
  <si>
    <t>http://pbs.twimg.com/profile_images/1113396989301915650/0zGil1da_normal.jpg</t>
  </si>
  <si>
    <t>http://pbs.twimg.com/profile_images/1115790977216602112/CVrTy3wo_normal.jpg</t>
  </si>
  <si>
    <t>http://pbs.twimg.com/profile_images/947520620362850305/p8dYSByi_normal.jpg</t>
  </si>
  <si>
    <t>http://pbs.twimg.com/profile_images/1114499259334897665/IXKvKNVi_normal.jpg</t>
  </si>
  <si>
    <t>http://pbs.twimg.com/profile_images/1110798150934110209/c3LQ1XWc_normal.jpg</t>
  </si>
  <si>
    <t>http://pbs.twimg.com/profile_images/1113343377146302465/TIIyCPug_normal.jpg</t>
  </si>
  <si>
    <t>http://pbs.twimg.com/profile_images/1114868984661389312/hjUtHyID_normal.jpg</t>
  </si>
  <si>
    <t>http://pbs.twimg.com/profile_images/1093450179859177473/ioFtmNrB_normal.jpg</t>
  </si>
  <si>
    <t>http://pbs.twimg.com/profile_images/1082764255680696321/QylHnyzk_normal.jpg</t>
  </si>
  <si>
    <t>http://pbs.twimg.com/profile_images/1084821850092433409/Ro3V8lFK_normal.jpg</t>
  </si>
  <si>
    <t>http://abs.twimg.com/sticky/default_profile_images/default_profile_normal.png</t>
  </si>
  <si>
    <t>http://pbs.twimg.com/profile_images/1115740047758770176/CQlVeZxb_normal.jpg</t>
  </si>
  <si>
    <t>http://pbs.twimg.com/profile_images/1116732439475437571/iEVo0jAt_normal.jpg</t>
  </si>
  <si>
    <t>http://pbs.twimg.com/profile_images/1110502653526794240/z1Yo4552_normal.jpg</t>
  </si>
  <si>
    <t>http://pbs.twimg.com/profile_images/1086836335242104838/h2_D9zQc_normal.jpg</t>
  </si>
  <si>
    <t>http://pbs.twimg.com/profile_images/1107634249182691328/2xNNkcxe_normal.jpg</t>
  </si>
  <si>
    <t>http://pbs.twimg.com/profile_images/1079453980575584256/H1oZDnw1_normal.jpg</t>
  </si>
  <si>
    <t>http://pbs.twimg.com/profile_images/1095381419713544193/wlXcY-73_normal.jpg</t>
  </si>
  <si>
    <t>http://pbs.twimg.com/profile_images/1114668149662679040/TCket1jD_normal.jpg</t>
  </si>
  <si>
    <t>http://pbs.twimg.com/profile_images/1109898416279166976/RIDBMTOU_normal.jpg</t>
  </si>
  <si>
    <t>http://pbs.twimg.com/profile_images/378800000531259856/ba0b3003f97024ae6e1365c37a069193_normal.jpeg</t>
  </si>
  <si>
    <t>http://pbs.twimg.com/profile_images/1115206144086163456/7_Q0Unfs_normal.jpg</t>
  </si>
  <si>
    <t>http://pbs.twimg.com/profile_images/417930304297648128/Cew7C0Bo_normal.jpeg</t>
  </si>
  <si>
    <t>http://pbs.twimg.com/profile_images/1058981494184701952/np7icSYE_normal.jpg</t>
  </si>
  <si>
    <t>http://pbs.twimg.com/profile_images/1104687278578913286/JFfAX8as_normal.jpg</t>
  </si>
  <si>
    <t>http://pbs.twimg.com/profile_images/1111374671155478529/6uGxiPQW_normal.jpg</t>
  </si>
  <si>
    <t>http://pbs.twimg.com/profile_images/1112629580026785792/AcihelcS_normal.jpg</t>
  </si>
  <si>
    <t>http://pbs.twimg.com/profile_images/1104829014752092160/L9arGlvw_normal.jpg</t>
  </si>
  <si>
    <t>http://pbs.twimg.com/profile_images/1061609812520304640/7fQ7AthK_normal.jpg</t>
  </si>
  <si>
    <t>http://pbs.twimg.com/profile_images/447393480420376576/15vqIUi-_normal.jpeg</t>
  </si>
  <si>
    <t>http://pbs.twimg.com/profile_images/1108469410568855552/jddnEpaZ_normal.jpg</t>
  </si>
  <si>
    <t>http://pbs.twimg.com/profile_images/1054294533184331776/cuWIFsjA_normal.jpg</t>
  </si>
  <si>
    <t>http://pbs.twimg.com/profile_images/871131446685163520/gya70wwV_normal.jpg</t>
  </si>
  <si>
    <t>http://pbs.twimg.com/profile_images/1114674818987757568/JfC_WWXk_normal.jpg</t>
  </si>
  <si>
    <t>http://pbs.twimg.com/profile_images/1079466462778150913/i9YXgWbO_normal.jpg</t>
  </si>
  <si>
    <t>http://pbs.twimg.com/profile_images/1111660100182294528/D6fhfjIk_normal.jpg</t>
  </si>
  <si>
    <t>http://pbs.twimg.com/profile_images/1038844410010759168/b0lkgcGJ_normal.jpg</t>
  </si>
  <si>
    <t>http://pbs.twimg.com/profile_images/1091939741975613440/UZWU2lxQ_normal.jpg</t>
  </si>
  <si>
    <t>http://pbs.twimg.com/profile_images/1109536876262772737/ywJE0AfN_normal.jpg</t>
  </si>
  <si>
    <t>http://pbs.twimg.com/profile_images/1107667724375912448/5h_VQIkw_normal.jpg</t>
  </si>
  <si>
    <t>http://pbs.twimg.com/profile_images/636597365122535428/FxKVo7kw_normal.jpg</t>
  </si>
  <si>
    <t>http://pbs.twimg.com/profile_images/1042071606124838914/Q5b-kxv0_normal.jpg</t>
  </si>
  <si>
    <t>http://pbs.twimg.com/profile_images/1115927496397074432/u2rTaxju_normal.jpg</t>
  </si>
  <si>
    <t>http://pbs.twimg.com/profile_images/1115875215148560384/g5jji4xk_normal.jpg</t>
  </si>
  <si>
    <t>http://pbs.twimg.com/profile_images/1115889702916304902/jvAhJky-_normal.jpg</t>
  </si>
  <si>
    <t>http://pbs.twimg.com/profile_images/1115485804313305088/SpIbbIYV_normal.jpg</t>
  </si>
  <si>
    <t>http://pbs.twimg.com/profile_images/1103673978453979137/vG9am83G_normal.jpg</t>
  </si>
  <si>
    <t>http://pbs.twimg.com/profile_images/845579453317218304/ItycSqm9_normal.jpg</t>
  </si>
  <si>
    <t>http://pbs.twimg.com/profile_images/1116574373974953984/jPCb1fFA_normal.jpg</t>
  </si>
  <si>
    <t>http://pbs.twimg.com/profile_images/1114620389316091905/G_EumPne_normal.jpg</t>
  </si>
  <si>
    <t>http://pbs.twimg.com/profile_images/1082325634544746503/gf2KTCrt_normal.jpg</t>
  </si>
  <si>
    <t>http://pbs.twimg.com/profile_images/983090252188405760/2UP7UAL2_normal.jpg</t>
  </si>
  <si>
    <t>http://pbs.twimg.com/profile_images/1091442596629676032/UXfvNZes_normal.jpg</t>
  </si>
  <si>
    <t>http://pbs.twimg.com/profile_images/1113242200136146945/WRh4iYfX_normal.jpg</t>
  </si>
  <si>
    <t>http://pbs.twimg.com/profile_images/1115923836241883136/xB1FVkqO_normal.jpg</t>
  </si>
  <si>
    <t>http://pbs.twimg.com/profile_images/1116373451936272384/MTn0cXMJ_normal.jpg</t>
  </si>
  <si>
    <t>http://pbs.twimg.com/profile_images/1116036259733024784/FH0f8o78_normal.jpg</t>
  </si>
  <si>
    <t>http://pbs.twimg.com/profile_images/1113493237279404033/HXj-CjNw_normal.jpg</t>
  </si>
  <si>
    <t>http://pbs.twimg.com/profile_images/1116701132599037952/4plHM1Tk_normal.jpg</t>
  </si>
  <si>
    <t>http://pbs.twimg.com/profile_images/778652174528221184/tNRemC3x_normal.jpg</t>
  </si>
  <si>
    <t>http://pbs.twimg.com/profile_images/1096476714518089729/aQ7Dd-0l_normal.jpg</t>
  </si>
  <si>
    <t>http://pbs.twimg.com/profile_images/1114786058422456320/C_xYu4l1_normal.jpg</t>
  </si>
  <si>
    <t>http://pbs.twimg.com/profile_images/485763685512523776/obLu192w_normal.jpeg</t>
  </si>
  <si>
    <t>http://pbs.twimg.com/profile_images/1024426821851467776/v7gj2krL_normal.jpg</t>
  </si>
  <si>
    <t>http://pbs.twimg.com/profile_images/1079429946852941824/BYAQg-Ux_normal.jpg</t>
  </si>
  <si>
    <t>http://pbs.twimg.com/profile_images/1116067245459935233/9wfecoE__normal.jpg</t>
  </si>
  <si>
    <t>http://pbs.twimg.com/profile_images/1068209896666120192/1hQQp_MP_normal.jpg</t>
  </si>
  <si>
    <t>http://pbs.twimg.com/profile_images/1116046894726303750/jfb18_Rh_normal.jpg</t>
  </si>
  <si>
    <t>http://pbs.twimg.com/profile_images/1063016588197146625/gPSa-_Ck_normal.jpg</t>
  </si>
  <si>
    <t>http://pbs.twimg.com/profile_images/1115296068508495872/Y287iihn_normal.jpg</t>
  </si>
  <si>
    <t>http://pbs.twimg.com/profile_images/1030353921041215488/2zWNwTUQ_normal.jpg</t>
  </si>
  <si>
    <t>http://pbs.twimg.com/profile_images/1116745402336862209/xTgln7fG_normal.jpg</t>
  </si>
  <si>
    <t>http://pbs.twimg.com/profile_images/947073130165620736/cAC4kkMX_normal.jpg</t>
  </si>
  <si>
    <t>https://twitter.com/aygun_mva96/status/1114599465665617920</t>
  </si>
  <si>
    <t>https://twitter.com/heyitsnaddd/status/1115688072035758080</t>
  </si>
  <si>
    <t>https://twitter.com/joonspuppees/status/1115688603747672065</t>
  </si>
  <si>
    <t>https://twitter.com/crystalaej/status/1115690460775841792</t>
  </si>
  <si>
    <t>https://twitter.com/jiminiehoodie_/status/1115690833133465606</t>
  </si>
  <si>
    <t>https://twitter.com/moccawoo/status/1115691935786774529</t>
  </si>
  <si>
    <t>https://twitter.com/auugun/status/1115698312718499846</t>
  </si>
  <si>
    <t>https://twitter.com/ajooniex/status/1115715706123948032</t>
  </si>
  <si>
    <t>https://twitter.com/mamaniiim/status/1115744885636653056</t>
  </si>
  <si>
    <t>https://twitter.com/sugoikorea/status/1115754434523537408</t>
  </si>
  <si>
    <t>https://twitter.com/lfl2000_/status/1115765075032199168</t>
  </si>
  <si>
    <t>https://twitter.com/damayanti_minoz/status/1115782780007276544</t>
  </si>
  <si>
    <t>https://twitter.com/stducktose/status/1115785119300714496</t>
  </si>
  <si>
    <t>https://twitter.com/seoknami/status/1115788079980089344</t>
  </si>
  <si>
    <t>https://twitter.com/aniesanne/status/1115792134525710340</t>
  </si>
  <si>
    <t>https://twitter.com/sheymashey/status/1115863930633633792</t>
  </si>
  <si>
    <t>https://twitter.com/shabyzz/status/1115869631560978432</t>
  </si>
  <si>
    <t>https://twitter.com/jeihunn/status/1115903052651880448</t>
  </si>
  <si>
    <t>https://twitter.com/bangtan52590698/status/1115913846865133570</t>
  </si>
  <si>
    <t>https://twitter.com/muradaghayeeev/status/1115941402100289541</t>
  </si>
  <si>
    <t>https://twitter.com/baharol_/status/1115979228565123072</t>
  </si>
  <si>
    <t>https://twitter.com/oykuugirmen/status/1115984273855655937</t>
  </si>
  <si>
    <t>https://twitter.com/winger8070/status/1115992488487948288</t>
  </si>
  <si>
    <t>https://twitter.com/darknessqueenn_/status/1115860485335920648</t>
  </si>
  <si>
    <t>https://twitter.com/darknessqueenn_/status/1115860944192716802</t>
  </si>
  <si>
    <t>https://twitter.com/sesakisendes/status/1116002858183405568</t>
  </si>
  <si>
    <t>https://twitter.com/gunai_alieva/status/1116007670648135680</t>
  </si>
  <si>
    <t>https://twitter.com/sismailzadeh/status/1116007994846638080</t>
  </si>
  <si>
    <t>https://twitter.com/rasulzaidov/status/1116009336407457793</t>
  </si>
  <si>
    <t>https://twitter.com/brksnermin/status/1116011354618507265</t>
  </si>
  <si>
    <t>https://twitter.com/huseynli_ilkin/status/1116013308669235201</t>
  </si>
  <si>
    <t>https://twitter.com/sadako_sasaki/status/1116015023313358848</t>
  </si>
  <si>
    <t>https://twitter.com/janmirzayeva/status/1116021686388891648</t>
  </si>
  <si>
    <t>https://twitter.com/poladli/status/1116029865092841472</t>
  </si>
  <si>
    <t>https://twitter.com/oruc_hummet/status/1116035272385486850</t>
  </si>
  <si>
    <t>https://twitter.com/oruc_hummet/status/1116035286927052801</t>
  </si>
  <si>
    <t>https://twitter.com/rafishka_aziz/status/1116036768200052736</t>
  </si>
  <si>
    <t>https://twitter.com/jgaribova/status/1116041721702383616</t>
  </si>
  <si>
    <t>https://twitter.com/jgaribova/status/1116041941618167809</t>
  </si>
  <si>
    <t>https://twitter.com/rfarajli/status/1116044449258381312</t>
  </si>
  <si>
    <t>https://twitter.com/babakhanli_/status/1116048019705737216</t>
  </si>
  <si>
    <t>https://twitter.com/aydan_nabiyeva/status/1116051141631070208</t>
  </si>
  <si>
    <t>https://twitter.com/huseynovakama/status/1116048004862095362</t>
  </si>
  <si>
    <t>https://twitter.com/ebruliii94/status/1116051331565981697</t>
  </si>
  <si>
    <t>https://twitter.com/ramin_huseyn/status/1116052875526930439</t>
  </si>
  <si>
    <t>https://twitter.com/mhrrmzamanov/status/1116053654446989314</t>
  </si>
  <si>
    <t>https://twitter.com/ilkin98190823/status/1116054843498561536</t>
  </si>
  <si>
    <t>https://twitter.com/kama48964100/status/1116064674938806272</t>
  </si>
  <si>
    <t>https://twitter.com/_roshen/status/1116065441045196800</t>
  </si>
  <si>
    <t>https://twitter.com/namik_az/status/1116067247586463744</t>
  </si>
  <si>
    <t>https://twitter.com/mrhydrl/status/1116067359754792962</t>
  </si>
  <si>
    <t>https://twitter.com/farxaddd/status/1116068333105885184</t>
  </si>
  <si>
    <t>https://twitter.com/gunelragimli/status/1116088668761014272</t>
  </si>
  <si>
    <t>https://twitter.com/floresnarcissus/status/1116089813462147072</t>
  </si>
  <si>
    <t>https://twitter.com/java_hva/status/1116091115604717569</t>
  </si>
  <si>
    <t>https://twitter.com/tahire1908/status/1116105002915913728</t>
  </si>
  <si>
    <t>https://twitter.com/19reshad03/status/1116111997299564544</t>
  </si>
  <si>
    <t>https://twitter.com/ilkin_f/status/1116178060951396352</t>
  </si>
  <si>
    <t>https://twitter.com/etibarlis/status/1116192961589473281</t>
  </si>
  <si>
    <t>https://twitter.com/mehinibra/status/1116212746004172801</t>
  </si>
  <si>
    <t>https://twitter.com/hylintangg/status/1116219421964419073</t>
  </si>
  <si>
    <t>https://twitter.com/yeehawlix/status/1116221668073013248</t>
  </si>
  <si>
    <t>https://twitter.com/ncteabag/status/1116222248409370624</t>
  </si>
  <si>
    <t>https://twitter.com/flowersforhjs/status/1116223822913507328</t>
  </si>
  <si>
    <t>https://twitter.com/ahmadovhikmat/status/1116228976257716224</t>
  </si>
  <si>
    <t>https://twitter.com/fa1imma/status/1116270195658698752</t>
  </si>
  <si>
    <t>https://twitter.com/konul_rustamova/status/1116271827305816065</t>
  </si>
  <si>
    <t>https://twitter.com/fidanasofieva/status/1116272051650691072</t>
  </si>
  <si>
    <t>https://twitter.com/guli072289/status/1116287324659310594</t>
  </si>
  <si>
    <t>https://twitter.com/rustamlisabina/status/1116079728480460804</t>
  </si>
  <si>
    <t>https://twitter.com/ruslanasad/status/1116180895847919616</t>
  </si>
  <si>
    <t>https://twitter.com/ruslanasad/status/1116088621931667457</t>
  </si>
  <si>
    <t>https://twitter.com/ruslanasad/status/1116088668354220032</t>
  </si>
  <si>
    <t>https://twitter.com/ruslanasad/status/1116292482155859968</t>
  </si>
  <si>
    <t>https://twitter.com/jamilajoon/status/1115686871823278086</t>
  </si>
  <si>
    <t>https://twitter.com/seouitro/status/1116298807241842689</t>
  </si>
  <si>
    <t>https://twitter.com/seouitro/status/1116298915165417472</t>
  </si>
  <si>
    <t>https://twitter.com/revaaze/status/1116313335362981888</t>
  </si>
  <si>
    <t>https://twitter.com/scovelljohn/status/1116317742448160768</t>
  </si>
  <si>
    <t>https://twitter.com/cirtdanpro/status/1116223728302665728</t>
  </si>
  <si>
    <t>https://twitter.com/samira_iv3/status/1116324224338100224</t>
  </si>
  <si>
    <t>https://twitter.com/yourbiiss/status/1116343937931849730</t>
  </si>
  <si>
    <t>https://twitter.com/sardarova_/status/1116370891137527811</t>
  </si>
  <si>
    <t>https://twitter.com/reoabilssociety/status/1116183638968762368</t>
  </si>
  <si>
    <t>https://twitter.com/reoabilssociety/status/1116374629944320000</t>
  </si>
  <si>
    <t>https://twitter.com/agakhendi/status/1116382446734454785</t>
  </si>
  <si>
    <t>https://twitter.com/ilaxa23/status/1116433986560065537</t>
  </si>
  <si>
    <t>https://twitter.com/therealorkhan/status/1116481850019602434</t>
  </si>
  <si>
    <t>https://twitter.com/hafeez_poldz/status/1116612953942315009</t>
  </si>
  <si>
    <t>https://twitter.com/lel_aghayeva/status/1116623130401755137</t>
  </si>
  <si>
    <t>https://twitter.com/lu4nica/status/1116619293527961600</t>
  </si>
  <si>
    <t>https://twitter.com/ms_rzayeva/status/1115959665878282240</t>
  </si>
  <si>
    <t>https://twitter.com/rayaramazanova/status/1116068625436356608</t>
  </si>
  <si>
    <t>https://twitter.com/littleblackbab4/status/1116650681526620160</t>
  </si>
  <si>
    <t>https://twitter.com/lu4nica/status/1116221095542185985</t>
  </si>
  <si>
    <t>https://twitter.com/littleblackbab4/status/1116651028609417216</t>
  </si>
  <si>
    <t>https://twitter.com/xaliqm1/status/1116025668041572353</t>
  </si>
  <si>
    <t>https://twitter.com/xaliqm1/status/1116026505228955648</t>
  </si>
  <si>
    <t>https://twitter.com/littleblackbab4/status/1116651432139214848</t>
  </si>
  <si>
    <t>https://twitter.com/endorphinbaku/status/1116006896496934913</t>
  </si>
  <si>
    <t>https://twitter.com/littleblackbab4/status/1116651457732911107</t>
  </si>
  <si>
    <t>https://twitter.com/littleblackbab4/status/1116651095303106560</t>
  </si>
  <si>
    <t>https://twitter.com/littleblackbab4/status/1116652865760706561</t>
  </si>
  <si>
    <t>https://twitter.com/iko_cobain/status/1116666804489867265</t>
  </si>
  <si>
    <t>https://twitter.com/yoonkookologist/status/1116220895255781376</t>
  </si>
  <si>
    <t>https://twitter.com/yoonkookologist/status/1116732289415827456</t>
  </si>
  <si>
    <t>https://twitter.com/biolojizm/status/1116743424064008192</t>
  </si>
  <si>
    <t>https://twitter.com/xaaay_f/status/1116741569384554496</t>
  </si>
  <si>
    <t>https://twitter.com/xuduayx/status/1116743259827703808</t>
  </si>
  <si>
    <t>https://twitter.com/xuduayx/status/1116743595640414209</t>
  </si>
  <si>
    <t>https://twitter.com/sevinj0606/status/1116748283538489357</t>
  </si>
  <si>
    <t>https://twitter.com/ms_rzayeva/status/1115943798067146752</t>
  </si>
  <si>
    <t>https://twitter.com/ms_rzayeva/status/1115956726405173248</t>
  </si>
  <si>
    <t>https://twitter.com/ms_rzayeva/status/1115957100281253888</t>
  </si>
  <si>
    <t>https://twitter.com/ms_rzayeva/status/1115957663001645058</t>
  </si>
  <si>
    <t>https://twitter.com/ms_rzayeva/status/1116388869027581952</t>
  </si>
  <si>
    <t>https://twitter.com/ms_rzayeva/status/1116626779538509829</t>
  </si>
  <si>
    <t>https://twitter.com/yellowdreams16/status/1116748728847745025</t>
  </si>
  <si>
    <t>https://twitter.com/muradarif/status/1116047537645871105</t>
  </si>
  <si>
    <t>https://twitter.com/muradarif/status/1116215842864340992</t>
  </si>
  <si>
    <t>https://twitter.com/yellowdreams16/status/1116749663007334405</t>
  </si>
  <si>
    <t>1114599465665617920</t>
  </si>
  <si>
    <t>1115688072035758080</t>
  </si>
  <si>
    <t>1115688603747672065</t>
  </si>
  <si>
    <t>1115690460775841792</t>
  </si>
  <si>
    <t>1115690833133465606</t>
  </si>
  <si>
    <t>1115691935786774529</t>
  </si>
  <si>
    <t>1115698312718499846</t>
  </si>
  <si>
    <t>1115715706123948032</t>
  </si>
  <si>
    <t>1115744885636653056</t>
  </si>
  <si>
    <t>1115754434523537408</t>
  </si>
  <si>
    <t>1115765075032199168</t>
  </si>
  <si>
    <t>1115782780007276544</t>
  </si>
  <si>
    <t>1115785119300714496</t>
  </si>
  <si>
    <t>1115788079980089344</t>
  </si>
  <si>
    <t>1115792134525710340</t>
  </si>
  <si>
    <t>1115863930633633792</t>
  </si>
  <si>
    <t>1115869631560978432</t>
  </si>
  <si>
    <t>1115903052651880448</t>
  </si>
  <si>
    <t>1115913846865133570</t>
  </si>
  <si>
    <t>1115941402100289541</t>
  </si>
  <si>
    <t>1115979228565123072</t>
  </si>
  <si>
    <t>1115984273855655937</t>
  </si>
  <si>
    <t>1115992488487948288</t>
  </si>
  <si>
    <t>1115860485335920648</t>
  </si>
  <si>
    <t>1115860944192716802</t>
  </si>
  <si>
    <t>1116002858183405568</t>
  </si>
  <si>
    <t>1116007670648135680</t>
  </si>
  <si>
    <t>1116007994846638080</t>
  </si>
  <si>
    <t>1116009336407457793</t>
  </si>
  <si>
    <t>1116011354618507265</t>
  </si>
  <si>
    <t>1116013308669235201</t>
  </si>
  <si>
    <t>1116015023313358848</t>
  </si>
  <si>
    <t>1116021686388891648</t>
  </si>
  <si>
    <t>1116029865092841472</t>
  </si>
  <si>
    <t>1116035272385486850</t>
  </si>
  <si>
    <t>1116035286927052801</t>
  </si>
  <si>
    <t>1116036768200052736</t>
  </si>
  <si>
    <t>1116041721702383616</t>
  </si>
  <si>
    <t>1116041941618167809</t>
  </si>
  <si>
    <t>1116044449258381312</t>
  </si>
  <si>
    <t>1116048019705737216</t>
  </si>
  <si>
    <t>1116051141631070208</t>
  </si>
  <si>
    <t>1116048004862095362</t>
  </si>
  <si>
    <t>1116051331565981697</t>
  </si>
  <si>
    <t>1116052875526930439</t>
  </si>
  <si>
    <t>1116053654446989314</t>
  </si>
  <si>
    <t>1116054843498561536</t>
  </si>
  <si>
    <t>1116064674938806272</t>
  </si>
  <si>
    <t>1116065441045196800</t>
  </si>
  <si>
    <t>1116067247586463744</t>
  </si>
  <si>
    <t>1116067359754792962</t>
  </si>
  <si>
    <t>1116068333105885184</t>
  </si>
  <si>
    <t>1116088668761014272</t>
  </si>
  <si>
    <t>1116089813462147072</t>
  </si>
  <si>
    <t>1116091115604717569</t>
  </si>
  <si>
    <t>1116105002915913728</t>
  </si>
  <si>
    <t>1116111997299564544</t>
  </si>
  <si>
    <t>1116178060951396352</t>
  </si>
  <si>
    <t>1116192961589473281</t>
  </si>
  <si>
    <t>1116212746004172801</t>
  </si>
  <si>
    <t>1116219421964419073</t>
  </si>
  <si>
    <t>1116221668073013248</t>
  </si>
  <si>
    <t>1116222248409370624</t>
  </si>
  <si>
    <t>1116223822913507328</t>
  </si>
  <si>
    <t>1116228976257716224</t>
  </si>
  <si>
    <t>1116270195658698752</t>
  </si>
  <si>
    <t>1116271827305816065</t>
  </si>
  <si>
    <t>1116272051650691072</t>
  </si>
  <si>
    <t>1116287324659310594</t>
  </si>
  <si>
    <t>1116079728480460804</t>
  </si>
  <si>
    <t>1116180895847919616</t>
  </si>
  <si>
    <t>1116088621931667457</t>
  </si>
  <si>
    <t>1116088668354220032</t>
  </si>
  <si>
    <t>1116292482155859968</t>
  </si>
  <si>
    <t>1115686871823278086</t>
  </si>
  <si>
    <t>1116298807241842689</t>
  </si>
  <si>
    <t>1116298915165417472</t>
  </si>
  <si>
    <t>1116313335362981888</t>
  </si>
  <si>
    <t>1116317742448160768</t>
  </si>
  <si>
    <t>1116223728302665728</t>
  </si>
  <si>
    <t>1116324224338100224</t>
  </si>
  <si>
    <t>1116343937931849730</t>
  </si>
  <si>
    <t>1116370891137527811</t>
  </si>
  <si>
    <t>1116183638968762368</t>
  </si>
  <si>
    <t>1116374629944320000</t>
  </si>
  <si>
    <t>1116382446734454785</t>
  </si>
  <si>
    <t>1116433986560065537</t>
  </si>
  <si>
    <t>1116481850019602434</t>
  </si>
  <si>
    <t>1116612953942315009</t>
  </si>
  <si>
    <t>1116623130401755137</t>
  </si>
  <si>
    <t>1116619293527961600</t>
  </si>
  <si>
    <t>1115959665878282240</t>
  </si>
  <si>
    <t>1116068625436356608</t>
  </si>
  <si>
    <t>1116650681526620160</t>
  </si>
  <si>
    <t>1116221095542185985</t>
  </si>
  <si>
    <t>1116651028609417216</t>
  </si>
  <si>
    <t>1116025668041572353</t>
  </si>
  <si>
    <t>1116026505228955648</t>
  </si>
  <si>
    <t>1116651432139214848</t>
  </si>
  <si>
    <t>1116006896496934913</t>
  </si>
  <si>
    <t>1116651457732911107</t>
  </si>
  <si>
    <t>1116651095303106560</t>
  </si>
  <si>
    <t>1116652865760706561</t>
  </si>
  <si>
    <t>1116666804489867265</t>
  </si>
  <si>
    <t>1116220895255781376</t>
  </si>
  <si>
    <t>1116732289415827456</t>
  </si>
  <si>
    <t>1116743424064008192</t>
  </si>
  <si>
    <t>1116741569384554496</t>
  </si>
  <si>
    <t>1116743259827703808</t>
  </si>
  <si>
    <t>1116743595640414209</t>
  </si>
  <si>
    <t>1116748283538489357</t>
  </si>
  <si>
    <t>1115943798067146752</t>
  </si>
  <si>
    <t>1115956726405173248</t>
  </si>
  <si>
    <t>1115957100281253888</t>
  </si>
  <si>
    <t>1115957663001645058</t>
  </si>
  <si>
    <t>1116388869027581952</t>
  </si>
  <si>
    <t>1116626779538509829</t>
  </si>
  <si>
    <t>1116748728847745025</t>
  </si>
  <si>
    <t>1116047537645871105</t>
  </si>
  <si>
    <t>1116215842864340992</t>
  </si>
  <si>
    <t>1116749663007334405</t>
  </si>
  <si>
    <t>1116220893011881984</t>
  </si>
  <si>
    <t/>
  </si>
  <si>
    <t>217805571</t>
  </si>
  <si>
    <t>143742312</t>
  </si>
  <si>
    <t>4317502156</t>
  </si>
  <si>
    <t>und</t>
  </si>
  <si>
    <t>en</t>
  </si>
  <si>
    <t>tr</t>
  </si>
  <si>
    <t>in</t>
  </si>
  <si>
    <t>ru</t>
  </si>
  <si>
    <t>1115961759104421891</t>
  </si>
  <si>
    <t>Instagram</t>
  </si>
  <si>
    <t>Twitter for Android</t>
  </si>
  <si>
    <t>Twitter for iPhone</t>
  </si>
  <si>
    <t>Twitter Web App</t>
  </si>
  <si>
    <t>Twitter Web Client</t>
  </si>
  <si>
    <t>Facebook</t>
  </si>
  <si>
    <t>44.763113,38.3970566 
50.6078339,38.3970566 
50.6078339,41.9099084 
44.763113,41.9099084</t>
  </si>
  <si>
    <t>Azerbaijan</t>
  </si>
  <si>
    <t>AZ</t>
  </si>
  <si>
    <t>efc23cd34689b068</t>
  </si>
  <si>
    <t>country</t>
  </si>
  <si>
    <t>https://api.twitter.com/1.1/geo/id/efc23cd34689b068.json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</si>
  <si>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</si>
  <si>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</si>
  <si>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</si>
  <si>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</si>
  <si>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</si>
  <si>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</si>
  <si>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</si>
  <si>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</si>
  <si>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</si>
  <si>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</si>
  <si>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</si>
  <si>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</si>
  <si>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</si>
  <si>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</si>
  <si>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</si>
  <si>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</si>
  <si>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</si>
  <si>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</si>
  <si>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</si>
  <si>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</si>
  <si>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</si>
  <si>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Aygun Mustafayeva</t>
  </si>
  <si>
    <t>ナディア</t>
  </si>
  <si>
    <t>a girl with luv</t>
  </si>
  <si>
    <t>•°.dunkitjoon.°•</t>
  </si>
  <si>
    <t>Ae</t>
  </si>
  <si>
    <t>BOY WITH LUV</t>
  </si>
  <si>
    <t>carte de l'âme</t>
  </si>
  <si>
    <t>ˢᵘᵍᵃ .dionysus</t>
  </si>
  <si>
    <t>A ᵂᴵᵀᴴᴸᵁⱽ _xD83C__xDF40_</t>
  </si>
  <si>
    <t>Esi J</t>
  </si>
  <si>
    <t>je te heart lauren.  precieuz</t>
  </si>
  <si>
    <t>miegoreng_xD83D__xDC23_</t>
  </si>
  <si>
    <t>PARIJAT</t>
  </si>
  <si>
    <t>Nurul |MOTS: PERSONA</t>
  </si>
  <si>
    <t>nami</t>
  </si>
  <si>
    <t>aniesbasyirah_</t>
  </si>
  <si>
    <t>not your ordinary sheyma</t>
  </si>
  <si>
    <t>Shebihime</t>
  </si>
  <si>
    <t>whataboutism</t>
  </si>
  <si>
    <t>@sbn__army</t>
  </si>
  <si>
    <t>Murad</t>
  </si>
  <si>
    <t>Bahar Mustafayeva</t>
  </si>
  <si>
    <t>Faiza Rzayeva</t>
  </si>
  <si>
    <t>öyküs</t>
  </si>
  <si>
    <t>gun80</t>
  </si>
  <si>
    <t>Dr.Milena Lannister</t>
  </si>
  <si>
    <t>berra</t>
  </si>
  <si>
    <t>Gün Ay</t>
  </si>
  <si>
    <t>Endorphin</t>
  </si>
  <si>
    <t>Samad Ismayilov</t>
  </si>
  <si>
    <t>Rasul Zaidov</t>
  </si>
  <si>
    <t>World of Nermin</t>
  </si>
  <si>
    <t>İlkin Mətdan</t>
  </si>
  <si>
    <t>Nura</t>
  </si>
  <si>
    <t>NəyşəliydiBilmemNe</t>
  </si>
  <si>
    <t>Elshan</t>
  </si>
  <si>
    <t>Oruc Hümmətli</t>
  </si>
  <si>
    <t>Xaliq Məmmədov</t>
  </si>
  <si>
    <t>Rafishka Aziz</t>
  </si>
  <si>
    <t>Jale Garibova</t>
  </si>
  <si>
    <t>Change.org</t>
  </si>
  <si>
    <t>Rauf Farajli</t>
  </si>
  <si>
    <t>Elvin Gasimzada</t>
  </si>
  <si>
    <t>Aydan</t>
  </si>
  <si>
    <t>kama huseynova</t>
  </si>
  <si>
    <t>ebru</t>
  </si>
  <si>
    <t>Ramin Huseynov</t>
  </si>
  <si>
    <t>ZAMANOV</t>
  </si>
  <si>
    <t>ilkin</t>
  </si>
  <si>
    <t>Kama</t>
  </si>
  <si>
    <t>_</t>
  </si>
  <si>
    <t>Irevan</t>
  </si>
  <si>
    <t>Murad Arif</t>
  </si>
  <si>
    <t>Əmrah</t>
  </si>
  <si>
    <t>Farhad Shabanov</t>
  </si>
  <si>
    <t>GunelRagim</t>
  </si>
  <si>
    <t>Nərgiz Hüseynzadə</t>
  </si>
  <si>
    <t>Java H</t>
  </si>
  <si>
    <t>Tahire</t>
  </si>
  <si>
    <t>Bu p*xun içəni</t>
  </si>
  <si>
    <t>Ilkin</t>
  </si>
  <si>
    <t>Etibar Salmanli</t>
  </si>
  <si>
    <t>Sabi</t>
  </si>
  <si>
    <t>all eyez on Meh</t>
  </si>
  <si>
    <t>lintang</t>
  </si>
  <si>
    <t>johnten au</t>
  </si>
  <si>
    <t>dyke with luv</t>
  </si>
  <si>
    <t>mickie ♡ nct au_xD83D__xDCCC_</t>
  </si>
  <si>
    <t>_xD835__xDC23__xD835__xDC2E__xD835__xDC23__xD835__xDC2E_ _xD83D__xDC96_ #Clé1_MIROH_xD83D__xDDDD_</t>
  </si>
  <si>
    <t>Hikmat Ahmadov</t>
  </si>
  <si>
    <t>Konul Arabskaya-Rustamova</t>
  </si>
  <si>
    <t>Fidana Sofieva</t>
  </si>
  <si>
    <t>Gulnar</t>
  </si>
  <si>
    <t>Ruslan Asadov</t>
  </si>
  <si>
    <t>ًnaz</t>
  </si>
  <si>
    <t>qəmzəsiz və mutsuz</t>
  </si>
  <si>
    <t>CırtdanPro</t>
  </si>
  <si>
    <t>John Scovell</t>
  </si>
  <si>
    <t>S  A  M  İ  R  A   _xD83C__xDDE6__xD83C__xDDFF_  _xD83D__xDDA4_</t>
  </si>
  <si>
    <t>айлuн</t>
  </si>
  <si>
    <t>Saleha</t>
  </si>
  <si>
    <t>Rahman Abil</t>
  </si>
  <si>
    <t>Ильхам Алиев</t>
  </si>
  <si>
    <t>Хадижа</t>
  </si>
  <si>
    <t>ilahe Bayramova</t>
  </si>
  <si>
    <t>Orkhan | 叶车十</t>
  </si>
  <si>
    <t>İᴏᴋɪᴏ ʙᴀʙᴀ</t>
  </si>
  <si>
    <t>Leyla</t>
  </si>
  <si>
    <t>Fee Voorhees ♔</t>
  </si>
  <si>
    <t>Raya</t>
  </si>
  <si>
    <t>littleblackbaby</t>
  </si>
  <si>
    <t>leylaliyeva999</t>
  </si>
  <si>
    <t>Mehriban Aliyeva</t>
  </si>
  <si>
    <t>Ilham Aliyev</t>
  </si>
  <si>
    <t>İko</t>
  </si>
  <si>
    <t>Biolojizm</t>
  </si>
  <si>
    <t>A_va</t>
  </si>
  <si>
    <t>Aysn</t>
  </si>
  <si>
    <t>Sevinj Shabanova</t>
  </si>
  <si>
    <t>_xD83C__xDF39_YELLOW DREAMS_xD83C__xDF39_</t>
  </si>
  <si>
    <t>Stage manager_Islamic solidarity games 2017
Stage manager_2017 CEV Volleyball European Championship-Women</t>
  </si>
  <si>
    <t>Eat. Watching Anime. Poop. Sleep. Repeat.</t>
  </si>
  <si>
    <t>stan for @bts_twt and @pledis_17</t>
  </si>
  <si>
    <t>I need bitches that love my content to follow me uwu.</t>
  </si>
  <si>
    <t>Baby watch your mouth, it come back around'
Bighit stan acc_xD83D__xDC9C_ but mainly bts || Voting acc_xD83C__xDF20_ || Multifandom_xD83D__xDC9E_</t>
  </si>
  <si>
    <t>[  _xD835__xDC2C__xD835__xDC1E__xD835__xDC2F__xD835__xDC1E__xD835__xDC27__xD835__xDC2D__xD835__xDC1E__xD835__xDC1E__xD835__xDC27_   +   _xD835__xDC1A__xD835__xDC2D__xD835__xDC1E__xD835__xDC1E__xD835__xDC33_   +   _xD835__xDC1B__xD835__xDC1A__xD835__xDC27__xD835__xDC20__xD835__xDC2D__xD835__xDC1A__xD835__xDC27_  ] ༉‧₊ ¡ luvies ! _xD83E__xDD8B__xD83C__xDF37_ˀˀ            ㅡ they are my home . . . ✍_xD83C__xDFFB_ ﾐ _xD835__xDE2B__xD835__xDE38__xD835__xDE38_, _xD835__xDE2B__xD835__xDE3A__xD835__xDE29_ ✦ _xD835__xDE2E__xD835__xDE3A__xD835__xDE28_, _xD835__xDE2B__xD835__xDE29__xD835__xDE34_ ﾐ</t>
  </si>
  <si>
    <t>✨ | The sweet guy who comes the latest and leaves the earliest_xD83C__xDF12_</t>
  </si>
  <si>
    <t>BTS _xD83D__xDC9E__xD83D__xDD25_ stan for @BTS_twt</t>
  </si>
  <si>
    <t>Mom of 2 and wife of 1 _xD83D__xDE07_
Pencinta kucing dan kuliner dimanapun mereka berada _xD83D__xDC31_ _xD83C__xDF75_ _xD83E__xDD58_ _xD83E__xDD62_</t>
  </si>
  <si>
    <t>hay muchacho caliente yeehaw_xD83E__xDD28_⠀⠀ ⠀⠀⠀ ⠀ ⠀⠀⠀ ⠀ ⠀ ⠀ ⠀⠀⠀ ⠀ ⠀⠀⠀ ⠀ ⠀ ⠀ ⠀⠀⠀ ⠀ ⠀ ⠀⠀⠀ ⠀ ⠀⠀⠀@deathtvpia ⠀⠀⠀ ⠀ ⠀ ⠀⠀⠀ ⠀ ⠀ ⠀⠀⠀ ⠀ ⠀ ⠀⠀ ⠀ ⠀ ⠀⠀⠀ ⠀ ⠀⠀⠀ ⠀ ⠀ ⠀ ⠀</t>
  </si>
  <si>
    <t>woojin, bangchan, minho, changbin, hyunjin, jisung, felix, seungmin, jeongin _xD83D__xDD01_</t>
  </si>
  <si>
    <t>Adorable Representative M.C for Youth ♡ @BTS_twt</t>
  </si>
  <si>
    <t>doyan haluin mas mas @bts_twt plus aa aa ikcb ehe. pokonya @atnice_ for life</t>
  </si>
  <si>
    <t>i have my own limit.</t>
  </si>
  <si>
    <t>cahillikle mubarize merkezi</t>
  </si>
  <si>
    <t>straight outta Zangiland</t>
  </si>
  <si>
    <t>Don't let your happiness depend on the things you may lose_xD83C__xDF2A_</t>
  </si>
  <si>
    <t>아트미❤_xD83D__xDC9C_</t>
  </si>
  <si>
    <t>maraqlı bioqrafiya yazısı</t>
  </si>
  <si>
    <t>Loqoped ,defektoloq</t>
  </si>
  <si>
    <t>free spirit_xD83C__xDF38_
world citizen_xD83C__xDF38_
doer_xD83C__xDF38_
jazz lover_xD83C__xDF38_
A girl who believes in miracles_xD83D__xDC9C_</t>
  </si>
  <si>
    <t>#udelaware • • _xD83C__xDF31__xD83C__xDF3B_</t>
  </si>
  <si>
    <t>⨂⨂Always watch..No eyes⨂⨂♠Black Metal♠_xD83C__xDF19_Ariana Grande_xD83C__xDF19__xD83D__xDC80_Evanescence_xD83D__xDC80_BTS-AZ(ARMY_xD83C__xDDE6__xD83C__xDDFF_)Artist_xD83D__xDC51_NCT_xD83D__xDC51_GAME OF THRONES_xD83D__xDC51_ 23.09.95♎BLINK_xD83D__xDC93__xD83D__xDC51_Queen Of Seven Kingdoms</t>
  </si>
  <si>
    <t>There are beauty in the darkness Sebastian</t>
  </si>
  <si>
    <t>MC1R</t>
  </si>
  <si>
    <t>We are full-service advertising agency based in Baku, Azerbaijan. 
We make you happy!</t>
  </si>
  <si>
    <t>LGBTQ Activist, Journalist, Founder of @minorityaze</t>
  </si>
  <si>
    <t>Copyfighter</t>
  </si>
  <si>
    <t>Egoist anarchist, metalhead, https://t.co/wihgf74eCp Board Member at Baku Research Institute</t>
  </si>
  <si>
    <t>social worker to be•cooking lover•travel buff•photography•gardener•nature freak•cynophilist•italian soul</t>
  </si>
  <si>
    <t>Asdfghjklşisdfghjk</t>
  </si>
  <si>
    <t>kultur multur netu.</t>
  </si>
  <si>
    <t>mühasib, məntiq müəllimi, idmançı, hamarat , hücuma meyilli yarımmüdafiəçi.</t>
  </si>
  <si>
    <t>Instagram : xaliqmammadov</t>
  </si>
  <si>
    <t>was born in 1993 at Baku, Azerbaijanian, student at Azerbaijan State University of Culture and Art, studing director, football lover, MADRİDİSTA :)</t>
  </si>
  <si>
    <t>Professor of Sociolinguistics. Azerbaijan University of Languages/Fulbright Visiting Scholar. Indiana University.</t>
  </si>
  <si>
    <t>The world’s leading civic organizing hub. We empower people everywhere to create the change they want to see.</t>
  </si>
  <si>
    <t>7,5 years of #SocialMediaMarketing and #SocialMediaCustomerCare experience at @Azercell Telecom. #SMM #SocialMedia #CustomerCare</t>
  </si>
  <si>
    <t>Bachelor: UNEC-Regulation of Economy Master:UNEC- Business administration  "Galatasaray"_xD83D__xDC9B_❤ _xD83E__xDD81__xD83E__xDD81_ GR_xD83C__xDDEC__xD83C__xDDEA_-AZ_xD83C__xDDE6__xD83C__xDDFF_-TR_xD83C__xDDF9__xD83C__xDDF7_ Qarapapaq Türkü_xD83D__xDC3A_</t>
  </si>
  <si>
    <t>موتي_xD83D__xDC95_</t>
  </si>
  <si>
    <t>Kafama Göre</t>
  </si>
  <si>
    <t>ребята, давайте жить дружно!</t>
  </si>
  <si>
    <t>i have a dream _xD83C__xDF31_</t>
  </si>
  <si>
    <t>Mekteb-i Mülkiye | Executive Director at @EndorphinBaku</t>
  </si>
  <si>
    <t>I’m going to do better.</t>
  </si>
  <si>
    <t>Topsi is on my mind</t>
  </si>
  <si>
    <t>Ama a part of the most underground band ever so we don’t have a name, songs,we can play nothing and I don’t tell the other members they are in the band</t>
  </si>
  <si>
    <t>Marmara Üniversitesi _xD83C__xDDE6__xD83C__xDDFF_-_xD83C__xDDF9__xD83C__xDDF7_</t>
  </si>
  <si>
    <t>Не полагайтесь слишком сильно на кого нибудь в этом мире, потому что даже ваша собственная тень покидает вас, когда вы в темноте./Шейх-уль-ислам Ибн Теймийя/</t>
  </si>
  <si>
    <t>Crypto Prophet :)</t>
  </si>
  <si>
    <t>ah bu Sabi</t>
  </si>
  <si>
    <t>#RealMadrid</t>
  </si>
  <si>
    <t>suara mirip merpati..</t>
  </si>
  <si>
    <t>bang chan don’t interact</t>
  </si>
  <si>
    <t>on Min Yoonji’s strap like, sitting _xD83E__xDDD8__xD83C__xDFFC_‍♀️</t>
  </si>
  <si>
    <t>#YUTA: i don’t serve god, i serve the lesbians.</t>
  </si>
  <si>
    <t>ults stray kids _xD83D__xDC9C_
_xD835__xDC18__xD835__xDC28__xD835__xDC2E_ _xD835__xDC26__xD835__xDC1A__xD835__xDC24__xD835__xDC1E_ _xD835__xDC12__xD835__xDC2D__xD835__xDC2B__xD835__xDC1A__xD835__xDC32_ _xD835__xDC0A__xD835__xDC22__xD835__xDC1D__xD835__xDC2C_ _xD835__xDC2C__xD835__xDC2D__xD835__xDC1A__xD835__xDC32_
♡ 찬; 현진; 지성 ♡</t>
  </si>
  <si>
    <t>that's your life_xD83C__xDF40_</t>
  </si>
  <si>
    <t>Animal lover/Author/Copywriter/Interpreter/Journalist/Head of Culture and History Department for turnaz.az</t>
  </si>
  <si>
    <t>aul debate</t>
  </si>
  <si>
    <t>I'm artist_xD83C__xDFA8_ Mom and happy _xD83D__xDE0A_</t>
  </si>
  <si>
    <t>Syracuse University, Maxwell School - MPA | Hertie School of Governance - MIA</t>
  </si>
  <si>
    <t>B*tches who don’t like kpop are so annoying nobody wants to listen to the Smiths b*tch put Girl Front on</t>
  </si>
  <si>
    <t>ÇUKUR BABAMIZ İDRİS EVİMİZ</t>
  </si>
  <si>
    <t>Yerli alternativ musiqi kanalı.</t>
  </si>
  <si>
    <t>Full time carer, 24/7.Equity card holder. Merstham Dementia Action Alliance.Campaigning to increase awareness of dyspraxia</t>
  </si>
  <si>
    <t>hey, sen, orda dur bakalım.
    Samira ; _xD83D__xDDA4_ #Aze</t>
  </si>
  <si>
    <t>✉️『 _xD835__xDE22__xD835__xDE2F__xD835__xDE28__xD835__xDE26__xD835__xDE2D__xD835__xDE34_ #윤기 #희진 #로제 #주현 #필릭스 #성화 』</t>
  </si>
  <si>
    <t>Αμύγδαλο</t>
  </si>
  <si>
    <t>Официальный твиттер президента Азербайджанской Республики - Ильхама Алиева</t>
  </si>
  <si>
    <t>Live together, die alone.</t>
  </si>
  <si>
    <t>Siratan surat _xD83D__xDE0A_Tatar kimi gozler _xD83D__xDC40_ ve heec qapanmayan agiz..._xD83D__xDE01_</t>
  </si>
  <si>
    <t>Contact: orxan0370@gmail.com</t>
  </si>
  <si>
    <t>limit sonsuzluğa yaxınlaşır</t>
  </si>
  <si>
    <t>Animal lover</t>
  </si>
  <si>
    <t>I still have a soul .</t>
  </si>
  <si>
    <t>Queen of disaster.</t>
  </si>
  <si>
    <t>Leyla Aliyeva is vice-president of the Heydar Aliyev Foundation. Editor of Baku Magazine. Director and Founder IDEA. http://t.co/acqARhNNN1</t>
  </si>
  <si>
    <t>First Vice President of Azerbaijan Mehriban Aliyeva - The official account</t>
  </si>
  <si>
    <t>Official twitter channel of the President of the Republic of Azerbaijan - Ilham Aliyev.</t>
  </si>
  <si>
    <t>The man who sold the world _xD83D__xDEAC_</t>
  </si>
  <si>
    <t>BDU</t>
  </si>
  <si>
    <t>_xD83C__xDF08__xD83C__xDFF3_️‍_xD83C__xDF08_</t>
  </si>
  <si>
    <t>Hogwarts</t>
  </si>
  <si>
    <t>Mono</t>
  </si>
  <si>
    <t>Changwon-si, Republic of Korea</t>
  </si>
  <si>
    <t>blue side</t>
  </si>
  <si>
    <t>sarah!aden</t>
  </si>
  <si>
    <t>chan's room</t>
  </si>
  <si>
    <t>India</t>
  </si>
  <si>
    <t>Bandung, Indonesia</t>
  </si>
  <si>
    <t>shah alam Malaysia</t>
  </si>
  <si>
    <t>Barcelona, Spain</t>
  </si>
  <si>
    <t>_xD83D__xDCAB_Wonderland_xD83D__xDC9C_</t>
  </si>
  <si>
    <t>Delaware, USA</t>
  </si>
  <si>
    <t>Azerbaijan, Baku</t>
  </si>
  <si>
    <t>Washington DC</t>
  </si>
  <si>
    <t xml:space="preserve">Azerbaijan /Baku </t>
  </si>
  <si>
    <t>St Louis, MO</t>
  </si>
  <si>
    <t>Antwerpen, België</t>
  </si>
  <si>
    <t>ny</t>
  </si>
  <si>
    <t>Baku, Azerbaijan</t>
  </si>
  <si>
    <t>İstanbul, Türkiye</t>
  </si>
  <si>
    <t>Nordrhein-Westfalen, Deutschland</t>
  </si>
  <si>
    <t>Weymouth, MA</t>
  </si>
  <si>
    <t>Azәrbaycan</t>
  </si>
  <si>
    <t>Central Java, Indonesia</t>
  </si>
  <si>
    <t>St&amp;Aevc_xD83E__xDD70_</t>
  </si>
  <si>
    <t>blacklivesmatter</t>
  </si>
  <si>
    <t>kun’s earhole</t>
  </si>
  <si>
    <t>France</t>
  </si>
  <si>
    <t>Washington, DC</t>
  </si>
  <si>
    <t>Berlin, Germany</t>
  </si>
  <si>
    <t>Qara dəlik</t>
  </si>
  <si>
    <t>Merstham.</t>
  </si>
  <si>
    <t>bts + ggs *:･ﾟ_xD83D__xDC8C_ ࿐ ࿔*:･ﾟ</t>
  </si>
  <si>
    <t>Narimanov Muxtar Respublikası</t>
  </si>
  <si>
    <t>Баку, Азербайджан</t>
  </si>
  <si>
    <t>Baku</t>
  </si>
  <si>
    <t>Los Angeles, CA</t>
  </si>
  <si>
    <t>North Carolina, USA</t>
  </si>
  <si>
    <t>https://t.co/tOYrYuHzLI</t>
  </si>
  <si>
    <t>https://t.co/0PgwZyQRq7</t>
  </si>
  <si>
    <t>https://t.co/N2Ejwv84Ks</t>
  </si>
  <si>
    <t>https://t.co/TqVWo6SFdM</t>
  </si>
  <si>
    <t>https://t.co/RdG5RawZ5Y</t>
  </si>
  <si>
    <t>https://t.co/iAPuPH6sEe</t>
  </si>
  <si>
    <t>https://t.co/Y7ybbhEGSk</t>
  </si>
  <si>
    <t>https://t.co/ZhGwDNPKW2</t>
  </si>
  <si>
    <t>https://t.co/lHSSfBooPy</t>
  </si>
  <si>
    <t>http://t.co/coDz4TNgFD</t>
  </si>
  <si>
    <t>https://t.co/zFgJcoqBYQ</t>
  </si>
  <si>
    <t>https://t.co/NMQ9rDKPob</t>
  </si>
  <si>
    <t>https://t.co/LyJwrhfHmM</t>
  </si>
  <si>
    <t>https://t.co/iMQaIxR3X7</t>
  </si>
  <si>
    <t>https://t.co/Jre6CWblZh</t>
  </si>
  <si>
    <t>https://t.co/uVmYRKWGJe</t>
  </si>
  <si>
    <t>https://t.co/JmI3RFf3Uj</t>
  </si>
  <si>
    <t>https://t.co/L7aAB1dDH0</t>
  </si>
  <si>
    <t>https://t.co/6XQWoH8pGw</t>
  </si>
  <si>
    <t>https://t.co/OM2HrNvIO9</t>
  </si>
  <si>
    <t>https://t.co/8QDzfy2iH2</t>
  </si>
  <si>
    <t>https://t.co/R4hOvgZJvv</t>
  </si>
  <si>
    <t>https://t.co/EeSiy0ANEH</t>
  </si>
  <si>
    <t>https://t.co/90WP2rKE2b</t>
  </si>
  <si>
    <t>https://t.co/Ty9U4TshHL</t>
  </si>
  <si>
    <t>https://t.co/MEAp6Q1bWA</t>
  </si>
  <si>
    <t>https://t.co/Y20pDDlYjt</t>
  </si>
  <si>
    <t>https://t.co/A1bwlhRtz1</t>
  </si>
  <si>
    <t>https://t.co/SgHoKF5Pq3</t>
  </si>
  <si>
    <t>https://t.co/4OiWzyXFoZ</t>
  </si>
  <si>
    <t>https://t.co/SCsmzYshZo</t>
  </si>
  <si>
    <t>https://t.co/awsAHzepmM</t>
  </si>
  <si>
    <t>http://t.co/KPYVHor0J9</t>
  </si>
  <si>
    <t>https://t.co/b8XofA5Xff</t>
  </si>
  <si>
    <t>https://t.co/jrct3LhCYp</t>
  </si>
  <si>
    <t>http://t.co/dPRAyUESTA</t>
  </si>
  <si>
    <t>http://t.co/6STYw52hqw</t>
  </si>
  <si>
    <t>http://t.co/RRecP2HJD5</t>
  </si>
  <si>
    <t>https://pbs.twimg.com/profile_banners/2819838570/1431212413</t>
  </si>
  <si>
    <t>https://pbs.twimg.com/profile_banners/1073276165337505792/1547840216</t>
  </si>
  <si>
    <t>https://pbs.twimg.com/profile_banners/493218512/1548101687</t>
  </si>
  <si>
    <t>https://pbs.twimg.com/profile_banners/4421916674/1544775734</t>
  </si>
  <si>
    <t>https://pbs.twimg.com/profile_banners/913092412586758145/1545660465</t>
  </si>
  <si>
    <t>https://pbs.twimg.com/profile_banners/850755569933664256/1547298928</t>
  </si>
  <si>
    <t>https://pbs.twimg.com/profile_banners/749455063660232704/1552282355</t>
  </si>
  <si>
    <t>https://pbs.twimg.com/profile_banners/962413825336270849/1555060645</t>
  </si>
  <si>
    <t>https://pbs.twimg.com/profile_banners/894885057139265536/1519139947</t>
  </si>
  <si>
    <t>https://pbs.twimg.com/profile_banners/991086599206199296/1545144839</t>
  </si>
  <si>
    <t>https://pbs.twimg.com/profile_banners/835622730754109441/1554766675</t>
  </si>
  <si>
    <t>https://pbs.twimg.com/profile_banners/991479197313810432/1554416994</t>
  </si>
  <si>
    <t>https://pbs.twimg.com/profile_banners/2939289751/1551797962</t>
  </si>
  <si>
    <t>https://pbs.twimg.com/profile_banners/776127294/1463418986</t>
  </si>
  <si>
    <t>https://pbs.twimg.com/profile_banners/843944326682021888/1508343493</t>
  </si>
  <si>
    <t>https://pbs.twimg.com/profile_banners/705113534414323713/1536575778</t>
  </si>
  <si>
    <t>https://pbs.twimg.com/profile_banners/877554697887985664/1540467817</t>
  </si>
  <si>
    <t>https://pbs.twimg.com/profile_banners/1114834158776455169/1554640453</t>
  </si>
  <si>
    <t>https://pbs.twimg.com/profile_banners/997556270356942851/1553415438</t>
  </si>
  <si>
    <t>https://pbs.twimg.com/profile_banners/1455929540/1546358410</t>
  </si>
  <si>
    <t>https://pbs.twimg.com/profile_banners/986592662554923009/1547361475</t>
  </si>
  <si>
    <t>https://pbs.twimg.com/profile_banners/84591950/1546254394</t>
  </si>
  <si>
    <t>https://pbs.twimg.com/profile_banners/1041579668942409729/1550528927</t>
  </si>
  <si>
    <t>https://pbs.twimg.com/profile_banners/1089578044870803457/1555084858</t>
  </si>
  <si>
    <t>https://pbs.twimg.com/profile_banners/921763702701002755/1515317479</t>
  </si>
  <si>
    <t>https://pbs.twimg.com/profile_banners/3267041540/1523134084</t>
  </si>
  <si>
    <t>https://pbs.twimg.com/profile_banners/490285847/1547957157</t>
  </si>
  <si>
    <t>https://pbs.twimg.com/profile_banners/180103090/1512313071</t>
  </si>
  <si>
    <t>https://pbs.twimg.com/profile_banners/368793151/1451492720</t>
  </si>
  <si>
    <t>https://pbs.twimg.com/profile_banners/336627943/1549956956</t>
  </si>
  <si>
    <t>https://pbs.twimg.com/profile_banners/366518992/1523743813</t>
  </si>
  <si>
    <t>https://pbs.twimg.com/profile_banners/85649772/1458976598</t>
  </si>
  <si>
    <t>https://pbs.twimg.com/profile_banners/788789758445117440/1549174696</t>
  </si>
  <si>
    <t>https://pbs.twimg.com/profile_banners/2989469700/1466283270</t>
  </si>
  <si>
    <t>https://pbs.twimg.com/profile_banners/267161393/1356788358</t>
  </si>
  <si>
    <t>https://pbs.twimg.com/profile_banners/273041401/1521903969</t>
  </si>
  <si>
    <t>https://pbs.twimg.com/profile_banners/15947602/1528852233</t>
  </si>
  <si>
    <t>https://pbs.twimg.com/profile_banners/200433344/1539575392</t>
  </si>
  <si>
    <t>https://pbs.twimg.com/profile_banners/752979009626136577/1504296961</t>
  </si>
  <si>
    <t>https://pbs.twimg.com/profile_banners/894535675713921024/1549524518</t>
  </si>
  <si>
    <t>https://pbs.twimg.com/profile_banners/1479375236/1457380623</t>
  </si>
  <si>
    <t>https://pbs.twimg.com/profile_banners/94616246/1404757900</t>
  </si>
  <si>
    <t>https://pbs.twimg.com/profile_banners/124699949/1457672478</t>
  </si>
  <si>
    <t>https://pbs.twimg.com/profile_banners/1026270565064224768/1553631262</t>
  </si>
  <si>
    <t>https://pbs.twimg.com/profile_banners/226968636/1489667747</t>
  </si>
  <si>
    <t>https://pbs.twimg.com/profile_banners/1109793341263228929/1553459374</t>
  </si>
  <si>
    <t>https://pbs.twimg.com/profile_banners/1457723701/1412688150</t>
  </si>
  <si>
    <t>https://pbs.twimg.com/profile_banners/736862333847343105/1549220760</t>
  </si>
  <si>
    <t>https://pbs.twimg.com/profile_banners/1045957195681214464/1538210855</t>
  </si>
  <si>
    <t>https://pbs.twimg.com/profile_banners/1033099283795456000/1535145720</t>
  </si>
  <si>
    <t>https://pbs.twimg.com/profile_banners/620113434/1476113783</t>
  </si>
  <si>
    <t>https://pbs.twimg.com/profile_banners/70232059/1482081369</t>
  </si>
  <si>
    <t>https://pbs.twimg.com/profile_banners/1055732648/1517854588</t>
  </si>
  <si>
    <t>https://pbs.twimg.com/profile_banners/870046609077403649/1553986903</t>
  </si>
  <si>
    <t>https://pbs.twimg.com/profile_banners/517298538/1552330849</t>
  </si>
  <si>
    <t>https://pbs.twimg.com/profile_banners/779724384240009216/1554743471</t>
  </si>
  <si>
    <t>https://pbs.twimg.com/profile_banners/4317502156/1554650585</t>
  </si>
  <si>
    <t>https://pbs.twimg.com/profile_banners/1078235314731118592/1554787517</t>
  </si>
  <si>
    <t>https://pbs.twimg.com/profile_banners/916993089016909825/1551971657</t>
  </si>
  <si>
    <t>https://pbs.twimg.com/profile_banners/1567635798/1467541903</t>
  </si>
  <si>
    <t>https://pbs.twimg.com/profile_banners/1115931889892769794/1554894239</t>
  </si>
  <si>
    <t>https://pbs.twimg.com/profile_banners/814579480266149888/1497972146</t>
  </si>
  <si>
    <t>https://pbs.twimg.com/profile_banners/915281971235966977/1546186010</t>
  </si>
  <si>
    <t>https://pbs.twimg.com/profile_banners/295086635/1542113720</t>
  </si>
  <si>
    <t>https://pbs.twimg.com/profile_banners/1012394657895079937/1553083283</t>
  </si>
  <si>
    <t>https://pbs.twimg.com/profile_banners/891898236033806336/1547566448</t>
  </si>
  <si>
    <t>https://pbs.twimg.com/profile_banners/801945772606574592/1543944970</t>
  </si>
  <si>
    <t>https://pbs.twimg.com/profile_banners/1110503233661865984/1554985782</t>
  </si>
  <si>
    <t>https://pbs.twimg.com/profile_banners/1058623202904207360/1554918729</t>
  </si>
  <si>
    <t>https://pbs.twimg.com/profile_banners/861460630850740224/1554226776</t>
  </si>
  <si>
    <t>https://pbs.twimg.com/profile_banners/1086153892218499072/1551792648</t>
  </si>
  <si>
    <t>https://pbs.twimg.com/profile_banners/778287882079535104/1474480285</t>
  </si>
  <si>
    <t>https://pbs.twimg.com/profile_banners/719230871400792064/1555043302</t>
  </si>
  <si>
    <t>https://pbs.twimg.com/profile_banners/36214472/1480457503</t>
  </si>
  <si>
    <t>https://pbs.twimg.com/profile_banners/482263549/1515676299</t>
  </si>
  <si>
    <t>https://pbs.twimg.com/profile_banners/1035567337/1538078484</t>
  </si>
  <si>
    <t>https://pbs.twimg.com/profile_banners/1116065168654467074/1554926140</t>
  </si>
  <si>
    <t>https://pbs.twimg.com/profile_banners/1068208482892042242/1552201437</t>
  </si>
  <si>
    <t>https://pbs.twimg.com/profile_banners/878449783/1377431931</t>
  </si>
  <si>
    <t>https://pbs.twimg.com/profile_banners/394011241/1488023574</t>
  </si>
  <si>
    <t>https://pbs.twimg.com/profile_banners/143742312/1496229737</t>
  </si>
  <si>
    <t>https://pbs.twimg.com/profile_banners/566458548/1543844938</t>
  </si>
  <si>
    <t>https://pbs.twimg.com/profile_banners/1071702437298360321/1548495035</t>
  </si>
  <si>
    <t>https://pbs.twimg.com/profile_banners/3022360238/1538806226</t>
  </si>
  <si>
    <t>https://pbs.twimg.com/profile_banners/2717724369/1491464276</t>
  </si>
  <si>
    <t>https://pbs.twimg.com/profile_banners/984112574055833601/1555087805</t>
  </si>
  <si>
    <t>ar</t>
  </si>
  <si>
    <t>es</t>
  </si>
  <si>
    <t>en-gb</t>
  </si>
  <si>
    <t>id</t>
  </si>
  <si>
    <t>http://abs.twimg.com/images/themes/theme1/bg.png</t>
  </si>
  <si>
    <t>http://abs.twimg.com/images/themes/theme10/bg.gif</t>
  </si>
  <si>
    <t>http://abs.twimg.com/images/themes/theme19/bg.gif</t>
  </si>
  <si>
    <t>http://abs.twimg.com/images/themes/theme13/bg.gif</t>
  </si>
  <si>
    <t>http://abs.twimg.com/images/themes/theme4/bg.gif</t>
  </si>
  <si>
    <t>http://abs.twimg.com/images/themes/theme14/bg.gif</t>
  </si>
  <si>
    <t>http://abs.twimg.com/images/themes/theme12/bg.gif</t>
  </si>
  <si>
    <t>http://abs.twimg.com/images/themes/theme11/bg.gif</t>
  </si>
  <si>
    <t>http://abs.twimg.com/images/themes/theme9/bg.gif</t>
  </si>
  <si>
    <t>http://abs.twimg.com/images/themes/theme5/bg.gif</t>
  </si>
  <si>
    <t>http://abs.twimg.com/images/themes/theme3/bg.gif</t>
  </si>
  <si>
    <t>http://pbs.twimg.com/profile_images/1109884689224028160/X9TcwszH_normal.jpg</t>
  </si>
  <si>
    <t>http://pbs.twimg.com/profile_images/936621362843738112/5OXlQ5pY_normal.jpg</t>
  </si>
  <si>
    <t>http://pbs.twimg.com/profile_images/1022604891686989824/a8g6lAK1_normal.jpg</t>
  </si>
  <si>
    <t>http://pbs.twimg.com/profile_images/1084001254479663104/a5BnKISm_normal.jpg</t>
  </si>
  <si>
    <t>http://pbs.twimg.com/profile_images/1113834026610065409/SBLRWYn8_normal.jpg</t>
  </si>
  <si>
    <t>http://pbs.twimg.com/profile_images/1070008775636062210/dd85bAkG_normal.jpg</t>
  </si>
  <si>
    <t>http://pbs.twimg.com/profile_images/1171554267/gerb_normal.jpg</t>
  </si>
  <si>
    <t>http://pbs.twimg.com/profile_images/602058493701574657/TVtfAtjg_normal.jpg</t>
  </si>
  <si>
    <t>http://pbs.twimg.com/profile_images/835457783701073921/K_6WpJZn_normal.jpg</t>
  </si>
  <si>
    <t>http://pbs.twimg.com/profile_images/822699273640931329/hRayPD2G_normal.jpg</t>
  </si>
  <si>
    <t>http://pbs.twimg.com/profile_images/1089093265440325632/7YDH6j6X_normal.jpg</t>
  </si>
  <si>
    <t>http://pbs.twimg.com/profile_images/1016399615518756864/_a95UrmW_normal.jpg</t>
  </si>
  <si>
    <t>http://pbs.twimg.com/profile_images/849888883689041920/qAZ6H0oc_normal.jpg</t>
  </si>
  <si>
    <t>Open Twitter Page for This Person</t>
  </si>
  <si>
    <t>https://twitter.com/aygun_mva96</t>
  </si>
  <si>
    <t>https://twitter.com/heyitsnaddd</t>
  </si>
  <si>
    <t>https://twitter.com/jamilajoon</t>
  </si>
  <si>
    <t>https://twitter.com/joonspuppees</t>
  </si>
  <si>
    <t>https://twitter.com/crystalaej</t>
  </si>
  <si>
    <t>https://twitter.com/jiminiehoodie_</t>
  </si>
  <si>
    <t>https://twitter.com/moccawoo</t>
  </si>
  <si>
    <t>https://twitter.com/auugun</t>
  </si>
  <si>
    <t>https://twitter.com/ajooniex</t>
  </si>
  <si>
    <t>https://twitter.com/mamaniiim</t>
  </si>
  <si>
    <t>https://twitter.com/sugoikorea</t>
  </si>
  <si>
    <t>https://twitter.com/lfl2000_</t>
  </si>
  <si>
    <t>https://twitter.com/damayanti_minoz</t>
  </si>
  <si>
    <t>https://twitter.com/stducktose</t>
  </si>
  <si>
    <t>https://twitter.com/seoknami</t>
  </si>
  <si>
    <t>https://twitter.com/aniesanne</t>
  </si>
  <si>
    <t>https://twitter.com/sheymashey</t>
  </si>
  <si>
    <t>https://twitter.com/shabyzz</t>
  </si>
  <si>
    <t>https://twitter.com/jeihunn</t>
  </si>
  <si>
    <t>https://twitter.com/bangtan52590698</t>
  </si>
  <si>
    <t>https://twitter.com/muradaghayeeev</t>
  </si>
  <si>
    <t>https://twitter.com/baharol_</t>
  </si>
  <si>
    <t>https://twitter.com/ms_rzayeva</t>
  </si>
  <si>
    <t>https://twitter.com/oykuugirmen</t>
  </si>
  <si>
    <t>https://twitter.com/winger8070</t>
  </si>
  <si>
    <t>https://twitter.com/darknessqueenn_</t>
  </si>
  <si>
    <t>https://twitter.com/sesakisendes</t>
  </si>
  <si>
    <t>https://twitter.com/gunai_alieva</t>
  </si>
  <si>
    <t>https://twitter.com/endorphinbaku</t>
  </si>
  <si>
    <t>https://twitter.com/sismailzadeh</t>
  </si>
  <si>
    <t>https://twitter.com/rasulzaidov</t>
  </si>
  <si>
    <t>https://twitter.com/brksnermin</t>
  </si>
  <si>
    <t>https://twitter.com/huseynli_ilkin</t>
  </si>
  <si>
    <t>https://twitter.com/sadako_sasaki</t>
  </si>
  <si>
    <t>https://twitter.com/janmirzayeva</t>
  </si>
  <si>
    <t>https://twitter.com/poladli</t>
  </si>
  <si>
    <t>https://twitter.com/oruc_hummet</t>
  </si>
  <si>
    <t>https://twitter.com/xaliqm1</t>
  </si>
  <si>
    <t>https://twitter.com/rafishka_aziz</t>
  </si>
  <si>
    <t>https://twitter.com/jgaribova</t>
  </si>
  <si>
    <t>https://twitter.com/change</t>
  </si>
  <si>
    <t>https://twitter.com/rfarajli</t>
  </si>
  <si>
    <t>https://twitter.com/babakhanli_</t>
  </si>
  <si>
    <t>https://twitter.com/aydan_nabiyeva</t>
  </si>
  <si>
    <t>https://twitter.com/huseynovakama</t>
  </si>
  <si>
    <t>https://twitter.com/ebruliii94</t>
  </si>
  <si>
    <t>https://twitter.com/ramin_huseyn</t>
  </si>
  <si>
    <t>https://twitter.com/mhrrmzamanov</t>
  </si>
  <si>
    <t>https://twitter.com/ilkin98190823</t>
  </si>
  <si>
    <t>https://twitter.com/kama48964100</t>
  </si>
  <si>
    <t>https://twitter.com/_roshen</t>
  </si>
  <si>
    <t>https://twitter.com/namik_az</t>
  </si>
  <si>
    <t>https://twitter.com/muradarif</t>
  </si>
  <si>
    <t>https://twitter.com/mrhydrl</t>
  </si>
  <si>
    <t>https://twitter.com/farxaddd</t>
  </si>
  <si>
    <t>https://twitter.com/gunelragimli</t>
  </si>
  <si>
    <t>https://twitter.com/floresnarcissus</t>
  </si>
  <si>
    <t>https://twitter.com/java_hva</t>
  </si>
  <si>
    <t>https://twitter.com/tahire1908</t>
  </si>
  <si>
    <t>https://twitter.com/19reshad03</t>
  </si>
  <si>
    <t>https://twitter.com/ilkin_f</t>
  </si>
  <si>
    <t>https://twitter.com/etibarlis</t>
  </si>
  <si>
    <t>https://twitter.com/rustamlisabina</t>
  </si>
  <si>
    <t>https://twitter.com/mehinibra</t>
  </si>
  <si>
    <t>https://twitter.com/hylintangg</t>
  </si>
  <si>
    <t>https://twitter.com/yeehawlix</t>
  </si>
  <si>
    <t>https://twitter.com/yoonkookologist</t>
  </si>
  <si>
    <t>https://twitter.com/ncteabag</t>
  </si>
  <si>
    <t>https://twitter.com/flowersforhjs</t>
  </si>
  <si>
    <t>https://twitter.com/ahmadovhikmat</t>
  </si>
  <si>
    <t>https://twitter.com/fa1imma</t>
  </si>
  <si>
    <t>https://twitter.com/konul_rustamova</t>
  </si>
  <si>
    <t>https://twitter.com/fidanasofieva</t>
  </si>
  <si>
    <t>https://twitter.com/guli072289</t>
  </si>
  <si>
    <t>https://twitter.com/ruslanasad</t>
  </si>
  <si>
    <t>https://twitter.com/seouitro</t>
  </si>
  <si>
    <t>https://twitter.com/revaaze</t>
  </si>
  <si>
    <t>https://twitter.com/cirtdanpro</t>
  </si>
  <si>
    <t>https://twitter.com/scovelljohn</t>
  </si>
  <si>
    <t>https://twitter.com/samira_iv3</t>
  </si>
  <si>
    <t>https://twitter.com/yourbiiss</t>
  </si>
  <si>
    <t>https://twitter.com/sardarova_</t>
  </si>
  <si>
    <t>https://twitter.com/reoabilssociety</t>
  </si>
  <si>
    <t>https://twitter.com/prezidentaz</t>
  </si>
  <si>
    <t>https://twitter.com/agakhendi</t>
  </si>
  <si>
    <t>https://twitter.com/ilaxa23</t>
  </si>
  <si>
    <t>https://twitter.com/therealorkhan</t>
  </si>
  <si>
    <t>https://twitter.com/hafeez_poldz</t>
  </si>
  <si>
    <t>https://twitter.com/lel_aghayeva</t>
  </si>
  <si>
    <t>https://twitter.com/lu4nica</t>
  </si>
  <si>
    <t>https://twitter.com/rayaramazanova</t>
  </si>
  <si>
    <t>https://twitter.com/littleblackbab4</t>
  </si>
  <si>
    <t>https://twitter.com/leylaaliyeva_</t>
  </si>
  <si>
    <t>https://twitter.com/1vicepresident</t>
  </si>
  <si>
    <t>https://twitter.com/presidentaz</t>
  </si>
  <si>
    <t>https://twitter.com/iko_cobain</t>
  </si>
  <si>
    <t>https://twitter.com/biolojizm</t>
  </si>
  <si>
    <t>https://twitter.com/xaaay_f</t>
  </si>
  <si>
    <t>https://twitter.com/xuduayx</t>
  </si>
  <si>
    <t>https://twitter.com/sevinj0606</t>
  </si>
  <si>
    <t>https://twitter.com/yellowdreams16</t>
  </si>
  <si>
    <t>aygun_mva96
#justiceforElina #school162 #younggirl
#angel #ElinaHajiyeva https://t.co/JaOL4w5rnz</t>
  </si>
  <si>
    <t>heyitsnaddd
Elina was 14 years old girl from
Azerbaijan, she commit suicide
at school because of the students
who bullied her, Audrey is 14 years
old too, please speak about them,
justice for them, don’t let people
bully children. #JusticeForAudrey
#JusticeForElina https://t.co/8fv4Jzbffj</t>
  </si>
  <si>
    <t>jamilajoon
Elina was 14 years old girl from
Azerbaijan, she commit suicide
at school because of the students
who bullied her, Audrey is 14 years
old too, please speak about them,
justice for them, don’t let people
bully children. #JusticeForAudrey
#JusticeForElina https://t.co/8fv4Jzbffj</t>
  </si>
  <si>
    <t>joonspuppees
Elina was 14 years old girl from
Azerbaijan, she commit suicide
at school because of the students
who bullied her, Audrey is 14 years
old too, please speak about them,
justice for them, don’t let people
bully children. #JusticeForAudrey
#JusticeForElina https://t.co/8fv4Jzbffj</t>
  </si>
  <si>
    <t>crystalaej
Elina was 14 years old girl from
Azerbaijan, she commit suicide
at school because of the students
who bullied her, Audrey is 14 years
old too, please speak about them,
justice for them, don’t let people
bully children. #JusticeForAudrey
#JusticeForElina https://t.co/8fv4Jzbffj</t>
  </si>
  <si>
    <t>jiminiehoodie_
Elina was 14 years old girl from
Azerbaijan, she commit suicide
at school because of the students
who bullied her, Audrey is 14 years
old too, please speak about them,
justice for them, don’t let people
bully children. #JusticeForAudrey
#JusticeForElina https://t.co/8fv4Jzbffj</t>
  </si>
  <si>
    <t>moccawoo
Elina was 14 years old girl from
Azerbaijan, she commit suicide
at school because of the students
who bullied her, Audrey is 14 years
old too, please speak about them,
justice for them, don’t let people
bully children. #JusticeForAudrey
#JusticeForElina https://t.co/8fv4Jzbffj</t>
  </si>
  <si>
    <t>auugun
Elina was 14 years old girl from
Azerbaijan, she commit suicide
at school because of the students
who bullied her, Audrey is 14 years
old too, please speak about them,
justice for them, don’t let people
bully children. #JusticeForAudrey
#JusticeForElina https://t.co/8fv4Jzbffj</t>
  </si>
  <si>
    <t>ajooniex
Elina was 14 years old girl from
Azerbaijan, she commit suicide
at school because of the students
who bullied her, Audrey is 14 years
old too, please speak about them,
justice for them, don’t let people
bully children. #JusticeForAudrey
#JusticeForElina https://t.co/8fv4Jzbffj</t>
  </si>
  <si>
    <t>mamaniiim
Elina was 14 years old girl from
Azerbaijan, she commit suicide
at school because of the students
who bullied her, Audrey is 14 years
old too, please speak about them,
justice for them, don’t let people
bully children. #JusticeForAudrey
#JusticeForElina https://t.co/8fv4Jzbffj</t>
  </si>
  <si>
    <t>sugoikorea
Elina was 14 years old girl from
Azerbaijan, she commit suicide
at school because of the students
who bullied her, Audrey is 14 years
old too, please speak about them,
justice for them, don’t let people
bully children. #JusticeForAudrey
#JusticeForElina https://t.co/8fv4Jzbffj</t>
  </si>
  <si>
    <t>lfl2000_
Elina was 14 years old girl from
Azerbaijan, she commit suicide
at school because of the students
who bullied her, Audrey is 14 years
old too, please speak about them,
justice for them, don’t let people
bully children. #JusticeForAudrey
#JusticeForElina https://t.co/8fv4Jzbffj</t>
  </si>
  <si>
    <t>damayanti_minoz
Elina was 14 years old girl from
Azerbaijan, she commit suicide
at school because of the students
who bullied her, Audrey is 14 years
old too, please speak about them,
justice for them, don’t let people
bully children. #JusticeForAudrey
#JusticeForElina https://t.co/8fv4Jzbffj</t>
  </si>
  <si>
    <t>stducktose
Elina was 14 years old girl from
Azerbaijan, she commit suicide
at school because of the students
who bullied her, Audrey is 14 years
old too, please speak about them,
justice for them, don’t let people
bully children. #JusticeForAudrey
#JusticeForElina https://t.co/8fv4Jzbffj</t>
  </si>
  <si>
    <t>seoknami
Elina was 14 years old girl from
Azerbaijan, she commit suicide
at school because of the students
who bullied her, Audrey is 14 years
old too, please speak about them,
justice for them, don’t let people
bully children. #JusticeForAudrey
#JusticeForElina https://t.co/8fv4Jzbffj</t>
  </si>
  <si>
    <t>aniesanne
Elina was 14 years old girl from
Azerbaijan, she commit suicide
at school because of the students
who bullied her, Audrey is 14 years
old too, please speak about them,
justice for them, don’t let people
bully children. #JusticeForAudrey
#JusticeForElina https://t.co/8fv4Jzbffj</t>
  </si>
  <si>
    <t>sheymashey
Bu ne cemiyetdi alaa ne cekirsiz
siz orda? #justiceforelina https://t.co/ajgXcNyWjy</t>
  </si>
  <si>
    <t>shabyzz
ureyim partladi, videolara baxammadim.
Bele olmamali idi. #ElinaÜçünSusma
#justiceforElina</t>
  </si>
  <si>
    <t>jeihunn
#JusticeForElina</t>
  </si>
  <si>
    <t>bangtan52590698
Elina was 14 years old girl from
Azerbaijan, she commit suicide
at school because of the students
who bullied her, Audrey is 14 years
old too, please speak about them,
justice for them, don’t let people
bully children. #JusticeForAudrey
#JusticeForElina https://t.co/8fv4Jzbffj</t>
  </si>
  <si>
    <t>muradaghayeeev
Bu gün Elina üçün susmursunuzsa,
deməli onun timsalında neçə belə
yardıma möhtac gənclər, yeniyetmələr
üçün susmursunuz. #ElinaÜçünSusma
#JusticeForElina</t>
  </si>
  <si>
    <t>baharol_
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 #ElinaÜçünSusma
#JusticeForElina</t>
  </si>
  <si>
    <t>ms_rzayeva
VİDEONU SONADƏK İZLƏYİN UTANIRAM..ÇOX
UTANIRAM.. XƏCALƏT ÇƏKİRƏM,ÖLÜRƏM
UTANCIMDAN. BİR CƏMİYYƏT NECƏ BU
QƏDƏR CINDIR OLA BİLƏR? ALLAH BELİNİZİ
QIRSIN,ZÜLM ÇƏKİB,ÖLMƏK İSTƏYİB,ÖLƏ
BİLMƏYƏSİZ RƏZİL ŞƏRƏFSİZLƏR #ElinaÜçünSusma
#JusticeForElina https://t.co/rLZxXhge2L</t>
  </si>
  <si>
    <t>oykuugirmen
#ElinaÜçünSusma #JusticeForElina</t>
  </si>
  <si>
    <t>winger8070
Elina was 14 years old girl from
Azerbaijan, she commit suicide
at school because of the students
who bullied her, Audrey is 14 years
old too, please speak about them,
justice for them, don’t let people
bully children. #JusticeForAudrey
#JusticeForElina https://t.co/8fv4Jzbffj</t>
  </si>
  <si>
    <t>darknessqueenn_
Elina was 14 years old girl from
Azerbaijan, she commit suicide
at school because of the students
who bullied her, Audrey is 14 years
old too, please speak about them,
justice for them, don’t let people
bully children. #JusticeForAudrey
#JusticeForElina https://t.co/8fv4Jzbffj</t>
  </si>
  <si>
    <t>sesakisendes
#JusticeForElina 14 yasinda kizi
okulda dalga gecmisler iftira atmislar
dovmusler asagalamislar ve o noktaya
getirmisler ki cocuk kendini okulun
binasindan atmis ve ambulans cagirmamislar
tam 3 saat okulda tutmuslar göt
korkusundan doktorlarsa hersey
iyi cocuk iyi demisler ama+</t>
  </si>
  <si>
    <t>gunai_alieva
14-year-old girl Elina commits
suicide in Baku due to school bullying.
#JusticeforElina #StopBullying
#ElinaÜçünSusma https://t.co/ktb4zeY6aJ</t>
  </si>
  <si>
    <t>endorphinbaku
14-year-old girl Elina commits
suicide in Baku due to school bullying.
#JusticeforElina #StopBullying
#ElinaÜçünSusma https://t.co/ktb4zeY6aJ</t>
  </si>
  <si>
    <t>sismailzadeh
14-year-old girl Elina commits
suicide in Baku due to school bullying.
#JusticeforElina #StopBullying
#ElinaÜçünSusma https://t.co/ktb4zeY6aJ</t>
  </si>
  <si>
    <t>rasulzaidov
14-year-old girl Elina commits
suicide in Baku due to school bullying.
#JusticeforElina #StopBullying
#ElinaÜçünSusma https://t.co/ktb4zeY6aJ</t>
  </si>
  <si>
    <t>brksnermin
14-year-old girl Elina commits
suicide in Baku due to school bullying.
#JusticeforElina #StopBullying
#ElinaÜçünSusma https://t.co/ktb4zeY6aJ</t>
  </si>
  <si>
    <t>huseynli_ilkin
14-year-old girl Elina commits
suicide in Baku due to school bullying.
#JusticeforElina #StopBullying
#ElinaÜçünSusma https://t.co/ktb4zeY6aJ</t>
  </si>
  <si>
    <t>sadako_sasaki
14-year-old girl Elina commits
suicide in Baku due to school bullying.
#JusticeforElina #StopBullying
#ElinaÜçünSusma https://t.co/ktb4zeY6aJ</t>
  </si>
  <si>
    <t>janmirzayeva
14-year-old girl Elina commits
suicide in Baku due to school bullying.
#JusticeforElina #StopBullying
#ElinaÜçünSusma https://t.co/ktb4zeY6aJ</t>
  </si>
  <si>
    <t>poladli
14-year-old girl Elina commits
suicide in Baku due to school bullying.
#JusticeforElina #StopBullying
#ElinaÜçünSusma https://t.co/ktb4zeY6aJ</t>
  </si>
  <si>
    <t>oruc_hummet
Elina committed suicide.The first
reason for this is the school director's
and psychologists' irresponsibility
at the school,the other students,those
who bother her.We want that the
guilty to be punished in the face
of law #JusticeForElina #elinaucunsusma
#ElinaÜçünSusma</t>
  </si>
  <si>
    <t>xaliqm1
Məktəbdə direktor məsuliyyətsizliyindən
ve orada psixoloq çatışmazlığından
daha sonra tərbiyəsiz uşaqların
təyziqindən,bir məktəbli intihar
edib.Günahkarlar qanun qarşısında
cəzalandırılmalıdır!!! #JusticeForElina
#elinaucunsusma #ElinaÜçünSusma
#bullying</t>
  </si>
  <si>
    <t>rafishka_aziz
#JusticeforElina #Elinaüçünsusma
https://t.co/ZikScYyaPr</t>
  </si>
  <si>
    <t>jgaribova
#JusticeforElina #Elinaüçünsusma
Justice for Elina Hajiyeva - Kampanyaya
imza ver! https://t.co/bjOy2PQMkP
via @Change</t>
  </si>
  <si>
    <t xml:space="preserve">change
</t>
  </si>
  <si>
    <t>rfarajli
14-year-old girl Elina commits
suicide in Baku due to school bullying.
#JusticeforElina #StopBullying
#ElinaÜçünSusma https://t.co/ktb4zeY6aJ</t>
  </si>
  <si>
    <t>babakhanli_
Elina committed suicide.The first
reason for this is the school director's
and psychologists' irresponsibility
at the school,the other students,those
who bother her.We want that the
guilty to be punished in the face
of law #JusticeForElina #elinaucunsusma
#ElinaÜçünSusma</t>
  </si>
  <si>
    <t>aydan_nabiyeva
14-year-old girl Elina commits
suicide in Baku due to school bullying.
#JusticeforElina #StopBullying
#ElinaÜçünSusma https://t.co/ktb4zeY6aJ</t>
  </si>
  <si>
    <t>huseynovakama
Vicdan itən yerde,digər heç nəyin
çox da önəmi qalmır. O intihar,
o da Elina. Zibilqabındakı da,
o direktorun mənliyi... #ElinaÜçünSusma
#JusticeForElina</t>
  </si>
  <si>
    <t>ebruliii94
Vicdan itən yerde,digər heç nəyin
çox da önəmi qalmır. O intihar,
o da Elina. Zibilqabındakı da,
o direktorun mənliyi... #ElinaÜçünSusma
#JusticeForElina</t>
  </si>
  <si>
    <t>ramin_huseyn
14-year-old girl Elina commits
suicide in Baku due to school bullying.
#JusticeforElina #StopBullying
#ElinaÜçünSusma https://t.co/ktb4zeY6aJ</t>
  </si>
  <si>
    <t>mhrrmzamanov
Elina committed suicide.The first
reason for this is the school director's
and psychologists' irresponsibility
at the school,the other students,those
who bother her.We want that the
guilty to be punished in the face
of law #JusticeForElina #elinaucunsusma
#ElinaÜçünSusma</t>
  </si>
  <si>
    <t>ilkin98190823
https://t.co/FOZ5j1n6dR #JusticeForElina
#elinaüçünsusma #elinahajiyeva</t>
  </si>
  <si>
    <t>kama48964100
#justiceforElina https://t.co/kpeobiDdDx</t>
  </si>
  <si>
    <t>_roshen
14-year-old girl Elina commits
suicide in Baku due to school bullying.
#JusticeforElina #StopBullying
#ElinaÜçünSusma https://t.co/ktb4zeY6aJ</t>
  </si>
  <si>
    <t>namik_az
#JusticeForElina #elinaüçünsusma
https://t.co/G8gPAmzm9z</t>
  </si>
  <si>
    <t>muradarif
4 dəfə məktəb dəyişmişəm... Hər
sinifdə də "ağ qarğa" idim. Seçilməyi,
fərqlənməyi digər uşaqlar bağışlamır.
Yaradıcı təbiət, fərqli tərbiyə,
dəyərlər, azca eqoizm, azca narsisizm,
bütün bunlar özümə dost tapmağa,
"dəstəyə" qoşulmağıma mane olub.
#JusticeForElina #ElinaÜçünSusma</t>
  </si>
  <si>
    <t>mrhydrl
14-year-old girl Elina commits
suicide in Baku due to school bullying.
#JusticeforElina #StopBullying
#ElinaÜçünSusma https://t.co/ktb4zeY6aJ</t>
  </si>
  <si>
    <t>farxaddd
14-year-old girl Elina commits
suicide in Baku due to school bullying.
#JusticeforElina #StopBullying
#ElinaÜçünSusma https://t.co/ktb4zeY6aJ</t>
  </si>
  <si>
    <t>gunelragimli
14-year-old girl Elina commits
suicide in Baku due to school bullying.
#JusticeforElina #StopBullying
#ElinaÜçünSusma https://t.co/ktb4zeY6aJ</t>
  </si>
  <si>
    <t>floresnarcissus
14-year-old girl Elina commits
suicide in Baku due to school bullying.
#JusticeforElina #StopBullying
#ElinaÜçünSusma https://t.co/ktb4zeY6aJ</t>
  </si>
  <si>
    <t>java_hva
14-year-old girl Elina commits
suicide in Baku due to school bullying.
#JusticeforElina #StopBullying
#ElinaÜçünSusma https://t.co/ktb4zeY6aJ</t>
  </si>
  <si>
    <t>tahire1908
#JusticeForElina _xD83D__xDC4A__xD83C__xDFFD_</t>
  </si>
  <si>
    <t>19reshad03
Elina committed suicide.The first
reason for this is the school director's
and psychologists' irresponsibility
at the school,the other students,those
who bother her.We want that the
guilty to be punished in the face
of law #JusticeForElina #elinaucunsusma
#ElinaÜçünSusma</t>
  </si>
  <si>
    <t>ilkin_f
14-year-old girl Elina commits
suicide in Baku due to school bullying.
#JusticeforElina #StopBullying
#ElinaÜçünSusma https://t.co/ktb4zeY6aJ</t>
  </si>
  <si>
    <t>etibarlis
#Elina-nın timsalında uşaqların
incidilməsinə səbəb olan ixtiyari
və təkrar olaraq törədilən aqressiv
davranışlara, onlarla “oynanılmasına”
#stop deyək! #ElinaÜçünSusma #BullinqəSon
#JusticeForElina #StopBullying
https://t.co/sPLksJeA0I</t>
  </si>
  <si>
    <t>rustamlisabina
#Elina-nın timsalında uşaqların
incidilməsinə səbəb olan ixtiyari
və təkrar olaraq törədilən aqressiv
davranışlara, onlarla “oynanılmasına”
#stop deyək! #ElinaÜçünSusma #BullinqəSon
#JusticeForElina #StopBullying
https://t.co/sPLksJeA0I</t>
  </si>
  <si>
    <t>mehinibra
#Elina-nın timsalında uşaqların
incidilməsinə səbəb olan ixtiyari
və təkrar olaraq törədilən aqressiv
davranışlara, onlarla “oynanılmasına”
#stop deyək! #ElinaÜçünSusma #BullinqəSon
#JusticeForElina #StopBullying
https://t.co/sPLksJeA0I</t>
  </si>
  <si>
    <t>hylintangg
hati siapa tiada murka mendengar
kisah penuh angkara adik kecil
memekik luka menjadi korban manusia
yg gagal memaknai cinta #JusticeForAudreythread
#JusticeForElina #JusticeForAudrey</t>
  </si>
  <si>
    <t>yeehawlix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</si>
  <si>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yoonkookologist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</si>
  <si>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ncteabag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</si>
  <si>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flowersforhjs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</si>
  <si>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ahmadovhikmat
#justiceforElina</t>
  </si>
  <si>
    <t>fa1imma
#JusticeForElina #elinaucunsusma
#elina</t>
  </si>
  <si>
    <t>konul_rustamova
Президент и его супруга (!) дали
распоряжение о строгом расследовании
дела Элины. Ждем ареста ВСЕХ виновных
в смерти этой девочки, иначе никак.
В свое время, в моей школе тоже
временно отстраняли директора по
причине многих жалоб, и ничего.
А воз и ныне там. #justiceforElina</t>
  </si>
  <si>
    <t>fidanasofieva
Həqiqətən də, bu ölkədə yaşamaq
ölüm-qalım savaşıdır. #Elinaüçünsusma
#JusticeForElina #Stopbullying</t>
  </si>
  <si>
    <t>guli072289
Qizlarimizi qoruyaq _xD83C__xDF38_ Qiz ushagi
dunyaya getirdiyi uchun xor gormeyek,maddi
ehtiyac chuxuruna atib “ pis yollara”
dusurmeyek. Her addimda sıxıshdırıb
menen öldürmeyek. Eyer bir qız
heyatinin baharında canına qesd
edirse bu etrafdakı vecsizliyin
neticesidir #JusticeForElina</t>
  </si>
  <si>
    <t>ruslanasad
4 dəfə məktəb dəyişmişəm... Hər
sinifdə də "ağ qarğa" idim. Seçilməyi,
fərqlənməyi digər uşaqlar bağışlamır.
Yaradıcı təbiət, fərqli tərbiyə,
dəyərlər, azca eqoizm, azca narsisizm,
bütün bunlar özümə dost tapmağa,
"dəstəyə" qoşulmağıma mane olub.
#JusticeForElina #ElinaÜçünSusma</t>
  </si>
  <si>
    <t>seouitro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</si>
  <si>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revaaze
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</si>
  <si>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cirtdanpro
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</si>
  <si>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scovelljohn
14-year-old girl Elina commits
suicide in Baku due to school bullying.
#JusticeforElina #StopBullying
#ElinaÜçünSusma https://t.co/ktb4zeY6aJ</t>
  </si>
  <si>
    <t>samira_iv3
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</si>
  <si>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yourbiiss
most of the people in the country
ignore this or go so far into even
saying that she was guilty. this
whole society is guilty for killing
an innocent child and yet, no one
is still doing anything #JusticeForElina
#Elinaüçünsusma please sign the
petition https://t.co/s2eWsZurix</t>
  </si>
  <si>
    <t>sardarova_
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 #ElinaÜçünSusma
#JusticeForElina</t>
  </si>
  <si>
    <t>reoabilssociety
14 yaşlı qız intihar etdi. Səhvi
cəmiyyətdə yox məktəbdə axtarırlar.
Onu buna məruz edən insanları cəzalandırmağ
yerinə, məktəbin pəncərələrini
bağlıyırlar. #Elinaüçünsusma #elinahajiyeva
#JusticeForElina</t>
  </si>
  <si>
    <t xml:space="preserve">prezidentaz
</t>
  </si>
  <si>
    <t>agakhendi
14 yaşlı qız intihar etdi. Səhvi
cəmiyyətdə yox məktəbdə axtarırlar.
Onu buna məruz edən insanları cəzalandırmağ
yerinə, məktəbin pəncərələrini
bağlıyırlar. #Elinaüçünsusma #elinahajiyeva
#JusticeForElina</t>
  </si>
  <si>
    <t>ilaxa23
#ElinaÜçünSusma #JusticeforElina</t>
  </si>
  <si>
    <t>therealorkhan
14-year-old girl Elina commits
suicide in Baku due to school bullying.
#JusticeforElina #StopBullying
#ElinaÜçünSusma https://t.co/ktb4zeY6aJ</t>
  </si>
  <si>
    <t>hafeez_poldz
14-year-old girl Elina commits
suicide in Baku due to school bullying.
#JusticeforElina #StopBullying
#ElinaÜçünSusma https://t.co/ktb4zeY6aJ</t>
  </si>
  <si>
    <t>lel_aghayeva
#JusticeForElina https://t.co/fO1F0LJvL2</t>
  </si>
  <si>
    <t>lu4nica
«Первой леди Азербайджанской республики
Мехрибан Алиевой: Justice for Elina
Hajiyeva» - Подпишите петицию!
https://t.co/ekdnkB7ZH9 через @Change
#JusticeForElina</t>
  </si>
  <si>
    <t>rayaramazanova
Никто не знает,какое влияние он
оказывает на жизнь других людей.Иногда
мы даже не догадываемся,что от
наших действий или слов зависят
судьбы и жизни других. Что ни странно,многие
такие "милые" ,пока не доведут
тебя до самоубийства. #ElinaÜçünSusma
#JusticeForElina</t>
  </si>
  <si>
    <t>littleblackbab4
4 dəfə məktəb dəyişmişəm... Hər
sinifdə də "ağ qarğa" idim. Seçilməyi,
fərqlənməyi digər uşaqlar bağışlamır.
Yaradıcı təbiət, fərqli tərbiyə,
dəyərlər, azca eqoizm, azca narsisizm,
bütün bunlar özümə dost tapmağa,
"dəstəyə" qoşulmağıma mane olub.
#JusticeForElina #ElinaÜçünSusma</t>
  </si>
  <si>
    <t xml:space="preserve">leylaaliyeva_
</t>
  </si>
  <si>
    <t xml:space="preserve">1vicepresident
</t>
  </si>
  <si>
    <t xml:space="preserve">presidentaz
</t>
  </si>
  <si>
    <t>iko_cobain
People who killed Elina, tomorrow
can kill my daughter! so #JusticeForElina</t>
  </si>
  <si>
    <t>biolojizm
#justiceforElina https://t.co/LJL5Xblo6h</t>
  </si>
  <si>
    <t>xaaay_f
#justiceforelina #elinaucunsusma
https://t.co/Ffa5UAsstj</t>
  </si>
  <si>
    <t>xuduayx
#justiceforelina #elinaucunsusma
https://t.co/iv5fXUCFyR</t>
  </si>
  <si>
    <t>sevinj0606
#JusticeForElina #Elinauchunsusma
https://t.co/BdFEjxNjhx</t>
  </si>
  <si>
    <t>yellowdreams16
4 dəfə məktəb dəyişmişəm... Hər
sinifdə də "ağ qarğa" idim. Seçilməyi,
fərqlənməyi digər uşaqlar bağışlamır.
Yaradıcı təbiət, fərqli tərbiyə,
dəyərlər, azca eqoizm, azca narsisizm,
bütün bunlar özümə dost tapmağa,
"dəstəyə" qoşulmağıma mane olub.
#JusticeForElina #ElinaÜçünSusma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</si>
  <si>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</si>
  <si>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</si>
  <si>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</si>
  <si>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</si>
  <si>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</si>
  <si>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</si>
  <si>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</si>
  <si>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</si>
  <si>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</si>
  <si>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</si>
  <si>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</si>
  <si>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</si>
  <si>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</si>
  <si>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</si>
  <si>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</si>
  <si>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</si>
  <si>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</si>
  <si>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</si>
  <si>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</si>
  <si>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</si>
  <si>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</si>
  <si>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</si>
  <si>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</si>
  <si>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</si>
  <si>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</si>
  <si>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</si>
  <si>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</si>
  <si>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</si>
  <si>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</si>
  <si>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</si>
  <si>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</si>
  <si>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Workbook Settings 17</t>
  </si>
  <si>
    <t>Workbook Settings 18</t>
  </si>
  <si>
    <t>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</si>
  <si>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</si>
  <si>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</si>
  <si>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</si>
  <si>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</si>
  <si>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</si>
  <si>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</si>
  <si>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</si>
  <si>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</si>
  <si>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</si>
  <si>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</si>
  <si>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</si>
  <si>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</si>
  <si>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</si>
  <si>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</si>
  <si>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</si>
  <si>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</si>
  <si>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</si>
  <si>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</si>
  <si>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</si>
  <si>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</si>
  <si>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</si>
  <si>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</si>
  <si>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</si>
  <si>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</si>
  <si>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</si>
  <si>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</si>
  <si>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</si>
  <si>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</si>
  <si>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</si>
  <si>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</si>
  <si>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</si>
  <si>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</si>
  <si>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</si>
  <si>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</si>
  <si>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</si>
  <si>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</si>
  <si>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</si>
  <si>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</si>
  <si>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</si>
  <si>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</si>
  <si>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</si>
  <si>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</si>
  <si>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</si>
  <si>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</si>
  <si>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</si>
  <si>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</si>
  <si>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</si>
  <si>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</si>
  <si>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</si>
  <si>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</si>
  <si>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</si>
  <si>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</si>
  <si>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</si>
  <si>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</si>
  <si>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</si>
  <si>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</si>
  <si>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</si>
  <si>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</si>
  <si>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</si>
  <si>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https://www.instagram.com/p/Bv7LAbzgbddturwK-nuuYKkWINv4nHOF-pqAjs0/?utm_source=ig_twitter_share&amp;igshid=82xokqfin4sz https://m.facebook.com/groups/120696791909494?view=permalink&amp;id=338671230112048 https://www.facebook.com/100003663972273/posts/1563109100487874/ http://chng.it/Wv7znwBS https://twitter.com/dj_tural/status/1115961759104421891 https://www.facebook.com/100000300995070/posts/2325769667443044/</t>
  </si>
  <si>
    <t>http://chng.it/rbNLZPZg https://www.facebook.com/goldmilliondollarboy/videos/867261483625412/UzpfSTEwMDAxMDMxMTEyNjY1Mjo4NTAwMDg4MjUzNTI4MTQ/?id=100010311126652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</si>
  <si>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</si>
  <si>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</si>
  <si>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</si>
  <si>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</si>
  <si>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</si>
  <si>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</si>
  <si>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</si>
  <si>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</si>
  <si>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</si>
  <si>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</si>
  <si>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</si>
  <si>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</si>
  <si>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facebook.com instagram.com chng.it twitter.com</t>
  </si>
  <si>
    <t>chng.it facebook.com</t>
  </si>
  <si>
    <t>Top Hashtags in Tweet in Entire Graph</t>
  </si>
  <si>
    <t>elinaüçünsusma</t>
  </si>
  <si>
    <t>stopbullying</t>
  </si>
  <si>
    <t>elinaucunsusma</t>
  </si>
  <si>
    <t>elinahajiyeva</t>
  </si>
  <si>
    <t>bullinqəson</t>
  </si>
  <si>
    <t>stop</t>
  </si>
  <si>
    <t>justiceforaudrey</t>
  </si>
  <si>
    <t>elinauchunsusma</t>
  </si>
  <si>
    <t>Top Hashtags in Tweet in G1</t>
  </si>
  <si>
    <t>Top Hashtags in Tweet in G2</t>
  </si>
  <si>
    <t>school162</t>
  </si>
  <si>
    <t>younggirl</t>
  </si>
  <si>
    <t>angel</t>
  </si>
  <si>
    <t>justiceforaudreythread</t>
  </si>
  <si>
    <t>Top Hashtags in Tweet in G3</t>
  </si>
  <si>
    <t>Top Hashtags in Tweet in G4</t>
  </si>
  <si>
    <t>Top Hashtags in Tweet in G5</t>
  </si>
  <si>
    <t>Top Hashtags in Tweet in G6</t>
  </si>
  <si>
    <t>Top Hashtags in Tweet in G7</t>
  </si>
  <si>
    <t>13reasonswhy</t>
  </si>
  <si>
    <t>bullinqolundum</t>
  </si>
  <si>
    <t>Top Hashtags in Tweet in G8</t>
  </si>
  <si>
    <t>bullying</t>
  </si>
  <si>
    <t>Top Hashtags in Tweet in G9</t>
  </si>
  <si>
    <t>Top Hashtags in Tweet in G10</t>
  </si>
  <si>
    <t>sözümvar</t>
  </si>
  <si>
    <t>etirazımvar</t>
  </si>
  <si>
    <t>Top Hashtags in Tweet</t>
  </si>
  <si>
    <t>justiceforelina elinaüçünsusma elinahajiyeva school162 younggirl angel justiceforaudreythread justiceforaudrey elinaucunsusma elina</t>
  </si>
  <si>
    <t>justiceforelina justiceforaudrey</t>
  </si>
  <si>
    <t>justiceforelina elinaüçünsusma elina stopbullying stop bullinqəson</t>
  </si>
  <si>
    <t>justiceforelina elinaüçünsusma stopbullying</t>
  </si>
  <si>
    <t>justiceforelina elinaüçünsusma 13reasonswhy bullinqəson bullinqolundum</t>
  </si>
  <si>
    <t>justiceforelina elinaüçünsusma elinaucunsusma bullying stopbullying</t>
  </si>
  <si>
    <t>Top Words in Tweet in Entire Graph</t>
  </si>
  <si>
    <t>Words in Sentiment List#1: Positive</t>
  </si>
  <si>
    <t>Words in Sentiment List#2: Negative</t>
  </si>
  <si>
    <t>Words in Sentiment List#3: Angry/Violent</t>
  </si>
  <si>
    <t>Non-categorized Words</t>
  </si>
  <si>
    <t>Total Words</t>
  </si>
  <si>
    <t>#justiceforelina</t>
  </si>
  <si>
    <t>#elinaüçünsusma</t>
  </si>
  <si>
    <t>14</t>
  </si>
  <si>
    <t>old</t>
  </si>
  <si>
    <t>Top Words in Tweet in G1</t>
  </si>
  <si>
    <t>year</t>
  </si>
  <si>
    <t>girl</t>
  </si>
  <si>
    <t>commits</t>
  </si>
  <si>
    <t>suicide</t>
  </si>
  <si>
    <t>baku</t>
  </si>
  <si>
    <t>due</t>
  </si>
  <si>
    <t>school</t>
  </si>
  <si>
    <t>Top Words in Tweet in G2</t>
  </si>
  <si>
    <t>bu</t>
  </si>
  <si>
    <t>и</t>
  </si>
  <si>
    <t>в</t>
  </si>
  <si>
    <t>#elinahajiyeva</t>
  </si>
  <si>
    <t>ne</t>
  </si>
  <si>
    <t>üçün</t>
  </si>
  <si>
    <t>Top Words in Tweet in G3</t>
  </si>
  <si>
    <t>years</t>
  </si>
  <si>
    <t>azerbaijan</t>
  </si>
  <si>
    <t>commit</t>
  </si>
  <si>
    <t>Top Words in Tweet in G4</t>
  </si>
  <si>
    <t>azca</t>
  </si>
  <si>
    <t>və</t>
  </si>
  <si>
    <t>olan</t>
  </si>
  <si>
    <t>#stopbullying</t>
  </si>
  <si>
    <t>#elina</t>
  </si>
  <si>
    <t>nın</t>
  </si>
  <si>
    <t>timsalında</t>
  </si>
  <si>
    <t>uşaqların</t>
  </si>
  <si>
    <t>Top Words in Tweet in G5</t>
  </si>
  <si>
    <t>не</t>
  </si>
  <si>
    <t>других</t>
  </si>
  <si>
    <t>что</t>
  </si>
  <si>
    <t>want</t>
  </si>
  <si>
    <t>justice</t>
  </si>
  <si>
    <t>child</t>
  </si>
  <si>
    <t>Top Words in Tweet in G6</t>
  </si>
  <si>
    <t>guilty</t>
  </si>
  <si>
    <t>people</t>
  </si>
  <si>
    <t>please</t>
  </si>
  <si>
    <t>ignore</t>
  </si>
  <si>
    <t>go</t>
  </si>
  <si>
    <t>far</t>
  </si>
  <si>
    <t>even</t>
  </si>
  <si>
    <t>saying</t>
  </si>
  <si>
    <t>Top Words in Tweet in G7</t>
  </si>
  <si>
    <t>öncə</t>
  </si>
  <si>
    <t>biləcəyiniz</t>
  </si>
  <si>
    <t>cəmiyyət</t>
  </si>
  <si>
    <t>qədər</t>
  </si>
  <si>
    <t>qorxudan</t>
  </si>
  <si>
    <t>qızı</t>
  </si>
  <si>
    <t>Top Words in Tweet in G8</t>
  </si>
  <si>
    <t>#elinaucunsusma</t>
  </si>
  <si>
    <t>committed</t>
  </si>
  <si>
    <t>first</t>
  </si>
  <si>
    <t>reason</t>
  </si>
  <si>
    <t>director's</t>
  </si>
  <si>
    <t>Top Words in Tweet in G9</t>
  </si>
  <si>
    <t>yaşlı</t>
  </si>
  <si>
    <t>qız</t>
  </si>
  <si>
    <t>intihar</t>
  </si>
  <si>
    <t>etdi</t>
  </si>
  <si>
    <t>səhvi</t>
  </si>
  <si>
    <t>cəmiyyətdə</t>
  </si>
  <si>
    <t>yox</t>
  </si>
  <si>
    <t>məktəbdə</t>
  </si>
  <si>
    <t>Top Words in Tweet in G10</t>
  </si>
  <si>
    <t>#elina'nın</t>
  </si>
  <si>
    <t>incidilməsinə</t>
  </si>
  <si>
    <t>səbəb</t>
  </si>
  <si>
    <t>ixtiyari</t>
  </si>
  <si>
    <t>təkrar</t>
  </si>
  <si>
    <t>olaraq</t>
  </si>
  <si>
    <t>Top Words in Tweet</t>
  </si>
  <si>
    <t>14 year old girl elina commits suicide baku due school</t>
  </si>
  <si>
    <t>#justiceforelina #elinaüçünsusma bu и в #elinahajiyeva ne elina üçün</t>
  </si>
  <si>
    <t>14 years old #justiceforelina elina girl azerbaijan commit suicide school</t>
  </si>
  <si>
    <t>#justiceforelina #elinaüçünsusma azca və olan #stopbullying #elina nın timsalında uşaqların</t>
  </si>
  <si>
    <t>#justiceforelina #elinaüçünsusma не других что want justice child elina school</t>
  </si>
  <si>
    <t>guilty people #justiceforelina please country ignore go far even saying</t>
  </si>
  <si>
    <t>#justiceforelina #elinaüçünsusma bu öncə və biləcəyiniz cəmiyyət qədər qorxudan qızı</t>
  </si>
  <si>
    <t>school #justiceforelina #elinaüçünsusma #elinaucunsusma elina suicide committed first reason director's</t>
  </si>
  <si>
    <t>#justiceforelina 14 yaşlı qız intihar etdi səhvi cəmiyyətdə yox məktəbdə</t>
  </si>
  <si>
    <t>#elina'nın timsalında uşaqların incidilməsinə səbəb olan ixtiyari və təkrar olaraq</t>
  </si>
  <si>
    <t>#justiceforelina #elinaucunsusma</t>
  </si>
  <si>
    <t>da vicdan itən yerde digər heç nəyin çox önəmi qalmır</t>
  </si>
  <si>
    <t>Top Word Pairs in Tweet in Entire Graph</t>
  </si>
  <si>
    <t>old,girl</t>
  </si>
  <si>
    <t>14,years</t>
  </si>
  <si>
    <t>years,old</t>
  </si>
  <si>
    <t>#justiceforelina,#stopbullying</t>
  </si>
  <si>
    <t>school,students</t>
  </si>
  <si>
    <t>14,year</t>
  </si>
  <si>
    <t>year,old</t>
  </si>
  <si>
    <t>girl,elina</t>
  </si>
  <si>
    <t>elina,commits</t>
  </si>
  <si>
    <t>commits,suicide</t>
  </si>
  <si>
    <t>Top Word Pairs in Tweet in G1</t>
  </si>
  <si>
    <t>suicide,baku</t>
  </si>
  <si>
    <t>baku,due</t>
  </si>
  <si>
    <t>due,school</t>
  </si>
  <si>
    <t>school,bullying</t>
  </si>
  <si>
    <t>Top Word Pairs in Tweet in G2</t>
  </si>
  <si>
    <t>#elinaüçünsusma,#justiceforelina</t>
  </si>
  <si>
    <t>#justiceforelina,#elinaüçünsusma</t>
  </si>
  <si>
    <t>Top Word Pairs in Tweet in G3</t>
  </si>
  <si>
    <t>elina,14</t>
  </si>
  <si>
    <t>girl,azerbaijan</t>
  </si>
  <si>
    <t>azerbaijan,commit</t>
  </si>
  <si>
    <t>commit,suicide</t>
  </si>
  <si>
    <t>suicide,school</t>
  </si>
  <si>
    <t>students,bullied</t>
  </si>
  <si>
    <t>Top Word Pairs in Tweet in G4</t>
  </si>
  <si>
    <t>#elina,nın</t>
  </si>
  <si>
    <t>nın,timsalında</t>
  </si>
  <si>
    <t>timsalında,uşaqların</t>
  </si>
  <si>
    <t>uşaqların,incidilməsinə</t>
  </si>
  <si>
    <t>incidilməsinə,səbəb</t>
  </si>
  <si>
    <t>səbəb,olan</t>
  </si>
  <si>
    <t>olan,ixtiyari</t>
  </si>
  <si>
    <t>ixtiyari,və</t>
  </si>
  <si>
    <t>Top Word Pairs in Tweet in G5</t>
  </si>
  <si>
    <t>presidentaz,1vicepresident</t>
  </si>
  <si>
    <t>1vicepresident,leylaaliyeva_</t>
  </si>
  <si>
    <t>leylaaliyeva_,dear</t>
  </si>
  <si>
    <t>dear,mr</t>
  </si>
  <si>
    <t>mr,president</t>
  </si>
  <si>
    <t>president,hope</t>
  </si>
  <si>
    <t>hope,take</t>
  </si>
  <si>
    <t>take,consideration</t>
  </si>
  <si>
    <t>consideration,terrible</t>
  </si>
  <si>
    <t>Top Word Pairs in Tweet in G6</t>
  </si>
  <si>
    <t>people,country</t>
  </si>
  <si>
    <t>country,ignore</t>
  </si>
  <si>
    <t>ignore,go</t>
  </si>
  <si>
    <t>go,far</t>
  </si>
  <si>
    <t>far,even</t>
  </si>
  <si>
    <t>even,saying</t>
  </si>
  <si>
    <t>saying,guilty</t>
  </si>
  <si>
    <t>guilty,whole</t>
  </si>
  <si>
    <t>whole,society</t>
  </si>
  <si>
    <t>society,guilty</t>
  </si>
  <si>
    <t>Top Word Pairs in Tweet in G7</t>
  </si>
  <si>
    <t>qorxudan,qızı</t>
  </si>
  <si>
    <t>qızı,danışdırıb</t>
  </si>
  <si>
    <t>danışdırıb,videoya</t>
  </si>
  <si>
    <t>videoya,çəkmək</t>
  </si>
  <si>
    <t>çəkmək,anasını</t>
  </si>
  <si>
    <t>anasını,yanına</t>
  </si>
  <si>
    <t>yanına,buraxmamaq</t>
  </si>
  <si>
    <t>buraxmamaq,anadan</t>
  </si>
  <si>
    <t>Top Word Pairs in Tweet in G8</t>
  </si>
  <si>
    <t>#justiceforelina,#elinaucunsusma</t>
  </si>
  <si>
    <t>#elinaucunsusma,#elinaüçünsusma</t>
  </si>
  <si>
    <t>elina,committed</t>
  </si>
  <si>
    <t>committed,suicide</t>
  </si>
  <si>
    <t>suicide,first</t>
  </si>
  <si>
    <t>first,reason</t>
  </si>
  <si>
    <t>reason,school</t>
  </si>
  <si>
    <t>school,director's</t>
  </si>
  <si>
    <t>director's,psychologists'</t>
  </si>
  <si>
    <t>psychologists',irresponsibility</t>
  </si>
  <si>
    <t>Top Word Pairs in Tweet in G9</t>
  </si>
  <si>
    <t>14,yaşlı</t>
  </si>
  <si>
    <t>yaşlı,qız</t>
  </si>
  <si>
    <t>qız,intihar</t>
  </si>
  <si>
    <t>intihar,etdi</t>
  </si>
  <si>
    <t>etdi,səhvi</t>
  </si>
  <si>
    <t>səhvi,cəmiyyətdə</t>
  </si>
  <si>
    <t>cəmiyyətdə,yox</t>
  </si>
  <si>
    <t>yox,məktəbdə</t>
  </si>
  <si>
    <t>məktəbdə,axtarırlar</t>
  </si>
  <si>
    <t>axtarırlar,onu</t>
  </si>
  <si>
    <t>Top Word Pairs in Tweet in G10</t>
  </si>
  <si>
    <t>#elina'nın,timsalında</t>
  </si>
  <si>
    <t>və,təkrar</t>
  </si>
  <si>
    <t>təkrar,olaraq</t>
  </si>
  <si>
    <t>olaraq,törədilən</t>
  </si>
  <si>
    <t>Top Word Pairs in Tweet</t>
  </si>
  <si>
    <t>14,year  year,old  old,girl  girl,elina  elina,commits  commits,suicide  suicide,baku  baku,due  due,school  school,bullying</t>
  </si>
  <si>
    <t>#elinaüçünsusma,#justiceforelina  #justiceforelina,#elinaüçünsusma</t>
  </si>
  <si>
    <t>14,years  years,old  elina,14  old,girl  girl,azerbaijan  azerbaijan,commit  commit,suicide  suicide,school  school,students  students,bullied</t>
  </si>
  <si>
    <t>#justiceforelina,#elinaüçünsusma  #justiceforelina,#stopbullying  #elina,nın  nın,timsalında  timsalında,uşaqların  uşaqların,incidilməsinə  incidilməsinə,səbəb  səbəb,olan  olan,ixtiyari  ixtiyari,və</t>
  </si>
  <si>
    <t>#justiceforelina,#elinaüçünsusma  presidentaz,1vicepresident  1vicepresident,leylaaliyeva_  leylaaliyeva_,dear  dear,mr  mr,president  president,hope  hope,take  take,consideration  consideration,terrible</t>
  </si>
  <si>
    <t>people,country  country,ignore  ignore,go  go,far  far,even  even,saying  saying,guilty  guilty,whole  whole,society  society,guilty</t>
  </si>
  <si>
    <t>#elinaüçünsusma,#justiceforelina  #justiceforelina,#elinaüçünsusma  qorxudan,qızı  qızı,danışdırıb  danışdırıb,videoya  videoya,çəkmək  çəkmək,anasını  anasını,yanına  yanına,buraxmamaq  buraxmamaq,anadan</t>
  </si>
  <si>
    <t>#justiceforelina,#elinaucunsusma  #elinaucunsusma,#elinaüçünsusma  elina,committed  committed,suicide  suicide,first  first,reason  reason,school  school,director's  director's,psychologists'  psychologists',irresponsibility</t>
  </si>
  <si>
    <t>14,yaşlı  yaşlı,qız  qız,intihar  intihar,etdi  etdi,səhvi  səhvi,cəmiyyətdə  cəmiyyətdə,yox  yox,məktəbdə  məktəbdə,axtarırlar  axtarırlar,onu</t>
  </si>
  <si>
    <t>#elina'nın,timsalında  timsalında,uşaqların  uşaqların,incidilməsinə  incidilməsinə,səbəb  səbəb,olan  olan,ixtiyari  ixtiyari,və  və,təkrar  təkrar,olaraq  olaraq,törədilən</t>
  </si>
  <si>
    <t>vicdan,itən  itən,yerde  yerde,digər  digər,heç  heç,nəyin  nəyin,çox  çox,da  da,önəmi  önəmi,qalmır  qalmır,intihar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</si>
  <si>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</si>
  <si>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</si>
  <si>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</si>
  <si>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</si>
  <si>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</si>
  <si>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</si>
  <si>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</si>
  <si>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</si>
  <si>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</si>
  <si>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</si>
  <si>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</si>
  <si>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</si>
  <si>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</si>
  <si>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</si>
  <si>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</si>
  <si>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</si>
  <si>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</si>
  <si>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</si>
  <si>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</si>
  <si>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</si>
  <si>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</si>
  <si>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</si>
  <si>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</si>
  <si>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</si>
  <si>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1vicepresident leylaaliyeva_ change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</si>
  <si>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</si>
  <si>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</si>
  <si>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</si>
  <si>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</si>
  <si>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</si>
  <si>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</si>
  <si>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</si>
  <si>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</si>
  <si>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</si>
  <si>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</si>
  <si>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</si>
  <si>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</si>
  <si>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brksnermin rasulzaidov sadako_sasaki rfarajli scovelljohn huseynli_ilkin hafeez_poldz gunai_alieva poladli floresnarcissus</t>
  </si>
  <si>
    <t>shabyzz oykuugirmen jeihunn rafishka_aziz iko_cobain sheymashey hylintangg ahmadovhikmat aygun_mva96 tahire1908</t>
  </si>
  <si>
    <t>sugoikorea stducktose ajooniex jamilajoon seoknami jiminiehoodie_ damayanti_minoz darknessqueenn_ crystalaej joonspuppees</t>
  </si>
  <si>
    <t>rustamlisabina etibarlis namik_az ruslanasad muradarif yellowdreams16 mehinibra</t>
  </si>
  <si>
    <t>leylaaliyeva_ presidentaz 1vicepresident lu4nica littleblackbab4 rayaramazanova</t>
  </si>
  <si>
    <t>yoonkookologist yeehawlix seouitro ncteabag yourbiiss flowersforhjs</t>
  </si>
  <si>
    <t>change jgaribova ms_rzayeva baharol_ sardarova_</t>
  </si>
  <si>
    <t>oruc_hummet babakhanli_ mhrrmzamanov xaliqm1 19reshad03</t>
  </si>
  <si>
    <t>reoabilssociety agakhendi prezidentaz</t>
  </si>
  <si>
    <t>revaaze samira_iv3 cirtdanpro</t>
  </si>
  <si>
    <t>xaaay_f xuduayx</t>
  </si>
  <si>
    <t>ebruliii94 huseynovakama</t>
  </si>
  <si>
    <t>Top URLs in Tweet by Count</t>
  </si>
  <si>
    <t>Top URLs in Tweet by Salience</t>
  </si>
  <si>
    <t>Top Domains in Tweet by Count</t>
  </si>
  <si>
    <t>Top Domains in Tweet by Salience</t>
  </si>
  <si>
    <t>Top Hashtags in Tweet by Count</t>
  </si>
  <si>
    <t>justiceforelina stopbullying elinaüçünsusma elina</t>
  </si>
  <si>
    <t>Top Hashtags in Tweet by Salience</t>
  </si>
  <si>
    <t>13reasonswhy bullinqəson bullinqolundum justiceforelina elinaüçünsusma</t>
  </si>
  <si>
    <t>bullying justiceforelina elinaucunsusma elinaüçünsusma</t>
  </si>
  <si>
    <t>Top Words in Tweet by Count</t>
  </si>
  <si>
    <t>#justiceforelina #school162 #younggirl #angel #elinahajiyeva</t>
  </si>
  <si>
    <t>14 years old elina girl azerbaijan commit suicide school students</t>
  </si>
  <si>
    <t>ne bu cemiyetdi alaa cekirsiz siz orda #justiceforelina</t>
  </si>
  <si>
    <t>ureyim partladi videolara baxammadim bele olmamali idi #elinaüçünsusma #justiceforelina</t>
  </si>
  <si>
    <t>üçün bu gün elina susmursunuzsa deməli onun timsalında neçə belə</t>
  </si>
  <si>
    <t>öncə qorxudan qızı danışdırıb videoya çəkmək anasını yanına buraxmamaq anadan</t>
  </si>
  <si>
    <t>#justiceforelina #elinaüçünsusma bu utaniram cəmiyyət qədər öncə və biləcəyiniz justice</t>
  </si>
  <si>
    <t>#elinaüçünsusma #justiceforelina</t>
  </si>
  <si>
    <t>14 years old #justiceforelina okulda ve cocuk iyi elina girl</t>
  </si>
  <si>
    <t>okulda ve cocuk iyi #justiceforelina 14 yasinda kizi dalga gecmisler</t>
  </si>
  <si>
    <t>school elina suicide #justiceforelina #elinaüçünsusma committed first reason director's psychologists'</t>
  </si>
  <si>
    <t>#justiceforelina #elinaucunsusma #elinaüçünsusma school məktəbdə direktor məsuliyyətsizliyindən ve orada psixoloq</t>
  </si>
  <si>
    <t>#justiceforelina #elinaüçünsusma</t>
  </si>
  <si>
    <t>#justiceforelina #elinaüçünsusma biləcəyiniz justice elina hajiyeva kampanyaya imza ver via</t>
  </si>
  <si>
    <t>school elina committed suicide first reason director's psychologists' irresponsibility students</t>
  </si>
  <si>
    <t>da o vicdan itən yerde digər heç nəyin çox önəmi</t>
  </si>
  <si>
    <t>#justiceforelina #elinaüçünsusma #elinahajiyeva</t>
  </si>
  <si>
    <t>azca #justiceforelina #elinaüçünsusma 4 dəfə məktəb dəyişmişəm hər sinifdə də</t>
  </si>
  <si>
    <t>#elina nın timsalında uşaqların incidilməsinə səbəb olan ixtiyari və təkrar</t>
  </si>
  <si>
    <t>hati siapa tiada murka mendengar kisah penuh angkara adik kecil</t>
  </si>
  <si>
    <t>guilty people country ignore go far even saying whole society</t>
  </si>
  <si>
    <t>#justiceforelina #elinaucunsusma #elina</t>
  </si>
  <si>
    <t>и в президент его супруга дали распоряжение о строгом расследовании</t>
  </si>
  <si>
    <t>həqiqətən də bu ölkədə yaşamaq ölüm qalım savaşıdır #elinaüçünsusma #justiceforelina</t>
  </si>
  <si>
    <t>qizlarimizi qoruyaq qiz ushagi dunyaya getirdiyi uchun xor gormeyek maddi</t>
  </si>
  <si>
    <t>#justiceforelina #elinaüçünsusma school azca elina suicide #stopbullying 4 dəfə məktəb</t>
  </si>
  <si>
    <t>people guilty #justiceforelina please 14 years old country ignore go</t>
  </si>
  <si>
    <t>#justiceforelina prezidentaz 14 yaşlı qız intihar etdi səhvi cəmiyyətdə yox</t>
  </si>
  <si>
    <t>14 yaşlı qız intihar etdi səhvi cəmiyyətdə yox məktəbdə axtarırlar</t>
  </si>
  <si>
    <t>justice #justiceforelina presidentaz 1vicepresident leylaaliyeva_ dear mr president hope take</t>
  </si>
  <si>
    <t>не других что никто знает какое влияние он оказывает на</t>
  </si>
  <si>
    <t>#justiceforelina #elinaüçünsusma guilty school не want child azca elina suicide</t>
  </si>
  <si>
    <t>people killed elina tomorrow kill daughter #justiceforelina</t>
  </si>
  <si>
    <t>#justiceforelina #elinauchunsusma</t>
  </si>
  <si>
    <t>azca #justiceforelina #elinaüçünsusma öncə 4 dəfə məktəb dəyişmişəm hər sinifdə</t>
  </si>
  <si>
    <t>Top Words in Tweet by Salience</t>
  </si>
  <si>
    <t>utaniram öncə biləcəyiniz bu cəmiyyət qədər və justice elina hajiyeva</t>
  </si>
  <si>
    <t>years old okulda ve cocuk iyi elina girl azerbaijan commit</t>
  </si>
  <si>
    <t>committed first reason director's psychologists' irresponsibility students those bother want</t>
  </si>
  <si>
    <t>school məktəbdə direktor məsuliyyətsizliyindən ve orada psixoloq çatışmazlığından daha sonra</t>
  </si>
  <si>
    <t>biləcəyiniz justice elina hajiyeva kampanyaya imza ver via change yeniyetmənin</t>
  </si>
  <si>
    <t>azca 4 dəfə məktəb dəyişmişəm hər sinifdə də ağ qarğa</t>
  </si>
  <si>
    <t>azca school elina suicide #stopbullying 4 dəfə məktəb dəyişmişəm hər</t>
  </si>
  <si>
    <t>guilty 14 years old country ignore go far even saying</t>
  </si>
  <si>
    <t>prezidentaz 14 yaşlı qız intihar etdi səhvi cəmiyyətdə yox məktəbdə</t>
  </si>
  <si>
    <t>presidentaz 1vicepresident leylaaliyeva_ dear mr president hope take consideration terrible</t>
  </si>
  <si>
    <t>не azca других что guilty school want child elina suicide</t>
  </si>
  <si>
    <t>azca öncə 4 dəfə məktəb dəyişmişəm hər sinifdə də ağ</t>
  </si>
  <si>
    <t>Top Word Pairs in Tweet by Count</t>
  </si>
  <si>
    <t>#justiceforelina,#school162  #school162,#younggirl  #younggirl,#angel  #angel,#elinahajiyeva</t>
  </si>
  <si>
    <t>bu,ne  ne,cemiyetdi  cemiyetdi,alaa  alaa,ne  ne,cekirsiz  cekirsiz,siz  siz,orda  orda,#justiceforelina</t>
  </si>
  <si>
    <t>ureyim,partladi  partladi,videolara  videolara,baxammadim  baxammadim,bele  bele,olmamali  olmamali,idi  idi,#elinaüçünsusma  #elinaüçünsusma,#justiceforelina</t>
  </si>
  <si>
    <t>bu,gün  gün,elina  elina,üçün  üçün,susmursunuzsa  susmursunuzsa,deməli  deməli,onun  onun,timsalında  timsalında,neçə  neçə,belə  belə,yardıma</t>
  </si>
  <si>
    <t>qorxudan,qızı  qızı,danışdırıb  danışdırıb,videoya  videoya,çəkmək  çəkmək,anasını  anasını,yanına  yanına,buraxmamaq  buraxmamaq,anadan  anadan,öncə  öncə,direktor</t>
  </si>
  <si>
    <t>#elinaüçünsusma,#justiceforelina  #justiceforelina,#elinaüçünsusma  #elinaüçünsusma,justice  justice,elina  elina,hajiyeva  hajiyeva,kampanyaya  kampanyaya,imza  imza,ver  ver,via  via,change</t>
  </si>
  <si>
    <t>#justiceforelina,14  14,yasinda  yasinda,kizi  kizi,okulda  okulda,dalga  dalga,gecmisler  gecmisler,iftira  iftira,atmislar  atmislar,dovmusler  dovmusler,asagalamislar</t>
  </si>
  <si>
    <t>elina,committed  committed,suicide  suicide,first  first,reason  reason,school  school,director's  director's,psychologists'  psychologists',irresponsibility  irresponsibility,school  school,students</t>
  </si>
  <si>
    <t>#justiceforelina,#elinaucunsusma  #elinaucunsusma,#elinaüçünsusma  məktəbdə,direktor  direktor,məsuliyyətsizliyindən  məsuliyyətsizliyindən,ve  ve,orada  orada,psixoloq  psixoloq,çatışmazlığından  çatışmazlığından,daha  daha,sonra</t>
  </si>
  <si>
    <t>#justiceforelina,#elinaüçünsusma  #elinaüçünsusma,justice  justice,elina  elina,hajiyeva  hajiyeva,kampanyaya  kampanyaya,imza  imza,ver  ver,via  via,change  yeniyetmənin,şəxsi</t>
  </si>
  <si>
    <t>vicdan,itən  itən,yerde  yerde,digər  digər,heç  heç,nəyin  nəyin,çox  çox,da  da,önəmi  önəmi,qalmır  qalmır,o</t>
  </si>
  <si>
    <t>#justiceforelina,#elinaüçünsusma  #elinaüçünsusma,#elinahajiyeva</t>
  </si>
  <si>
    <t>#justiceforelina,#elinaüçünsusma  4,dəfə  dəfə,məktəb  məktəb,dəyişmişəm  dəyişmişəm,hər  hər,sinifdə  sinifdə,də  də,ağ  ağ,qarğa  qarğa,idim</t>
  </si>
  <si>
    <t>#elina,nın  nın,timsalında  timsalında,uşaqların  uşaqların,incidilməsinə  incidilməsinə,səbəb  səbəb,olan  olan,ixtiyari  ixtiyari,və  və,təkrar  təkrar,olaraq</t>
  </si>
  <si>
    <t>hati,siapa  siapa,tiada  tiada,murka  murka,mendengar  mendengar,kisah  kisah,penuh  penuh,angkara  angkara,adik  adik,kecil  kecil,memekik</t>
  </si>
  <si>
    <t>#justiceforelina,#elinaucunsusma  #elinaucunsusma,#elina</t>
  </si>
  <si>
    <t>президент,и  и,его  его,супруга  супруга,дали  дали,распоряжение  распоряжение,о  о,строгом  строгом,расследовании  расследовании,дела  дела,элины</t>
  </si>
  <si>
    <t>həqiqətən,də  də,bu  bu,ölkədə  ölkədə,yaşamaq  yaşamaq,ölüm  ölüm,qalım  qalım,savaşıdır  savaşıdır,#elinaüçünsusma  #elinaüçünsusma,#justiceforelina  #justiceforelina,#stopbullying</t>
  </si>
  <si>
    <t>qizlarimizi,qoruyaq  qoruyaq,qiz  qiz,ushagi  ushagi,dunyaya  dunyaya,getirdiyi  getirdiyi,uchun  uchun,xor  xor,gormeyek  gormeyek,maddi  maddi,ehtiyac</t>
  </si>
  <si>
    <t>#justiceforelina,#stopbullying  4,dəfə  dəfə,məktəb  məktəb,dəyişmişəm  dəyişmişəm,hər  hər,sinifdə  sinifdə,də  də,ağ  ağ,qarğa  qarğa,idim</t>
  </si>
  <si>
    <t>14,years  years,old  people,country  country,ignore  ignore,go  go,far  far,even  even,saying  saying,guilty  guilty,whole</t>
  </si>
  <si>
    <t>prezidentaz,#justiceforelina  14,yaşlı  yaşlı,qız  qız,intihar  intihar,etdi  etdi,səhvi  səhvi,cəmiyyətdə  cəmiyyətdə,yox  yox,məktəbdə  məktəbdə,axtarırlar</t>
  </si>
  <si>
    <t>presidentaz,1vicepresident  1vicepresident,leylaaliyeva_  leylaaliyeva_,dear  dear,mr  mr,president  president,hope  hope,take  take,consideration  consideration,terrible  terrible,story</t>
  </si>
  <si>
    <t>никто,не  не,знает  знает,какое  какое,влияние  влияние,он  он,оказывает  оказывает,на  на,жизнь  жизнь,других  других,людей</t>
  </si>
  <si>
    <t>people,killed  killed,elina  elina,tomorrow  tomorrow,kill  kill,daughter  daughter,#justiceforelina</t>
  </si>
  <si>
    <t>#justiceforelina,#elinauchunsusma</t>
  </si>
  <si>
    <t>4,dəfə  dəfə,məktəb  məktəb,dəyişmişəm  dəyişmişəm,hər  hər,sinifdə  sinifdə,də  də,ağ  ağ,qarğa  qarğa,idim  idim,seçilməyi</t>
  </si>
  <si>
    <t>Top Word Pairs in Tweet by Salience</t>
  </si>
  <si>
    <t>#justiceforelina,#elinaüçünsusma  #elinaüçünsusma,#justiceforelina  #elinaüçünsusma,justice  justice,elina  elina,hajiyeva  hajiyeva,kampanyaya  kampanyaya,imza  imza,ver  ver,via  via,change</t>
  </si>
  <si>
    <t>məktəbdə,direktor  direktor,məsuliyyətsizliyindən  məsuliyyətsizliyindən,ve  ve,orada  orada,psixoloq  psixoloq,çatışmazlığından  çatışmazlığından,daha  daha,sonra  sonra,tərbiyəsiz  tərbiyəsiz,uşaqların</t>
  </si>
  <si>
    <t>Word</t>
  </si>
  <si>
    <t>students</t>
  </si>
  <si>
    <t>#justiceforaudrey</t>
  </si>
  <si>
    <t>bullied</t>
  </si>
  <si>
    <t>audrey</t>
  </si>
  <si>
    <t>speak</t>
  </si>
  <si>
    <t>don</t>
  </si>
  <si>
    <t>t</t>
  </si>
  <si>
    <t>bully</t>
  </si>
  <si>
    <t>children</t>
  </si>
  <si>
    <t>whole</t>
  </si>
  <si>
    <t>society</t>
  </si>
  <si>
    <t>killing</t>
  </si>
  <si>
    <t>innocent</t>
  </si>
  <si>
    <t>one</t>
  </si>
  <si>
    <t>still</t>
  </si>
  <si>
    <t>doing</t>
  </si>
  <si>
    <t>anything</t>
  </si>
  <si>
    <t>sign</t>
  </si>
  <si>
    <t>petition</t>
  </si>
  <si>
    <t>#bullinqəson</t>
  </si>
  <si>
    <t>psychologists'</t>
  </si>
  <si>
    <t>irresponsibility</t>
  </si>
  <si>
    <t>those</t>
  </si>
  <si>
    <t>bother</t>
  </si>
  <si>
    <t>punished</t>
  </si>
  <si>
    <t>face</t>
  </si>
  <si>
    <t>law</t>
  </si>
  <si>
    <t>törədilən</t>
  </si>
  <si>
    <t>aqressiv</t>
  </si>
  <si>
    <t>davranışlara</t>
  </si>
  <si>
    <t>onlarla</t>
  </si>
  <si>
    <t>oynanılmasına</t>
  </si>
  <si>
    <t>#stop</t>
  </si>
  <si>
    <t>deyək</t>
  </si>
  <si>
    <t>digər</t>
  </si>
  <si>
    <t>da</t>
  </si>
  <si>
    <t>də</t>
  </si>
  <si>
    <t>direktor</t>
  </si>
  <si>
    <t>ve</t>
  </si>
  <si>
    <t>4</t>
  </si>
  <si>
    <t>dəfə</t>
  </si>
  <si>
    <t>məktəb</t>
  </si>
  <si>
    <t>dəyişmişəm</t>
  </si>
  <si>
    <t>hər</t>
  </si>
  <si>
    <t>sinifdə</t>
  </si>
  <si>
    <t>ağ</t>
  </si>
  <si>
    <t>qarğa</t>
  </si>
  <si>
    <t>idim</t>
  </si>
  <si>
    <t>seçilməyi</t>
  </si>
  <si>
    <t>fərqlənməyi</t>
  </si>
  <si>
    <t>uşaqlar</t>
  </si>
  <si>
    <t>bağışlamır</t>
  </si>
  <si>
    <t>yaradıcı</t>
  </si>
  <si>
    <t>təbiət</t>
  </si>
  <si>
    <t>fərqli</t>
  </si>
  <si>
    <t>tərbiyə</t>
  </si>
  <si>
    <t>dəyərlər</t>
  </si>
  <si>
    <t>eqoizm</t>
  </si>
  <si>
    <t>narsisizm</t>
  </si>
  <si>
    <t>bütün</t>
  </si>
  <si>
    <t>bunlar</t>
  </si>
  <si>
    <t>özümə</t>
  </si>
  <si>
    <t>dost</t>
  </si>
  <si>
    <t>tapmağa</t>
  </si>
  <si>
    <t>dəstəyə</t>
  </si>
  <si>
    <t>qoşulmağıma</t>
  </si>
  <si>
    <t>mane</t>
  </si>
  <si>
    <t>olub</t>
  </si>
  <si>
    <t>danışdırıb</t>
  </si>
  <si>
    <t>videoya</t>
  </si>
  <si>
    <t>çəkmək</t>
  </si>
  <si>
    <t>anasını</t>
  </si>
  <si>
    <t>yanına</t>
  </si>
  <si>
    <t>buraxmamaq</t>
  </si>
  <si>
    <t>anadan</t>
  </si>
  <si>
    <t>psixoloqun</t>
  </si>
  <si>
    <t>otağa</t>
  </si>
  <si>
    <t>girməsi</t>
  </si>
  <si>
    <t>suallar</t>
  </si>
  <si>
    <t>verib</t>
  </si>
  <si>
    <t>danışdırması</t>
  </si>
  <si>
    <t>hadisədən</t>
  </si>
  <si>
    <t>baş</t>
  </si>
  <si>
    <t>verən</t>
  </si>
  <si>
    <t>şeylər</t>
  </si>
  <si>
    <t>sadəcə</t>
  </si>
  <si>
    <t>mövcud</t>
  </si>
  <si>
    <t>ümidlərn</t>
  </si>
  <si>
    <t>boşuna</t>
  </si>
  <si>
    <t>olmasının</t>
  </si>
  <si>
    <t>sübutudu</t>
  </si>
  <si>
    <t>heç</t>
  </si>
  <si>
    <t>okulda</t>
  </si>
  <si>
    <t>cocuk</t>
  </si>
  <si>
    <t>iyi</t>
  </si>
  <si>
    <t>hajiyeva</t>
  </si>
  <si>
    <t>#sözümvar</t>
  </si>
  <si>
    <t>#etirazımvar</t>
  </si>
  <si>
    <t>bir</t>
  </si>
  <si>
    <t>çox</t>
  </si>
  <si>
    <t>belə</t>
  </si>
  <si>
    <t>dear</t>
  </si>
  <si>
    <t>mr</t>
  </si>
  <si>
    <t>president</t>
  </si>
  <si>
    <t>hope</t>
  </si>
  <si>
    <t>take</t>
  </si>
  <si>
    <t>consideration</t>
  </si>
  <si>
    <t>terrible</t>
  </si>
  <si>
    <t>story</t>
  </si>
  <si>
    <t>никто</t>
  </si>
  <si>
    <t>знает</t>
  </si>
  <si>
    <t>какое</t>
  </si>
  <si>
    <t>влияние</t>
  </si>
  <si>
    <t>он</t>
  </si>
  <si>
    <t>оказывает</t>
  </si>
  <si>
    <t>на</t>
  </si>
  <si>
    <t>жизнь</t>
  </si>
  <si>
    <t>людей</t>
  </si>
  <si>
    <t>иногда</t>
  </si>
  <si>
    <t>мы</t>
  </si>
  <si>
    <t>даже</t>
  </si>
  <si>
    <t>догадываемся</t>
  </si>
  <si>
    <t>от</t>
  </si>
  <si>
    <t>наших</t>
  </si>
  <si>
    <t>действий</t>
  </si>
  <si>
    <t>или</t>
  </si>
  <si>
    <t>слов</t>
  </si>
  <si>
    <t>зависят</t>
  </si>
  <si>
    <t>судьбы</t>
  </si>
  <si>
    <t>жизни</t>
  </si>
  <si>
    <t>ни</t>
  </si>
  <si>
    <t>странно</t>
  </si>
  <si>
    <t>многие</t>
  </si>
  <si>
    <t>такие</t>
  </si>
  <si>
    <t>милые</t>
  </si>
  <si>
    <t>пока</t>
  </si>
  <si>
    <t>доведут</t>
  </si>
  <si>
    <t>тебя</t>
  </si>
  <si>
    <t>до</t>
  </si>
  <si>
    <t>самоубийства</t>
  </si>
  <si>
    <t>axtarırlar</t>
  </si>
  <si>
    <t>onu</t>
  </si>
  <si>
    <t>buna</t>
  </si>
  <si>
    <t>məruz</t>
  </si>
  <si>
    <t>edən</t>
  </si>
  <si>
    <t>insanları</t>
  </si>
  <si>
    <t>cəzalandırmağ</t>
  </si>
  <si>
    <t>yerinə</t>
  </si>
  <si>
    <t>məktəbin</t>
  </si>
  <si>
    <t>pəncərələrini</t>
  </si>
  <si>
    <t>bağlıyırlar</t>
  </si>
  <si>
    <t>vicdan</t>
  </si>
  <si>
    <t>itən</t>
  </si>
  <si>
    <t>yerde</t>
  </si>
  <si>
    <t>nəyin</t>
  </si>
  <si>
    <t>önəmi</t>
  </si>
  <si>
    <t>qalmır</t>
  </si>
  <si>
    <t>zibilqabındakı</t>
  </si>
  <si>
    <t>direktorun</t>
  </si>
  <si>
    <t>mənliyi</t>
  </si>
  <si>
    <t>kampanyaya</t>
  </si>
  <si>
    <t>imza</t>
  </si>
  <si>
    <t>yeniyetmənin</t>
  </si>
  <si>
    <t>şəxsi</t>
  </si>
  <si>
    <t>həyatı</t>
  </si>
  <si>
    <t>sizin</t>
  </si>
  <si>
    <t>ağlınızdaki</t>
  </si>
  <si>
    <t>ideallıqdan</t>
  </si>
  <si>
    <t>nə</t>
  </si>
  <si>
    <t>kənar</t>
  </si>
  <si>
    <t>olsa</t>
  </si>
  <si>
    <t>kimə</t>
  </si>
  <si>
    <t>ona</t>
  </si>
  <si>
    <t>qarışa</t>
  </si>
  <si>
    <t>zorbalıq</t>
  </si>
  <si>
    <t>şiddət</t>
  </si>
  <si>
    <t>göstərə</t>
  </si>
  <si>
    <t>ixtiyarını</t>
  </si>
  <si>
    <t>vermir</t>
  </si>
  <si>
    <t>yasinda</t>
  </si>
  <si>
    <t>kizi</t>
  </si>
  <si>
    <t>dalga</t>
  </si>
  <si>
    <t>gecmisler</t>
  </si>
  <si>
    <t>iftira</t>
  </si>
  <si>
    <t>atmislar</t>
  </si>
  <si>
    <t>dovmusler</t>
  </si>
  <si>
    <t>asagalamislar</t>
  </si>
  <si>
    <t>noktaya</t>
  </si>
  <si>
    <t>getirmisler</t>
  </si>
  <si>
    <t>ki</t>
  </si>
  <si>
    <t>kendini</t>
  </si>
  <si>
    <t>okulun</t>
  </si>
  <si>
    <t>binasindan</t>
  </si>
  <si>
    <t>atmis</t>
  </si>
  <si>
    <t>ambulans</t>
  </si>
  <si>
    <t>cagirmamislar</t>
  </si>
  <si>
    <t>tam</t>
  </si>
  <si>
    <t>3</t>
  </si>
  <si>
    <t>saat</t>
  </si>
  <si>
    <t>tutmuslar</t>
  </si>
  <si>
    <t>göt</t>
  </si>
  <si>
    <t>korkusundan</t>
  </si>
  <si>
    <t>doktorlarsa</t>
  </si>
  <si>
    <t>hersey</t>
  </si>
  <si>
    <t>demisler</t>
  </si>
  <si>
    <t>ama</t>
  </si>
  <si>
    <t>utaniram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</si>
  <si>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</si>
  <si>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</si>
  <si>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</si>
  <si>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</si>
  <si>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</si>
  <si>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</si>
  <si>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</si>
  <si>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</si>
  <si>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</si>
  <si>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</si>
  <si>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</si>
  <si>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</si>
  <si>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</si>
  <si>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</si>
  <si>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</si>
  <si>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</si>
  <si>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</si>
  <si>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</si>
  <si>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</si>
  <si>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</si>
  <si>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</si>
  <si>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</si>
  <si>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</si>
  <si>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</si>
  <si>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</si>
  <si>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</si>
  <si>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</si>
  <si>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</si>
  <si>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</si>
  <si>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</si>
  <si>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</si>
  <si>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</si>
  <si>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</si>
  <si>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6-Apr</t>
  </si>
  <si>
    <t>6 PM</t>
  </si>
  <si>
    <t>9-Apr</t>
  </si>
  <si>
    <t>7 PM</t>
  </si>
  <si>
    <t>8 PM</t>
  </si>
  <si>
    <t>10 PM</t>
  </si>
  <si>
    <t>11 PM</t>
  </si>
  <si>
    <t>10-Apr</t>
  </si>
  <si>
    <t>1 AM</t>
  </si>
  <si>
    <t>6 AM</t>
  </si>
  <si>
    <t>9 AM</t>
  </si>
  <si>
    <t>11 AM</t>
  </si>
  <si>
    <t>12 PM</t>
  </si>
  <si>
    <t>2 PM</t>
  </si>
  <si>
    <t>3 PM</t>
  </si>
  <si>
    <t>4 PM</t>
  </si>
  <si>
    <t>5 PM</t>
  </si>
  <si>
    <t>9 PM</t>
  </si>
  <si>
    <t>11-Apr</t>
  </si>
  <si>
    <t>3 AM</t>
  </si>
  <si>
    <t>4 AM</t>
  </si>
  <si>
    <t>5 AM</t>
  </si>
  <si>
    <t>10 AM</t>
  </si>
  <si>
    <t>12-Apr</t>
  </si>
  <si>
    <t>8 AM</t>
  </si>
  <si>
    <t>128, 128, 128</t>
  </si>
  <si>
    <t>Red</t>
  </si>
  <si>
    <t>G1: 14 year old girl elina commits suicide baku due school</t>
  </si>
  <si>
    <t>G2: #justiceforelina #elinaüçünsusma bu и в #elinahajiyeva ne elina üçün</t>
  </si>
  <si>
    <t>G3: 14 years old #justiceforelina elina girl azerbaijan commit suicide school</t>
  </si>
  <si>
    <t>G4: #justiceforelina #elinaüçünsusma azca və olan #stopbullying #elina nın timsalında uşaqların</t>
  </si>
  <si>
    <t>G5: #justiceforelina #elinaüçünsusma не других что want justice child elina school</t>
  </si>
  <si>
    <t>G6: guilty people #justiceforelina please country ignore go far even saying</t>
  </si>
  <si>
    <t>G7: #justiceforelina #elinaüçünsusma bu öncə və biləcəyiniz cəmiyyət qədər qorxudan qızı</t>
  </si>
  <si>
    <t>G8: school #justiceforelina #elinaüçünsusma #elinaucunsusma elina suicide committed first reason director's</t>
  </si>
  <si>
    <t>G9: #justiceforelina 14 yaşlı qız intihar etdi səhvi cəmiyyətdə yox məktəbdə</t>
  </si>
  <si>
    <t>G10: #elina'nın timsalında uşaqların incidilməsinə səbəb olan ixtiyari və təkrar olaraq</t>
  </si>
  <si>
    <t>G11: #justiceforelina #elinaucunsusma</t>
  </si>
  <si>
    <t>G12: da vicdan itən yerde digər heç nəyin çox önəmi qalmır</t>
  </si>
  <si>
    <t>Edge Weight▓1▓2▓0▓True▓Gray▓Red▓▓Edge Weight▓1▓2▓0▓3▓10▓False▓Edge Weight▓1▓2▓0▓35▓12▓False▓▓0▓0▓0▓True▓Black▓Black▓▓Followers▓1▓52244▓0▓162▓1000▓False▓▓0▓0▓0▓0▓0▓False▓▓0▓0▓0▓0▓0▓False▓▓0▓0▓0▓0▓0▓False</t>
  </si>
  <si>
    <t>GraphSource░TwitterSearch▓GraphTerm░#justiceforelina▓LayoutAlgorithm░The graph was laid out using the Harel-Koren Fast Multiscale layout algorithm.▓GraphDirectedness░The graph is directed.▓GroupingDescription░The graph's vertices were grouped by cluster using the Clauset-Newman-Moore cluster algorithm.</t>
  </si>
  <si>
    <t xml:space="preserve">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9.75pt&lt;/value&gt;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</si>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</sst>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21716"/>
        <c:axId val="30037493"/>
      </c:barChart>
      <c:catAx>
        <c:axId val="4721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37493"/>
        <c:crosses val="autoZero"/>
        <c:auto val="1"/>
        <c:lblOffset val="100"/>
        <c:noMultiLvlLbl val="0"/>
      </c:catAx>
      <c:valAx>
        <c:axId val="3003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#justiceforelina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9"/>
                <c:pt idx="0">
                  <c:v>6 PM
6-Apr
Apr
2019</c:v>
                </c:pt>
                <c:pt idx="1">
                  <c:v>6 PM
9-Apr</c:v>
                </c:pt>
                <c:pt idx="2">
                  <c:v>7 PM</c:v>
                </c:pt>
                <c:pt idx="3">
                  <c:v>8 PM</c:v>
                </c:pt>
                <c:pt idx="4">
                  <c:v>10 PM</c:v>
                </c:pt>
                <c:pt idx="5">
                  <c:v>11 PM</c:v>
                </c:pt>
                <c:pt idx="6">
                  <c:v>1 AM
10-Apr</c:v>
                </c:pt>
                <c:pt idx="7">
                  <c:v>6 AM</c:v>
                </c:pt>
                <c:pt idx="8">
                  <c:v>9 AM</c:v>
                </c:pt>
                <c:pt idx="9">
                  <c:v>11 AM</c:v>
                </c:pt>
                <c:pt idx="10">
                  <c:v>12 PM</c:v>
                </c:pt>
                <c:pt idx="11">
                  <c:v>2 PM</c:v>
                </c:pt>
                <c:pt idx="12">
                  <c:v>3 PM</c:v>
                </c:pt>
                <c:pt idx="13">
                  <c:v>4 PM</c:v>
                </c:pt>
                <c:pt idx="14">
                  <c:v>5 PM</c:v>
                </c:pt>
                <c:pt idx="15">
                  <c:v>6 PM</c:v>
                </c:pt>
                <c:pt idx="16">
                  <c:v>7 PM</c:v>
                </c:pt>
                <c:pt idx="17">
                  <c:v>8 PM</c:v>
                </c:pt>
                <c:pt idx="18">
                  <c:v>9 PM</c:v>
                </c:pt>
                <c:pt idx="19">
                  <c:v>10 PM</c:v>
                </c:pt>
                <c:pt idx="20">
                  <c:v>3 AM
11-Apr</c:v>
                </c:pt>
                <c:pt idx="21">
                  <c:v>4 AM</c:v>
                </c:pt>
                <c:pt idx="22">
                  <c:v>5 AM</c:v>
                </c:pt>
                <c:pt idx="23">
                  <c:v>6 AM</c:v>
                </c:pt>
                <c:pt idx="24">
                  <c:v>9 AM</c:v>
                </c:pt>
                <c:pt idx="25">
                  <c:v>10 AM</c:v>
                </c:pt>
                <c:pt idx="26">
                  <c:v>11 AM</c:v>
                </c:pt>
                <c:pt idx="27">
                  <c:v>12 PM</c:v>
                </c:pt>
                <c:pt idx="28">
                  <c:v>2 PM</c:v>
                </c:pt>
                <c:pt idx="29">
                  <c:v>4 PM</c:v>
                </c:pt>
                <c:pt idx="30">
                  <c:v>5 PM</c:v>
                </c:pt>
                <c:pt idx="31">
                  <c:v>8 PM</c:v>
                </c:pt>
                <c:pt idx="32">
                  <c:v>11 PM</c:v>
                </c:pt>
                <c:pt idx="33">
                  <c:v>8 AM
12-Apr</c:v>
                </c:pt>
                <c:pt idx="34">
                  <c:v>10 AM</c:v>
                </c:pt>
                <c:pt idx="35">
                  <c:v>11 AM</c:v>
                </c:pt>
                <c:pt idx="36">
                  <c:v>3 PM</c:v>
                </c:pt>
                <c:pt idx="37">
                  <c:v>4 PM</c:v>
                </c:pt>
                <c:pt idx="38">
                  <c:v>5 PM</c:v>
                </c:pt>
              </c:strCache>
            </c:strRef>
          </c:cat>
          <c:val>
            <c:numRef>
              <c:f>'Time Series'!$B$26:$B$72</c:f>
              <c:numCache>
                <c:formatCode>General</c:formatCode>
                <c:ptCount val="39"/>
                <c:pt idx="0">
                  <c:v>1</c:v>
                </c:pt>
                <c:pt idx="1">
                  <c:v>5</c:v>
                </c:pt>
                <c:pt idx="2">
                  <c:v>2</c:v>
                </c:pt>
                <c:pt idx="3">
                  <c:v>1</c:v>
                </c:pt>
                <c:pt idx="4">
                  <c:v>1</c:v>
                </c:pt>
                <c:pt idx="5">
                  <c:v>2</c:v>
                </c:pt>
                <c:pt idx="6">
                  <c:v>4</c:v>
                </c:pt>
                <c:pt idx="7">
                  <c:v>4</c:v>
                </c:pt>
                <c:pt idx="8">
                  <c:v>2</c:v>
                </c:pt>
                <c:pt idx="9">
                  <c:v>2</c:v>
                </c:pt>
                <c:pt idx="10">
                  <c:v>4</c:v>
                </c:pt>
                <c:pt idx="11">
                  <c:v>3</c:v>
                </c:pt>
                <c:pt idx="12">
                  <c:v>3</c:v>
                </c:pt>
                <c:pt idx="13">
                  <c:v>6</c:v>
                </c:pt>
                <c:pt idx="14">
                  <c:v>6</c:v>
                </c:pt>
                <c:pt idx="15">
                  <c:v>9</c:v>
                </c:pt>
                <c:pt idx="16">
                  <c:v>6</c:v>
                </c:pt>
                <c:pt idx="17">
                  <c:v>3</c:v>
                </c:pt>
                <c:pt idx="18">
                  <c:v>5</c:v>
                </c:pt>
                <c:pt idx="19">
                  <c:v>2</c:v>
                </c:pt>
                <c:pt idx="20">
                  <c:v>3</c:v>
                </c:pt>
                <c:pt idx="21">
                  <c:v>1</c:v>
                </c:pt>
                <c:pt idx="22">
                  <c:v>2</c:v>
                </c:pt>
                <c:pt idx="23">
                  <c:v>8</c:v>
                </c:pt>
                <c:pt idx="24">
                  <c:v>3</c:v>
                </c:pt>
                <c:pt idx="25">
                  <c:v>2</c:v>
                </c:pt>
                <c:pt idx="26">
                  <c:v>2</c:v>
                </c:pt>
                <c:pt idx="27">
                  <c:v>3</c:v>
                </c:pt>
                <c:pt idx="28">
                  <c:v>1</c:v>
                </c:pt>
                <c:pt idx="29">
                  <c:v>3</c:v>
                </c:pt>
                <c:pt idx="30">
                  <c:v>1</c:v>
                </c:pt>
                <c:pt idx="31">
                  <c:v>1</c:v>
                </c:pt>
                <c:pt idx="32">
                  <c:v>1</c:v>
                </c:pt>
                <c:pt idx="33">
                  <c:v>4</c:v>
                </c:pt>
                <c:pt idx="34">
                  <c:v>6</c:v>
                </c:pt>
                <c:pt idx="35">
                  <c:v>1</c:v>
                </c:pt>
                <c:pt idx="36">
                  <c:v>1</c:v>
                </c:pt>
                <c:pt idx="37">
                  <c:v>4</c:v>
                </c:pt>
                <c:pt idx="38">
                  <c:v>3</c:v>
                </c:pt>
              </c:numCache>
            </c:numRef>
          </c:val>
        </c:ser>
        <c:axId val="22641782"/>
        <c:axId val="35705495"/>
      </c:barChart>
      <c:catAx>
        <c:axId val="22641782"/>
        <c:scaling>
          <c:orientation val="minMax"/>
        </c:scaling>
        <c:axPos val="b"/>
        <c:delete val="0"/>
        <c:numFmt formatCode="General" sourceLinked="1"/>
        <c:majorTickMark val="out"/>
        <c:minorTickMark val="none"/>
        <c:tickLblPos val="nextTo"/>
        <c:crossAx val="35705495"/>
        <c:crosses val="autoZero"/>
        <c:auto val="1"/>
        <c:lblOffset val="100"/>
        <c:noMultiLvlLbl val="0"/>
      </c:catAx>
      <c:valAx>
        <c:axId val="35705495"/>
        <c:scaling>
          <c:orientation val="minMax"/>
        </c:scaling>
        <c:axPos val="l"/>
        <c:majorGridlines/>
        <c:delete val="0"/>
        <c:numFmt formatCode="General" sourceLinked="1"/>
        <c:majorTickMark val="out"/>
        <c:minorTickMark val="none"/>
        <c:tickLblPos val="nextTo"/>
        <c:crossAx val="226417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551014"/>
        <c:axId val="45100807"/>
      </c:barChart>
      <c:catAx>
        <c:axId val="625510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0807"/>
        <c:crosses val="autoZero"/>
        <c:auto val="1"/>
        <c:lblOffset val="100"/>
        <c:noMultiLvlLbl val="0"/>
      </c:catAx>
      <c:valAx>
        <c:axId val="4510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1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455896"/>
        <c:axId val="40440025"/>
      </c:barChart>
      <c:catAx>
        <c:axId val="62455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40025"/>
        <c:crosses val="autoZero"/>
        <c:auto val="1"/>
        <c:lblOffset val="100"/>
        <c:noMultiLvlLbl val="0"/>
      </c:catAx>
      <c:valAx>
        <c:axId val="4044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404170"/>
        <c:axId val="57082731"/>
      </c:barChart>
      <c:catAx>
        <c:axId val="35404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82731"/>
        <c:crosses val="autoZero"/>
        <c:auto val="1"/>
        <c:lblOffset val="100"/>
        <c:noMultiLvlLbl val="0"/>
      </c:catAx>
      <c:valAx>
        <c:axId val="57082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4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590396"/>
        <c:axId val="19336893"/>
      </c:barChart>
      <c:catAx>
        <c:axId val="45590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36893"/>
        <c:crosses val="autoZero"/>
        <c:auto val="1"/>
        <c:lblOffset val="100"/>
        <c:noMultiLvlLbl val="0"/>
      </c:catAx>
      <c:valAx>
        <c:axId val="19336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0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983662"/>
        <c:axId val="55655119"/>
      </c:barChart>
      <c:catAx>
        <c:axId val="7983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55119"/>
        <c:crosses val="autoZero"/>
        <c:auto val="1"/>
        <c:lblOffset val="100"/>
        <c:noMultiLvlLbl val="0"/>
      </c:catAx>
      <c:valAx>
        <c:axId val="55655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746272"/>
        <c:axId val="14192545"/>
      </c:barChart>
      <c:catAx>
        <c:axId val="427462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92545"/>
        <c:crosses val="autoZero"/>
        <c:auto val="1"/>
        <c:lblOffset val="100"/>
        <c:noMultiLvlLbl val="0"/>
      </c:catAx>
      <c:valAx>
        <c:axId val="14192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6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346066"/>
        <c:axId val="52106547"/>
      </c:barChart>
      <c:catAx>
        <c:axId val="2434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06547"/>
        <c:crosses val="autoZero"/>
        <c:auto val="1"/>
        <c:lblOffset val="100"/>
        <c:noMultiLvlLbl val="0"/>
      </c:catAx>
      <c:valAx>
        <c:axId val="5210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4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83972"/>
        <c:axId val="16896901"/>
      </c:barChart>
      <c:catAx>
        <c:axId val="3083972"/>
        <c:scaling>
          <c:orientation val="minMax"/>
        </c:scaling>
        <c:axPos val="b"/>
        <c:delete val="1"/>
        <c:majorTickMark val="out"/>
        <c:minorTickMark val="none"/>
        <c:tickLblPos val="none"/>
        <c:crossAx val="16896901"/>
        <c:crosses val="autoZero"/>
        <c:auto val="1"/>
        <c:lblOffset val="100"/>
        <c:noMultiLvlLbl val="0"/>
      </c:catAx>
      <c:valAx>
        <c:axId val="16896901"/>
        <c:scaling>
          <c:orientation val="minMax"/>
        </c:scaling>
        <c:axPos val="l"/>
        <c:delete val="1"/>
        <c:majorTickMark val="out"/>
        <c:minorTickMark val="none"/>
        <c:tickLblPos val="none"/>
        <c:crossAx val="3083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ke pearce" refreshedVersion="6">
  <cacheSource type="worksheet">
    <worksheetSource ref="A2:BL1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justiceforelina school162 younggirl angel elinahajiyeva"/>
        <m/>
        <s v="justiceforelina"/>
        <s v="elinaüçünsusma justiceforelina"/>
        <s v="justiceforelina stopbullying elinaüçünsusma"/>
        <s v="justiceforelina elinaüçünsusma"/>
        <s v="justiceforelina elinaüçünsusma elinahajiyeva"/>
        <s v="elina"/>
        <s v="justiceforaudreythread justiceforelina justiceforaudrey"/>
        <s v="justiceforelina elinaucunsusma elina"/>
        <s v="elinaüçünsusma justiceforelina stopbullying"/>
        <s v="elina stop elinaüçünsusma bullinqəson justiceforelina stopbullying"/>
        <s v="justiceforaudrey justiceforelina"/>
        <s v="elina stop sözümvar elinaüçünsusma bullinqəson justiceforelina stopbullying etirazımvar"/>
        <s v="elinaüçünsusma elinahajiyeva justiceforelina"/>
        <s v="justiceforelina elinaucunsusma elinaüçünsusma"/>
        <s v="justiceforelina elinaucunsusma elinaüçünsusma bullying"/>
        <s v="justiceforelina elinaucunsusma"/>
        <s v="justiceforelina elinauchunsusma"/>
        <s v="13reasonswhy elinaüçünsusma justiceforelina bullinqəson bullinqolund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19-04-06T18:43:15.000"/>
        <d v="2019-04-09T18:48:59.000"/>
        <d v="2019-04-09T18:51:06.000"/>
        <d v="2019-04-09T18:58:29.000"/>
        <d v="2019-04-09T18:59:57.000"/>
        <d v="2019-04-09T19:04:20.000"/>
        <d v="2019-04-09T19:29:41.000"/>
        <d v="2019-04-09T20:38:47.000"/>
        <d v="2019-04-09T22:34:44.000"/>
        <d v="2019-04-09T23:12:41.000"/>
        <d v="2019-04-09T23:54:58.000"/>
        <d v="2019-04-10T01:05:19.000"/>
        <d v="2019-04-10T01:14:37.000"/>
        <d v="2019-04-10T01:26:23.000"/>
        <d v="2019-04-10T01:42:29.000"/>
        <d v="2019-04-10T06:27:47.000"/>
        <d v="2019-04-10T06:50:26.000"/>
        <d v="2019-04-10T09:03:14.000"/>
        <d v="2019-04-10T09:46:08.000"/>
        <d v="2019-04-10T11:35:38.000"/>
        <d v="2019-04-10T14:05:56.000"/>
        <d v="2019-04-10T14:25:59.000"/>
        <d v="2019-04-10T14:58:38.000"/>
        <d v="2019-04-10T06:14:06.000"/>
        <d v="2019-04-10T06:15:55.000"/>
        <d v="2019-04-10T15:39:50.000"/>
        <d v="2019-04-10T15:58:57.000"/>
        <d v="2019-04-10T16:00:15.000"/>
        <d v="2019-04-10T16:05:34.000"/>
        <d v="2019-04-10T16:13:36.000"/>
        <d v="2019-04-10T16:21:21.000"/>
        <d v="2019-04-10T16:28:10.000"/>
        <d v="2019-04-10T16:54:39.000"/>
        <d v="2019-04-10T17:27:09.000"/>
        <d v="2019-04-10T17:48:38.000"/>
        <d v="2019-04-10T17:48:41.000"/>
        <d v="2019-04-10T17:54:35.000"/>
        <d v="2019-04-10T18:14:16.000"/>
        <d v="2019-04-10T18:15:08.000"/>
        <d v="2019-04-10T18:25:06.000"/>
        <d v="2019-04-10T18:39:17.000"/>
        <d v="2019-04-10T18:51:42.000"/>
        <d v="2019-04-10T18:39:14.000"/>
        <d v="2019-04-10T18:52:27.000"/>
        <d v="2019-04-10T18:58:35.000"/>
        <d v="2019-04-10T19:01:41.000"/>
        <d v="2019-04-10T19:06:24.000"/>
        <d v="2019-04-10T19:45:28.000"/>
        <d v="2019-04-10T19:48:31.000"/>
        <d v="2019-04-10T19:55:42.000"/>
        <d v="2019-04-10T19:56:08.000"/>
        <d v="2019-04-10T20:00:00.000"/>
        <d v="2019-04-10T21:20:49.000"/>
        <d v="2019-04-10T21:25:22.000"/>
        <d v="2019-04-10T21:30:32.000"/>
        <d v="2019-04-10T22:25:43.000"/>
        <d v="2019-04-10T22:53:31.000"/>
        <d v="2019-04-11T03:16:01.000"/>
        <d v="2019-04-11T04:15:14.000"/>
        <d v="2019-04-11T05:33:51.000"/>
        <d v="2019-04-11T06:00:23.000"/>
        <d v="2019-04-11T06:09:18.000"/>
        <d v="2019-04-11T06:11:37.000"/>
        <d v="2019-04-11T06:17:52.000"/>
        <d v="2019-04-11T06:38:21.000"/>
        <d v="2019-04-11T09:22:08.000"/>
        <d v="2019-04-11T09:28:37.000"/>
        <d v="2019-04-11T09:29:31.000"/>
        <d v="2019-04-11T10:30:12.000"/>
        <d v="2019-04-10T20:45:17.000"/>
        <d v="2019-04-11T03:27:17.000"/>
        <d v="2019-04-10T21:20:38.000"/>
        <d v="2019-04-11T10:50:42.000"/>
        <d v="2019-04-09T18:44:13.000"/>
        <d v="2019-04-11T11:15:50.000"/>
        <d v="2019-04-11T11:16:15.000"/>
        <d v="2019-04-11T12:13:33.000"/>
        <d v="2019-04-11T12:31:04.000"/>
        <d v="2019-04-11T06:17:29.000"/>
        <d v="2019-04-11T12:56:50.000"/>
        <d v="2019-04-11T14:15:10.000"/>
        <d v="2019-04-11T16:02:16.000"/>
        <d v="2019-04-11T03:38:11.000"/>
        <d v="2019-04-11T16:17:07.000"/>
        <d v="2019-04-11T16:48:11.000"/>
        <d v="2019-04-11T20:12:59.000"/>
        <d v="2019-04-11T23:23:10.000"/>
        <d v="2019-04-12T08:04:08.000"/>
        <d v="2019-04-12T08:44:34.000"/>
        <d v="2019-04-12T08:29:20.000"/>
        <d v="2019-04-10T12:48:12.000"/>
        <d v="2019-04-10T20:01:10.000"/>
        <d v="2019-04-12T10:34:03.000"/>
        <d v="2019-04-11T06:07:02.000"/>
        <d v="2019-04-12T10:35:26.000"/>
        <d v="2019-04-10T17:10:28.000"/>
        <d v="2019-04-10T17:13:48.000"/>
        <d v="2019-04-12T10:37:02.000"/>
        <d v="2019-04-10T15:55:53.000"/>
        <d v="2019-04-12T10:37:08.000"/>
        <d v="2019-04-12T10:35:42.000"/>
        <d v="2019-04-12T10:42:44.000"/>
        <d v="2019-04-12T11:38:07.000"/>
        <d v="2019-04-11T06:06:14.000"/>
        <d v="2019-04-12T15:58:20.000"/>
        <d v="2019-04-12T16:42:35.000"/>
        <d v="2019-04-12T16:35:12.000"/>
        <d v="2019-04-12T16:41:55.000"/>
        <d v="2019-04-12T16:43:15.000"/>
        <d v="2019-04-12T17:01:53.000"/>
        <d v="2019-04-10T11:45:09.000"/>
        <d v="2019-04-10T12:36:31.000"/>
        <d v="2019-04-10T12:38:00.000"/>
        <d v="2019-04-10T12:40:15.000"/>
        <d v="2019-04-11T17:13:42.000"/>
        <d v="2019-04-12T08:59:04.000"/>
        <d v="2019-04-12T17:03:39.000"/>
        <d v="2019-04-10T18:37:22.000"/>
        <d v="2019-04-11T05:46:09.000"/>
        <d v="2019-04-12T17:07:22.000"/>
      </sharedItems>
      <fieldGroup par="66" base="22">
        <rangePr groupBy="hours" autoEnd="1" autoStart="1" startDate="2019-04-06T18:43:15.000" endDate="2019-04-12T17:07:22.000"/>
        <groupItems count="26">
          <s v="&lt;4/6/2019"/>
          <s v="12 AM"/>
          <s v="1 AM"/>
          <s v="2 AM"/>
          <s v="3 AM"/>
          <s v="4 AM"/>
          <s v="5 AM"/>
          <s v="6 AM"/>
          <s v="7 AM"/>
          <s v="8 AM"/>
          <s v="9 AM"/>
          <s v="10 AM"/>
          <s v="11 AM"/>
          <s v="12 PM"/>
          <s v="1 PM"/>
          <s v="2 PM"/>
          <s v="3 PM"/>
          <s v="4 PM"/>
          <s v="5 PM"/>
          <s v="6 PM"/>
          <s v="7 PM"/>
          <s v="8 PM"/>
          <s v="9 PM"/>
          <s v="10 PM"/>
          <s v="11 PM"/>
          <s v="&gt;4/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6T18:43:15.000" endDate="2019-04-12T17:07:22.000"/>
        <groupItems count="368">
          <s v="&lt;4/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2019"/>
        </groupItems>
      </fieldGroup>
    </cacheField>
    <cacheField name="Months" databaseField="0">
      <sharedItems containsMixedTypes="0" count="0"/>
      <fieldGroup base="22">
        <rangePr groupBy="months" autoEnd="1" autoStart="1" startDate="2019-04-06T18:43:15.000" endDate="2019-04-12T17:07:22.000"/>
        <groupItems count="14">
          <s v="&lt;4/6/2019"/>
          <s v="Jan"/>
          <s v="Feb"/>
          <s v="Mar"/>
          <s v="Apr"/>
          <s v="May"/>
          <s v="Jun"/>
          <s v="Jul"/>
          <s v="Aug"/>
          <s v="Sep"/>
          <s v="Oct"/>
          <s v="Nov"/>
          <s v="Dec"/>
          <s v="&gt;4/12/2019"/>
        </groupItems>
      </fieldGroup>
    </cacheField>
    <cacheField name="Years" databaseField="0">
      <sharedItems containsMixedTypes="0" count="0"/>
      <fieldGroup base="22">
        <rangePr groupBy="years" autoEnd="1" autoStart="1" startDate="2019-04-06T18:43:15.000" endDate="2019-04-12T17:07:22.000"/>
        <groupItems count="3">
          <s v="&lt;4/6/2019"/>
          <s v="2019"/>
          <s v="&gt;4/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aygun_mva96"/>
    <s v="aygun_mva96"/>
    <m/>
    <m/>
    <m/>
    <m/>
    <m/>
    <m/>
    <m/>
    <m/>
    <s v="No"/>
    <n v="3"/>
    <m/>
    <m/>
    <x v="0"/>
    <d v="2019-04-06T18:43:15.000"/>
    <s v="#justiceforElina #school162 #younggirl #angel #ElinaHajiyeva https://t.co/JaOL4w5rnz"/>
    <s v="https://www.instagram.com/p/Bv7LAbzgbddturwK-nuuYKkWINv4nHOF-pqAjs0/?utm_source=ig_twitter_share&amp;igshid=82xokqfin4sz"/>
    <s v="instagram.com"/>
    <x v="0"/>
    <m/>
    <s v="http://pbs.twimg.com/profile_images/923202508104851456/HKa9CavF_normal.jpg"/>
    <x v="0"/>
    <s v="https://twitter.com/aygun_mva96/status/1114599465665617920"/>
    <m/>
    <m/>
    <s v="1114599465665617920"/>
    <m/>
    <b v="0"/>
    <n v="1"/>
    <s v=""/>
    <b v="0"/>
    <s v="und"/>
    <m/>
    <s v=""/>
    <b v="0"/>
    <n v="0"/>
    <s v=""/>
    <s v="Instagram"/>
    <b v="0"/>
    <s v="1114599465665617920"/>
    <s v="Tweet"/>
    <n v="0"/>
    <n v="0"/>
    <m/>
    <m/>
    <m/>
    <m/>
    <m/>
    <m/>
    <m/>
    <m/>
    <n v="1"/>
    <s v="2"/>
    <s v="2"/>
    <n v="1"/>
    <n v="20"/>
    <n v="0"/>
    <n v="0"/>
    <n v="0"/>
    <n v="0"/>
    <n v="4"/>
    <n v="80"/>
    <n v="5"/>
  </r>
  <r>
    <s v="heyitsnaddd"/>
    <s v="jamilajoon"/>
    <m/>
    <m/>
    <m/>
    <m/>
    <m/>
    <m/>
    <m/>
    <m/>
    <s v="No"/>
    <n v="4"/>
    <m/>
    <m/>
    <x v="1"/>
    <d v="2019-04-09T18:48:59.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2367090566983680/BxHpl2JL_normal.jpg"/>
    <x v="1"/>
    <s v="https://twitter.com/heyitsnaddd/status/1115688072035758080"/>
    <m/>
    <m/>
    <s v="1115688072035758080"/>
    <m/>
    <b v="0"/>
    <n v="0"/>
    <s v=""/>
    <b v="0"/>
    <s v="en"/>
    <m/>
    <s v=""/>
    <b v="0"/>
    <n v="25"/>
    <s v="1115686871823278086"/>
    <s v="Twitter for Android"/>
    <b v="0"/>
    <s v="1115686871823278086"/>
    <s v="Tweet"/>
    <n v="0"/>
    <n v="0"/>
    <m/>
    <m/>
    <m/>
    <m/>
    <m/>
    <m/>
    <m/>
    <m/>
    <n v="1"/>
    <s v="3"/>
    <s v="3"/>
    <n v="0"/>
    <n v="0"/>
    <n v="2"/>
    <n v="4.878048780487805"/>
    <n v="0"/>
    <n v="0"/>
    <n v="39"/>
    <n v="95.1219512195122"/>
    <n v="41"/>
  </r>
  <r>
    <s v="joonspuppees"/>
    <s v="jamilajoon"/>
    <m/>
    <m/>
    <m/>
    <m/>
    <m/>
    <m/>
    <m/>
    <m/>
    <s v="No"/>
    <n v="5"/>
    <m/>
    <m/>
    <x v="1"/>
    <d v="2019-04-09T18:51:06.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085532272495742976/IY3GvzOQ_normal.jpg"/>
    <x v="2"/>
    <s v="https://twitter.com/joonspuppees/status/1115688603747672065"/>
    <m/>
    <m/>
    <s v="1115688603747672065"/>
    <m/>
    <b v="0"/>
    <n v="0"/>
    <s v=""/>
    <b v="0"/>
    <s v="en"/>
    <m/>
    <s v=""/>
    <b v="0"/>
    <n v="25"/>
    <s v="1115686871823278086"/>
    <s v="Twitter for Android"/>
    <b v="0"/>
    <s v="1115686871823278086"/>
    <s v="Tweet"/>
    <n v="0"/>
    <n v="0"/>
    <m/>
    <m/>
    <m/>
    <m/>
    <m/>
    <m/>
    <m/>
    <m/>
    <n v="1"/>
    <s v="3"/>
    <s v="3"/>
    <n v="0"/>
    <n v="0"/>
    <n v="2"/>
    <n v="4.878048780487805"/>
    <n v="0"/>
    <n v="0"/>
    <n v="39"/>
    <n v="95.1219512195122"/>
    <n v="41"/>
  </r>
  <r>
    <s v="crystalaej"/>
    <s v="jamilajoon"/>
    <m/>
    <m/>
    <m/>
    <m/>
    <m/>
    <m/>
    <m/>
    <m/>
    <s v="No"/>
    <n v="6"/>
    <m/>
    <m/>
    <x v="1"/>
    <d v="2019-04-09T18:58:29.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3143319616471041/Wa_2ZrXs_normal.jpg"/>
    <x v="3"/>
    <s v="https://twitter.com/crystalaej/status/1115690460775841792"/>
    <m/>
    <m/>
    <s v="1115690460775841792"/>
    <m/>
    <b v="0"/>
    <n v="0"/>
    <s v=""/>
    <b v="0"/>
    <s v="en"/>
    <m/>
    <s v=""/>
    <b v="0"/>
    <n v="25"/>
    <s v="1115686871823278086"/>
    <s v="Twitter for Android"/>
    <b v="0"/>
    <s v="1115686871823278086"/>
    <s v="Tweet"/>
    <n v="0"/>
    <n v="0"/>
    <m/>
    <m/>
    <m/>
    <m/>
    <m/>
    <m/>
    <m/>
    <m/>
    <n v="1"/>
    <s v="3"/>
    <s v="3"/>
    <n v="0"/>
    <n v="0"/>
    <n v="2"/>
    <n v="4.878048780487805"/>
    <n v="0"/>
    <n v="0"/>
    <n v="39"/>
    <n v="95.1219512195122"/>
    <n v="41"/>
  </r>
  <r>
    <s v="jiminiehoodie_"/>
    <s v="jamilajoon"/>
    <m/>
    <m/>
    <m/>
    <m/>
    <m/>
    <m/>
    <m/>
    <m/>
    <s v="No"/>
    <n v="7"/>
    <m/>
    <m/>
    <x v="1"/>
    <d v="2019-04-09T18:59:57.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3465491316543488/_GmmXdIZ_normal.jpg"/>
    <x v="4"/>
    <s v="https://twitter.com/jiminiehoodie_/status/1115690833133465606"/>
    <m/>
    <m/>
    <s v="1115690833133465606"/>
    <m/>
    <b v="0"/>
    <n v="0"/>
    <s v=""/>
    <b v="0"/>
    <s v="en"/>
    <m/>
    <s v=""/>
    <b v="0"/>
    <n v="25"/>
    <s v="1115686871823278086"/>
    <s v="Twitter for Android"/>
    <b v="0"/>
    <s v="1115686871823278086"/>
    <s v="Tweet"/>
    <n v="0"/>
    <n v="0"/>
    <m/>
    <m/>
    <m/>
    <m/>
    <m/>
    <m/>
    <m/>
    <m/>
    <n v="1"/>
    <s v="3"/>
    <s v="3"/>
    <n v="0"/>
    <n v="0"/>
    <n v="2"/>
    <n v="4.878048780487805"/>
    <n v="0"/>
    <n v="0"/>
    <n v="39"/>
    <n v="95.1219512195122"/>
    <n v="41"/>
  </r>
  <r>
    <s v="moccawoo"/>
    <s v="jamilajoon"/>
    <m/>
    <m/>
    <m/>
    <m/>
    <m/>
    <m/>
    <m/>
    <m/>
    <s v="No"/>
    <n v="8"/>
    <m/>
    <m/>
    <x v="1"/>
    <d v="2019-04-09T19:04:20.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04976854803468288/yEZQ5YQj_normal.jpg"/>
    <x v="5"/>
    <s v="https://twitter.com/moccawoo/status/1115691935786774529"/>
    <m/>
    <m/>
    <s v="1115691935786774529"/>
    <m/>
    <b v="0"/>
    <n v="0"/>
    <s v=""/>
    <b v="0"/>
    <s v="en"/>
    <m/>
    <s v=""/>
    <b v="0"/>
    <n v="25"/>
    <s v="1115686871823278086"/>
    <s v="Twitter for Android"/>
    <b v="0"/>
    <s v="1115686871823278086"/>
    <s v="Tweet"/>
    <n v="0"/>
    <n v="0"/>
    <m/>
    <m/>
    <m/>
    <m/>
    <m/>
    <m/>
    <m/>
    <m/>
    <n v="1"/>
    <s v="3"/>
    <s v="3"/>
    <n v="0"/>
    <n v="0"/>
    <n v="2"/>
    <n v="4.878048780487805"/>
    <n v="0"/>
    <n v="0"/>
    <n v="39"/>
    <n v="95.1219512195122"/>
    <n v="41"/>
  </r>
  <r>
    <s v="auugun"/>
    <s v="jamilajoon"/>
    <m/>
    <m/>
    <m/>
    <m/>
    <m/>
    <m/>
    <m/>
    <m/>
    <s v="No"/>
    <n v="9"/>
    <m/>
    <m/>
    <x v="1"/>
    <d v="2019-04-09T19:29:41.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6633864670208000/GjIdM0Pk_normal.jpg"/>
    <x v="6"/>
    <s v="https://twitter.com/auugun/status/1115698312718499846"/>
    <m/>
    <m/>
    <s v="1115698312718499846"/>
    <m/>
    <b v="0"/>
    <n v="0"/>
    <s v=""/>
    <b v="0"/>
    <s v="en"/>
    <m/>
    <s v=""/>
    <b v="0"/>
    <n v="25"/>
    <s v="1115686871823278086"/>
    <s v="Twitter for iPhone"/>
    <b v="0"/>
    <s v="1115686871823278086"/>
    <s v="Tweet"/>
    <n v="0"/>
    <n v="0"/>
    <m/>
    <m/>
    <m/>
    <m/>
    <m/>
    <m/>
    <m/>
    <m/>
    <n v="1"/>
    <s v="3"/>
    <s v="3"/>
    <n v="0"/>
    <n v="0"/>
    <n v="2"/>
    <n v="4.878048780487805"/>
    <n v="0"/>
    <n v="0"/>
    <n v="39"/>
    <n v="95.1219512195122"/>
    <n v="41"/>
  </r>
  <r>
    <s v="ajooniex"/>
    <s v="jamilajoon"/>
    <m/>
    <m/>
    <m/>
    <m/>
    <m/>
    <m/>
    <m/>
    <m/>
    <s v="No"/>
    <n v="10"/>
    <m/>
    <m/>
    <x v="1"/>
    <d v="2019-04-09T20:38:47.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08127699124609026/poHCp8uS_normal.jpg"/>
    <x v="7"/>
    <s v="https://twitter.com/ajooniex/status/1115715706123948032"/>
    <m/>
    <m/>
    <s v="1115715706123948032"/>
    <m/>
    <b v="0"/>
    <n v="0"/>
    <s v=""/>
    <b v="0"/>
    <s v="en"/>
    <m/>
    <s v=""/>
    <b v="0"/>
    <n v="25"/>
    <s v="1115686871823278086"/>
    <s v="Twitter for iPhone"/>
    <b v="0"/>
    <s v="1115686871823278086"/>
    <s v="Tweet"/>
    <n v="0"/>
    <n v="0"/>
    <m/>
    <m/>
    <m/>
    <m/>
    <m/>
    <m/>
    <m/>
    <m/>
    <n v="1"/>
    <s v="3"/>
    <s v="3"/>
    <n v="0"/>
    <n v="0"/>
    <n v="2"/>
    <n v="4.878048780487805"/>
    <n v="0"/>
    <n v="0"/>
    <n v="39"/>
    <n v="95.1219512195122"/>
    <n v="41"/>
  </r>
  <r>
    <s v="mamaniiim"/>
    <s v="jamilajoon"/>
    <m/>
    <m/>
    <m/>
    <m/>
    <m/>
    <m/>
    <m/>
    <m/>
    <s v="No"/>
    <n v="11"/>
    <m/>
    <m/>
    <x v="1"/>
    <d v="2019-04-09T22:34:44.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044876679393538048/f4buQtZ6_normal.jpg"/>
    <x v="8"/>
    <s v="https://twitter.com/mamaniiim/status/1115744885636653056"/>
    <m/>
    <m/>
    <s v="1115744885636653056"/>
    <m/>
    <b v="0"/>
    <n v="0"/>
    <s v=""/>
    <b v="0"/>
    <s v="en"/>
    <m/>
    <s v=""/>
    <b v="0"/>
    <n v="25"/>
    <s v="1115686871823278086"/>
    <s v="Twitter Web App"/>
    <b v="0"/>
    <s v="1115686871823278086"/>
    <s v="Tweet"/>
    <n v="0"/>
    <n v="0"/>
    <m/>
    <m/>
    <m/>
    <m/>
    <m/>
    <m/>
    <m/>
    <m/>
    <n v="1"/>
    <s v="3"/>
    <s v="3"/>
    <n v="0"/>
    <n v="0"/>
    <n v="2"/>
    <n v="4.878048780487805"/>
    <n v="0"/>
    <n v="0"/>
    <n v="39"/>
    <n v="95.1219512195122"/>
    <n v="41"/>
  </r>
  <r>
    <s v="sugoikorea"/>
    <s v="jamilajoon"/>
    <m/>
    <m/>
    <m/>
    <m/>
    <m/>
    <m/>
    <m/>
    <m/>
    <s v="No"/>
    <n v="12"/>
    <m/>
    <m/>
    <x v="1"/>
    <d v="2019-04-09T23:12:41.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5398423312834566/15rUiL1T_normal.jpg"/>
    <x v="9"/>
    <s v="https://twitter.com/sugoikorea/status/1115754434523537408"/>
    <m/>
    <m/>
    <s v="1115754434523537408"/>
    <m/>
    <b v="0"/>
    <n v="0"/>
    <s v=""/>
    <b v="0"/>
    <s v="en"/>
    <m/>
    <s v=""/>
    <b v="0"/>
    <n v="25"/>
    <s v="1115686871823278086"/>
    <s v="Twitter for iPhone"/>
    <b v="0"/>
    <s v="1115686871823278086"/>
    <s v="Tweet"/>
    <n v="0"/>
    <n v="0"/>
    <m/>
    <m/>
    <m/>
    <m/>
    <m/>
    <m/>
    <m/>
    <m/>
    <n v="1"/>
    <s v="3"/>
    <s v="3"/>
    <n v="0"/>
    <n v="0"/>
    <n v="2"/>
    <n v="4.878048780487805"/>
    <n v="0"/>
    <n v="0"/>
    <n v="39"/>
    <n v="95.1219512195122"/>
    <n v="41"/>
  </r>
  <r>
    <s v="lfl2000_"/>
    <s v="jamilajoon"/>
    <m/>
    <m/>
    <m/>
    <m/>
    <m/>
    <m/>
    <m/>
    <m/>
    <s v="No"/>
    <n v="13"/>
    <m/>
    <m/>
    <x v="1"/>
    <d v="2019-04-09T23:54:58.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5530468936392704/ODdzdqrB_normal.jpg"/>
    <x v="10"/>
    <s v="https://twitter.com/lfl2000_/status/1115765075032199168"/>
    <m/>
    <m/>
    <s v="1115765075032199168"/>
    <m/>
    <b v="0"/>
    <n v="0"/>
    <s v=""/>
    <b v="0"/>
    <s v="en"/>
    <m/>
    <s v=""/>
    <b v="0"/>
    <n v="25"/>
    <s v="1115686871823278086"/>
    <s v="Twitter for Android"/>
    <b v="0"/>
    <s v="1115686871823278086"/>
    <s v="Tweet"/>
    <n v="0"/>
    <n v="0"/>
    <m/>
    <m/>
    <m/>
    <m/>
    <m/>
    <m/>
    <m/>
    <m/>
    <n v="1"/>
    <s v="3"/>
    <s v="3"/>
    <n v="0"/>
    <n v="0"/>
    <n v="2"/>
    <n v="4.878048780487805"/>
    <n v="0"/>
    <n v="0"/>
    <n v="39"/>
    <n v="95.1219512195122"/>
    <n v="41"/>
  </r>
  <r>
    <s v="damayanti_minoz"/>
    <s v="jamilajoon"/>
    <m/>
    <m/>
    <m/>
    <m/>
    <m/>
    <m/>
    <m/>
    <m/>
    <s v="No"/>
    <n v="14"/>
    <m/>
    <m/>
    <x v="1"/>
    <d v="2019-04-10T01:05:19.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681638555655909376/4d5y3J4z_normal.jpg"/>
    <x v="11"/>
    <s v="https://twitter.com/damayanti_minoz/status/1115782780007276544"/>
    <m/>
    <m/>
    <s v="1115782780007276544"/>
    <m/>
    <b v="0"/>
    <n v="0"/>
    <s v=""/>
    <b v="0"/>
    <s v="en"/>
    <m/>
    <s v=""/>
    <b v="0"/>
    <n v="25"/>
    <s v="1115686871823278086"/>
    <s v="Twitter for Android"/>
    <b v="0"/>
    <s v="1115686871823278086"/>
    <s v="Tweet"/>
    <n v="0"/>
    <n v="0"/>
    <m/>
    <m/>
    <m/>
    <m/>
    <m/>
    <m/>
    <m/>
    <m/>
    <n v="1"/>
    <s v="3"/>
    <s v="3"/>
    <n v="0"/>
    <n v="0"/>
    <n v="2"/>
    <n v="4.878048780487805"/>
    <n v="0"/>
    <n v="0"/>
    <n v="39"/>
    <n v="95.1219512195122"/>
    <n v="41"/>
  </r>
  <r>
    <s v="stducktose"/>
    <s v="jamilajoon"/>
    <m/>
    <m/>
    <m/>
    <m/>
    <m/>
    <m/>
    <m/>
    <m/>
    <s v="No"/>
    <n v="15"/>
    <m/>
    <m/>
    <x v="1"/>
    <d v="2019-04-10T01:14:37.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3396989301915650/0zGil1da_normal.jpg"/>
    <x v="12"/>
    <s v="https://twitter.com/stducktose/status/1115785119300714496"/>
    <m/>
    <m/>
    <s v="1115785119300714496"/>
    <m/>
    <b v="0"/>
    <n v="0"/>
    <s v=""/>
    <b v="0"/>
    <s v="en"/>
    <m/>
    <s v=""/>
    <b v="0"/>
    <n v="25"/>
    <s v="1115686871823278086"/>
    <s v="Twitter for Android"/>
    <b v="0"/>
    <s v="1115686871823278086"/>
    <s v="Tweet"/>
    <n v="0"/>
    <n v="0"/>
    <m/>
    <m/>
    <m/>
    <m/>
    <m/>
    <m/>
    <m/>
    <m/>
    <n v="1"/>
    <s v="3"/>
    <s v="3"/>
    <n v="0"/>
    <n v="0"/>
    <n v="2"/>
    <n v="4.878048780487805"/>
    <n v="0"/>
    <n v="0"/>
    <n v="39"/>
    <n v="95.1219512195122"/>
    <n v="41"/>
  </r>
  <r>
    <s v="seoknami"/>
    <s v="jamilajoon"/>
    <m/>
    <m/>
    <m/>
    <m/>
    <m/>
    <m/>
    <m/>
    <m/>
    <s v="No"/>
    <n v="16"/>
    <m/>
    <m/>
    <x v="1"/>
    <d v="2019-04-10T01:26:23.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5790977216602112/CVrTy3wo_normal.jpg"/>
    <x v="13"/>
    <s v="https://twitter.com/seoknami/status/1115788079980089344"/>
    <m/>
    <m/>
    <s v="1115788079980089344"/>
    <m/>
    <b v="0"/>
    <n v="0"/>
    <s v=""/>
    <b v="0"/>
    <s v="en"/>
    <m/>
    <s v=""/>
    <b v="0"/>
    <n v="25"/>
    <s v="1115686871823278086"/>
    <s v="Twitter for Android"/>
    <b v="0"/>
    <s v="1115686871823278086"/>
    <s v="Tweet"/>
    <n v="0"/>
    <n v="0"/>
    <m/>
    <m/>
    <m/>
    <m/>
    <m/>
    <m/>
    <m/>
    <m/>
    <n v="1"/>
    <s v="3"/>
    <s v="3"/>
    <n v="0"/>
    <n v="0"/>
    <n v="2"/>
    <n v="4.878048780487805"/>
    <n v="0"/>
    <n v="0"/>
    <n v="39"/>
    <n v="95.1219512195122"/>
    <n v="41"/>
  </r>
  <r>
    <s v="aniesanne"/>
    <s v="jamilajoon"/>
    <m/>
    <m/>
    <m/>
    <m/>
    <m/>
    <m/>
    <m/>
    <m/>
    <s v="No"/>
    <n v="17"/>
    <m/>
    <m/>
    <x v="1"/>
    <d v="2019-04-10T01:42:29.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947520620362850305/p8dYSByi_normal.jpg"/>
    <x v="14"/>
    <s v="https://twitter.com/aniesanne/status/1115792134525710340"/>
    <m/>
    <m/>
    <s v="1115792134525710340"/>
    <m/>
    <b v="0"/>
    <n v="0"/>
    <s v=""/>
    <b v="0"/>
    <s v="en"/>
    <m/>
    <s v=""/>
    <b v="0"/>
    <n v="25"/>
    <s v="1115686871823278086"/>
    <s v="Twitter for Android"/>
    <b v="0"/>
    <s v="1115686871823278086"/>
    <s v="Tweet"/>
    <n v="0"/>
    <n v="0"/>
    <m/>
    <m/>
    <m/>
    <m/>
    <m/>
    <m/>
    <m/>
    <m/>
    <n v="1"/>
    <s v="3"/>
    <s v="3"/>
    <n v="0"/>
    <n v="0"/>
    <n v="2"/>
    <n v="4.878048780487805"/>
    <n v="0"/>
    <n v="0"/>
    <n v="39"/>
    <n v="95.1219512195122"/>
    <n v="41"/>
  </r>
  <r>
    <s v="sheymashey"/>
    <s v="sheymashey"/>
    <m/>
    <m/>
    <m/>
    <m/>
    <m/>
    <m/>
    <m/>
    <m/>
    <s v="No"/>
    <n v="18"/>
    <m/>
    <m/>
    <x v="0"/>
    <d v="2019-04-10T06:27:47.000"/>
    <s v="Bu ne cemiyetdi alaa ne cekirsiz siz orda? #justiceforelina https://t.co/ajgXcNyWjy"/>
    <s v="https://m.facebook.com/groups/120696791909494?view=permalink&amp;id=338671230112048"/>
    <s v="facebook.com"/>
    <x v="2"/>
    <m/>
    <s v="http://pbs.twimg.com/profile_images/1114499259334897665/IXKvKNVi_normal.jpg"/>
    <x v="15"/>
    <s v="https://twitter.com/sheymashey/status/1115863930633633792"/>
    <m/>
    <m/>
    <s v="1115863930633633792"/>
    <m/>
    <b v="0"/>
    <n v="1"/>
    <s v=""/>
    <b v="0"/>
    <s v="tr"/>
    <m/>
    <s v=""/>
    <b v="0"/>
    <n v="0"/>
    <s v=""/>
    <s v="Twitter for Android"/>
    <b v="0"/>
    <s v="1115863930633633792"/>
    <s v="Tweet"/>
    <n v="0"/>
    <n v="0"/>
    <m/>
    <m/>
    <m/>
    <m/>
    <m/>
    <m/>
    <m/>
    <m/>
    <n v="1"/>
    <s v="2"/>
    <s v="2"/>
    <n v="0"/>
    <n v="0"/>
    <n v="0"/>
    <n v="0"/>
    <n v="0"/>
    <n v="0"/>
    <n v="9"/>
    <n v="100"/>
    <n v="9"/>
  </r>
  <r>
    <s v="shabyzz"/>
    <s v="shabyzz"/>
    <m/>
    <m/>
    <m/>
    <m/>
    <m/>
    <m/>
    <m/>
    <m/>
    <s v="No"/>
    <n v="19"/>
    <m/>
    <m/>
    <x v="0"/>
    <d v="2019-04-10T06:50:26.000"/>
    <s v="ureyim partladi, videolara baxammadim. _x000a_Bele olmamali idi._x000a_#ElinaÜçünSusma #justiceforElina"/>
    <m/>
    <m/>
    <x v="3"/>
    <m/>
    <s v="http://pbs.twimg.com/profile_images/1110798150934110209/c3LQ1XWc_normal.jpg"/>
    <x v="16"/>
    <s v="https://twitter.com/shabyzz/status/1115869631560978432"/>
    <m/>
    <m/>
    <s v="1115869631560978432"/>
    <m/>
    <b v="0"/>
    <n v="1"/>
    <s v=""/>
    <b v="0"/>
    <s v="tr"/>
    <m/>
    <s v=""/>
    <b v="0"/>
    <n v="0"/>
    <s v=""/>
    <s v="Twitter for Android"/>
    <b v="0"/>
    <s v="1115869631560978432"/>
    <s v="Tweet"/>
    <n v="0"/>
    <n v="0"/>
    <m/>
    <m/>
    <m/>
    <m/>
    <m/>
    <m/>
    <m/>
    <m/>
    <n v="1"/>
    <s v="2"/>
    <s v="2"/>
    <n v="0"/>
    <n v="0"/>
    <n v="0"/>
    <n v="0"/>
    <n v="0"/>
    <n v="0"/>
    <n v="9"/>
    <n v="100"/>
    <n v="9"/>
  </r>
  <r>
    <s v="jeihunn"/>
    <s v="jeihunn"/>
    <m/>
    <m/>
    <m/>
    <m/>
    <m/>
    <m/>
    <m/>
    <m/>
    <s v="No"/>
    <n v="20"/>
    <m/>
    <m/>
    <x v="0"/>
    <d v="2019-04-10T09:03:14.000"/>
    <s v="#JusticeForElina"/>
    <m/>
    <m/>
    <x v="2"/>
    <m/>
    <s v="http://pbs.twimg.com/profile_images/1113343377146302465/TIIyCPug_normal.jpg"/>
    <x v="17"/>
    <s v="https://twitter.com/jeihunn/status/1115903052651880448"/>
    <m/>
    <m/>
    <s v="1115903052651880448"/>
    <m/>
    <b v="0"/>
    <n v="0"/>
    <s v=""/>
    <b v="0"/>
    <s v="und"/>
    <m/>
    <s v=""/>
    <b v="0"/>
    <n v="0"/>
    <s v=""/>
    <s v="Twitter Web Client"/>
    <b v="0"/>
    <s v="1115903052651880448"/>
    <s v="Tweet"/>
    <n v="0"/>
    <n v="0"/>
    <m/>
    <m/>
    <m/>
    <m/>
    <m/>
    <m/>
    <m/>
    <m/>
    <n v="1"/>
    <s v="2"/>
    <s v="2"/>
    <n v="0"/>
    <n v="0"/>
    <n v="0"/>
    <n v="0"/>
    <n v="0"/>
    <n v="0"/>
    <n v="1"/>
    <n v="100"/>
    <n v="1"/>
  </r>
  <r>
    <s v="bangtan52590698"/>
    <s v="jamilajoon"/>
    <m/>
    <m/>
    <m/>
    <m/>
    <m/>
    <m/>
    <m/>
    <m/>
    <s v="No"/>
    <n v="21"/>
    <m/>
    <m/>
    <x v="1"/>
    <d v="2019-04-10T09:46:08.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4868984661389312/hjUtHyID_normal.jpg"/>
    <x v="18"/>
    <s v="https://twitter.com/bangtan52590698/status/1115913846865133570"/>
    <m/>
    <m/>
    <s v="1115913846865133570"/>
    <m/>
    <b v="0"/>
    <n v="0"/>
    <s v=""/>
    <b v="0"/>
    <s v="en"/>
    <m/>
    <s v=""/>
    <b v="0"/>
    <n v="25"/>
    <s v="1115686871823278086"/>
    <s v="Twitter for Android"/>
    <b v="0"/>
    <s v="1115686871823278086"/>
    <s v="Tweet"/>
    <n v="0"/>
    <n v="0"/>
    <m/>
    <m/>
    <m/>
    <m/>
    <m/>
    <m/>
    <m/>
    <m/>
    <n v="1"/>
    <s v="3"/>
    <s v="3"/>
    <n v="0"/>
    <n v="0"/>
    <n v="2"/>
    <n v="4.878048780487805"/>
    <n v="0"/>
    <n v="0"/>
    <n v="39"/>
    <n v="95.1219512195122"/>
    <n v="41"/>
  </r>
  <r>
    <s v="muradaghayeeev"/>
    <s v="muradaghayeeev"/>
    <m/>
    <m/>
    <m/>
    <m/>
    <m/>
    <m/>
    <m/>
    <m/>
    <s v="No"/>
    <n v="22"/>
    <m/>
    <m/>
    <x v="0"/>
    <d v="2019-04-10T11:35:38.000"/>
    <s v="Bu gün Elina üçün susmursunuzsa, deməli onun timsalında neçə belə yardıma möhtac gənclər, yeniyetmələr üçün susmursunuz.  #ElinaÜçünSusma #JusticeForElina"/>
    <m/>
    <m/>
    <x v="3"/>
    <m/>
    <s v="http://pbs.twimg.com/profile_images/1093450179859177473/ioFtmNrB_normal.jpg"/>
    <x v="19"/>
    <s v="https://twitter.com/muradaghayeeev/status/1115941402100289541"/>
    <m/>
    <m/>
    <s v="1115941402100289541"/>
    <m/>
    <b v="0"/>
    <n v="3"/>
    <s v=""/>
    <b v="0"/>
    <s v="tr"/>
    <m/>
    <s v=""/>
    <b v="0"/>
    <n v="0"/>
    <s v=""/>
    <s v="Twitter for Android"/>
    <b v="0"/>
    <s v="1115941402100289541"/>
    <s v="Tweet"/>
    <n v="0"/>
    <n v="0"/>
    <m/>
    <m/>
    <m/>
    <m/>
    <m/>
    <m/>
    <m/>
    <m/>
    <n v="1"/>
    <s v="2"/>
    <s v="2"/>
    <n v="0"/>
    <n v="0"/>
    <n v="0"/>
    <n v="0"/>
    <n v="0"/>
    <n v="0"/>
    <n v="18"/>
    <n v="100"/>
    <n v="18"/>
  </r>
  <r>
    <s v="baharol_"/>
    <s v="ms_rzayeva"/>
    <m/>
    <m/>
    <m/>
    <m/>
    <m/>
    <m/>
    <m/>
    <m/>
    <s v="No"/>
    <n v="23"/>
    <m/>
    <m/>
    <x v="1"/>
    <d v="2019-04-10T14:05:56.000"/>
    <s v="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_x000a_#ElinaÜçünSusma  _x000a_#JusticeForElina"/>
    <m/>
    <m/>
    <x v="1"/>
    <m/>
    <s v="http://pbs.twimg.com/profile_images/1082764255680696321/QylHnyzk_normal.jpg"/>
    <x v="20"/>
    <s v="https://twitter.com/baharol_/status/1115979228565123072"/>
    <m/>
    <m/>
    <s v="1115979228565123072"/>
    <m/>
    <b v="0"/>
    <n v="0"/>
    <s v=""/>
    <b v="0"/>
    <s v="tr"/>
    <m/>
    <s v=""/>
    <b v="0"/>
    <n v="5"/>
    <s v="1115957663001645058"/>
    <s v="Twitter for Android"/>
    <b v="0"/>
    <s v="1115957663001645058"/>
    <s v="Tweet"/>
    <n v="0"/>
    <n v="0"/>
    <m/>
    <m/>
    <m/>
    <m/>
    <m/>
    <m/>
    <m/>
    <m/>
    <n v="1"/>
    <s v="7"/>
    <s v="7"/>
    <n v="0"/>
    <n v="0"/>
    <n v="0"/>
    <n v="0"/>
    <n v="0"/>
    <n v="0"/>
    <n v="35"/>
    <n v="100"/>
    <n v="35"/>
  </r>
  <r>
    <s v="oykuugirmen"/>
    <s v="oykuugirmen"/>
    <m/>
    <m/>
    <m/>
    <m/>
    <m/>
    <m/>
    <m/>
    <m/>
    <s v="No"/>
    <n v="24"/>
    <m/>
    <m/>
    <x v="0"/>
    <d v="2019-04-10T14:25:59.000"/>
    <s v="#ElinaÜçünSusma #JusticeForElina"/>
    <m/>
    <m/>
    <x v="3"/>
    <m/>
    <s v="http://pbs.twimg.com/profile_images/1084821850092433409/Ro3V8lFK_normal.jpg"/>
    <x v="21"/>
    <s v="https://twitter.com/oykuugirmen/status/1115984273855655937"/>
    <m/>
    <m/>
    <s v="1115984273855655937"/>
    <m/>
    <b v="0"/>
    <n v="0"/>
    <s v=""/>
    <b v="0"/>
    <s v="und"/>
    <m/>
    <s v=""/>
    <b v="0"/>
    <n v="0"/>
    <s v=""/>
    <s v="Twitter for iPhone"/>
    <b v="0"/>
    <s v="1115984273855655937"/>
    <s v="Tweet"/>
    <n v="0"/>
    <n v="0"/>
    <m/>
    <m/>
    <m/>
    <m/>
    <m/>
    <m/>
    <m/>
    <m/>
    <n v="1"/>
    <s v="2"/>
    <s v="2"/>
    <n v="0"/>
    <n v="0"/>
    <n v="0"/>
    <n v="0"/>
    <n v="0"/>
    <n v="0"/>
    <n v="2"/>
    <n v="100"/>
    <n v="2"/>
  </r>
  <r>
    <s v="winger8070"/>
    <s v="jamilajoon"/>
    <m/>
    <m/>
    <m/>
    <m/>
    <m/>
    <m/>
    <m/>
    <m/>
    <s v="No"/>
    <n v="25"/>
    <m/>
    <m/>
    <x v="1"/>
    <d v="2019-04-10T14:58:38.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abs.twimg.com/sticky/default_profile_images/default_profile_normal.png"/>
    <x v="22"/>
    <s v="https://twitter.com/winger8070/status/1115992488487948288"/>
    <m/>
    <m/>
    <s v="1115992488487948288"/>
    <m/>
    <b v="0"/>
    <n v="0"/>
    <s v=""/>
    <b v="0"/>
    <s v="en"/>
    <m/>
    <s v=""/>
    <b v="0"/>
    <n v="25"/>
    <s v="1115686871823278086"/>
    <s v="Twitter Web App"/>
    <b v="0"/>
    <s v="1115686871823278086"/>
    <s v="Tweet"/>
    <n v="0"/>
    <n v="0"/>
    <m/>
    <m/>
    <m/>
    <m/>
    <m/>
    <m/>
    <m/>
    <m/>
    <n v="1"/>
    <s v="3"/>
    <s v="3"/>
    <n v="0"/>
    <n v="0"/>
    <n v="2"/>
    <n v="4.878048780487805"/>
    <n v="0"/>
    <n v="0"/>
    <n v="39"/>
    <n v="95.1219512195122"/>
    <n v="41"/>
  </r>
  <r>
    <s v="darknessqueenn_"/>
    <s v="darknessqueenn_"/>
    <m/>
    <m/>
    <m/>
    <m/>
    <m/>
    <m/>
    <m/>
    <m/>
    <s v="No"/>
    <n v="26"/>
    <m/>
    <m/>
    <x v="0"/>
    <d v="2019-04-10T06:14:06.000"/>
    <s v="#JusticeForElina 14 yasinda kizi okulda dalga gecmisler iftira atmislar dovmusler asagalamislar ve o noktaya getirmisler ki cocuk kendini okulun binasindan atmis ve ambulans cagirmamislar tam 3 saat okulda tutmuslar göt korkusundan doktorlarsa hersey iyi cocuk iyi demisler ama+"/>
    <m/>
    <m/>
    <x v="2"/>
    <m/>
    <s v="http://pbs.twimg.com/profile_images/1115740047758770176/CQlVeZxb_normal.jpg"/>
    <x v="23"/>
    <s v="https://twitter.com/darknessqueenn_/status/1115860485335920648"/>
    <m/>
    <m/>
    <s v="1115860485335920648"/>
    <m/>
    <b v="0"/>
    <n v="9"/>
    <s v=""/>
    <b v="0"/>
    <s v="tr"/>
    <m/>
    <s v=""/>
    <b v="0"/>
    <n v="1"/>
    <s v=""/>
    <s v="Twitter Web App"/>
    <b v="0"/>
    <s v="1115860485335920648"/>
    <s v="Tweet"/>
    <n v="0"/>
    <n v="0"/>
    <m/>
    <m/>
    <m/>
    <m/>
    <m/>
    <m/>
    <m/>
    <m/>
    <n v="1"/>
    <s v="3"/>
    <s v="3"/>
    <n v="0"/>
    <n v="0"/>
    <n v="0"/>
    <n v="0"/>
    <n v="0"/>
    <n v="0"/>
    <n v="38"/>
    <n v="100"/>
    <n v="38"/>
  </r>
  <r>
    <s v="darknessqueenn_"/>
    <s v="jamilajoon"/>
    <m/>
    <m/>
    <m/>
    <m/>
    <m/>
    <m/>
    <m/>
    <m/>
    <s v="No"/>
    <n v="27"/>
    <m/>
    <m/>
    <x v="1"/>
    <d v="2019-04-10T06:15:55.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5740047758770176/CQlVeZxb_normal.jpg"/>
    <x v="24"/>
    <s v="https://twitter.com/darknessqueenn_/status/1115860944192716802"/>
    <m/>
    <m/>
    <s v="1115860944192716802"/>
    <m/>
    <b v="0"/>
    <n v="0"/>
    <s v=""/>
    <b v="0"/>
    <s v="en"/>
    <m/>
    <s v=""/>
    <b v="0"/>
    <n v="25"/>
    <s v="1115686871823278086"/>
    <s v="Twitter Web App"/>
    <b v="0"/>
    <s v="1115686871823278086"/>
    <s v="Tweet"/>
    <n v="0"/>
    <n v="0"/>
    <m/>
    <m/>
    <m/>
    <m/>
    <m/>
    <m/>
    <m/>
    <m/>
    <n v="1"/>
    <s v="3"/>
    <s v="3"/>
    <n v="0"/>
    <n v="0"/>
    <n v="2"/>
    <n v="4.878048780487805"/>
    <n v="0"/>
    <n v="0"/>
    <n v="39"/>
    <n v="95.1219512195122"/>
    <n v="41"/>
  </r>
  <r>
    <s v="sesakisendes"/>
    <s v="darknessqueenn_"/>
    <m/>
    <m/>
    <m/>
    <m/>
    <m/>
    <m/>
    <m/>
    <m/>
    <s v="No"/>
    <n v="28"/>
    <m/>
    <m/>
    <x v="1"/>
    <d v="2019-04-10T15:39:50.000"/>
    <s v="#JusticeForElina 14 yasinda kizi okulda dalga gecmisler iftira atmislar dovmusler asagalamislar ve o noktaya getirmisler ki cocuk kendini okulun binasindan atmis ve ambulans cagirmamislar tam 3 saat okulda tutmuslar göt korkusundan doktorlarsa hersey iyi cocuk iyi demisler ama+"/>
    <m/>
    <m/>
    <x v="2"/>
    <m/>
    <s v="http://pbs.twimg.com/profile_images/1116732439475437571/iEVo0jAt_normal.jpg"/>
    <x v="25"/>
    <s v="https://twitter.com/sesakisendes/status/1116002858183405568"/>
    <m/>
    <m/>
    <s v="1116002858183405568"/>
    <m/>
    <b v="0"/>
    <n v="0"/>
    <s v=""/>
    <b v="0"/>
    <s v="tr"/>
    <m/>
    <s v=""/>
    <b v="0"/>
    <n v="1"/>
    <s v="1115860485335920648"/>
    <s v="Twitter for Android"/>
    <b v="0"/>
    <s v="1115860485335920648"/>
    <s v="Tweet"/>
    <n v="0"/>
    <n v="0"/>
    <m/>
    <m/>
    <m/>
    <m/>
    <m/>
    <m/>
    <m/>
    <m/>
    <n v="1"/>
    <s v="3"/>
    <s v="3"/>
    <n v="0"/>
    <n v="0"/>
    <n v="0"/>
    <n v="0"/>
    <n v="0"/>
    <n v="0"/>
    <n v="38"/>
    <n v="100"/>
    <n v="38"/>
  </r>
  <r>
    <s v="gunai_alieva"/>
    <s v="endorphinbaku"/>
    <m/>
    <m/>
    <m/>
    <m/>
    <m/>
    <m/>
    <m/>
    <m/>
    <s v="No"/>
    <n v="29"/>
    <m/>
    <m/>
    <x v="1"/>
    <d v="2019-04-10T15:58:57.000"/>
    <s v="14-year-old girl Elina commits suicide in Baku due to school bullying. #JusticeforElina #StopBullying #ElinaÜçünSusma https://t.co/ktb4zeY6aJ"/>
    <m/>
    <m/>
    <x v="4"/>
    <m/>
    <s v="http://pbs.twimg.com/profile_images/1110502653526794240/z1Yo4552_normal.jpg"/>
    <x v="26"/>
    <s v="https://twitter.com/gunai_alieva/status/1116007670648135680"/>
    <m/>
    <m/>
    <s v="1116007670648135680"/>
    <m/>
    <b v="0"/>
    <n v="0"/>
    <s v=""/>
    <b v="0"/>
    <s v="en"/>
    <m/>
    <s v=""/>
    <b v="0"/>
    <n v="27"/>
    <s v="1116006896496934913"/>
    <s v="Twitter for Android"/>
    <b v="0"/>
    <s v="1116006896496934913"/>
    <s v="Tweet"/>
    <n v="0"/>
    <n v="0"/>
    <m/>
    <m/>
    <m/>
    <m/>
    <m/>
    <m/>
    <m/>
    <m/>
    <n v="1"/>
    <s v="1"/>
    <s v="1"/>
    <n v="0"/>
    <n v="0"/>
    <n v="2"/>
    <n v="12.5"/>
    <n v="0"/>
    <n v="0"/>
    <n v="14"/>
    <n v="87.5"/>
    <n v="16"/>
  </r>
  <r>
    <s v="sismailzadeh"/>
    <s v="endorphinbaku"/>
    <m/>
    <m/>
    <m/>
    <m/>
    <m/>
    <m/>
    <m/>
    <m/>
    <s v="No"/>
    <n v="30"/>
    <m/>
    <m/>
    <x v="1"/>
    <d v="2019-04-10T16:00:15.000"/>
    <s v="14-year-old girl Elina commits suicide in Baku due to school bullying. #JusticeforElina #StopBullying #ElinaÜçünSusma https://t.co/ktb4zeY6aJ"/>
    <m/>
    <m/>
    <x v="4"/>
    <m/>
    <s v="http://pbs.twimg.com/profile_images/1086836335242104838/h2_D9zQc_normal.jpg"/>
    <x v="27"/>
    <s v="https://twitter.com/sismailzadeh/status/1116007994846638080"/>
    <m/>
    <m/>
    <s v="1116007994846638080"/>
    <m/>
    <b v="0"/>
    <n v="0"/>
    <s v=""/>
    <b v="0"/>
    <s v="en"/>
    <m/>
    <s v=""/>
    <b v="0"/>
    <n v="27"/>
    <s v="1116006896496934913"/>
    <s v="Twitter for iPhone"/>
    <b v="0"/>
    <s v="1116006896496934913"/>
    <s v="Tweet"/>
    <n v="0"/>
    <n v="0"/>
    <m/>
    <m/>
    <m/>
    <m/>
    <m/>
    <m/>
    <m/>
    <m/>
    <n v="1"/>
    <s v="1"/>
    <s v="1"/>
    <n v="0"/>
    <n v="0"/>
    <n v="2"/>
    <n v="12.5"/>
    <n v="0"/>
    <n v="0"/>
    <n v="14"/>
    <n v="87.5"/>
    <n v="16"/>
  </r>
  <r>
    <s v="rasulzaidov"/>
    <s v="endorphinbaku"/>
    <m/>
    <m/>
    <m/>
    <m/>
    <m/>
    <m/>
    <m/>
    <m/>
    <s v="No"/>
    <n v="31"/>
    <m/>
    <m/>
    <x v="1"/>
    <d v="2019-04-10T16:05:34.000"/>
    <s v="14-year-old girl Elina commits suicide in Baku due to school bullying. #JusticeforElina #StopBullying #ElinaÜçünSusma https://t.co/ktb4zeY6aJ"/>
    <m/>
    <m/>
    <x v="4"/>
    <m/>
    <s v="http://pbs.twimg.com/profile_images/1107634249182691328/2xNNkcxe_normal.jpg"/>
    <x v="28"/>
    <s v="https://twitter.com/rasulzaidov/status/1116009336407457793"/>
    <m/>
    <m/>
    <s v="1116009336407457793"/>
    <m/>
    <b v="0"/>
    <n v="0"/>
    <s v=""/>
    <b v="0"/>
    <s v="en"/>
    <m/>
    <s v=""/>
    <b v="0"/>
    <n v="27"/>
    <s v="1116006896496934913"/>
    <s v="Twitter for Android"/>
    <b v="0"/>
    <s v="1116006896496934913"/>
    <s v="Tweet"/>
    <n v="0"/>
    <n v="0"/>
    <m/>
    <m/>
    <m/>
    <m/>
    <m/>
    <m/>
    <m/>
    <m/>
    <n v="1"/>
    <s v="1"/>
    <s v="1"/>
    <n v="0"/>
    <n v="0"/>
    <n v="2"/>
    <n v="12.5"/>
    <n v="0"/>
    <n v="0"/>
    <n v="14"/>
    <n v="87.5"/>
    <n v="16"/>
  </r>
  <r>
    <s v="brksnermin"/>
    <s v="endorphinbaku"/>
    <m/>
    <m/>
    <m/>
    <m/>
    <m/>
    <m/>
    <m/>
    <m/>
    <s v="No"/>
    <n v="32"/>
    <m/>
    <m/>
    <x v="1"/>
    <d v="2019-04-10T16:13:36.000"/>
    <s v="14-year-old girl Elina commits suicide in Baku due to school bullying. #JusticeforElina #StopBullying #ElinaÜçünSusma https://t.co/ktb4zeY6aJ"/>
    <m/>
    <m/>
    <x v="4"/>
    <m/>
    <s v="http://pbs.twimg.com/profile_images/1079453980575584256/H1oZDnw1_normal.jpg"/>
    <x v="29"/>
    <s v="https://twitter.com/brksnermin/status/1116011354618507265"/>
    <m/>
    <m/>
    <s v="1116011354618507265"/>
    <m/>
    <b v="0"/>
    <n v="0"/>
    <s v=""/>
    <b v="0"/>
    <s v="en"/>
    <m/>
    <s v=""/>
    <b v="0"/>
    <n v="27"/>
    <s v="1116006896496934913"/>
    <s v="Twitter for Android"/>
    <b v="0"/>
    <s v="1116006896496934913"/>
    <s v="Tweet"/>
    <n v="0"/>
    <n v="0"/>
    <m/>
    <m/>
    <m/>
    <m/>
    <m/>
    <m/>
    <m/>
    <m/>
    <n v="1"/>
    <s v="1"/>
    <s v="1"/>
    <n v="0"/>
    <n v="0"/>
    <n v="2"/>
    <n v="12.5"/>
    <n v="0"/>
    <n v="0"/>
    <n v="14"/>
    <n v="87.5"/>
    <n v="16"/>
  </r>
  <r>
    <s v="huseynli_ilkin"/>
    <s v="endorphinbaku"/>
    <m/>
    <m/>
    <m/>
    <m/>
    <m/>
    <m/>
    <m/>
    <m/>
    <s v="No"/>
    <n v="33"/>
    <m/>
    <m/>
    <x v="1"/>
    <d v="2019-04-10T16:21:21.000"/>
    <s v="14-year-old girl Elina commits suicide in Baku due to school bullying. #JusticeforElina #StopBullying #ElinaÜçünSusma https://t.co/ktb4zeY6aJ"/>
    <m/>
    <m/>
    <x v="4"/>
    <m/>
    <s v="http://pbs.twimg.com/profile_images/1095381419713544193/wlXcY-73_normal.jpg"/>
    <x v="30"/>
    <s v="https://twitter.com/huseynli_ilkin/status/1116013308669235201"/>
    <m/>
    <m/>
    <s v="1116013308669235201"/>
    <m/>
    <b v="0"/>
    <n v="0"/>
    <s v=""/>
    <b v="0"/>
    <s v="en"/>
    <m/>
    <s v=""/>
    <b v="0"/>
    <n v="27"/>
    <s v="1116006896496934913"/>
    <s v="Twitter Web Client"/>
    <b v="0"/>
    <s v="1116006896496934913"/>
    <s v="Tweet"/>
    <n v="0"/>
    <n v="0"/>
    <m/>
    <m/>
    <m/>
    <m/>
    <m/>
    <m/>
    <m/>
    <m/>
    <n v="1"/>
    <s v="1"/>
    <s v="1"/>
    <n v="0"/>
    <n v="0"/>
    <n v="2"/>
    <n v="12.5"/>
    <n v="0"/>
    <n v="0"/>
    <n v="14"/>
    <n v="87.5"/>
    <n v="16"/>
  </r>
  <r>
    <s v="sadako_sasaki"/>
    <s v="endorphinbaku"/>
    <m/>
    <m/>
    <m/>
    <m/>
    <m/>
    <m/>
    <m/>
    <m/>
    <s v="No"/>
    <n v="34"/>
    <m/>
    <m/>
    <x v="1"/>
    <d v="2019-04-10T16:28:10.000"/>
    <s v="14-year-old girl Elina commits suicide in Baku due to school bullying. #JusticeforElina #StopBullying #ElinaÜçünSusma https://t.co/ktb4zeY6aJ"/>
    <m/>
    <m/>
    <x v="4"/>
    <m/>
    <s v="http://pbs.twimg.com/profile_images/1114668149662679040/TCket1jD_normal.jpg"/>
    <x v="31"/>
    <s v="https://twitter.com/sadako_sasaki/status/1116015023313358848"/>
    <m/>
    <m/>
    <s v="1116015023313358848"/>
    <m/>
    <b v="0"/>
    <n v="0"/>
    <s v=""/>
    <b v="0"/>
    <s v="en"/>
    <m/>
    <s v=""/>
    <b v="0"/>
    <n v="27"/>
    <s v="1116006896496934913"/>
    <s v="Twitter for Android"/>
    <b v="0"/>
    <s v="1116006896496934913"/>
    <s v="Tweet"/>
    <n v="0"/>
    <n v="0"/>
    <m/>
    <m/>
    <m/>
    <m/>
    <m/>
    <m/>
    <m/>
    <m/>
    <n v="1"/>
    <s v="1"/>
    <s v="1"/>
    <n v="0"/>
    <n v="0"/>
    <n v="2"/>
    <n v="12.5"/>
    <n v="0"/>
    <n v="0"/>
    <n v="14"/>
    <n v="87.5"/>
    <n v="16"/>
  </r>
  <r>
    <s v="janmirzayeva"/>
    <s v="endorphinbaku"/>
    <m/>
    <m/>
    <m/>
    <m/>
    <m/>
    <m/>
    <m/>
    <m/>
    <s v="No"/>
    <n v="35"/>
    <m/>
    <m/>
    <x v="1"/>
    <d v="2019-04-10T16:54:39.000"/>
    <s v="14-year-old girl Elina commits suicide in Baku due to school bullying. #JusticeforElina #StopBullying #ElinaÜçünSusma https://t.co/ktb4zeY6aJ"/>
    <m/>
    <m/>
    <x v="4"/>
    <m/>
    <s v="http://pbs.twimg.com/profile_images/1109898416279166976/RIDBMTOU_normal.jpg"/>
    <x v="32"/>
    <s v="https://twitter.com/janmirzayeva/status/1116021686388891648"/>
    <m/>
    <m/>
    <s v="1116021686388891648"/>
    <m/>
    <b v="0"/>
    <n v="0"/>
    <s v=""/>
    <b v="0"/>
    <s v="en"/>
    <m/>
    <s v=""/>
    <b v="0"/>
    <n v="27"/>
    <s v="1116006896496934913"/>
    <s v="Twitter for Android"/>
    <b v="0"/>
    <s v="1116006896496934913"/>
    <s v="Tweet"/>
    <n v="0"/>
    <n v="0"/>
    <m/>
    <m/>
    <m/>
    <m/>
    <m/>
    <m/>
    <m/>
    <m/>
    <n v="1"/>
    <s v="1"/>
    <s v="1"/>
    <n v="0"/>
    <n v="0"/>
    <n v="2"/>
    <n v="12.5"/>
    <n v="0"/>
    <n v="0"/>
    <n v="14"/>
    <n v="87.5"/>
    <n v="16"/>
  </r>
  <r>
    <s v="poladli"/>
    <s v="endorphinbaku"/>
    <m/>
    <m/>
    <m/>
    <m/>
    <m/>
    <m/>
    <m/>
    <m/>
    <s v="No"/>
    <n v="36"/>
    <m/>
    <m/>
    <x v="1"/>
    <d v="2019-04-10T17:27:09.000"/>
    <s v="14-year-old girl Elina commits suicide in Baku due to school bullying. #JusticeforElina #StopBullying #ElinaÜçünSusma https://t.co/ktb4zeY6aJ"/>
    <m/>
    <m/>
    <x v="4"/>
    <m/>
    <s v="http://pbs.twimg.com/profile_images/378800000531259856/ba0b3003f97024ae6e1365c37a069193_normal.jpeg"/>
    <x v="33"/>
    <s v="https://twitter.com/poladli/status/1116029865092841472"/>
    <m/>
    <m/>
    <s v="1116029865092841472"/>
    <m/>
    <b v="0"/>
    <n v="0"/>
    <s v=""/>
    <b v="0"/>
    <s v="en"/>
    <m/>
    <s v=""/>
    <b v="0"/>
    <n v="27"/>
    <s v="1116006896496934913"/>
    <s v="Twitter for iPhone"/>
    <b v="0"/>
    <s v="1116006896496934913"/>
    <s v="Tweet"/>
    <n v="0"/>
    <n v="0"/>
    <m/>
    <m/>
    <m/>
    <m/>
    <m/>
    <m/>
    <m/>
    <m/>
    <n v="1"/>
    <s v="1"/>
    <s v="1"/>
    <n v="0"/>
    <n v="0"/>
    <n v="2"/>
    <n v="12.5"/>
    <n v="0"/>
    <n v="0"/>
    <n v="14"/>
    <n v="87.5"/>
    <n v="16"/>
  </r>
  <r>
    <s v="oruc_hummet"/>
    <s v="endorphinbaku"/>
    <m/>
    <m/>
    <m/>
    <m/>
    <m/>
    <m/>
    <m/>
    <m/>
    <s v="No"/>
    <n v="37"/>
    <m/>
    <m/>
    <x v="1"/>
    <d v="2019-04-10T17:48:38.000"/>
    <s v="14-year-old girl Elina commits suicide in Baku due to school bullying. #JusticeforElina #StopBullying #ElinaÜçünSusma https://t.co/ktb4zeY6aJ"/>
    <m/>
    <m/>
    <x v="4"/>
    <m/>
    <s v="http://pbs.twimg.com/profile_images/1115206144086163456/7_Q0Unfs_normal.jpg"/>
    <x v="34"/>
    <s v="https://twitter.com/oruc_hummet/status/1116035272385486850"/>
    <m/>
    <m/>
    <s v="1116035272385486850"/>
    <m/>
    <b v="0"/>
    <n v="0"/>
    <s v=""/>
    <b v="0"/>
    <s v="en"/>
    <m/>
    <s v=""/>
    <b v="0"/>
    <n v="27"/>
    <s v="1116006896496934913"/>
    <s v="Twitter for Android"/>
    <b v="0"/>
    <s v="1116006896496934913"/>
    <s v="Tweet"/>
    <n v="0"/>
    <n v="0"/>
    <m/>
    <m/>
    <m/>
    <m/>
    <m/>
    <m/>
    <m/>
    <m/>
    <n v="1"/>
    <s v="8"/>
    <s v="1"/>
    <n v="0"/>
    <n v="0"/>
    <n v="2"/>
    <n v="12.5"/>
    <n v="0"/>
    <n v="0"/>
    <n v="14"/>
    <n v="87.5"/>
    <n v="16"/>
  </r>
  <r>
    <s v="oruc_hummet"/>
    <s v="xaliqm1"/>
    <m/>
    <m/>
    <m/>
    <m/>
    <m/>
    <m/>
    <m/>
    <m/>
    <s v="No"/>
    <n v="38"/>
    <m/>
    <m/>
    <x v="1"/>
    <d v="2019-04-10T17:48:41.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115206144086163456/7_Q0Unfs_normal.jpg"/>
    <x v="35"/>
    <s v="https://twitter.com/oruc_hummet/status/1116035286927052801"/>
    <m/>
    <m/>
    <s v="1116035286927052801"/>
    <m/>
    <b v="0"/>
    <n v="0"/>
    <s v=""/>
    <b v="0"/>
    <s v="en"/>
    <m/>
    <s v=""/>
    <b v="0"/>
    <n v="6"/>
    <s v="1116025668041572353"/>
    <s v="Twitter for Android"/>
    <b v="0"/>
    <s v="1116025668041572353"/>
    <s v="Tweet"/>
    <n v="0"/>
    <n v="0"/>
    <m/>
    <m/>
    <m/>
    <m/>
    <m/>
    <m/>
    <m/>
    <m/>
    <n v="1"/>
    <s v="8"/>
    <s v="8"/>
    <n v="0"/>
    <n v="0"/>
    <n v="3"/>
    <n v="7.317073170731708"/>
    <n v="0"/>
    <n v="0"/>
    <n v="38"/>
    <n v="92.6829268292683"/>
    <n v="41"/>
  </r>
  <r>
    <s v="rafishka_aziz"/>
    <s v="rafishka_aziz"/>
    <m/>
    <m/>
    <m/>
    <m/>
    <m/>
    <m/>
    <m/>
    <m/>
    <s v="No"/>
    <n v="39"/>
    <m/>
    <m/>
    <x v="0"/>
    <d v="2019-04-10T17:54:35.000"/>
    <s v="#JusticeforElina #Elinaüçünsusma https://t.co/ZikScYyaPr"/>
    <s v="https://www.facebook.com/100003663972273/posts/1563109100487874/"/>
    <s v="facebook.com"/>
    <x v="5"/>
    <m/>
    <s v="http://pbs.twimg.com/profile_images/417930304297648128/Cew7C0Bo_normal.jpeg"/>
    <x v="36"/>
    <s v="https://twitter.com/rafishka_aziz/status/1116036768200052736"/>
    <m/>
    <m/>
    <s v="1116036768200052736"/>
    <m/>
    <b v="0"/>
    <n v="0"/>
    <s v=""/>
    <b v="0"/>
    <s v="und"/>
    <m/>
    <s v=""/>
    <b v="0"/>
    <n v="0"/>
    <s v=""/>
    <s v="Facebook"/>
    <b v="0"/>
    <s v="1116036768200052736"/>
    <s v="Tweet"/>
    <n v="0"/>
    <n v="0"/>
    <m/>
    <m/>
    <m/>
    <m/>
    <m/>
    <m/>
    <m/>
    <m/>
    <n v="1"/>
    <s v="2"/>
    <s v="2"/>
    <n v="0"/>
    <n v="0"/>
    <n v="0"/>
    <n v="0"/>
    <n v="0"/>
    <n v="0"/>
    <n v="2"/>
    <n v="100"/>
    <n v="2"/>
  </r>
  <r>
    <s v="jgaribova"/>
    <s v="ms_rzayeva"/>
    <m/>
    <m/>
    <m/>
    <m/>
    <m/>
    <m/>
    <m/>
    <m/>
    <s v="No"/>
    <n v="40"/>
    <m/>
    <m/>
    <x v="1"/>
    <d v="2019-04-10T18:14:16.000"/>
    <s v="Yeniyetmənin şəxsi həyatı sizin ağlınızdaki ideallıqdan nə qədər kənar olsa belə(!) bu heç kimə ona qarışa biləcəyiniz,zorbalıq və şiddət göstərə biləcəyiniz ixtiyarını vermir!!!_x000a__x000a_#ElinaÜçünSusma  _x000a_#JusticeForElina"/>
    <m/>
    <m/>
    <x v="1"/>
    <m/>
    <s v="http://pbs.twimg.com/profile_images/1058981494184701952/np7icSYE_normal.jpg"/>
    <x v="37"/>
    <s v="https://twitter.com/jgaribova/status/1116041721702383616"/>
    <m/>
    <m/>
    <s v="1116041721702383616"/>
    <m/>
    <b v="0"/>
    <n v="0"/>
    <s v=""/>
    <b v="0"/>
    <s v="tr"/>
    <m/>
    <s v=""/>
    <b v="0"/>
    <n v="2"/>
    <s v="1115957100281253888"/>
    <s v="Twitter for iPhone"/>
    <b v="0"/>
    <s v="1115957100281253888"/>
    <s v="Tweet"/>
    <n v="0"/>
    <n v="0"/>
    <m/>
    <m/>
    <m/>
    <m/>
    <m/>
    <m/>
    <m/>
    <m/>
    <n v="2"/>
    <s v="7"/>
    <s v="7"/>
    <n v="0"/>
    <n v="0"/>
    <n v="0"/>
    <n v="0"/>
    <n v="0"/>
    <n v="0"/>
    <n v="26"/>
    <n v="100"/>
    <n v="26"/>
  </r>
  <r>
    <s v="jgaribova"/>
    <s v="ms_rzayeva"/>
    <m/>
    <m/>
    <m/>
    <m/>
    <m/>
    <m/>
    <m/>
    <m/>
    <s v="No"/>
    <n v="41"/>
    <m/>
    <m/>
    <x v="1"/>
    <d v="2019-04-10T18:15:08.000"/>
    <s v="#JusticeforElina _x000a_#Elinaüçünsusma  _x000a_Justice for Elina Hajiyeva - Kampanyaya imza ver! https://t.co/bjOy2PQMkP via @Change"/>
    <s v="http://chng.it/rbNLZPZg"/>
    <s v="chng.it"/>
    <x v="5"/>
    <m/>
    <s v="http://pbs.twimg.com/profile_images/1058981494184701952/np7icSYE_normal.jpg"/>
    <x v="38"/>
    <s v="https://twitter.com/jgaribova/status/1116041941618167809"/>
    <m/>
    <m/>
    <s v="1116041941618167809"/>
    <m/>
    <b v="0"/>
    <n v="0"/>
    <s v=""/>
    <b v="0"/>
    <s v="tr"/>
    <m/>
    <s v=""/>
    <b v="0"/>
    <n v="2"/>
    <s v="1115959665878282240"/>
    <s v="Twitter for iPhone"/>
    <b v="0"/>
    <s v="1115959665878282240"/>
    <s v="Tweet"/>
    <n v="0"/>
    <n v="0"/>
    <m/>
    <m/>
    <m/>
    <m/>
    <m/>
    <m/>
    <m/>
    <m/>
    <n v="2"/>
    <s v="7"/>
    <s v="7"/>
    <m/>
    <m/>
    <m/>
    <m/>
    <m/>
    <m/>
    <m/>
    <m/>
    <m/>
  </r>
  <r>
    <s v="rfarajli"/>
    <s v="endorphinbaku"/>
    <m/>
    <m/>
    <m/>
    <m/>
    <m/>
    <m/>
    <m/>
    <m/>
    <s v="No"/>
    <n v="43"/>
    <m/>
    <m/>
    <x v="1"/>
    <d v="2019-04-10T18:25:06.000"/>
    <s v="14-year-old girl Elina commits suicide in Baku due to school bullying. #JusticeforElina #StopBullying #ElinaÜçünSusma https://t.co/ktb4zeY6aJ"/>
    <m/>
    <m/>
    <x v="4"/>
    <m/>
    <s v="http://pbs.twimg.com/profile_images/1104687278578913286/JFfAX8as_normal.jpg"/>
    <x v="39"/>
    <s v="https://twitter.com/rfarajli/status/1116044449258381312"/>
    <m/>
    <m/>
    <s v="1116044449258381312"/>
    <m/>
    <b v="0"/>
    <n v="0"/>
    <s v=""/>
    <b v="0"/>
    <s v="en"/>
    <m/>
    <s v=""/>
    <b v="0"/>
    <n v="27"/>
    <s v="1116006896496934913"/>
    <s v="Twitter for iPhone"/>
    <b v="0"/>
    <s v="1116006896496934913"/>
    <s v="Tweet"/>
    <n v="0"/>
    <n v="0"/>
    <m/>
    <m/>
    <m/>
    <m/>
    <m/>
    <m/>
    <m/>
    <m/>
    <n v="1"/>
    <s v="1"/>
    <s v="1"/>
    <n v="0"/>
    <n v="0"/>
    <n v="2"/>
    <n v="12.5"/>
    <n v="0"/>
    <n v="0"/>
    <n v="14"/>
    <n v="87.5"/>
    <n v="16"/>
  </r>
  <r>
    <s v="babakhanli_"/>
    <s v="xaliqm1"/>
    <m/>
    <m/>
    <m/>
    <m/>
    <m/>
    <m/>
    <m/>
    <m/>
    <s v="No"/>
    <n v="44"/>
    <m/>
    <m/>
    <x v="1"/>
    <d v="2019-04-10T18:39:17.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111374671155478529/6uGxiPQW_normal.jpg"/>
    <x v="40"/>
    <s v="https://twitter.com/babakhanli_/status/1116048019705737216"/>
    <m/>
    <m/>
    <s v="1116048019705737216"/>
    <m/>
    <b v="0"/>
    <n v="0"/>
    <s v=""/>
    <b v="0"/>
    <s v="en"/>
    <m/>
    <s v=""/>
    <b v="0"/>
    <n v="6"/>
    <s v="1116025668041572353"/>
    <s v="Twitter for Android"/>
    <b v="0"/>
    <s v="1116025668041572353"/>
    <s v="Tweet"/>
    <n v="0"/>
    <n v="0"/>
    <m/>
    <m/>
    <m/>
    <m/>
    <m/>
    <m/>
    <m/>
    <m/>
    <n v="1"/>
    <s v="8"/>
    <s v="8"/>
    <n v="0"/>
    <n v="0"/>
    <n v="3"/>
    <n v="7.317073170731708"/>
    <n v="0"/>
    <n v="0"/>
    <n v="38"/>
    <n v="92.6829268292683"/>
    <n v="41"/>
  </r>
  <r>
    <s v="aydan_nabiyeva"/>
    <s v="endorphinbaku"/>
    <m/>
    <m/>
    <m/>
    <m/>
    <m/>
    <m/>
    <m/>
    <m/>
    <s v="No"/>
    <n v="45"/>
    <m/>
    <m/>
    <x v="1"/>
    <d v="2019-04-10T18:51:42.000"/>
    <s v="14-year-old girl Elina commits suicide in Baku due to school bullying. #JusticeforElina #StopBullying #ElinaÜçünSusma https://t.co/ktb4zeY6aJ"/>
    <m/>
    <m/>
    <x v="4"/>
    <m/>
    <s v="http://pbs.twimg.com/profile_images/1112629580026785792/AcihelcS_normal.jpg"/>
    <x v="41"/>
    <s v="https://twitter.com/aydan_nabiyeva/status/1116051141631070208"/>
    <m/>
    <m/>
    <s v="1116051141631070208"/>
    <m/>
    <b v="0"/>
    <n v="0"/>
    <s v=""/>
    <b v="0"/>
    <s v="en"/>
    <m/>
    <s v=""/>
    <b v="0"/>
    <n v="27"/>
    <s v="1116006896496934913"/>
    <s v="Twitter for iPhone"/>
    <b v="0"/>
    <s v="1116006896496934913"/>
    <s v="Tweet"/>
    <n v="0"/>
    <n v="0"/>
    <m/>
    <m/>
    <m/>
    <m/>
    <m/>
    <m/>
    <m/>
    <m/>
    <n v="1"/>
    <s v="1"/>
    <s v="1"/>
    <n v="0"/>
    <n v="0"/>
    <n v="2"/>
    <n v="12.5"/>
    <n v="0"/>
    <n v="0"/>
    <n v="14"/>
    <n v="87.5"/>
    <n v="16"/>
  </r>
  <r>
    <s v="huseynovakama"/>
    <s v="huseynovakama"/>
    <m/>
    <m/>
    <m/>
    <m/>
    <m/>
    <m/>
    <m/>
    <m/>
    <s v="No"/>
    <n v="46"/>
    <m/>
    <m/>
    <x v="0"/>
    <d v="2019-04-10T18:39:14.000"/>
    <s v="Vicdan itən yerde,digər heç nəyin çox da önəmi qalmır. O intihar, o da Elina. Zibilqabındakı da, o direktorun mənliyi... #ElinaÜçünSusma #JusticeForElina"/>
    <m/>
    <m/>
    <x v="3"/>
    <m/>
    <s v="http://pbs.twimg.com/profile_images/1104829014752092160/L9arGlvw_normal.jpg"/>
    <x v="42"/>
    <s v="https://twitter.com/huseynovakama/status/1116048004862095362"/>
    <m/>
    <m/>
    <s v="1116048004862095362"/>
    <m/>
    <b v="0"/>
    <n v="6"/>
    <s v=""/>
    <b v="0"/>
    <s v="tr"/>
    <m/>
    <s v=""/>
    <b v="0"/>
    <n v="2"/>
    <s v=""/>
    <s v="Twitter for iPhone"/>
    <b v="0"/>
    <s v="1116048004862095362"/>
    <s v="Tweet"/>
    <n v="0"/>
    <n v="0"/>
    <m/>
    <m/>
    <m/>
    <m/>
    <m/>
    <m/>
    <m/>
    <m/>
    <n v="1"/>
    <s v="12"/>
    <s v="12"/>
    <n v="0"/>
    <n v="0"/>
    <n v="0"/>
    <n v="0"/>
    <n v="0"/>
    <n v="0"/>
    <n v="22"/>
    <n v="100"/>
    <n v="22"/>
  </r>
  <r>
    <s v="ebruliii94"/>
    <s v="huseynovakama"/>
    <m/>
    <m/>
    <m/>
    <m/>
    <m/>
    <m/>
    <m/>
    <m/>
    <s v="No"/>
    <n v="47"/>
    <m/>
    <m/>
    <x v="1"/>
    <d v="2019-04-10T18:52:27.000"/>
    <s v="Vicdan itən yerde,digər heç nəyin çox da önəmi qalmır. O intihar, o da Elina. Zibilqabındakı da, o direktorun mənliyi... #ElinaÜçünSusma #JusticeForElina"/>
    <m/>
    <m/>
    <x v="1"/>
    <m/>
    <s v="http://pbs.twimg.com/profile_images/1061609812520304640/7fQ7AthK_normal.jpg"/>
    <x v="43"/>
    <s v="https://twitter.com/ebruliii94/status/1116051331565981697"/>
    <m/>
    <m/>
    <s v="1116051331565981697"/>
    <m/>
    <b v="0"/>
    <n v="0"/>
    <s v=""/>
    <b v="0"/>
    <s v="tr"/>
    <m/>
    <s v=""/>
    <b v="0"/>
    <n v="2"/>
    <s v="1116048004862095362"/>
    <s v="Twitter Web App"/>
    <b v="0"/>
    <s v="1116048004862095362"/>
    <s v="Tweet"/>
    <n v="0"/>
    <n v="0"/>
    <m/>
    <m/>
    <m/>
    <m/>
    <m/>
    <m/>
    <m/>
    <m/>
    <n v="1"/>
    <s v="12"/>
    <s v="12"/>
    <n v="0"/>
    <n v="0"/>
    <n v="0"/>
    <n v="0"/>
    <n v="0"/>
    <n v="0"/>
    <n v="22"/>
    <n v="100"/>
    <n v="22"/>
  </r>
  <r>
    <s v="ramin_huseyn"/>
    <s v="endorphinbaku"/>
    <m/>
    <m/>
    <m/>
    <m/>
    <m/>
    <m/>
    <m/>
    <m/>
    <s v="No"/>
    <n v="48"/>
    <m/>
    <m/>
    <x v="1"/>
    <d v="2019-04-10T18:58:35.000"/>
    <s v="14-year-old girl Elina commits suicide in Baku due to school bullying. #JusticeforElina #StopBullying #ElinaÜçünSusma https://t.co/ktb4zeY6aJ"/>
    <m/>
    <m/>
    <x v="4"/>
    <m/>
    <s v="http://pbs.twimg.com/profile_images/447393480420376576/15vqIUi-_normal.jpeg"/>
    <x v="44"/>
    <s v="https://twitter.com/ramin_huseyn/status/1116052875526930439"/>
    <m/>
    <m/>
    <s v="1116052875526930439"/>
    <m/>
    <b v="0"/>
    <n v="0"/>
    <s v=""/>
    <b v="0"/>
    <s v="en"/>
    <m/>
    <s v=""/>
    <b v="0"/>
    <n v="27"/>
    <s v="1116006896496934913"/>
    <s v="Twitter for Android"/>
    <b v="0"/>
    <s v="1116006896496934913"/>
    <s v="Tweet"/>
    <n v="0"/>
    <n v="0"/>
    <m/>
    <m/>
    <m/>
    <m/>
    <m/>
    <m/>
    <m/>
    <m/>
    <n v="1"/>
    <s v="1"/>
    <s v="1"/>
    <n v="0"/>
    <n v="0"/>
    <n v="2"/>
    <n v="12.5"/>
    <n v="0"/>
    <n v="0"/>
    <n v="14"/>
    <n v="87.5"/>
    <n v="16"/>
  </r>
  <r>
    <s v="mhrrmzamanov"/>
    <s v="xaliqm1"/>
    <m/>
    <m/>
    <m/>
    <m/>
    <m/>
    <m/>
    <m/>
    <m/>
    <s v="No"/>
    <n v="49"/>
    <m/>
    <m/>
    <x v="1"/>
    <d v="2019-04-10T19:01:41.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108469410568855552/jddnEpaZ_normal.jpg"/>
    <x v="45"/>
    <s v="https://twitter.com/mhrrmzamanov/status/1116053654446989314"/>
    <m/>
    <m/>
    <s v="1116053654446989314"/>
    <m/>
    <b v="0"/>
    <n v="0"/>
    <s v=""/>
    <b v="0"/>
    <s v="en"/>
    <m/>
    <s v=""/>
    <b v="0"/>
    <n v="6"/>
    <s v="1116025668041572353"/>
    <s v="Twitter for iPhone"/>
    <b v="0"/>
    <s v="1116025668041572353"/>
    <s v="Tweet"/>
    <n v="0"/>
    <n v="0"/>
    <m/>
    <m/>
    <m/>
    <m/>
    <m/>
    <m/>
    <m/>
    <m/>
    <n v="1"/>
    <s v="8"/>
    <s v="8"/>
    <n v="0"/>
    <n v="0"/>
    <n v="3"/>
    <n v="7.317073170731708"/>
    <n v="0"/>
    <n v="0"/>
    <n v="38"/>
    <n v="92.6829268292683"/>
    <n v="41"/>
  </r>
  <r>
    <s v="ilkin98190823"/>
    <s v="ilkin98190823"/>
    <m/>
    <m/>
    <m/>
    <m/>
    <m/>
    <m/>
    <m/>
    <m/>
    <s v="No"/>
    <n v="50"/>
    <m/>
    <m/>
    <x v="0"/>
    <d v="2019-04-10T19:06:24.000"/>
    <s v="https://t.co/FOZ5j1n6dR_x000a__x000a_#JusticeForElina _x000a_#elinaüçünsusma _x000a_#elinahajiyeva"/>
    <s v="http://chng.it/Wv7znwBS"/>
    <s v="chng.it"/>
    <x v="6"/>
    <m/>
    <s v="http://abs.twimg.com/sticky/default_profile_images/default_profile_normal.png"/>
    <x v="46"/>
    <s v="https://twitter.com/ilkin98190823/status/1116054843498561536"/>
    <m/>
    <m/>
    <s v="1116054843498561536"/>
    <m/>
    <b v="0"/>
    <n v="2"/>
    <s v=""/>
    <b v="0"/>
    <s v="und"/>
    <m/>
    <s v=""/>
    <b v="0"/>
    <n v="0"/>
    <s v=""/>
    <s v="Twitter for Android"/>
    <b v="0"/>
    <s v="1116054843498561536"/>
    <s v="Tweet"/>
    <n v="0"/>
    <n v="0"/>
    <m/>
    <m/>
    <m/>
    <m/>
    <m/>
    <m/>
    <m/>
    <m/>
    <n v="1"/>
    <s v="2"/>
    <s v="2"/>
    <n v="0"/>
    <n v="0"/>
    <n v="0"/>
    <n v="0"/>
    <n v="0"/>
    <n v="0"/>
    <n v="3"/>
    <n v="100"/>
    <n v="3"/>
  </r>
  <r>
    <s v="kama48964100"/>
    <s v="kama48964100"/>
    <m/>
    <m/>
    <m/>
    <m/>
    <m/>
    <m/>
    <m/>
    <m/>
    <s v="No"/>
    <n v="51"/>
    <m/>
    <m/>
    <x v="0"/>
    <d v="2019-04-10T19:45:28.000"/>
    <s v="#justiceforElina https://t.co/kpeobiDdDx"/>
    <m/>
    <m/>
    <x v="2"/>
    <s v="https://pbs.twimg.com/media/D30O5v2W4AAQ4v-.jpg"/>
    <s v="https://pbs.twimg.com/media/D30O5v2W4AAQ4v-.jpg"/>
    <x v="47"/>
    <s v="https://twitter.com/kama48964100/status/1116064674938806272"/>
    <m/>
    <m/>
    <s v="1116064674938806272"/>
    <m/>
    <b v="0"/>
    <n v="0"/>
    <s v=""/>
    <b v="0"/>
    <s v="und"/>
    <m/>
    <s v=""/>
    <b v="0"/>
    <n v="0"/>
    <s v=""/>
    <s v="Twitter for Android"/>
    <b v="0"/>
    <s v="1116064674938806272"/>
    <s v="Tweet"/>
    <n v="0"/>
    <n v="0"/>
    <m/>
    <m/>
    <m/>
    <m/>
    <m/>
    <m/>
    <m/>
    <m/>
    <n v="1"/>
    <s v="2"/>
    <s v="2"/>
    <n v="0"/>
    <n v="0"/>
    <n v="0"/>
    <n v="0"/>
    <n v="0"/>
    <n v="0"/>
    <n v="1"/>
    <n v="100"/>
    <n v="1"/>
  </r>
  <r>
    <s v="_roshen"/>
    <s v="endorphinbaku"/>
    <m/>
    <m/>
    <m/>
    <m/>
    <m/>
    <m/>
    <m/>
    <m/>
    <s v="No"/>
    <n v="52"/>
    <m/>
    <m/>
    <x v="1"/>
    <d v="2019-04-10T19:48:31.000"/>
    <s v="14-year-old girl Elina commits suicide in Baku due to school bullying. #JusticeforElina #StopBullying #ElinaÜçünSusma https://t.co/ktb4zeY6aJ"/>
    <m/>
    <m/>
    <x v="4"/>
    <m/>
    <s v="http://pbs.twimg.com/profile_images/1054294533184331776/cuWIFsjA_normal.jpg"/>
    <x v="48"/>
    <s v="https://twitter.com/_roshen/status/1116065441045196800"/>
    <m/>
    <m/>
    <s v="1116065441045196800"/>
    <m/>
    <b v="0"/>
    <n v="0"/>
    <s v=""/>
    <b v="0"/>
    <s v="en"/>
    <m/>
    <s v=""/>
    <b v="0"/>
    <n v="27"/>
    <s v="1116006896496934913"/>
    <s v="Twitter Web Client"/>
    <b v="0"/>
    <s v="1116006896496934913"/>
    <s v="Tweet"/>
    <n v="0"/>
    <n v="0"/>
    <m/>
    <m/>
    <m/>
    <m/>
    <m/>
    <m/>
    <m/>
    <m/>
    <n v="1"/>
    <s v="1"/>
    <s v="1"/>
    <n v="0"/>
    <n v="0"/>
    <n v="2"/>
    <n v="12.5"/>
    <n v="0"/>
    <n v="0"/>
    <n v="14"/>
    <n v="87.5"/>
    <n v="16"/>
  </r>
  <r>
    <s v="namik_az"/>
    <s v="muradarif"/>
    <m/>
    <m/>
    <m/>
    <m/>
    <m/>
    <m/>
    <m/>
    <m/>
    <s v="No"/>
    <n v="53"/>
    <m/>
    <m/>
    <x v="1"/>
    <d v="2019-04-10T19:55:42.000"/>
    <s v="#JusticeForElina #elinaüçünsusma https://t.co/G8gPAmzm9z"/>
    <s v="https://www.instagram.com/p/BwE-4djBVuB/?igshid=18h4gqycbry16"/>
    <s v="instagram.com"/>
    <x v="5"/>
    <m/>
    <s v="http://pbs.twimg.com/profile_images/871131446685163520/gya70wwV_normal.jpg"/>
    <x v="49"/>
    <s v="https://twitter.com/namik_az/status/1116067247586463744"/>
    <m/>
    <m/>
    <s v="1116067247586463744"/>
    <m/>
    <b v="0"/>
    <n v="0"/>
    <s v=""/>
    <b v="0"/>
    <s v="und"/>
    <m/>
    <s v=""/>
    <b v="0"/>
    <n v="3"/>
    <s v="1116047537645871105"/>
    <s v="Twitter Web App"/>
    <b v="0"/>
    <s v="1116047537645871105"/>
    <s v="Tweet"/>
    <n v="0"/>
    <n v="0"/>
    <m/>
    <m/>
    <m/>
    <m/>
    <m/>
    <m/>
    <m/>
    <m/>
    <n v="1"/>
    <s v="4"/>
    <s v="4"/>
    <n v="0"/>
    <n v="0"/>
    <n v="0"/>
    <n v="0"/>
    <n v="0"/>
    <n v="0"/>
    <n v="2"/>
    <n v="100"/>
    <n v="2"/>
  </r>
  <r>
    <s v="mrhydrl"/>
    <s v="endorphinbaku"/>
    <m/>
    <m/>
    <m/>
    <m/>
    <m/>
    <m/>
    <m/>
    <m/>
    <s v="No"/>
    <n v="54"/>
    <m/>
    <m/>
    <x v="1"/>
    <d v="2019-04-10T19:56:08.000"/>
    <s v="14-year-old girl Elina commits suicide in Baku due to school bullying. #JusticeforElina #StopBullying #ElinaÜçünSusma https://t.co/ktb4zeY6aJ"/>
    <m/>
    <m/>
    <x v="4"/>
    <m/>
    <s v="http://pbs.twimg.com/profile_images/1114674818987757568/JfC_WWXk_normal.jpg"/>
    <x v="50"/>
    <s v="https://twitter.com/mrhydrl/status/1116067359754792962"/>
    <m/>
    <m/>
    <s v="1116067359754792962"/>
    <m/>
    <b v="0"/>
    <n v="0"/>
    <s v=""/>
    <b v="0"/>
    <s v="en"/>
    <m/>
    <s v=""/>
    <b v="0"/>
    <n v="27"/>
    <s v="1116006896496934913"/>
    <s v="Twitter for Android"/>
    <b v="0"/>
    <s v="1116006896496934913"/>
    <s v="Tweet"/>
    <n v="0"/>
    <n v="0"/>
    <m/>
    <m/>
    <m/>
    <m/>
    <m/>
    <m/>
    <m/>
    <m/>
    <n v="1"/>
    <s v="1"/>
    <s v="1"/>
    <n v="0"/>
    <n v="0"/>
    <n v="2"/>
    <n v="12.5"/>
    <n v="0"/>
    <n v="0"/>
    <n v="14"/>
    <n v="87.5"/>
    <n v="16"/>
  </r>
  <r>
    <s v="farxaddd"/>
    <s v="endorphinbaku"/>
    <m/>
    <m/>
    <m/>
    <m/>
    <m/>
    <m/>
    <m/>
    <m/>
    <s v="No"/>
    <n v="55"/>
    <m/>
    <m/>
    <x v="1"/>
    <d v="2019-04-10T20:00:00.000"/>
    <s v="14-year-old girl Elina commits suicide in Baku due to school bullying. #JusticeforElina #StopBullying #ElinaÜçünSusma https://t.co/ktb4zeY6aJ"/>
    <m/>
    <m/>
    <x v="4"/>
    <m/>
    <s v="http://pbs.twimg.com/profile_images/1079466462778150913/i9YXgWbO_normal.jpg"/>
    <x v="51"/>
    <s v="https://twitter.com/farxaddd/status/1116068333105885184"/>
    <m/>
    <m/>
    <s v="1116068333105885184"/>
    <m/>
    <b v="0"/>
    <n v="0"/>
    <s v=""/>
    <b v="0"/>
    <s v="en"/>
    <m/>
    <s v=""/>
    <b v="0"/>
    <n v="27"/>
    <s v="1116006896496934913"/>
    <s v="Twitter for Android"/>
    <b v="0"/>
    <s v="1116006896496934913"/>
    <s v="Tweet"/>
    <n v="0"/>
    <n v="0"/>
    <m/>
    <m/>
    <m/>
    <m/>
    <m/>
    <m/>
    <m/>
    <m/>
    <n v="1"/>
    <s v="1"/>
    <s v="1"/>
    <n v="0"/>
    <n v="0"/>
    <n v="2"/>
    <n v="12.5"/>
    <n v="0"/>
    <n v="0"/>
    <n v="14"/>
    <n v="87.5"/>
    <n v="16"/>
  </r>
  <r>
    <s v="gunelragimli"/>
    <s v="endorphinbaku"/>
    <m/>
    <m/>
    <m/>
    <m/>
    <m/>
    <m/>
    <m/>
    <m/>
    <s v="No"/>
    <n v="56"/>
    <m/>
    <m/>
    <x v="1"/>
    <d v="2019-04-10T21:20:49.000"/>
    <s v="14-year-old girl Elina commits suicide in Baku due to school bullying. #JusticeforElina #StopBullying #ElinaÜçünSusma https://t.co/ktb4zeY6aJ"/>
    <m/>
    <m/>
    <x v="4"/>
    <m/>
    <s v="http://pbs.twimg.com/profile_images/1111660100182294528/D6fhfjIk_normal.jpg"/>
    <x v="52"/>
    <s v="https://twitter.com/gunelragimli/status/1116088668761014272"/>
    <m/>
    <m/>
    <s v="1116088668761014272"/>
    <m/>
    <b v="0"/>
    <n v="0"/>
    <s v=""/>
    <b v="0"/>
    <s v="en"/>
    <m/>
    <s v=""/>
    <b v="0"/>
    <n v="27"/>
    <s v="1116006896496934913"/>
    <s v="Twitter for iPhone"/>
    <b v="0"/>
    <s v="1116006896496934913"/>
    <s v="Tweet"/>
    <n v="0"/>
    <n v="0"/>
    <m/>
    <m/>
    <m/>
    <m/>
    <m/>
    <m/>
    <m/>
    <m/>
    <n v="1"/>
    <s v="1"/>
    <s v="1"/>
    <n v="0"/>
    <n v="0"/>
    <n v="2"/>
    <n v="12.5"/>
    <n v="0"/>
    <n v="0"/>
    <n v="14"/>
    <n v="87.5"/>
    <n v="16"/>
  </r>
  <r>
    <s v="floresnarcissus"/>
    <s v="endorphinbaku"/>
    <m/>
    <m/>
    <m/>
    <m/>
    <m/>
    <m/>
    <m/>
    <m/>
    <s v="No"/>
    <n v="57"/>
    <m/>
    <m/>
    <x v="1"/>
    <d v="2019-04-10T21:25:22.000"/>
    <s v="14-year-old girl Elina commits suicide in Baku due to school bullying. #JusticeforElina #StopBullying #ElinaÜçünSusma https://t.co/ktb4zeY6aJ"/>
    <m/>
    <m/>
    <x v="4"/>
    <m/>
    <s v="http://pbs.twimg.com/profile_images/1038844410010759168/b0lkgcGJ_normal.jpg"/>
    <x v="53"/>
    <s v="https://twitter.com/floresnarcissus/status/1116089813462147072"/>
    <m/>
    <m/>
    <s v="1116089813462147072"/>
    <m/>
    <b v="0"/>
    <n v="0"/>
    <s v=""/>
    <b v="0"/>
    <s v="en"/>
    <m/>
    <s v=""/>
    <b v="0"/>
    <n v="27"/>
    <s v="1116006896496934913"/>
    <s v="Twitter for iPhone"/>
    <b v="0"/>
    <s v="1116006896496934913"/>
    <s v="Tweet"/>
    <n v="0"/>
    <n v="0"/>
    <m/>
    <m/>
    <m/>
    <m/>
    <m/>
    <m/>
    <m/>
    <m/>
    <n v="1"/>
    <s v="1"/>
    <s v="1"/>
    <n v="0"/>
    <n v="0"/>
    <n v="2"/>
    <n v="12.5"/>
    <n v="0"/>
    <n v="0"/>
    <n v="14"/>
    <n v="87.5"/>
    <n v="16"/>
  </r>
  <r>
    <s v="java_hva"/>
    <s v="endorphinbaku"/>
    <m/>
    <m/>
    <m/>
    <m/>
    <m/>
    <m/>
    <m/>
    <m/>
    <s v="No"/>
    <n v="58"/>
    <m/>
    <m/>
    <x v="1"/>
    <d v="2019-04-10T21:30:32.000"/>
    <s v="14-year-old girl Elina commits suicide in Baku due to school bullying. #JusticeforElina #StopBullying #ElinaÜçünSusma https://t.co/ktb4zeY6aJ"/>
    <m/>
    <m/>
    <x v="4"/>
    <m/>
    <s v="http://pbs.twimg.com/profile_images/1091939741975613440/UZWU2lxQ_normal.jpg"/>
    <x v="54"/>
    <s v="https://twitter.com/java_hva/status/1116091115604717569"/>
    <m/>
    <m/>
    <s v="1116091115604717569"/>
    <m/>
    <b v="0"/>
    <n v="0"/>
    <s v=""/>
    <b v="0"/>
    <s v="en"/>
    <m/>
    <s v=""/>
    <b v="0"/>
    <n v="27"/>
    <s v="1116006896496934913"/>
    <s v="Twitter for iPhone"/>
    <b v="0"/>
    <s v="1116006896496934913"/>
    <s v="Tweet"/>
    <n v="0"/>
    <n v="0"/>
    <m/>
    <m/>
    <m/>
    <m/>
    <m/>
    <m/>
    <m/>
    <m/>
    <n v="1"/>
    <s v="1"/>
    <s v="1"/>
    <n v="0"/>
    <n v="0"/>
    <n v="2"/>
    <n v="12.5"/>
    <n v="0"/>
    <n v="0"/>
    <n v="14"/>
    <n v="87.5"/>
    <n v="16"/>
  </r>
  <r>
    <s v="tahire1908"/>
    <s v="tahire1908"/>
    <m/>
    <m/>
    <m/>
    <m/>
    <m/>
    <m/>
    <m/>
    <m/>
    <s v="No"/>
    <n v="59"/>
    <m/>
    <m/>
    <x v="0"/>
    <d v="2019-04-10T22:25:43.000"/>
    <s v="#JusticeForElina 👊🏽"/>
    <m/>
    <m/>
    <x v="2"/>
    <m/>
    <s v="http://pbs.twimg.com/profile_images/1109536876262772737/ywJE0AfN_normal.jpg"/>
    <x v="55"/>
    <s v="https://twitter.com/tahire1908/status/1116105002915913728"/>
    <m/>
    <m/>
    <s v="1116105002915913728"/>
    <m/>
    <b v="0"/>
    <n v="5"/>
    <s v=""/>
    <b v="0"/>
    <s v="und"/>
    <m/>
    <s v=""/>
    <b v="0"/>
    <n v="0"/>
    <s v=""/>
    <s v="Twitter for iPhone"/>
    <b v="0"/>
    <s v="1116105002915913728"/>
    <s v="Tweet"/>
    <n v="0"/>
    <n v="0"/>
    <m/>
    <m/>
    <m/>
    <m/>
    <m/>
    <m/>
    <m/>
    <m/>
    <n v="1"/>
    <s v="2"/>
    <s v="2"/>
    <n v="0"/>
    <n v="0"/>
    <n v="0"/>
    <n v="0"/>
    <n v="0"/>
    <n v="0"/>
    <n v="1"/>
    <n v="100"/>
    <n v="1"/>
  </r>
  <r>
    <s v="19reshad03"/>
    <s v="xaliqm1"/>
    <m/>
    <m/>
    <m/>
    <m/>
    <m/>
    <m/>
    <m/>
    <m/>
    <s v="No"/>
    <n v="60"/>
    <m/>
    <m/>
    <x v="1"/>
    <d v="2019-04-10T22:53:31.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107667724375912448/5h_VQIkw_normal.jpg"/>
    <x v="56"/>
    <s v="https://twitter.com/19reshad03/status/1116111997299564544"/>
    <m/>
    <m/>
    <s v="1116111997299564544"/>
    <m/>
    <b v="0"/>
    <n v="0"/>
    <s v=""/>
    <b v="0"/>
    <s v="en"/>
    <m/>
    <s v=""/>
    <b v="0"/>
    <n v="6"/>
    <s v="1116025668041572353"/>
    <s v="Twitter for Android"/>
    <b v="0"/>
    <s v="1116025668041572353"/>
    <s v="Tweet"/>
    <n v="0"/>
    <n v="0"/>
    <m/>
    <m/>
    <m/>
    <m/>
    <m/>
    <m/>
    <m/>
    <m/>
    <n v="1"/>
    <s v="8"/>
    <s v="8"/>
    <n v="0"/>
    <n v="0"/>
    <n v="3"/>
    <n v="7.317073170731708"/>
    <n v="0"/>
    <n v="0"/>
    <n v="38"/>
    <n v="92.6829268292683"/>
    <n v="41"/>
  </r>
  <r>
    <s v="ilkin_f"/>
    <s v="endorphinbaku"/>
    <m/>
    <m/>
    <m/>
    <m/>
    <m/>
    <m/>
    <m/>
    <m/>
    <s v="No"/>
    <n v="61"/>
    <m/>
    <m/>
    <x v="1"/>
    <d v="2019-04-11T03:16:01.000"/>
    <s v="14-year-old girl Elina commits suicide in Baku due to school bullying. #JusticeforElina #StopBullying #ElinaÜçünSusma https://t.co/ktb4zeY6aJ"/>
    <m/>
    <m/>
    <x v="4"/>
    <m/>
    <s v="http://pbs.twimg.com/profile_images/636597365122535428/FxKVo7kw_normal.jpg"/>
    <x v="57"/>
    <s v="https://twitter.com/ilkin_f/status/1116178060951396352"/>
    <m/>
    <m/>
    <s v="1116178060951396352"/>
    <m/>
    <b v="0"/>
    <n v="0"/>
    <s v=""/>
    <b v="0"/>
    <s v="en"/>
    <m/>
    <s v=""/>
    <b v="0"/>
    <n v="27"/>
    <s v="1116006896496934913"/>
    <s v="Twitter for Android"/>
    <b v="0"/>
    <s v="1116006896496934913"/>
    <s v="Tweet"/>
    <n v="0"/>
    <n v="0"/>
    <m/>
    <m/>
    <m/>
    <m/>
    <m/>
    <m/>
    <m/>
    <m/>
    <n v="1"/>
    <s v="1"/>
    <s v="1"/>
    <n v="0"/>
    <n v="0"/>
    <n v="2"/>
    <n v="12.5"/>
    <n v="0"/>
    <n v="0"/>
    <n v="14"/>
    <n v="87.5"/>
    <n v="16"/>
  </r>
  <r>
    <s v="etibarlis"/>
    <s v="rustamlisabina"/>
    <m/>
    <m/>
    <m/>
    <m/>
    <m/>
    <m/>
    <m/>
    <m/>
    <s v="No"/>
    <n v="62"/>
    <m/>
    <m/>
    <x v="1"/>
    <d v="2019-04-11T04:15:14.000"/>
    <s v="#Elina-nın timsalında uşaqların incidilməsinə səbəb olan ixtiyari və təkrar olaraq törədilən aqressiv davranışlara, onlarla “oynanılmasına” #stop deyək! _x000a__x000a_#ElinaÜçünSusma #BullinqəSon #JusticeForElina #StopBullying https://t.co/sPLksJeA0I"/>
    <m/>
    <m/>
    <x v="7"/>
    <m/>
    <s v="http://pbs.twimg.com/profile_images/1042071606124838914/Q5b-kxv0_normal.jpg"/>
    <x v="58"/>
    <s v="https://twitter.com/etibarlis/status/1116192961589473281"/>
    <m/>
    <m/>
    <s v="1116192961589473281"/>
    <m/>
    <b v="0"/>
    <n v="0"/>
    <s v=""/>
    <b v="0"/>
    <s v="tr"/>
    <m/>
    <s v=""/>
    <b v="0"/>
    <n v="3"/>
    <s v="1116079728480460804"/>
    <s v="Twitter for Android"/>
    <b v="0"/>
    <s v="1116079728480460804"/>
    <s v="Tweet"/>
    <n v="0"/>
    <n v="0"/>
    <m/>
    <m/>
    <m/>
    <m/>
    <m/>
    <m/>
    <m/>
    <m/>
    <n v="1"/>
    <s v="4"/>
    <s v="4"/>
    <n v="0"/>
    <n v="0"/>
    <n v="0"/>
    <n v="0"/>
    <n v="0"/>
    <n v="0"/>
    <n v="22"/>
    <n v="100"/>
    <n v="22"/>
  </r>
  <r>
    <s v="mehinibra"/>
    <s v="rustamlisabina"/>
    <m/>
    <m/>
    <m/>
    <m/>
    <m/>
    <m/>
    <m/>
    <m/>
    <s v="No"/>
    <n v="63"/>
    <m/>
    <m/>
    <x v="1"/>
    <d v="2019-04-11T05:33:51.000"/>
    <s v="#Elina-nın timsalında uşaqların incidilməsinə səbəb olan ixtiyari və təkrar olaraq törədilən aqressiv davranışlara, onlarla “oynanılmasına” #stop deyək! _x000a__x000a_#ElinaÜçünSusma #BullinqəSon #JusticeForElina #StopBullying https://t.co/sPLksJeA0I"/>
    <m/>
    <m/>
    <x v="7"/>
    <m/>
    <s v="http://pbs.twimg.com/profile_images/1115927496397074432/u2rTaxju_normal.jpg"/>
    <x v="59"/>
    <s v="https://twitter.com/mehinibra/status/1116212746004172801"/>
    <m/>
    <m/>
    <s v="1116212746004172801"/>
    <m/>
    <b v="0"/>
    <n v="0"/>
    <s v=""/>
    <b v="0"/>
    <s v="tr"/>
    <m/>
    <s v=""/>
    <b v="0"/>
    <n v="3"/>
    <s v="1116079728480460804"/>
    <s v="Twitter for Android"/>
    <b v="0"/>
    <s v="1116079728480460804"/>
    <s v="Tweet"/>
    <n v="0"/>
    <n v="0"/>
    <m/>
    <m/>
    <m/>
    <m/>
    <m/>
    <m/>
    <m/>
    <m/>
    <n v="1"/>
    <s v="4"/>
    <s v="4"/>
    <n v="0"/>
    <n v="0"/>
    <n v="0"/>
    <n v="0"/>
    <n v="0"/>
    <n v="0"/>
    <n v="22"/>
    <n v="100"/>
    <n v="22"/>
  </r>
  <r>
    <s v="hylintangg"/>
    <s v="hylintangg"/>
    <m/>
    <m/>
    <m/>
    <m/>
    <m/>
    <m/>
    <m/>
    <m/>
    <s v="No"/>
    <n v="64"/>
    <m/>
    <m/>
    <x v="0"/>
    <d v="2019-04-11T06:00:23.000"/>
    <s v="hati siapa tiada murka _x000a_mendengar kisah penuh angkara _x000a_adik kecil memekik luka _x000a_menjadi korban manusia yg gagal memaknai cinta _x000a_#JusticeForAudreythread  #JusticeForElina #JusticeForAudrey"/>
    <m/>
    <m/>
    <x v="8"/>
    <m/>
    <s v="http://pbs.twimg.com/profile_images/1115875215148560384/g5jji4xk_normal.jpg"/>
    <x v="60"/>
    <s v="https://twitter.com/hylintangg/status/1116219421964419073"/>
    <m/>
    <m/>
    <s v="1116219421964419073"/>
    <m/>
    <b v="0"/>
    <n v="0"/>
    <s v=""/>
    <b v="0"/>
    <s v="in"/>
    <m/>
    <s v=""/>
    <b v="0"/>
    <n v="0"/>
    <s v=""/>
    <s v="Twitter for iPhone"/>
    <b v="0"/>
    <s v="1116219421964419073"/>
    <s v="Tweet"/>
    <n v="0"/>
    <n v="0"/>
    <m/>
    <m/>
    <m/>
    <m/>
    <m/>
    <m/>
    <m/>
    <m/>
    <n v="1"/>
    <s v="2"/>
    <s v="2"/>
    <n v="0"/>
    <n v="0"/>
    <n v="0"/>
    <n v="0"/>
    <n v="0"/>
    <n v="0"/>
    <n v="22"/>
    <n v="100"/>
    <n v="22"/>
  </r>
  <r>
    <s v="yeehawlix"/>
    <s v="yoonkookologist"/>
    <m/>
    <m/>
    <m/>
    <m/>
    <m/>
    <m/>
    <m/>
    <m/>
    <s v="No"/>
    <n v="65"/>
    <m/>
    <m/>
    <x v="1"/>
    <d v="2019-04-11T06:09:18.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15889702916304902/jvAhJky-_normal.jpg"/>
    <x v="61"/>
    <s v="https://twitter.com/yeehawlix/status/1116221668073013248"/>
    <m/>
    <m/>
    <s v="1116221668073013248"/>
    <m/>
    <b v="0"/>
    <n v="0"/>
    <s v=""/>
    <b v="0"/>
    <s v="en"/>
    <m/>
    <s v=""/>
    <b v="0"/>
    <n v="13"/>
    <s v="1116220895255781376"/>
    <s v="Twitter for iPhone"/>
    <b v="0"/>
    <s v="1116220895255781376"/>
    <s v="Tweet"/>
    <n v="0"/>
    <n v="0"/>
    <m/>
    <m/>
    <m/>
    <m/>
    <m/>
    <m/>
    <m/>
    <m/>
    <n v="1"/>
    <s v="6"/>
    <s v="6"/>
    <n v="0"/>
    <n v="0"/>
    <n v="4"/>
    <n v="9.090909090909092"/>
    <n v="0"/>
    <n v="0"/>
    <n v="40"/>
    <n v="90.9090909090909"/>
    <n v="44"/>
  </r>
  <r>
    <s v="ncteabag"/>
    <s v="yoonkookologist"/>
    <m/>
    <m/>
    <m/>
    <m/>
    <m/>
    <m/>
    <m/>
    <m/>
    <s v="No"/>
    <n v="66"/>
    <m/>
    <m/>
    <x v="1"/>
    <d v="2019-04-11T06:11:37.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15485804313305088/SpIbbIYV_normal.jpg"/>
    <x v="62"/>
    <s v="https://twitter.com/ncteabag/status/1116222248409370624"/>
    <m/>
    <m/>
    <s v="1116222248409370624"/>
    <m/>
    <b v="0"/>
    <n v="0"/>
    <s v=""/>
    <b v="0"/>
    <s v="en"/>
    <m/>
    <s v=""/>
    <b v="0"/>
    <n v="13"/>
    <s v="1116220895255781376"/>
    <s v="Twitter for iPhone"/>
    <b v="0"/>
    <s v="1116220895255781376"/>
    <s v="Tweet"/>
    <n v="0"/>
    <n v="0"/>
    <m/>
    <m/>
    <m/>
    <m/>
    <m/>
    <m/>
    <m/>
    <m/>
    <n v="1"/>
    <s v="6"/>
    <s v="6"/>
    <n v="0"/>
    <n v="0"/>
    <n v="4"/>
    <n v="9.090909090909092"/>
    <n v="0"/>
    <n v="0"/>
    <n v="40"/>
    <n v="90.9090909090909"/>
    <n v="44"/>
  </r>
  <r>
    <s v="flowersforhjs"/>
    <s v="yoonkookologist"/>
    <m/>
    <m/>
    <m/>
    <m/>
    <m/>
    <m/>
    <m/>
    <m/>
    <s v="No"/>
    <n v="67"/>
    <m/>
    <m/>
    <x v="1"/>
    <d v="2019-04-11T06:17:52.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03673978453979137/vG9am83G_normal.jpg"/>
    <x v="63"/>
    <s v="https://twitter.com/flowersforhjs/status/1116223822913507328"/>
    <m/>
    <m/>
    <s v="1116223822913507328"/>
    <m/>
    <b v="0"/>
    <n v="0"/>
    <s v=""/>
    <b v="0"/>
    <s v="en"/>
    <m/>
    <s v=""/>
    <b v="0"/>
    <n v="13"/>
    <s v="1116220895255781376"/>
    <s v="Twitter for Android"/>
    <b v="0"/>
    <s v="1116220895255781376"/>
    <s v="Tweet"/>
    <n v="0"/>
    <n v="0"/>
    <m/>
    <m/>
    <m/>
    <m/>
    <m/>
    <m/>
    <m/>
    <m/>
    <n v="1"/>
    <s v="6"/>
    <s v="6"/>
    <n v="0"/>
    <n v="0"/>
    <n v="4"/>
    <n v="9.090909090909092"/>
    <n v="0"/>
    <n v="0"/>
    <n v="40"/>
    <n v="90.9090909090909"/>
    <n v="44"/>
  </r>
  <r>
    <s v="ahmadovhikmat"/>
    <s v="ahmadovhikmat"/>
    <m/>
    <m/>
    <m/>
    <m/>
    <m/>
    <m/>
    <m/>
    <m/>
    <s v="No"/>
    <n v="68"/>
    <m/>
    <m/>
    <x v="0"/>
    <d v="2019-04-11T06:38:21.000"/>
    <s v="#JusticeForElina"/>
    <m/>
    <m/>
    <x v="2"/>
    <m/>
    <s v="http://pbs.twimg.com/profile_images/845579453317218304/ItycSqm9_normal.jpg"/>
    <x v="64"/>
    <s v="https://twitter.com/ahmadovhikmat/status/1116228976257716224"/>
    <m/>
    <m/>
    <s v="1116228976257716224"/>
    <m/>
    <b v="0"/>
    <n v="0"/>
    <s v=""/>
    <b v="0"/>
    <s v="und"/>
    <m/>
    <s v=""/>
    <b v="0"/>
    <n v="0"/>
    <s v=""/>
    <s v="Facebook"/>
    <b v="0"/>
    <s v="1116228976257716224"/>
    <s v="Tweet"/>
    <n v="0"/>
    <n v="0"/>
    <m/>
    <m/>
    <m/>
    <m/>
    <m/>
    <m/>
    <m/>
    <m/>
    <n v="1"/>
    <s v="2"/>
    <s v="2"/>
    <n v="0"/>
    <n v="0"/>
    <n v="0"/>
    <n v="0"/>
    <n v="0"/>
    <n v="0"/>
    <n v="1"/>
    <n v="100"/>
    <n v="1"/>
  </r>
  <r>
    <s v="fa1imma"/>
    <s v="fa1imma"/>
    <m/>
    <m/>
    <m/>
    <m/>
    <m/>
    <m/>
    <m/>
    <m/>
    <s v="No"/>
    <n v="69"/>
    <m/>
    <m/>
    <x v="0"/>
    <d v="2019-04-11T09:22:08.000"/>
    <s v="#JusticeForElina_x000a_#elinaucunsusma_x000a_#elina"/>
    <m/>
    <m/>
    <x v="9"/>
    <m/>
    <s v="http://pbs.twimg.com/profile_images/1116574373974953984/jPCb1fFA_normal.jpg"/>
    <x v="65"/>
    <s v="https://twitter.com/fa1imma/status/1116270195658698752"/>
    <m/>
    <m/>
    <s v="1116270195658698752"/>
    <m/>
    <b v="0"/>
    <n v="2"/>
    <s v=""/>
    <b v="0"/>
    <s v="und"/>
    <m/>
    <s v=""/>
    <b v="0"/>
    <n v="0"/>
    <s v=""/>
    <s v="Twitter for Android"/>
    <b v="0"/>
    <s v="1116270195658698752"/>
    <s v="Tweet"/>
    <n v="0"/>
    <n v="0"/>
    <m/>
    <m/>
    <m/>
    <m/>
    <m/>
    <m/>
    <m/>
    <m/>
    <n v="1"/>
    <s v="2"/>
    <s v="2"/>
    <n v="0"/>
    <n v="0"/>
    <n v="0"/>
    <n v="0"/>
    <n v="0"/>
    <n v="0"/>
    <n v="3"/>
    <n v="100"/>
    <n v="3"/>
  </r>
  <r>
    <s v="konul_rustamova"/>
    <s v="konul_rustamova"/>
    <m/>
    <m/>
    <m/>
    <m/>
    <m/>
    <m/>
    <m/>
    <m/>
    <s v="No"/>
    <n v="70"/>
    <m/>
    <m/>
    <x v="0"/>
    <d v="2019-04-11T09:28:37.000"/>
    <s v="Президент и его супруга (!) дали распоряжение о строгом расследовании дела Элины. Ждем ареста ВСЕХ виновных в смерти этой девочки, иначе никак. В свое время, в моей школе тоже временно отстраняли директора по причине многих жалоб, и ничего. А воз и ныне там. #justiceforElina"/>
    <m/>
    <m/>
    <x v="2"/>
    <m/>
    <s v="http://pbs.twimg.com/profile_images/1114620389316091905/G_EumPne_normal.jpg"/>
    <x v="66"/>
    <s v="https://twitter.com/konul_rustamova/status/1116271827305816065"/>
    <m/>
    <m/>
    <s v="1116271827305816065"/>
    <m/>
    <b v="0"/>
    <n v="1"/>
    <s v=""/>
    <b v="0"/>
    <s v="ru"/>
    <m/>
    <s v=""/>
    <b v="0"/>
    <n v="0"/>
    <s v=""/>
    <s v="Twitter for Android"/>
    <b v="0"/>
    <s v="1116271827305816065"/>
    <s v="Tweet"/>
    <n v="0"/>
    <n v="0"/>
    <m/>
    <m/>
    <m/>
    <m/>
    <m/>
    <m/>
    <m/>
    <m/>
    <n v="1"/>
    <s v="2"/>
    <s v="2"/>
    <n v="0"/>
    <n v="0"/>
    <n v="0"/>
    <n v="0"/>
    <n v="0"/>
    <n v="0"/>
    <n v="43"/>
    <n v="100"/>
    <n v="43"/>
  </r>
  <r>
    <s v="fidanasofieva"/>
    <s v="fidanasofieva"/>
    <m/>
    <m/>
    <m/>
    <m/>
    <m/>
    <m/>
    <m/>
    <m/>
    <s v="No"/>
    <n v="71"/>
    <m/>
    <m/>
    <x v="0"/>
    <d v="2019-04-11T09:29:31.000"/>
    <s v="Həqiqətən də, bu ölkədə yaşamaq ölüm-qalım savaşıdır. _x000a_#Elinaüçünsusma  _x000a_#JusticeForElina  _x000a_#Stopbullying"/>
    <m/>
    <m/>
    <x v="10"/>
    <m/>
    <s v="http://pbs.twimg.com/profile_images/1082325634544746503/gf2KTCrt_normal.jpg"/>
    <x v="67"/>
    <s v="https://twitter.com/fidanasofieva/status/1116272051650691072"/>
    <m/>
    <m/>
    <s v="1116272051650691072"/>
    <m/>
    <b v="0"/>
    <n v="5"/>
    <s v=""/>
    <b v="0"/>
    <s v="tr"/>
    <m/>
    <s v=""/>
    <b v="0"/>
    <n v="0"/>
    <s v=""/>
    <s v="Twitter for Android"/>
    <b v="0"/>
    <s v="1116272051650691072"/>
    <s v="Tweet"/>
    <n v="0"/>
    <n v="0"/>
    <m/>
    <m/>
    <m/>
    <m/>
    <m/>
    <m/>
    <m/>
    <m/>
    <n v="1"/>
    <s v="2"/>
    <s v="2"/>
    <n v="0"/>
    <n v="0"/>
    <n v="0"/>
    <n v="0"/>
    <n v="0"/>
    <n v="0"/>
    <n v="11"/>
    <n v="100"/>
    <n v="11"/>
  </r>
  <r>
    <s v="guli072289"/>
    <s v="guli072289"/>
    <m/>
    <m/>
    <m/>
    <m/>
    <m/>
    <m/>
    <m/>
    <m/>
    <s v="No"/>
    <n v="72"/>
    <m/>
    <m/>
    <x v="0"/>
    <d v="2019-04-11T10:30:12.000"/>
    <s v="Qizlarimizi qoruyaq 🌸 Qiz ushagi dunyaya getirdiyi uchun xor gormeyek,maddi ehtiyac chuxuruna atib “ pis yollara” dusurmeyek. Her addimda sıxıshdırıb menen öldürmeyek. Eyer bir qız heyatinin baharında canına qesd edirse  bu etrafdakı vecsizliyin neticesidir #JusticeForElina"/>
    <m/>
    <m/>
    <x v="2"/>
    <m/>
    <s v="http://pbs.twimg.com/profile_images/983090252188405760/2UP7UAL2_normal.jpg"/>
    <x v="68"/>
    <s v="https://twitter.com/guli072289/status/1116287324659310594"/>
    <m/>
    <m/>
    <s v="1116287324659310594"/>
    <m/>
    <b v="0"/>
    <n v="2"/>
    <s v=""/>
    <b v="0"/>
    <s v="tr"/>
    <m/>
    <s v=""/>
    <b v="0"/>
    <n v="0"/>
    <s v=""/>
    <s v="Twitter for iPhone"/>
    <b v="0"/>
    <s v="1116287324659310594"/>
    <s v="Tweet"/>
    <n v="0"/>
    <n v="0"/>
    <m/>
    <m/>
    <m/>
    <m/>
    <m/>
    <m/>
    <m/>
    <m/>
    <n v="1"/>
    <s v="2"/>
    <s v="2"/>
    <n v="0"/>
    <n v="0"/>
    <n v="0"/>
    <n v="0"/>
    <n v="0"/>
    <n v="0"/>
    <n v="34"/>
    <n v="100"/>
    <n v="34"/>
  </r>
  <r>
    <s v="rustamlisabina"/>
    <s v="rustamlisabina"/>
    <m/>
    <m/>
    <m/>
    <m/>
    <m/>
    <m/>
    <m/>
    <m/>
    <s v="No"/>
    <n v="73"/>
    <m/>
    <m/>
    <x v="0"/>
    <d v="2019-04-10T20:45:17.000"/>
    <s v="#Elina-nın timsalında uşaqların incidilməsinə səbəb olan ixtiyari və təkrar olaraq törədilən aqressiv davranışlara, onlarla “oynanılmasına” #stop deyək! _x000a__x000a_#ElinaÜçünSusma #BullinqəSon #JusticeForElina #StopBullying https://t.co/sPLksJeA0I"/>
    <m/>
    <m/>
    <x v="11"/>
    <s v="https://pbs.twimg.com/media/D30clqqX4AI19ji.jpg"/>
    <s v="https://pbs.twimg.com/media/D30clqqX4AI19ji.jpg"/>
    <x v="69"/>
    <s v="https://twitter.com/rustamlisabina/status/1116079728480460804"/>
    <m/>
    <m/>
    <s v="1116079728480460804"/>
    <m/>
    <b v="0"/>
    <n v="9"/>
    <s v=""/>
    <b v="0"/>
    <s v="tr"/>
    <m/>
    <s v=""/>
    <b v="0"/>
    <n v="3"/>
    <s v=""/>
    <s v="Twitter for iPhone"/>
    <b v="0"/>
    <s v="1116079728480460804"/>
    <s v="Tweet"/>
    <n v="0"/>
    <n v="0"/>
    <m/>
    <m/>
    <m/>
    <m/>
    <m/>
    <m/>
    <m/>
    <m/>
    <n v="1"/>
    <s v="4"/>
    <s v="4"/>
    <n v="0"/>
    <n v="0"/>
    <n v="0"/>
    <n v="0"/>
    <n v="0"/>
    <n v="0"/>
    <n v="22"/>
    <n v="100"/>
    <n v="22"/>
  </r>
  <r>
    <s v="ruslanasad"/>
    <s v="rustamlisabina"/>
    <m/>
    <m/>
    <m/>
    <m/>
    <m/>
    <m/>
    <m/>
    <m/>
    <s v="No"/>
    <n v="74"/>
    <m/>
    <m/>
    <x v="1"/>
    <d v="2019-04-11T03:27:17.000"/>
    <s v="#Elina-nın timsalında uşaqların incidilməsinə səbəb olan ixtiyari və təkrar olaraq törədilən aqressiv davranışlara, onlarla “oynanılmasına” #stop deyək! _x000a__x000a_#ElinaÜçünSusma #BullinqəSon #JusticeForElina #StopBullying https://t.co/sPLksJeA0I"/>
    <m/>
    <m/>
    <x v="7"/>
    <m/>
    <s v="http://pbs.twimg.com/profile_images/1091442596629676032/UXfvNZes_normal.jpg"/>
    <x v="70"/>
    <s v="https://twitter.com/ruslanasad/status/1116180895847919616"/>
    <m/>
    <m/>
    <s v="1116180895847919616"/>
    <m/>
    <b v="0"/>
    <n v="0"/>
    <s v=""/>
    <b v="0"/>
    <s v="tr"/>
    <m/>
    <s v=""/>
    <b v="0"/>
    <n v="3"/>
    <s v="1116079728480460804"/>
    <s v="Twitter for iPhone"/>
    <b v="0"/>
    <s v="1116079728480460804"/>
    <s v="Tweet"/>
    <n v="0"/>
    <n v="0"/>
    <m/>
    <m/>
    <m/>
    <m/>
    <m/>
    <m/>
    <m/>
    <m/>
    <n v="1"/>
    <s v="4"/>
    <s v="4"/>
    <n v="0"/>
    <n v="0"/>
    <n v="0"/>
    <n v="0"/>
    <n v="0"/>
    <n v="0"/>
    <n v="22"/>
    <n v="100"/>
    <n v="22"/>
  </r>
  <r>
    <s v="ruslanasad"/>
    <s v="endorphinbaku"/>
    <m/>
    <m/>
    <m/>
    <m/>
    <m/>
    <m/>
    <m/>
    <m/>
    <s v="No"/>
    <n v="75"/>
    <m/>
    <m/>
    <x v="1"/>
    <d v="2019-04-10T21:20:38.000"/>
    <s v="14-year-old girl Elina commits suicide in Baku due to school bullying. #JusticeforElina #StopBullying #ElinaÜçünSusma https://t.co/ktb4zeY6aJ"/>
    <m/>
    <m/>
    <x v="4"/>
    <m/>
    <s v="http://pbs.twimg.com/profile_images/1091442596629676032/UXfvNZes_normal.jpg"/>
    <x v="71"/>
    <s v="https://twitter.com/ruslanasad/status/1116088621931667457"/>
    <m/>
    <m/>
    <s v="1116088621931667457"/>
    <m/>
    <b v="0"/>
    <n v="0"/>
    <s v=""/>
    <b v="0"/>
    <s v="en"/>
    <m/>
    <s v=""/>
    <b v="0"/>
    <n v="27"/>
    <s v="1116006896496934913"/>
    <s v="Twitter for iPhone"/>
    <b v="0"/>
    <s v="1116006896496934913"/>
    <s v="Tweet"/>
    <n v="0"/>
    <n v="0"/>
    <m/>
    <m/>
    <m/>
    <m/>
    <m/>
    <m/>
    <m/>
    <m/>
    <n v="1"/>
    <s v="4"/>
    <s v="1"/>
    <n v="0"/>
    <n v="0"/>
    <n v="2"/>
    <n v="12.5"/>
    <n v="0"/>
    <n v="0"/>
    <n v="14"/>
    <n v="87.5"/>
    <n v="16"/>
  </r>
  <r>
    <s v="ruslanasad"/>
    <s v="xaliqm1"/>
    <m/>
    <m/>
    <m/>
    <m/>
    <m/>
    <m/>
    <m/>
    <m/>
    <s v="No"/>
    <n v="76"/>
    <m/>
    <m/>
    <x v="1"/>
    <d v="2019-04-10T21:20:49.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091442596629676032/UXfvNZes_normal.jpg"/>
    <x v="52"/>
    <s v="https://twitter.com/ruslanasad/status/1116088668354220032"/>
    <m/>
    <m/>
    <s v="1116088668354220032"/>
    <m/>
    <b v="0"/>
    <n v="0"/>
    <s v=""/>
    <b v="0"/>
    <s v="en"/>
    <m/>
    <s v=""/>
    <b v="0"/>
    <n v="6"/>
    <s v="1116025668041572353"/>
    <s v="Twitter for iPhone"/>
    <b v="0"/>
    <s v="1116025668041572353"/>
    <s v="Tweet"/>
    <n v="0"/>
    <n v="0"/>
    <m/>
    <m/>
    <m/>
    <m/>
    <m/>
    <m/>
    <m/>
    <m/>
    <n v="1"/>
    <s v="4"/>
    <s v="8"/>
    <n v="0"/>
    <n v="0"/>
    <n v="3"/>
    <n v="7.317073170731708"/>
    <n v="0"/>
    <n v="0"/>
    <n v="38"/>
    <n v="92.6829268292683"/>
    <n v="41"/>
  </r>
  <r>
    <s v="ruslanasad"/>
    <s v="muradarif"/>
    <m/>
    <m/>
    <m/>
    <m/>
    <m/>
    <m/>
    <m/>
    <m/>
    <s v="No"/>
    <n v="77"/>
    <m/>
    <m/>
    <x v="1"/>
    <d v="2019-04-11T10:50:42.000"/>
    <s v="4 dəfə məktəb dəyişmişəm... Hər sinifdə də &quot;ağ qarğa&quot; idim. Seçilməyi, fərqlənməyi digər uşaqlar bağışlamır. Yaradıcı təbiət, fərqli tərbiyə, dəyərlər, azca eqoizm, azca narsisizm, bütün bunlar özümə dost tapmağa, &quot;dəstəyə&quot; qoşulmağıma mane olub._x000a__x000a_#JusticeForElina #ElinaÜçünSusma"/>
    <m/>
    <m/>
    <x v="1"/>
    <m/>
    <s v="http://pbs.twimg.com/profile_images/1091442596629676032/UXfvNZes_normal.jpg"/>
    <x v="72"/>
    <s v="https://twitter.com/ruslanasad/status/1116292482155859968"/>
    <m/>
    <m/>
    <s v="1116292482155859968"/>
    <m/>
    <b v="0"/>
    <n v="0"/>
    <s v=""/>
    <b v="0"/>
    <s v="tr"/>
    <m/>
    <s v=""/>
    <b v="0"/>
    <n v="3"/>
    <s v="1116215842864340992"/>
    <s v="Twitter for iPhone"/>
    <b v="0"/>
    <s v="1116215842864340992"/>
    <s v="Tweet"/>
    <n v="0"/>
    <n v="0"/>
    <m/>
    <m/>
    <m/>
    <m/>
    <m/>
    <m/>
    <m/>
    <m/>
    <n v="1"/>
    <s v="4"/>
    <s v="4"/>
    <n v="0"/>
    <n v="0"/>
    <n v="0"/>
    <n v="0"/>
    <n v="0"/>
    <n v="0"/>
    <n v="35"/>
    <n v="100"/>
    <n v="35"/>
  </r>
  <r>
    <s v="jamilajoon"/>
    <s v="jamilajoon"/>
    <m/>
    <m/>
    <m/>
    <m/>
    <m/>
    <m/>
    <m/>
    <m/>
    <s v="No"/>
    <n v="78"/>
    <m/>
    <m/>
    <x v="0"/>
    <d v="2019-04-09T18:44:13.000"/>
    <s v="Elina was 14 years old girl from Azerbaijan, she commit suicide at school because of the students who bullied her, Audrey is 14 years old too, please speak about them, justice for them, don’t let people bully children. #JusticeForAudrey #JusticeForElina https://t.co/8fv4Jzbffj"/>
    <m/>
    <m/>
    <x v="12"/>
    <s v="https://pbs.twimg.com/media/D3u3So6W4AEfeuw.jpg"/>
    <s v="https://pbs.twimg.com/media/D3u3So6W4AEfeuw.jpg"/>
    <x v="73"/>
    <s v="https://twitter.com/jamilajoon/status/1115686871823278086"/>
    <m/>
    <m/>
    <s v="1115686871823278086"/>
    <m/>
    <b v="0"/>
    <n v="38"/>
    <s v=""/>
    <b v="0"/>
    <s v="en"/>
    <m/>
    <s v=""/>
    <b v="0"/>
    <n v="25"/>
    <s v=""/>
    <s v="Twitter for iPhone"/>
    <b v="0"/>
    <s v="1115686871823278086"/>
    <s v="Tweet"/>
    <n v="0"/>
    <n v="0"/>
    <s v="44.763113,38.3970566 _x000a_50.6078339,38.3970566 _x000a_50.6078339,41.9099084 _x000a_44.763113,41.9099084"/>
    <s v="Azerbaijan"/>
    <s v="AZ"/>
    <s v="Azerbaijan"/>
    <s v="efc23cd34689b068"/>
    <s v="Azerbaijan"/>
    <s v="country"/>
    <s v="https://api.twitter.com/1.1/geo/id/efc23cd34689b068.json"/>
    <n v="1"/>
    <s v="3"/>
    <s v="3"/>
    <n v="0"/>
    <n v="0"/>
    <n v="2"/>
    <n v="4.878048780487805"/>
    <n v="0"/>
    <n v="0"/>
    <n v="39"/>
    <n v="95.1219512195122"/>
    <n v="41"/>
  </r>
  <r>
    <s v="seouitro"/>
    <s v="jamilajoon"/>
    <m/>
    <m/>
    <m/>
    <m/>
    <m/>
    <m/>
    <m/>
    <m/>
    <s v="No"/>
    <n v="79"/>
    <m/>
    <m/>
    <x v="1"/>
    <d v="2019-04-11T11:15:50.000"/>
    <s v="Elina was 14 years old girl from Azerbaijan, she commit suicide at school because of the students who bullied her, Audrey is 14 years old too, please speak about them, justice for them, don’t let people bully children. #JusticeForAudrey #JusticeForElina https://t.co/8fv4Jzbffj"/>
    <m/>
    <m/>
    <x v="1"/>
    <m/>
    <s v="http://pbs.twimg.com/profile_images/1113242200136146945/WRh4iYfX_normal.jpg"/>
    <x v="74"/>
    <s v="https://twitter.com/seouitro/status/1116298807241842689"/>
    <m/>
    <m/>
    <s v="1116298807241842689"/>
    <m/>
    <b v="0"/>
    <n v="0"/>
    <s v=""/>
    <b v="0"/>
    <s v="en"/>
    <m/>
    <s v=""/>
    <b v="0"/>
    <n v="25"/>
    <s v="1115686871823278086"/>
    <s v="Twitter for iPhone"/>
    <b v="0"/>
    <s v="1115686871823278086"/>
    <s v="Tweet"/>
    <n v="0"/>
    <n v="0"/>
    <m/>
    <m/>
    <m/>
    <m/>
    <m/>
    <m/>
    <m/>
    <m/>
    <n v="1"/>
    <s v="6"/>
    <s v="3"/>
    <n v="0"/>
    <n v="0"/>
    <n v="2"/>
    <n v="4.878048780487805"/>
    <n v="0"/>
    <n v="0"/>
    <n v="39"/>
    <n v="95.1219512195122"/>
    <n v="41"/>
  </r>
  <r>
    <s v="seouitro"/>
    <s v="yoonkookologist"/>
    <m/>
    <m/>
    <m/>
    <m/>
    <m/>
    <m/>
    <m/>
    <m/>
    <s v="No"/>
    <n v="80"/>
    <m/>
    <m/>
    <x v="1"/>
    <d v="2019-04-11T11:16:15.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13242200136146945/WRh4iYfX_normal.jpg"/>
    <x v="75"/>
    <s v="https://twitter.com/seouitro/status/1116298915165417472"/>
    <m/>
    <m/>
    <s v="1116298915165417472"/>
    <m/>
    <b v="0"/>
    <n v="0"/>
    <s v=""/>
    <b v="0"/>
    <s v="en"/>
    <m/>
    <s v=""/>
    <b v="0"/>
    <n v="13"/>
    <s v="1116220895255781376"/>
    <s v="Twitter for iPhone"/>
    <b v="0"/>
    <s v="1116220895255781376"/>
    <s v="Tweet"/>
    <n v="0"/>
    <n v="0"/>
    <m/>
    <m/>
    <m/>
    <m/>
    <m/>
    <m/>
    <m/>
    <m/>
    <n v="1"/>
    <s v="6"/>
    <s v="6"/>
    <n v="0"/>
    <n v="0"/>
    <n v="4"/>
    <n v="9.090909090909092"/>
    <n v="0"/>
    <n v="0"/>
    <n v="40"/>
    <n v="90.9090909090909"/>
    <n v="44"/>
  </r>
  <r>
    <s v="revaaze"/>
    <s v="cirtdanpro"/>
    <m/>
    <m/>
    <m/>
    <m/>
    <m/>
    <m/>
    <m/>
    <m/>
    <s v="No"/>
    <n v="81"/>
    <m/>
    <m/>
    <x v="1"/>
    <d v="2019-04-11T12:13:33.000"/>
    <s v="🆘 #Elina'nın timsalında uşaqların incidilməsinə səbəb olan ixtiyari və təkrar olaraq törədilən aqressiv davranışlara, onlarla “oynanılmasına” #stop deyək❗️_x000a__x000a_#sözümvar #ElinaÜçünSusma #BullinqəSon #JusticeForElina #StopBullying #EtirazımVar https://t.co/EQoLM1jnXv"/>
    <m/>
    <m/>
    <x v="7"/>
    <m/>
    <s v="http://pbs.twimg.com/profile_images/1115923836241883136/xB1FVkqO_normal.jpg"/>
    <x v="76"/>
    <s v="https://twitter.com/revaaze/status/1116313335362981888"/>
    <m/>
    <m/>
    <s v="1116313335362981888"/>
    <m/>
    <b v="0"/>
    <n v="0"/>
    <s v=""/>
    <b v="0"/>
    <s v="tr"/>
    <m/>
    <s v=""/>
    <b v="0"/>
    <n v="2"/>
    <s v="1116223728302665728"/>
    <s v="Twitter for Android"/>
    <b v="0"/>
    <s v="1116223728302665728"/>
    <s v="Tweet"/>
    <n v="0"/>
    <n v="0"/>
    <m/>
    <m/>
    <m/>
    <m/>
    <m/>
    <m/>
    <m/>
    <m/>
    <n v="1"/>
    <s v="10"/>
    <s v="10"/>
    <n v="0"/>
    <n v="0"/>
    <n v="0"/>
    <n v="0"/>
    <n v="0"/>
    <n v="0"/>
    <n v="23"/>
    <n v="100"/>
    <n v="23"/>
  </r>
  <r>
    <s v="scovelljohn"/>
    <s v="endorphinbaku"/>
    <m/>
    <m/>
    <m/>
    <m/>
    <m/>
    <m/>
    <m/>
    <m/>
    <s v="No"/>
    <n v="82"/>
    <m/>
    <m/>
    <x v="1"/>
    <d v="2019-04-11T12:31:04.000"/>
    <s v="14-year-old girl Elina commits suicide in Baku due to school bullying. #JusticeforElina #StopBullying #ElinaÜçünSusma https://t.co/ktb4zeY6aJ"/>
    <m/>
    <m/>
    <x v="4"/>
    <m/>
    <s v="http://abs.twimg.com/sticky/default_profile_images/default_profile_normal.png"/>
    <x v="77"/>
    <s v="https://twitter.com/scovelljohn/status/1116317742448160768"/>
    <m/>
    <m/>
    <s v="1116317742448160768"/>
    <m/>
    <b v="0"/>
    <n v="0"/>
    <s v=""/>
    <b v="0"/>
    <s v="en"/>
    <m/>
    <s v=""/>
    <b v="0"/>
    <n v="27"/>
    <s v="1116006896496934913"/>
    <s v="Twitter Web App"/>
    <b v="0"/>
    <s v="1116006896496934913"/>
    <s v="Tweet"/>
    <n v="0"/>
    <n v="0"/>
    <m/>
    <m/>
    <m/>
    <m/>
    <m/>
    <m/>
    <m/>
    <m/>
    <n v="1"/>
    <s v="1"/>
    <s v="1"/>
    <n v="0"/>
    <n v="0"/>
    <n v="2"/>
    <n v="12.5"/>
    <n v="0"/>
    <n v="0"/>
    <n v="14"/>
    <n v="87.5"/>
    <n v="16"/>
  </r>
  <r>
    <s v="cirtdanpro"/>
    <s v="cirtdanpro"/>
    <m/>
    <m/>
    <m/>
    <m/>
    <m/>
    <m/>
    <m/>
    <m/>
    <s v="No"/>
    <n v="83"/>
    <m/>
    <m/>
    <x v="0"/>
    <d v="2019-04-11T06:17:29.000"/>
    <s v="🆘 #Elina'nın timsalında uşaqların incidilməsinə səbəb olan ixtiyari və təkrar olaraq törədilən aqressiv davranışlara, onlarla “oynanılmasına” #stop deyək❗️_x000a__x000a_#sözümvar #ElinaÜçünSusma #BullinqəSon #JusticeForElina #StopBullying #EtirazımVar https://t.co/EQoLM1jnXv"/>
    <m/>
    <m/>
    <x v="13"/>
    <s v="https://pbs.twimg.com/media/D32fYYfW4AArC31.jpg"/>
    <s v="https://pbs.twimg.com/media/D32fYYfW4AArC31.jpg"/>
    <x v="78"/>
    <s v="https://twitter.com/cirtdanpro/status/1116223728302665728"/>
    <m/>
    <m/>
    <s v="1116223728302665728"/>
    <m/>
    <b v="0"/>
    <n v="14"/>
    <s v=""/>
    <b v="0"/>
    <s v="tr"/>
    <m/>
    <s v=""/>
    <b v="0"/>
    <n v="2"/>
    <s v=""/>
    <s v="Twitter Web Client"/>
    <b v="0"/>
    <s v="1116223728302665728"/>
    <s v="Tweet"/>
    <n v="0"/>
    <n v="0"/>
    <m/>
    <m/>
    <m/>
    <m/>
    <m/>
    <m/>
    <m/>
    <m/>
    <n v="1"/>
    <s v="10"/>
    <s v="10"/>
    <n v="0"/>
    <n v="0"/>
    <n v="0"/>
    <n v="0"/>
    <n v="0"/>
    <n v="0"/>
    <n v="23"/>
    <n v="100"/>
    <n v="23"/>
  </r>
  <r>
    <s v="samira_iv3"/>
    <s v="cirtdanpro"/>
    <m/>
    <m/>
    <m/>
    <m/>
    <m/>
    <m/>
    <m/>
    <m/>
    <s v="No"/>
    <n v="84"/>
    <m/>
    <m/>
    <x v="1"/>
    <d v="2019-04-11T12:56:50.000"/>
    <s v="🆘 #Elina'nın timsalında uşaqların incidilməsinə səbəb olan ixtiyari və təkrar olaraq törədilən aqressiv davranışlara, onlarla “oynanılmasına” #stop deyək❗️_x000a__x000a_#sözümvar #ElinaÜçünSusma #BullinqəSon #JusticeForElina #StopBullying #EtirazımVar https://t.co/EQoLM1jnXv"/>
    <m/>
    <m/>
    <x v="7"/>
    <m/>
    <s v="http://pbs.twimg.com/profile_images/1116373451936272384/MTn0cXMJ_normal.jpg"/>
    <x v="79"/>
    <s v="https://twitter.com/samira_iv3/status/1116324224338100224"/>
    <m/>
    <m/>
    <s v="1116324224338100224"/>
    <m/>
    <b v="0"/>
    <n v="0"/>
    <s v=""/>
    <b v="0"/>
    <s v="tr"/>
    <m/>
    <s v=""/>
    <b v="0"/>
    <n v="2"/>
    <s v="1116223728302665728"/>
    <s v="Twitter for Android"/>
    <b v="0"/>
    <s v="1116223728302665728"/>
    <s v="Tweet"/>
    <n v="0"/>
    <n v="0"/>
    <m/>
    <m/>
    <m/>
    <m/>
    <m/>
    <m/>
    <m/>
    <m/>
    <n v="1"/>
    <s v="10"/>
    <s v="10"/>
    <n v="0"/>
    <n v="0"/>
    <n v="0"/>
    <n v="0"/>
    <n v="0"/>
    <n v="0"/>
    <n v="23"/>
    <n v="100"/>
    <n v="23"/>
  </r>
  <r>
    <s v="yourbiiss"/>
    <s v="yoonkookologist"/>
    <m/>
    <m/>
    <m/>
    <m/>
    <m/>
    <m/>
    <m/>
    <m/>
    <s v="No"/>
    <n v="85"/>
    <m/>
    <m/>
    <x v="1"/>
    <d v="2019-04-11T14:15:10.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16036259733024784/FH0f8o78_normal.jpg"/>
    <x v="80"/>
    <s v="https://twitter.com/yourbiiss/status/1116343937931849730"/>
    <m/>
    <m/>
    <s v="1116343937931849730"/>
    <m/>
    <b v="0"/>
    <n v="0"/>
    <s v=""/>
    <b v="0"/>
    <s v="en"/>
    <m/>
    <s v=""/>
    <b v="0"/>
    <n v="13"/>
    <s v="1116220895255781376"/>
    <s v="Twitter for iPhone"/>
    <b v="0"/>
    <s v="1116220895255781376"/>
    <s v="Tweet"/>
    <n v="0"/>
    <n v="0"/>
    <m/>
    <m/>
    <m/>
    <m/>
    <m/>
    <m/>
    <m/>
    <m/>
    <n v="1"/>
    <s v="6"/>
    <s v="6"/>
    <n v="0"/>
    <n v="0"/>
    <n v="4"/>
    <n v="9.090909090909092"/>
    <n v="0"/>
    <n v="0"/>
    <n v="40"/>
    <n v="90.9090909090909"/>
    <n v="44"/>
  </r>
  <r>
    <s v="sardarova_"/>
    <s v="ms_rzayeva"/>
    <m/>
    <m/>
    <m/>
    <m/>
    <m/>
    <m/>
    <m/>
    <m/>
    <s v="No"/>
    <n v="86"/>
    <m/>
    <m/>
    <x v="1"/>
    <d v="2019-04-11T16:02:16.000"/>
    <s v="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_x000a_#ElinaÜçünSusma  _x000a_#JusticeForElina"/>
    <m/>
    <m/>
    <x v="1"/>
    <m/>
    <s v="http://abs.twimg.com/sticky/default_profile_images/default_profile_normal.png"/>
    <x v="81"/>
    <s v="https://twitter.com/sardarova_/status/1116370891137527811"/>
    <m/>
    <m/>
    <s v="1116370891137527811"/>
    <m/>
    <b v="0"/>
    <n v="0"/>
    <s v=""/>
    <b v="0"/>
    <s v="tr"/>
    <m/>
    <s v=""/>
    <b v="0"/>
    <n v="5"/>
    <s v="1115957663001645058"/>
    <s v="Twitter for Android"/>
    <b v="0"/>
    <s v="1115957663001645058"/>
    <s v="Tweet"/>
    <n v="0"/>
    <n v="0"/>
    <m/>
    <m/>
    <m/>
    <m/>
    <m/>
    <m/>
    <m/>
    <m/>
    <n v="1"/>
    <s v="7"/>
    <s v="7"/>
    <n v="0"/>
    <n v="0"/>
    <n v="0"/>
    <n v="0"/>
    <n v="0"/>
    <n v="0"/>
    <n v="35"/>
    <n v="100"/>
    <n v="35"/>
  </r>
  <r>
    <s v="reoabilssociety"/>
    <s v="prezidentaz"/>
    <m/>
    <m/>
    <m/>
    <m/>
    <m/>
    <m/>
    <m/>
    <m/>
    <s v="No"/>
    <n v="87"/>
    <m/>
    <m/>
    <x v="2"/>
    <d v="2019-04-11T03:38:11.000"/>
    <s v="@prezidentaz_x000a_#justiceforelina"/>
    <m/>
    <m/>
    <x v="2"/>
    <m/>
    <s v="http://pbs.twimg.com/profile_images/1113493237279404033/HXj-CjNw_normal.jpg"/>
    <x v="82"/>
    <s v="https://twitter.com/reoabilssociety/status/1116183638968762368"/>
    <m/>
    <m/>
    <s v="1116183638968762368"/>
    <m/>
    <b v="0"/>
    <n v="0"/>
    <s v="217805571"/>
    <b v="0"/>
    <s v="und"/>
    <m/>
    <s v=""/>
    <b v="0"/>
    <n v="0"/>
    <s v=""/>
    <s v="Twitter for Android"/>
    <b v="0"/>
    <s v="1116183638968762368"/>
    <s v="Tweet"/>
    <n v="0"/>
    <n v="0"/>
    <m/>
    <m/>
    <m/>
    <m/>
    <m/>
    <m/>
    <m/>
    <m/>
    <n v="1"/>
    <s v="9"/>
    <s v="9"/>
    <n v="0"/>
    <n v="0"/>
    <n v="0"/>
    <n v="0"/>
    <n v="0"/>
    <n v="0"/>
    <n v="2"/>
    <n v="100"/>
    <n v="2"/>
  </r>
  <r>
    <s v="reoabilssociety"/>
    <s v="reoabilssociety"/>
    <m/>
    <m/>
    <m/>
    <m/>
    <m/>
    <m/>
    <m/>
    <m/>
    <s v="No"/>
    <n v="88"/>
    <m/>
    <m/>
    <x v="0"/>
    <d v="2019-04-11T16:17:07.000"/>
    <s v="14 yaşlı qız intihar etdi. Səhvi cəmiyyətdə yox məktəbdə axtarırlar. Onu buna məruz edən insanları cəzalandırmağ yerinə, məktəbin pəncərələrini bağlıyırlar. #Elinaüçünsusma #elinahajiyeva #JusticeForElina"/>
    <m/>
    <m/>
    <x v="14"/>
    <m/>
    <s v="http://pbs.twimg.com/profile_images/1113493237279404033/HXj-CjNw_normal.jpg"/>
    <x v="83"/>
    <s v="https://twitter.com/reoabilssociety/status/1116374629944320000"/>
    <m/>
    <m/>
    <s v="1116374629944320000"/>
    <m/>
    <b v="0"/>
    <n v="27"/>
    <s v=""/>
    <b v="0"/>
    <s v="tr"/>
    <m/>
    <s v=""/>
    <b v="0"/>
    <n v="1"/>
    <s v=""/>
    <s v="Twitter for Android"/>
    <b v="0"/>
    <s v="1116374629944320000"/>
    <s v="Tweet"/>
    <n v="0"/>
    <n v="0"/>
    <m/>
    <m/>
    <m/>
    <m/>
    <m/>
    <m/>
    <m/>
    <m/>
    <n v="1"/>
    <s v="9"/>
    <s v="9"/>
    <n v="0"/>
    <n v="0"/>
    <n v="0"/>
    <n v="0"/>
    <n v="0"/>
    <n v="0"/>
    <n v="23"/>
    <n v="100"/>
    <n v="23"/>
  </r>
  <r>
    <s v="agakhendi"/>
    <s v="reoabilssociety"/>
    <m/>
    <m/>
    <m/>
    <m/>
    <m/>
    <m/>
    <m/>
    <m/>
    <s v="No"/>
    <n v="89"/>
    <m/>
    <m/>
    <x v="1"/>
    <d v="2019-04-11T16:48:11.000"/>
    <s v="14 yaşlı qız intihar etdi. Səhvi cəmiyyətdə yox məktəbdə axtarırlar. Onu buna məruz edən insanları cəzalandırmağ yerinə, məktəbin pəncərələrini bağlıyırlar. #Elinaüçünsusma #elinahajiyeva #JusticeForElina"/>
    <m/>
    <m/>
    <x v="1"/>
    <m/>
    <s v="http://pbs.twimg.com/profile_images/1116701132599037952/4plHM1Tk_normal.jpg"/>
    <x v="84"/>
    <s v="https://twitter.com/agakhendi/status/1116382446734454785"/>
    <m/>
    <m/>
    <s v="1116382446734454785"/>
    <m/>
    <b v="0"/>
    <n v="0"/>
    <s v=""/>
    <b v="0"/>
    <s v="tr"/>
    <m/>
    <s v=""/>
    <b v="0"/>
    <n v="1"/>
    <s v="1116374629944320000"/>
    <s v="Twitter for iPhone"/>
    <b v="0"/>
    <s v="1116374629944320000"/>
    <s v="Tweet"/>
    <n v="0"/>
    <n v="0"/>
    <m/>
    <m/>
    <m/>
    <m/>
    <m/>
    <m/>
    <m/>
    <m/>
    <n v="1"/>
    <s v="9"/>
    <s v="9"/>
    <n v="0"/>
    <n v="0"/>
    <n v="0"/>
    <n v="0"/>
    <n v="0"/>
    <n v="0"/>
    <n v="23"/>
    <n v="100"/>
    <n v="23"/>
  </r>
  <r>
    <s v="ilaxa23"/>
    <s v="ilaxa23"/>
    <m/>
    <m/>
    <m/>
    <m/>
    <m/>
    <m/>
    <m/>
    <m/>
    <s v="No"/>
    <n v="90"/>
    <m/>
    <m/>
    <x v="0"/>
    <d v="2019-04-11T20:12:59.000"/>
    <s v="#ElinaÜçünSusma #JusticeForElina"/>
    <m/>
    <m/>
    <x v="3"/>
    <m/>
    <s v="http://pbs.twimg.com/profile_images/778652174528221184/tNRemC3x_normal.jpg"/>
    <x v="85"/>
    <s v="https://twitter.com/ilaxa23/status/1116433986560065537"/>
    <m/>
    <m/>
    <s v="1116433986560065537"/>
    <m/>
    <b v="0"/>
    <n v="0"/>
    <s v=""/>
    <b v="0"/>
    <s v="und"/>
    <m/>
    <s v=""/>
    <b v="0"/>
    <n v="0"/>
    <s v=""/>
    <s v="Twitter for iPhone"/>
    <b v="0"/>
    <s v="1116433986560065537"/>
    <s v="Tweet"/>
    <n v="0"/>
    <n v="0"/>
    <m/>
    <m/>
    <m/>
    <m/>
    <m/>
    <m/>
    <m/>
    <m/>
    <n v="1"/>
    <s v="2"/>
    <s v="2"/>
    <n v="0"/>
    <n v="0"/>
    <n v="0"/>
    <n v="0"/>
    <n v="0"/>
    <n v="0"/>
    <n v="2"/>
    <n v="100"/>
    <n v="2"/>
  </r>
  <r>
    <s v="therealorkhan"/>
    <s v="endorphinbaku"/>
    <m/>
    <m/>
    <m/>
    <m/>
    <m/>
    <m/>
    <m/>
    <m/>
    <s v="No"/>
    <n v="91"/>
    <m/>
    <m/>
    <x v="1"/>
    <d v="2019-04-11T23:23:10.000"/>
    <s v="14-year-old girl Elina commits suicide in Baku due to school bullying. #JusticeforElina #StopBullying #ElinaÜçünSusma https://t.co/ktb4zeY6aJ"/>
    <m/>
    <m/>
    <x v="4"/>
    <m/>
    <s v="http://pbs.twimg.com/profile_images/1096476714518089729/aQ7Dd-0l_normal.jpg"/>
    <x v="86"/>
    <s v="https://twitter.com/therealorkhan/status/1116481850019602434"/>
    <m/>
    <m/>
    <s v="1116481850019602434"/>
    <m/>
    <b v="0"/>
    <n v="0"/>
    <s v=""/>
    <b v="0"/>
    <s v="en"/>
    <m/>
    <s v=""/>
    <b v="0"/>
    <n v="27"/>
    <s v="1116006896496934913"/>
    <s v="Twitter for iPhone"/>
    <b v="0"/>
    <s v="1116006896496934913"/>
    <s v="Tweet"/>
    <n v="0"/>
    <n v="0"/>
    <m/>
    <m/>
    <m/>
    <m/>
    <m/>
    <m/>
    <m/>
    <m/>
    <n v="1"/>
    <s v="1"/>
    <s v="1"/>
    <n v="0"/>
    <n v="0"/>
    <n v="2"/>
    <n v="12.5"/>
    <n v="0"/>
    <n v="0"/>
    <n v="14"/>
    <n v="87.5"/>
    <n v="16"/>
  </r>
  <r>
    <s v="hafeez_poldz"/>
    <s v="endorphinbaku"/>
    <m/>
    <m/>
    <m/>
    <m/>
    <m/>
    <m/>
    <m/>
    <m/>
    <s v="No"/>
    <n v="92"/>
    <m/>
    <m/>
    <x v="1"/>
    <d v="2019-04-12T08:04:08.000"/>
    <s v="14-year-old girl Elina commits suicide in Baku due to school bullying. #JusticeforElina #StopBullying #ElinaÜçünSusma https://t.co/ktb4zeY6aJ"/>
    <m/>
    <m/>
    <x v="4"/>
    <m/>
    <s v="http://pbs.twimg.com/profile_images/1114786058422456320/C_xYu4l1_normal.jpg"/>
    <x v="87"/>
    <s v="https://twitter.com/hafeez_poldz/status/1116612953942315009"/>
    <m/>
    <m/>
    <s v="1116612953942315009"/>
    <m/>
    <b v="0"/>
    <n v="0"/>
    <s v=""/>
    <b v="0"/>
    <s v="en"/>
    <m/>
    <s v=""/>
    <b v="0"/>
    <n v="27"/>
    <s v="1116006896496934913"/>
    <s v="Twitter for Android"/>
    <b v="0"/>
    <s v="1116006896496934913"/>
    <s v="Tweet"/>
    <n v="0"/>
    <n v="0"/>
    <m/>
    <m/>
    <m/>
    <m/>
    <m/>
    <m/>
    <m/>
    <m/>
    <n v="1"/>
    <s v="1"/>
    <s v="1"/>
    <n v="0"/>
    <n v="0"/>
    <n v="2"/>
    <n v="12.5"/>
    <n v="0"/>
    <n v="0"/>
    <n v="14"/>
    <n v="87.5"/>
    <n v="16"/>
  </r>
  <r>
    <s v="lel_aghayeva"/>
    <s v="lel_aghayeva"/>
    <m/>
    <m/>
    <m/>
    <m/>
    <m/>
    <m/>
    <m/>
    <m/>
    <s v="No"/>
    <n v="93"/>
    <m/>
    <m/>
    <x v="0"/>
    <d v="2019-04-12T08:44:34.000"/>
    <s v="#JusticeForElina https://t.co/fO1F0LJvL2"/>
    <s v="https://twitter.com/dj_tural/status/1115961759104421891"/>
    <s v="twitter.com"/>
    <x v="2"/>
    <m/>
    <s v="http://pbs.twimg.com/profile_images/485763685512523776/obLu192w_normal.jpeg"/>
    <x v="88"/>
    <s v="https://twitter.com/lel_aghayeva/status/1116623130401755137"/>
    <m/>
    <m/>
    <s v="1116623130401755137"/>
    <m/>
    <b v="0"/>
    <n v="1"/>
    <s v=""/>
    <b v="1"/>
    <s v="und"/>
    <m/>
    <s v="1115961759104421891"/>
    <b v="0"/>
    <n v="0"/>
    <s v=""/>
    <s v="Twitter for iPhone"/>
    <b v="0"/>
    <s v="1116623130401755137"/>
    <s v="Tweet"/>
    <n v="0"/>
    <n v="0"/>
    <m/>
    <m/>
    <m/>
    <m/>
    <m/>
    <m/>
    <m/>
    <m/>
    <n v="1"/>
    <s v="2"/>
    <s v="2"/>
    <n v="0"/>
    <n v="0"/>
    <n v="0"/>
    <n v="0"/>
    <n v="0"/>
    <n v="0"/>
    <n v="1"/>
    <n v="100"/>
    <n v="1"/>
  </r>
  <r>
    <s v="lu4nica"/>
    <s v="change"/>
    <m/>
    <m/>
    <m/>
    <m/>
    <m/>
    <m/>
    <m/>
    <m/>
    <s v="No"/>
    <n v="94"/>
    <m/>
    <m/>
    <x v="3"/>
    <d v="2019-04-12T08:29:20.000"/>
    <s v="«Первой леди Азербайджанской республики Мехрибан Алиевой: Justice for Elina Hajiyeva» - Подпишите петицию! https://t.co/ekdnkB7ZH9 через @Change_x000a_#JusticeForElina"/>
    <s v="http://chng.it/8yN9XxQC"/>
    <s v="chng.it"/>
    <x v="2"/>
    <m/>
    <s v="http://pbs.twimg.com/profile_images/1024426821851467776/v7gj2krL_normal.jpg"/>
    <x v="89"/>
    <s v="https://twitter.com/lu4nica/status/1116619293527961600"/>
    <m/>
    <m/>
    <s v="1116619293527961600"/>
    <m/>
    <b v="0"/>
    <n v="0"/>
    <s v=""/>
    <b v="0"/>
    <s v="ru"/>
    <m/>
    <s v=""/>
    <b v="0"/>
    <n v="0"/>
    <s v=""/>
    <s v="Twitter for Android"/>
    <b v="0"/>
    <s v="1116619293527961600"/>
    <s v="Tweet"/>
    <n v="0"/>
    <n v="0"/>
    <m/>
    <m/>
    <m/>
    <m/>
    <m/>
    <m/>
    <m/>
    <m/>
    <n v="1"/>
    <s v="5"/>
    <s v="7"/>
    <n v="0"/>
    <n v="0"/>
    <n v="0"/>
    <n v="0"/>
    <n v="0"/>
    <n v="0"/>
    <n v="15"/>
    <n v="100"/>
    <n v="15"/>
  </r>
  <r>
    <s v="ms_rzayeva"/>
    <s v="change"/>
    <m/>
    <m/>
    <m/>
    <m/>
    <m/>
    <m/>
    <m/>
    <m/>
    <s v="No"/>
    <n v="95"/>
    <m/>
    <m/>
    <x v="3"/>
    <d v="2019-04-10T12:48:12.000"/>
    <s v="#JusticeforElina _x000a_#Elinaüçünsusma  _x000a_Justice for Elina Hajiyeva - Kampanyaya imza ver! https://t.co/bjOy2PQMkP via @Change"/>
    <s v="http://chng.it/rbNLZPZg"/>
    <s v="chng.it"/>
    <x v="5"/>
    <m/>
    <s v="http://pbs.twimg.com/profile_images/1079429946852941824/BYAQg-Ux_normal.jpg"/>
    <x v="90"/>
    <s v="https://twitter.com/ms_rzayeva/status/1115959665878282240"/>
    <m/>
    <m/>
    <s v="1115959665878282240"/>
    <m/>
    <b v="0"/>
    <n v="6"/>
    <s v=""/>
    <b v="0"/>
    <s v="tr"/>
    <m/>
    <s v=""/>
    <b v="0"/>
    <n v="2"/>
    <s v=""/>
    <s v="Twitter for Android"/>
    <b v="0"/>
    <s v="1115959665878282240"/>
    <s v="Tweet"/>
    <n v="0"/>
    <n v="0"/>
    <m/>
    <m/>
    <m/>
    <m/>
    <m/>
    <m/>
    <m/>
    <m/>
    <n v="1"/>
    <s v="7"/>
    <s v="7"/>
    <n v="0"/>
    <n v="0"/>
    <n v="0"/>
    <n v="0"/>
    <n v="0"/>
    <n v="0"/>
    <n v="11"/>
    <n v="100"/>
    <n v="11"/>
  </r>
  <r>
    <s v="rayaramazanova"/>
    <s v="rayaramazanova"/>
    <m/>
    <m/>
    <m/>
    <m/>
    <m/>
    <m/>
    <m/>
    <m/>
    <s v="No"/>
    <n v="96"/>
    <m/>
    <m/>
    <x v="0"/>
    <d v="2019-04-10T20:01:10.000"/>
    <s v="Никто не знает,какое влияние он оказывает на жизнь других людей.Иногда мы даже не догадываемся,что от наших действий или слов зависят судьбы и жизни других._x000a_Что ни странно,многие такие &quot;милые&quot; ,пока не доведут тебя до самоубийства._x000a_#ElinaÜçünSusma_x000a_#JusticeForElina"/>
    <m/>
    <m/>
    <x v="3"/>
    <m/>
    <s v="http://pbs.twimg.com/profile_images/1116067245459935233/9wfecoE__normal.jpg"/>
    <x v="91"/>
    <s v="https://twitter.com/rayaramazanova/status/1116068625436356608"/>
    <m/>
    <m/>
    <s v="1116068625436356608"/>
    <m/>
    <b v="0"/>
    <n v="5"/>
    <s v=""/>
    <b v="0"/>
    <s v="ru"/>
    <m/>
    <s v=""/>
    <b v="0"/>
    <n v="1"/>
    <s v=""/>
    <s v="Twitter for Android"/>
    <b v="0"/>
    <s v="1116068625436356608"/>
    <s v="Tweet"/>
    <n v="0"/>
    <n v="0"/>
    <m/>
    <m/>
    <m/>
    <m/>
    <m/>
    <m/>
    <m/>
    <m/>
    <n v="1"/>
    <s v="5"/>
    <s v="5"/>
    <n v="0"/>
    <n v="0"/>
    <n v="0"/>
    <n v="0"/>
    <n v="0"/>
    <n v="0"/>
    <n v="41"/>
    <n v="100"/>
    <n v="41"/>
  </r>
  <r>
    <s v="littleblackbab4"/>
    <s v="rayaramazanova"/>
    <m/>
    <m/>
    <m/>
    <m/>
    <m/>
    <m/>
    <m/>
    <m/>
    <s v="No"/>
    <n v="97"/>
    <m/>
    <m/>
    <x v="1"/>
    <d v="2019-04-12T10:34:03.000"/>
    <s v="Никто не знает,какое влияние он оказывает на жизнь других людей.Иногда мы даже не догадываемся,что от наших действий или слов зависят судьбы и жизни других._x000a_Что ни странно,многие такие &quot;милые&quot; ,пока не доведут тебя до самоубийства._x000a_#ElinaÜçünSusma_x000a_#JusticeForElina"/>
    <m/>
    <m/>
    <x v="1"/>
    <m/>
    <s v="http://pbs.twimg.com/profile_images/1068209896666120192/1hQQp_MP_normal.jpg"/>
    <x v="92"/>
    <s v="https://twitter.com/littleblackbab4/status/1116650681526620160"/>
    <m/>
    <m/>
    <s v="1116650681526620160"/>
    <m/>
    <b v="0"/>
    <n v="0"/>
    <s v=""/>
    <b v="0"/>
    <s v="ru"/>
    <m/>
    <s v=""/>
    <b v="0"/>
    <n v="1"/>
    <s v="1116068625436356608"/>
    <s v="Twitter for Android"/>
    <b v="0"/>
    <s v="1116068625436356608"/>
    <s v="Tweet"/>
    <n v="0"/>
    <n v="0"/>
    <m/>
    <m/>
    <m/>
    <m/>
    <m/>
    <m/>
    <m/>
    <m/>
    <n v="1"/>
    <s v="5"/>
    <s v="5"/>
    <n v="0"/>
    <n v="0"/>
    <n v="0"/>
    <n v="0"/>
    <n v="0"/>
    <n v="0"/>
    <n v="41"/>
    <n v="100"/>
    <n v="41"/>
  </r>
  <r>
    <s v="lu4nica"/>
    <s v="leylaaliyeva_"/>
    <m/>
    <m/>
    <m/>
    <m/>
    <m/>
    <m/>
    <m/>
    <m/>
    <s v="No"/>
    <n v="98"/>
    <m/>
    <m/>
    <x v="3"/>
    <d v="2019-04-11T06:07:02.000"/>
    <s v="@presidentaz @1VicePresident_x000a_@LeylaAliyeva_ _x000a_Dear Mr.President, _x000a_I hope that you will take into consideration this terrible story._x000a_All we want is Justice for this child._x000a_#JusticeForElina #Elinaüçünsusma https://t.co/AJP6VwTc39"/>
    <m/>
    <m/>
    <x v="5"/>
    <s v="https://pbs.twimg.com/media/D32dK1aXkAEpr14.jpg"/>
    <s v="https://pbs.twimg.com/media/D32dK1aXkAEpr14.jpg"/>
    <x v="93"/>
    <s v="https://twitter.com/lu4nica/status/1116221095542185985"/>
    <m/>
    <m/>
    <s v="1116221095542185985"/>
    <m/>
    <b v="0"/>
    <n v="4"/>
    <s v="143742312"/>
    <b v="0"/>
    <s v="en"/>
    <m/>
    <s v=""/>
    <b v="0"/>
    <n v="1"/>
    <s v=""/>
    <s v="Twitter for Android"/>
    <b v="0"/>
    <s v="1116221095542185985"/>
    <s v="Tweet"/>
    <n v="0"/>
    <n v="0"/>
    <m/>
    <m/>
    <m/>
    <m/>
    <m/>
    <m/>
    <m/>
    <m/>
    <n v="1"/>
    <s v="5"/>
    <s v="5"/>
    <m/>
    <m/>
    <m/>
    <m/>
    <m/>
    <m/>
    <m/>
    <m/>
    <m/>
  </r>
  <r>
    <s v="littleblackbab4"/>
    <s v="lu4nica"/>
    <m/>
    <m/>
    <m/>
    <m/>
    <m/>
    <m/>
    <m/>
    <m/>
    <s v="No"/>
    <n v="101"/>
    <m/>
    <m/>
    <x v="1"/>
    <d v="2019-04-12T10:35:26.000"/>
    <s v="@presidentaz @1VicePresident_x000a_@LeylaAliyeva_ _x000a_Dear Mr.President, _x000a_I hope that you will take into consideration this terrible story._x000a_All we want is Justice for this child._x000a_#JusticeForElina #Elinaüçünsusma https://t.co/AJP6VwTc39"/>
    <m/>
    <m/>
    <x v="1"/>
    <m/>
    <s v="http://pbs.twimg.com/profile_images/1068209896666120192/1hQQp_MP_normal.jpg"/>
    <x v="94"/>
    <s v="https://twitter.com/littleblackbab4/status/1116651028609417216"/>
    <m/>
    <m/>
    <s v="1116651028609417216"/>
    <m/>
    <b v="0"/>
    <n v="0"/>
    <s v=""/>
    <b v="0"/>
    <s v="en"/>
    <m/>
    <s v=""/>
    <b v="0"/>
    <n v="1"/>
    <s v="1116221095542185985"/>
    <s v="Twitter for Android"/>
    <b v="0"/>
    <s v="1116221095542185985"/>
    <s v="Tweet"/>
    <n v="0"/>
    <n v="0"/>
    <m/>
    <m/>
    <m/>
    <m/>
    <m/>
    <m/>
    <m/>
    <m/>
    <n v="1"/>
    <s v="5"/>
    <s v="5"/>
    <m/>
    <m/>
    <m/>
    <m/>
    <m/>
    <m/>
    <m/>
    <m/>
    <m/>
  </r>
  <r>
    <s v="xaliqm1"/>
    <s v="xaliqm1"/>
    <m/>
    <m/>
    <m/>
    <m/>
    <m/>
    <m/>
    <m/>
    <m/>
    <s v="No"/>
    <n v="105"/>
    <m/>
    <m/>
    <x v="0"/>
    <d v="2019-04-10T17:10:28.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5"/>
    <m/>
    <s v="http://pbs.twimg.com/profile_images/1116046894726303750/jfb18_Rh_normal.jpg"/>
    <x v="95"/>
    <s v="https://twitter.com/xaliqm1/status/1116025668041572353"/>
    <m/>
    <m/>
    <s v="1116025668041572353"/>
    <m/>
    <b v="0"/>
    <n v="17"/>
    <s v=""/>
    <b v="0"/>
    <s v="en"/>
    <m/>
    <s v=""/>
    <b v="0"/>
    <n v="6"/>
    <s v=""/>
    <s v="Twitter for Android"/>
    <b v="0"/>
    <s v="1116025668041572353"/>
    <s v="Tweet"/>
    <n v="0"/>
    <n v="0"/>
    <m/>
    <m/>
    <m/>
    <m/>
    <m/>
    <m/>
    <m/>
    <m/>
    <n v="2"/>
    <s v="8"/>
    <s v="8"/>
    <n v="0"/>
    <n v="0"/>
    <n v="3"/>
    <n v="7.317073170731708"/>
    <n v="0"/>
    <n v="0"/>
    <n v="38"/>
    <n v="92.6829268292683"/>
    <n v="41"/>
  </r>
  <r>
    <s v="xaliqm1"/>
    <s v="xaliqm1"/>
    <m/>
    <m/>
    <m/>
    <m/>
    <m/>
    <m/>
    <m/>
    <m/>
    <s v="No"/>
    <n v="106"/>
    <m/>
    <m/>
    <x v="0"/>
    <d v="2019-04-10T17:13:48.000"/>
    <s v="Məktəbdə direktor məsuliyyətsizliyindən ve orada psixoloq çatışmazlığından daha sonra tərbiyəsiz uşaqların təyziqindən,bir məktəbli intihar edib.Günahkarlar qanun qarşısında cəzalandırılmalıdır!!!_x000a_#JusticeForElina _x000a_#elinaucunsusma_x000a_#ElinaÜçünSusma_x000a_#bullying"/>
    <m/>
    <m/>
    <x v="16"/>
    <m/>
    <s v="http://pbs.twimg.com/profile_images/1116046894726303750/jfb18_Rh_normal.jpg"/>
    <x v="96"/>
    <s v="https://twitter.com/xaliqm1/status/1116026505228955648"/>
    <m/>
    <m/>
    <s v="1116026505228955648"/>
    <m/>
    <b v="0"/>
    <n v="4"/>
    <s v=""/>
    <b v="0"/>
    <s v="tr"/>
    <m/>
    <s v=""/>
    <b v="0"/>
    <n v="0"/>
    <s v=""/>
    <s v="Twitter for Android"/>
    <b v="0"/>
    <s v="1116026505228955648"/>
    <s v="Tweet"/>
    <n v="0"/>
    <n v="0"/>
    <m/>
    <m/>
    <m/>
    <m/>
    <m/>
    <m/>
    <m/>
    <m/>
    <n v="2"/>
    <s v="8"/>
    <s v="8"/>
    <n v="0"/>
    <n v="0"/>
    <n v="1"/>
    <n v="4.166666666666667"/>
    <n v="0"/>
    <n v="0"/>
    <n v="23"/>
    <n v="95.83333333333333"/>
    <n v="24"/>
  </r>
  <r>
    <s v="littleblackbab4"/>
    <s v="xaliqm1"/>
    <m/>
    <m/>
    <m/>
    <m/>
    <m/>
    <m/>
    <m/>
    <m/>
    <s v="No"/>
    <n v="107"/>
    <m/>
    <m/>
    <x v="1"/>
    <d v="2019-04-12T10:37:02.000"/>
    <s v="Elina committed suicide.The first reason for this is the school director's and psychologists' irresponsibility at the school,the other students,those who bother her.We want that the guilty to be punished in the face of law_x000a_#JusticeForElina _x000a_#elinaucunsusma_x000a_#ElinaÜçünSusma"/>
    <m/>
    <m/>
    <x v="1"/>
    <m/>
    <s v="http://pbs.twimg.com/profile_images/1068209896666120192/1hQQp_MP_normal.jpg"/>
    <x v="97"/>
    <s v="https://twitter.com/littleblackbab4/status/1116651432139214848"/>
    <m/>
    <m/>
    <s v="1116651432139214848"/>
    <m/>
    <b v="0"/>
    <n v="0"/>
    <s v=""/>
    <b v="0"/>
    <s v="en"/>
    <m/>
    <s v=""/>
    <b v="0"/>
    <n v="6"/>
    <s v="1116025668041572353"/>
    <s v="Twitter for Android"/>
    <b v="0"/>
    <s v="1116025668041572353"/>
    <s v="Tweet"/>
    <n v="0"/>
    <n v="0"/>
    <m/>
    <m/>
    <m/>
    <m/>
    <m/>
    <m/>
    <m/>
    <m/>
    <n v="1"/>
    <s v="5"/>
    <s v="8"/>
    <n v="0"/>
    <n v="0"/>
    <n v="3"/>
    <n v="7.317073170731708"/>
    <n v="0"/>
    <n v="0"/>
    <n v="38"/>
    <n v="92.6829268292683"/>
    <n v="41"/>
  </r>
  <r>
    <s v="endorphinbaku"/>
    <s v="endorphinbaku"/>
    <m/>
    <m/>
    <m/>
    <m/>
    <m/>
    <m/>
    <m/>
    <m/>
    <s v="No"/>
    <n v="108"/>
    <m/>
    <m/>
    <x v="0"/>
    <d v="2019-04-10T15:55:53.000"/>
    <s v="14-year-old girl Elina commits suicide in Baku due to school bullying. #JusticeforElina #StopBullying #ElinaÜçünSusma https://t.co/ktb4zeY6aJ"/>
    <m/>
    <m/>
    <x v="4"/>
    <s v="https://pbs.twimg.com/media/D3zaWnOW0AYbRvS.jpg"/>
    <s v="https://pbs.twimg.com/media/D3zaWnOW0AYbRvS.jpg"/>
    <x v="98"/>
    <s v="https://twitter.com/endorphinbaku/status/1116006896496934913"/>
    <m/>
    <m/>
    <s v="1116006896496934913"/>
    <m/>
    <b v="0"/>
    <n v="35"/>
    <s v=""/>
    <b v="0"/>
    <s v="en"/>
    <m/>
    <s v=""/>
    <b v="0"/>
    <n v="27"/>
    <s v=""/>
    <s v="Twitter for iPhone"/>
    <b v="0"/>
    <s v="1116006896496934913"/>
    <s v="Tweet"/>
    <n v="0"/>
    <n v="0"/>
    <m/>
    <m/>
    <m/>
    <m/>
    <m/>
    <m/>
    <m/>
    <m/>
    <n v="1"/>
    <s v="1"/>
    <s v="1"/>
    <n v="0"/>
    <n v="0"/>
    <n v="2"/>
    <n v="12.5"/>
    <n v="0"/>
    <n v="0"/>
    <n v="14"/>
    <n v="87.5"/>
    <n v="16"/>
  </r>
  <r>
    <s v="littleblackbab4"/>
    <s v="endorphinbaku"/>
    <m/>
    <m/>
    <m/>
    <m/>
    <m/>
    <m/>
    <m/>
    <m/>
    <s v="No"/>
    <n v="109"/>
    <m/>
    <m/>
    <x v="1"/>
    <d v="2019-04-12T10:37:08.000"/>
    <s v="14-year-old girl Elina commits suicide in Baku due to school bullying. #JusticeforElina #StopBullying #ElinaÜçünSusma https://t.co/ktb4zeY6aJ"/>
    <m/>
    <m/>
    <x v="4"/>
    <m/>
    <s v="http://pbs.twimg.com/profile_images/1068209896666120192/1hQQp_MP_normal.jpg"/>
    <x v="99"/>
    <s v="https://twitter.com/littleblackbab4/status/1116651457732911107"/>
    <m/>
    <m/>
    <s v="1116651457732911107"/>
    <m/>
    <b v="0"/>
    <n v="0"/>
    <s v=""/>
    <b v="0"/>
    <s v="en"/>
    <m/>
    <s v=""/>
    <b v="0"/>
    <n v="27"/>
    <s v="1116006896496934913"/>
    <s v="Twitter for Android"/>
    <b v="0"/>
    <s v="1116006896496934913"/>
    <s v="Tweet"/>
    <n v="0"/>
    <n v="0"/>
    <m/>
    <m/>
    <m/>
    <m/>
    <m/>
    <m/>
    <m/>
    <m/>
    <n v="1"/>
    <s v="5"/>
    <s v="1"/>
    <n v="0"/>
    <n v="0"/>
    <n v="2"/>
    <n v="12.5"/>
    <n v="0"/>
    <n v="0"/>
    <n v="14"/>
    <n v="87.5"/>
    <n v="16"/>
  </r>
  <r>
    <s v="littleblackbab4"/>
    <s v="yoonkookologist"/>
    <m/>
    <m/>
    <m/>
    <m/>
    <m/>
    <m/>
    <m/>
    <m/>
    <s v="No"/>
    <n v="110"/>
    <m/>
    <m/>
    <x v="1"/>
    <d v="2019-04-12T10:35:42.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068209896666120192/1hQQp_MP_normal.jpg"/>
    <x v="100"/>
    <s v="https://twitter.com/littleblackbab4/status/1116651095303106560"/>
    <m/>
    <m/>
    <s v="1116651095303106560"/>
    <m/>
    <b v="0"/>
    <n v="0"/>
    <s v=""/>
    <b v="0"/>
    <s v="en"/>
    <m/>
    <s v=""/>
    <b v="0"/>
    <n v="13"/>
    <s v="1116220895255781376"/>
    <s v="Twitter for Android"/>
    <b v="0"/>
    <s v="1116220895255781376"/>
    <s v="Tweet"/>
    <n v="0"/>
    <n v="0"/>
    <m/>
    <m/>
    <m/>
    <m/>
    <m/>
    <m/>
    <m/>
    <m/>
    <n v="1"/>
    <s v="5"/>
    <s v="6"/>
    <n v="0"/>
    <n v="0"/>
    <n v="4"/>
    <n v="9.090909090909092"/>
    <n v="0"/>
    <n v="0"/>
    <n v="40"/>
    <n v="90.9090909090909"/>
    <n v="44"/>
  </r>
  <r>
    <s v="littleblackbab4"/>
    <s v="muradarif"/>
    <m/>
    <m/>
    <m/>
    <m/>
    <m/>
    <m/>
    <m/>
    <m/>
    <s v="No"/>
    <n v="111"/>
    <m/>
    <m/>
    <x v="1"/>
    <d v="2019-04-12T10:42:44.000"/>
    <s v="4 dəfə məktəb dəyişmişəm... Hər sinifdə də &quot;ağ qarğa&quot; idim. Seçilməyi, fərqlənməyi digər uşaqlar bağışlamır. Yaradıcı təbiət, fərqli tərbiyə, dəyərlər, azca eqoizm, azca narsisizm, bütün bunlar özümə dost tapmağa, &quot;dəstəyə&quot; qoşulmağıma mane olub._x000a__x000a_#JusticeForElina #ElinaÜçünSusma"/>
    <m/>
    <m/>
    <x v="1"/>
    <m/>
    <s v="http://pbs.twimg.com/profile_images/1068209896666120192/1hQQp_MP_normal.jpg"/>
    <x v="101"/>
    <s v="https://twitter.com/littleblackbab4/status/1116652865760706561"/>
    <m/>
    <m/>
    <s v="1116652865760706561"/>
    <m/>
    <b v="0"/>
    <n v="0"/>
    <s v=""/>
    <b v="0"/>
    <s v="tr"/>
    <m/>
    <s v=""/>
    <b v="0"/>
    <n v="3"/>
    <s v="1116215842864340992"/>
    <s v="Twitter for Android"/>
    <b v="0"/>
    <s v="1116215842864340992"/>
    <s v="Tweet"/>
    <n v="0"/>
    <n v="0"/>
    <m/>
    <m/>
    <m/>
    <m/>
    <m/>
    <m/>
    <m/>
    <m/>
    <n v="1"/>
    <s v="5"/>
    <s v="4"/>
    <n v="0"/>
    <n v="0"/>
    <n v="0"/>
    <n v="0"/>
    <n v="0"/>
    <n v="0"/>
    <n v="35"/>
    <n v="100"/>
    <n v="35"/>
  </r>
  <r>
    <s v="iko_cobain"/>
    <s v="iko_cobain"/>
    <m/>
    <m/>
    <m/>
    <m/>
    <m/>
    <m/>
    <m/>
    <m/>
    <s v="No"/>
    <n v="112"/>
    <m/>
    <m/>
    <x v="0"/>
    <d v="2019-04-12T11:38:07.000"/>
    <s v="People who killed Elina, tomorrow can kill my daughter! so #JusticeForElina"/>
    <m/>
    <m/>
    <x v="2"/>
    <m/>
    <s v="http://pbs.twimg.com/profile_images/1063016588197146625/gPSa-_Ck_normal.jpg"/>
    <x v="102"/>
    <s v="https://twitter.com/iko_cobain/status/1116666804489867265"/>
    <m/>
    <m/>
    <s v="1116666804489867265"/>
    <m/>
    <b v="0"/>
    <n v="0"/>
    <s v=""/>
    <b v="0"/>
    <s v="en"/>
    <m/>
    <s v=""/>
    <b v="0"/>
    <n v="0"/>
    <s v=""/>
    <s v="Twitter Web Client"/>
    <b v="0"/>
    <s v="1116666804489867265"/>
    <s v="Tweet"/>
    <n v="0"/>
    <n v="0"/>
    <m/>
    <m/>
    <m/>
    <m/>
    <m/>
    <m/>
    <m/>
    <m/>
    <n v="1"/>
    <s v="2"/>
    <s v="2"/>
    <n v="0"/>
    <n v="0"/>
    <n v="2"/>
    <n v="18.181818181818183"/>
    <n v="1"/>
    <n v="9.090909090909092"/>
    <n v="9"/>
    <n v="81.81818181818181"/>
    <n v="11"/>
  </r>
  <r>
    <s v="yoonkookologist"/>
    <s v="yoonkookologist"/>
    <m/>
    <m/>
    <m/>
    <m/>
    <m/>
    <m/>
    <m/>
    <m/>
    <s v="No"/>
    <n v="113"/>
    <m/>
    <m/>
    <x v="0"/>
    <d v="2019-04-11T06:06:14.000"/>
    <s v="most of the people in the country ignore this or go so far into even saying that she was guilty. this whole society is guilty for killing an innocent child and yet, no one is still doing anything #JusticeForElina #Elinaüçünsusma please sign the petition https://t.co/s2eWsZurix"/>
    <s v="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
    <s v="change.org"/>
    <x v="5"/>
    <m/>
    <s v="http://pbs.twimg.com/profile_images/1115296068508495872/Y287iihn_normal.jpg"/>
    <x v="103"/>
    <s v="https://twitter.com/yoonkookologist/status/1116220895255781376"/>
    <m/>
    <m/>
    <s v="1116220895255781376"/>
    <s v="1116220893011881984"/>
    <b v="0"/>
    <n v="24"/>
    <s v="4317502156"/>
    <b v="0"/>
    <s v="en"/>
    <m/>
    <s v=""/>
    <b v="0"/>
    <n v="13"/>
    <s v=""/>
    <s v="Twitter for iPhone"/>
    <b v="0"/>
    <s v="1116220893011881984"/>
    <s v="Tweet"/>
    <n v="0"/>
    <n v="0"/>
    <m/>
    <m/>
    <m/>
    <m/>
    <m/>
    <m/>
    <m/>
    <m/>
    <n v="1"/>
    <s v="6"/>
    <s v="6"/>
    <n v="0"/>
    <n v="0"/>
    <n v="4"/>
    <n v="9.090909090909092"/>
    <n v="0"/>
    <n v="0"/>
    <n v="40"/>
    <n v="90.9090909090909"/>
    <n v="44"/>
  </r>
  <r>
    <s v="yoonkookologist"/>
    <s v="yoonkookologist"/>
    <m/>
    <m/>
    <m/>
    <m/>
    <m/>
    <m/>
    <m/>
    <m/>
    <s v="No"/>
    <n v="114"/>
    <m/>
    <m/>
    <x v="1"/>
    <d v="2019-04-12T15:58:20.000"/>
    <s v="most of the people in the country ignore this or go so far into even saying that she was guilty. this whole society is guilty for killing an innocent child and yet, no one is still doing anything #JusticeForElina #Elinaüçünsusma please sign the petition https://t.co/s2eWsZurix"/>
    <m/>
    <m/>
    <x v="1"/>
    <m/>
    <s v="http://pbs.twimg.com/profile_images/1115296068508495872/Y287iihn_normal.jpg"/>
    <x v="104"/>
    <s v="https://twitter.com/yoonkookologist/status/1116732289415827456"/>
    <m/>
    <m/>
    <s v="1116732289415827456"/>
    <m/>
    <b v="0"/>
    <n v="0"/>
    <s v=""/>
    <b v="0"/>
    <s v="en"/>
    <m/>
    <s v=""/>
    <b v="0"/>
    <n v="13"/>
    <s v="1116220895255781376"/>
    <s v="Twitter for iPhone"/>
    <b v="0"/>
    <s v="1116220895255781376"/>
    <s v="Tweet"/>
    <n v="0"/>
    <n v="0"/>
    <m/>
    <m/>
    <m/>
    <m/>
    <m/>
    <m/>
    <m/>
    <m/>
    <n v="1"/>
    <s v="6"/>
    <s v="6"/>
    <n v="0"/>
    <n v="0"/>
    <n v="4"/>
    <n v="9.090909090909092"/>
    <n v="0"/>
    <n v="0"/>
    <n v="40"/>
    <n v="90.9090909090909"/>
    <n v="44"/>
  </r>
  <r>
    <s v="biolojizm"/>
    <s v="biolojizm"/>
    <m/>
    <m/>
    <m/>
    <m/>
    <m/>
    <m/>
    <m/>
    <m/>
    <s v="No"/>
    <n v="115"/>
    <m/>
    <m/>
    <x v="0"/>
    <d v="2019-04-12T16:42:35.000"/>
    <s v="#justiceforElina https://t.co/LJL5Xblo6h"/>
    <m/>
    <m/>
    <x v="2"/>
    <s v="https://pbs.twimg.com/media/D394OFDXoAQjrfG.jpg"/>
    <s v="https://pbs.twimg.com/media/D394OFDXoAQjrfG.jpg"/>
    <x v="105"/>
    <s v="https://twitter.com/biolojizm/status/1116743424064008192"/>
    <m/>
    <m/>
    <s v="1116743424064008192"/>
    <m/>
    <b v="0"/>
    <n v="0"/>
    <s v=""/>
    <b v="0"/>
    <s v="und"/>
    <m/>
    <s v=""/>
    <b v="0"/>
    <n v="0"/>
    <s v=""/>
    <s v="Twitter for Android"/>
    <b v="0"/>
    <s v="1116743424064008192"/>
    <s v="Tweet"/>
    <n v="0"/>
    <n v="0"/>
    <m/>
    <m/>
    <m/>
    <m/>
    <m/>
    <m/>
    <m/>
    <m/>
    <n v="1"/>
    <s v="2"/>
    <s v="2"/>
    <n v="0"/>
    <n v="0"/>
    <n v="0"/>
    <n v="0"/>
    <n v="0"/>
    <n v="0"/>
    <n v="1"/>
    <n v="100"/>
    <n v="1"/>
  </r>
  <r>
    <s v="xaaay_f"/>
    <s v="xaaay_f"/>
    <m/>
    <m/>
    <m/>
    <m/>
    <m/>
    <m/>
    <m/>
    <m/>
    <s v="No"/>
    <n v="116"/>
    <m/>
    <m/>
    <x v="0"/>
    <d v="2019-04-12T16:35:12.000"/>
    <s v="#justiceforelina  #elinaucunsusma https://t.co/Ffa5UAsstj"/>
    <m/>
    <m/>
    <x v="17"/>
    <s v="https://pbs.twimg.com/media/D392hrmW4AAK3nv.jpg"/>
    <s v="https://pbs.twimg.com/media/D392hrmW4AAK3nv.jpg"/>
    <x v="106"/>
    <s v="https://twitter.com/xaaay_f/status/1116741569384554496"/>
    <m/>
    <m/>
    <s v="1116741569384554496"/>
    <m/>
    <b v="0"/>
    <n v="1"/>
    <s v=""/>
    <b v="0"/>
    <s v="und"/>
    <m/>
    <s v=""/>
    <b v="0"/>
    <n v="1"/>
    <s v=""/>
    <s v="Twitter for iPhone"/>
    <b v="0"/>
    <s v="1116741569384554496"/>
    <s v="Tweet"/>
    <n v="0"/>
    <n v="0"/>
    <m/>
    <m/>
    <m/>
    <m/>
    <m/>
    <m/>
    <m/>
    <m/>
    <n v="1"/>
    <s v="11"/>
    <s v="11"/>
    <n v="0"/>
    <n v="0"/>
    <n v="0"/>
    <n v="0"/>
    <n v="0"/>
    <n v="0"/>
    <n v="2"/>
    <n v="100"/>
    <n v="2"/>
  </r>
  <r>
    <s v="xuduayx"/>
    <s v="xaaay_f"/>
    <m/>
    <m/>
    <m/>
    <m/>
    <m/>
    <m/>
    <m/>
    <m/>
    <s v="No"/>
    <n v="117"/>
    <m/>
    <m/>
    <x v="1"/>
    <d v="2019-04-12T16:41:55.000"/>
    <s v="#justiceforelina  #elinaucunsusma https://t.co/Ffa5UAsstj"/>
    <m/>
    <m/>
    <x v="17"/>
    <s v="https://pbs.twimg.com/media/D392hrmW4AAK3nv.jpg"/>
    <s v="https://pbs.twimg.com/media/D392hrmW4AAK3nv.jpg"/>
    <x v="107"/>
    <s v="https://twitter.com/xuduayx/status/1116743259827703808"/>
    <m/>
    <m/>
    <s v="1116743259827703808"/>
    <m/>
    <b v="0"/>
    <n v="0"/>
    <s v=""/>
    <b v="0"/>
    <s v="und"/>
    <m/>
    <s v=""/>
    <b v="0"/>
    <n v="1"/>
    <s v="1116741569384554496"/>
    <s v="Twitter for iPhone"/>
    <b v="0"/>
    <s v="1116741569384554496"/>
    <s v="Tweet"/>
    <n v="0"/>
    <n v="0"/>
    <m/>
    <m/>
    <m/>
    <m/>
    <m/>
    <m/>
    <m/>
    <m/>
    <n v="1"/>
    <s v="11"/>
    <s v="11"/>
    <n v="0"/>
    <n v="0"/>
    <n v="0"/>
    <n v="0"/>
    <n v="0"/>
    <n v="0"/>
    <n v="2"/>
    <n v="100"/>
    <n v="2"/>
  </r>
  <r>
    <s v="xuduayx"/>
    <s v="xuduayx"/>
    <m/>
    <m/>
    <m/>
    <m/>
    <m/>
    <m/>
    <m/>
    <m/>
    <s v="No"/>
    <n v="118"/>
    <m/>
    <m/>
    <x v="0"/>
    <d v="2019-04-12T16:43:15.000"/>
    <s v="#justiceforelina  #elinaucunsusma https://t.co/iv5fXUCFyR"/>
    <m/>
    <m/>
    <x v="17"/>
    <s v="https://pbs.twimg.com/media/D394ST5XkAMDaS0.jpg"/>
    <s v="https://pbs.twimg.com/media/D394ST5XkAMDaS0.jpg"/>
    <x v="108"/>
    <s v="https://twitter.com/xuduayx/status/1116743595640414209"/>
    <m/>
    <m/>
    <s v="1116743595640414209"/>
    <m/>
    <b v="0"/>
    <n v="0"/>
    <s v=""/>
    <b v="0"/>
    <s v="und"/>
    <m/>
    <s v=""/>
    <b v="0"/>
    <n v="0"/>
    <s v=""/>
    <s v="Twitter for iPhone"/>
    <b v="0"/>
    <s v="1116743595640414209"/>
    <s v="Tweet"/>
    <n v="0"/>
    <n v="0"/>
    <m/>
    <m/>
    <m/>
    <m/>
    <m/>
    <m/>
    <m/>
    <m/>
    <n v="1"/>
    <s v="11"/>
    <s v="11"/>
    <n v="0"/>
    <n v="0"/>
    <n v="0"/>
    <n v="0"/>
    <n v="0"/>
    <n v="0"/>
    <n v="2"/>
    <n v="100"/>
    <n v="2"/>
  </r>
  <r>
    <s v="sevinj0606"/>
    <s v="sevinj0606"/>
    <m/>
    <m/>
    <m/>
    <m/>
    <m/>
    <m/>
    <m/>
    <m/>
    <s v="No"/>
    <n v="119"/>
    <m/>
    <m/>
    <x v="0"/>
    <d v="2019-04-12T17:01:53.000"/>
    <s v="#JusticeForElina #Elinauchunsusma https://t.co/BdFEjxNjhx"/>
    <s v="https://www.facebook.com/100000300995070/posts/2325769667443044/"/>
    <s v="facebook.com"/>
    <x v="18"/>
    <m/>
    <s v="http://pbs.twimg.com/profile_images/1030353921041215488/2zWNwTUQ_normal.jpg"/>
    <x v="109"/>
    <s v="https://twitter.com/sevinj0606/status/1116748283538489357"/>
    <m/>
    <m/>
    <s v="1116748283538489357"/>
    <m/>
    <b v="0"/>
    <n v="0"/>
    <s v=""/>
    <b v="0"/>
    <s v="und"/>
    <m/>
    <s v=""/>
    <b v="0"/>
    <n v="0"/>
    <s v=""/>
    <s v="Facebook"/>
    <b v="0"/>
    <s v="1116748283538489357"/>
    <s v="Tweet"/>
    <n v="0"/>
    <n v="0"/>
    <m/>
    <m/>
    <m/>
    <m/>
    <m/>
    <m/>
    <m/>
    <m/>
    <n v="1"/>
    <s v="2"/>
    <s v="2"/>
    <n v="0"/>
    <n v="0"/>
    <n v="0"/>
    <n v="0"/>
    <n v="0"/>
    <n v="0"/>
    <n v="2"/>
    <n v="100"/>
    <n v="2"/>
  </r>
  <r>
    <s v="ms_rzayeva"/>
    <s v="ms_rzayeva"/>
    <m/>
    <m/>
    <m/>
    <m/>
    <m/>
    <m/>
    <m/>
    <m/>
    <s v="No"/>
    <n v="120"/>
    <m/>
    <m/>
    <x v="0"/>
    <d v="2019-04-10T11:45:09.000"/>
    <s v="#justiceforelina  _x000a_#ElinaÜçünSusma"/>
    <m/>
    <m/>
    <x v="5"/>
    <m/>
    <s v="http://pbs.twimg.com/profile_images/1079429946852941824/BYAQg-Ux_normal.jpg"/>
    <x v="110"/>
    <s v="https://twitter.com/ms_rzayeva/status/1115943798067146752"/>
    <m/>
    <m/>
    <s v="1115943798067146752"/>
    <m/>
    <b v="0"/>
    <n v="1"/>
    <s v=""/>
    <b v="0"/>
    <s v="und"/>
    <m/>
    <s v=""/>
    <b v="0"/>
    <n v="1"/>
    <s v=""/>
    <s v="Twitter for Android"/>
    <b v="0"/>
    <s v="1115943798067146752"/>
    <s v="Tweet"/>
    <n v="0"/>
    <n v="0"/>
    <m/>
    <m/>
    <m/>
    <m/>
    <m/>
    <m/>
    <m/>
    <m/>
    <n v="6"/>
    <s v="7"/>
    <s v="7"/>
    <n v="0"/>
    <n v="0"/>
    <n v="0"/>
    <n v="0"/>
    <n v="0"/>
    <n v="0"/>
    <n v="2"/>
    <n v="100"/>
    <n v="2"/>
  </r>
  <r>
    <s v="ms_rzayeva"/>
    <s v="ms_rzayeva"/>
    <m/>
    <m/>
    <m/>
    <m/>
    <m/>
    <m/>
    <m/>
    <m/>
    <s v="No"/>
    <n v="121"/>
    <m/>
    <m/>
    <x v="0"/>
    <d v="2019-04-10T12:36:31.000"/>
    <s v="İntihar yox, CİNAYƏT !_x000a_#justiceforelina  _x000a_#ElinaÜçünSusma"/>
    <m/>
    <m/>
    <x v="5"/>
    <m/>
    <s v="http://pbs.twimg.com/profile_images/1079429946852941824/BYAQg-Ux_normal.jpg"/>
    <x v="111"/>
    <s v="https://twitter.com/ms_rzayeva/status/1115956726405173248"/>
    <m/>
    <m/>
    <s v="1115956726405173248"/>
    <m/>
    <b v="0"/>
    <n v="6"/>
    <s v=""/>
    <b v="0"/>
    <s v="tr"/>
    <m/>
    <s v=""/>
    <b v="0"/>
    <n v="1"/>
    <s v=""/>
    <s v="Twitter for Android"/>
    <b v="0"/>
    <s v="1115956726405173248"/>
    <s v="Tweet"/>
    <n v="0"/>
    <n v="0"/>
    <m/>
    <m/>
    <m/>
    <m/>
    <m/>
    <m/>
    <m/>
    <m/>
    <n v="6"/>
    <s v="7"/>
    <s v="7"/>
    <n v="0"/>
    <n v="0"/>
    <n v="0"/>
    <n v="0"/>
    <n v="0"/>
    <n v="0"/>
    <n v="5"/>
    <n v="100"/>
    <n v="5"/>
  </r>
  <r>
    <s v="ms_rzayeva"/>
    <s v="ms_rzayeva"/>
    <m/>
    <m/>
    <m/>
    <m/>
    <m/>
    <m/>
    <m/>
    <m/>
    <s v="No"/>
    <n v="122"/>
    <m/>
    <m/>
    <x v="0"/>
    <d v="2019-04-10T12:38:00.000"/>
    <s v="Yeniyetmənin şəxsi həyatı sizin ağlınızdaki ideallıqdan nə qədər kənar olsa belə(!) bu heç kimə ona qarışa biləcəyiniz,zorbalıq və şiddət göstərə biləcəyiniz ixtiyarını vermir!!!_x000a__x000a_#ElinaÜçünSusma  _x000a_#JusticeForElina"/>
    <m/>
    <m/>
    <x v="3"/>
    <m/>
    <s v="http://pbs.twimg.com/profile_images/1079429946852941824/BYAQg-Ux_normal.jpg"/>
    <x v="112"/>
    <s v="https://twitter.com/ms_rzayeva/status/1115957100281253888"/>
    <m/>
    <m/>
    <s v="1115957100281253888"/>
    <m/>
    <b v="0"/>
    <n v="3"/>
    <s v=""/>
    <b v="0"/>
    <s v="tr"/>
    <m/>
    <s v=""/>
    <b v="0"/>
    <n v="2"/>
    <s v=""/>
    <s v="Twitter for Android"/>
    <b v="0"/>
    <s v="1115957100281253888"/>
    <s v="Tweet"/>
    <n v="0"/>
    <n v="0"/>
    <m/>
    <m/>
    <m/>
    <m/>
    <m/>
    <m/>
    <m/>
    <m/>
    <n v="6"/>
    <s v="7"/>
    <s v="7"/>
    <n v="0"/>
    <n v="0"/>
    <n v="0"/>
    <n v="0"/>
    <n v="0"/>
    <n v="0"/>
    <n v="26"/>
    <n v="100"/>
    <n v="26"/>
  </r>
  <r>
    <s v="ms_rzayeva"/>
    <s v="ms_rzayeva"/>
    <m/>
    <m/>
    <m/>
    <m/>
    <m/>
    <m/>
    <m/>
    <m/>
    <s v="No"/>
    <n v="123"/>
    <m/>
    <m/>
    <x v="0"/>
    <d v="2019-04-10T12:40:15.000"/>
    <s v="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_x000a_#ElinaÜçünSusma  _x000a_#JusticeForElina"/>
    <m/>
    <m/>
    <x v="3"/>
    <m/>
    <s v="http://pbs.twimg.com/profile_images/1079429946852941824/BYAQg-Ux_normal.jpg"/>
    <x v="113"/>
    <s v="https://twitter.com/ms_rzayeva/status/1115957663001645058"/>
    <m/>
    <m/>
    <s v="1115957663001645058"/>
    <m/>
    <b v="0"/>
    <n v="33"/>
    <s v=""/>
    <b v="0"/>
    <s v="tr"/>
    <m/>
    <s v=""/>
    <b v="0"/>
    <n v="5"/>
    <s v=""/>
    <s v="Twitter for Android"/>
    <b v="0"/>
    <s v="1115957663001645058"/>
    <s v="Tweet"/>
    <n v="0"/>
    <n v="0"/>
    <m/>
    <m/>
    <m/>
    <m/>
    <m/>
    <m/>
    <m/>
    <m/>
    <n v="6"/>
    <s v="7"/>
    <s v="7"/>
    <n v="0"/>
    <n v="0"/>
    <n v="0"/>
    <n v="0"/>
    <n v="0"/>
    <n v="0"/>
    <n v="35"/>
    <n v="100"/>
    <n v="35"/>
  </r>
  <r>
    <s v="ms_rzayeva"/>
    <s v="ms_rzayeva"/>
    <m/>
    <m/>
    <m/>
    <m/>
    <m/>
    <m/>
    <m/>
    <m/>
    <s v="No"/>
    <n v="124"/>
    <m/>
    <m/>
    <x v="0"/>
    <d v="2019-04-11T17:13:42.000"/>
    <s v="Biz  #13reasonswhy  serialını yaşadıq..💔 _x000a_#ElinaÜçünSusma   #JusticeforElina  #BullinqəSon  #BullinqOlundum"/>
    <m/>
    <m/>
    <x v="19"/>
    <m/>
    <s v="http://pbs.twimg.com/profile_images/1079429946852941824/BYAQg-Ux_normal.jpg"/>
    <x v="114"/>
    <s v="https://twitter.com/ms_rzayeva/status/1116388869027581952"/>
    <m/>
    <m/>
    <s v="1116388869027581952"/>
    <m/>
    <b v="0"/>
    <n v="1"/>
    <s v=""/>
    <b v="0"/>
    <s v="tr"/>
    <m/>
    <s v=""/>
    <b v="0"/>
    <n v="1"/>
    <s v=""/>
    <s v="Twitter for Android"/>
    <b v="0"/>
    <s v="1116388869027581952"/>
    <s v="Tweet"/>
    <n v="0"/>
    <n v="0"/>
    <m/>
    <m/>
    <m/>
    <m/>
    <m/>
    <m/>
    <m/>
    <m/>
    <n v="6"/>
    <s v="7"/>
    <s v="7"/>
    <n v="0"/>
    <n v="0"/>
    <n v="0"/>
    <n v="0"/>
    <n v="0"/>
    <n v="0"/>
    <n v="8"/>
    <n v="100"/>
    <n v="8"/>
  </r>
  <r>
    <s v="ms_rzayeva"/>
    <s v="ms_rzayeva"/>
    <m/>
    <m/>
    <m/>
    <m/>
    <m/>
    <m/>
    <m/>
    <m/>
    <s v="No"/>
    <n v="125"/>
    <m/>
    <m/>
    <x v="0"/>
    <d v="2019-04-12T08:59:04.000"/>
    <s v="VİDEONU SONADƏK İZLƏYİN_x000a_UTANIRAM..ÇOX UTANIRAM.._x000a_XƏCALƏT ÇƏKİRƏM,ÖLÜRƏM UTANCIMDAN._x000a_BİR CƏMİYYƏT NECƏ BU QƏDƏR CINDIR OLA BİLƏR? ALLAH BELİNİZİ QIRSIN,ZÜLM ÇƏKİB,ÖLMƏK İSTƏYİB,ÖLƏ BİLMƏYƏSİZ RƏZİL ŞƏRƏFSİZLƏR _x000a_#ElinaÜçünSusma  #JusticeForElina  _x000a_https://t.co/rLZxXhge2L"/>
    <s v="https://www.facebook.com/goldmilliondollarboy/videos/867261483625412/UzpfSTEwMDAxMDMxMTEyNjY1Mjo4NTAwMDg4MjUzNTI4MTQ/?id=100010311126652"/>
    <s v="facebook.com"/>
    <x v="3"/>
    <m/>
    <s v="http://pbs.twimg.com/profile_images/1079429946852941824/BYAQg-Ux_normal.jpg"/>
    <x v="115"/>
    <s v="https://twitter.com/ms_rzayeva/status/1116626779538509829"/>
    <m/>
    <m/>
    <s v="1116626779538509829"/>
    <m/>
    <b v="0"/>
    <n v="2"/>
    <s v=""/>
    <b v="0"/>
    <s v="tr"/>
    <m/>
    <s v=""/>
    <b v="0"/>
    <n v="0"/>
    <s v=""/>
    <s v="Twitter Web Client"/>
    <b v="0"/>
    <s v="1116626779538509829"/>
    <s v="Tweet"/>
    <n v="0"/>
    <n v="0"/>
    <m/>
    <m/>
    <m/>
    <m/>
    <m/>
    <m/>
    <m/>
    <m/>
    <n v="6"/>
    <s v="7"/>
    <s v="7"/>
    <n v="0"/>
    <n v="0"/>
    <n v="0"/>
    <n v="0"/>
    <n v="0"/>
    <n v="0"/>
    <n v="31"/>
    <n v="100"/>
    <n v="31"/>
  </r>
  <r>
    <s v="yellowdreams16"/>
    <s v="ms_rzayeva"/>
    <m/>
    <m/>
    <m/>
    <m/>
    <m/>
    <m/>
    <m/>
    <m/>
    <s v="No"/>
    <n v="126"/>
    <m/>
    <m/>
    <x v="1"/>
    <d v="2019-04-12T17:03:39.000"/>
    <s v="Qorxudan qızı danışdırıb videoya çəkmək,anasını yanına buraxmamaq,anadan öncə direktor və psixoloqun otağa girməsi,suallar verib danışdırması,hadisədən öncə baş verən şeylər sadəcə bu cəmiyyət üçün mövcud olan ümidlərn boşuna olmasının sübutudu_x000a_#ElinaÜçünSusma  _x000a_#JusticeForElina"/>
    <m/>
    <m/>
    <x v="1"/>
    <m/>
    <s v="http://pbs.twimg.com/profile_images/1116745402336862209/xTgln7fG_normal.jpg"/>
    <x v="116"/>
    <s v="https://twitter.com/yellowdreams16/status/1116748728847745025"/>
    <m/>
    <m/>
    <s v="1116748728847745025"/>
    <m/>
    <b v="0"/>
    <n v="0"/>
    <s v=""/>
    <b v="0"/>
    <s v="tr"/>
    <m/>
    <s v=""/>
    <b v="0"/>
    <n v="5"/>
    <s v="1115957663001645058"/>
    <s v="Twitter for Android"/>
    <b v="0"/>
    <s v="1115957663001645058"/>
    <s v="Tweet"/>
    <n v="0"/>
    <n v="0"/>
    <m/>
    <m/>
    <m/>
    <m/>
    <m/>
    <m/>
    <m/>
    <m/>
    <n v="1"/>
    <s v="4"/>
    <s v="7"/>
    <n v="0"/>
    <n v="0"/>
    <n v="0"/>
    <n v="0"/>
    <n v="0"/>
    <n v="0"/>
    <n v="35"/>
    <n v="100"/>
    <n v="35"/>
  </r>
  <r>
    <s v="muradarif"/>
    <s v="muradarif"/>
    <m/>
    <m/>
    <m/>
    <m/>
    <m/>
    <m/>
    <m/>
    <m/>
    <s v="No"/>
    <n v="127"/>
    <m/>
    <m/>
    <x v="0"/>
    <d v="2019-04-10T18:37:22.000"/>
    <s v="#JusticeForElina #elinaüçünsusma https://t.co/G8gPAmzm9z"/>
    <s v="https://www.instagram.com/p/BwE-4djBVuB/?igshid=18h4gqycbry16"/>
    <s v="instagram.com"/>
    <x v="5"/>
    <m/>
    <s v="http://pbs.twimg.com/profile_images/947073130165620736/cAC4kkMX_normal.jpg"/>
    <x v="117"/>
    <s v="https://twitter.com/muradarif/status/1116047537645871105"/>
    <m/>
    <m/>
    <s v="1116047537645871105"/>
    <m/>
    <b v="0"/>
    <n v="6"/>
    <s v=""/>
    <b v="0"/>
    <s v="und"/>
    <m/>
    <s v=""/>
    <b v="0"/>
    <n v="3"/>
    <s v=""/>
    <s v="Instagram"/>
    <b v="0"/>
    <s v="1116047537645871105"/>
    <s v="Tweet"/>
    <n v="0"/>
    <n v="0"/>
    <m/>
    <m/>
    <m/>
    <m/>
    <m/>
    <m/>
    <m/>
    <m/>
    <n v="2"/>
    <s v="4"/>
    <s v="4"/>
    <n v="0"/>
    <n v="0"/>
    <n v="0"/>
    <n v="0"/>
    <n v="0"/>
    <n v="0"/>
    <n v="2"/>
    <n v="100"/>
    <n v="2"/>
  </r>
  <r>
    <s v="muradarif"/>
    <s v="muradarif"/>
    <m/>
    <m/>
    <m/>
    <m/>
    <m/>
    <m/>
    <m/>
    <m/>
    <s v="No"/>
    <n v="128"/>
    <m/>
    <m/>
    <x v="0"/>
    <d v="2019-04-11T05:46:09.000"/>
    <s v="4 dəfə məktəb dəyişmişəm... Hər sinifdə də &quot;ağ qarğa&quot; idim. Seçilməyi, fərqlənməyi digər uşaqlar bağışlamır. Yaradıcı təbiət, fərqli tərbiyə, dəyərlər, azca eqoizm, azca narsisizm, bütün bunlar özümə dost tapmağa, &quot;dəstəyə&quot; qoşulmağıma mane olub._x000a__x000a_#JusticeForElina #ElinaÜçünSusma"/>
    <m/>
    <m/>
    <x v="5"/>
    <m/>
    <s v="http://pbs.twimg.com/profile_images/947073130165620736/cAC4kkMX_normal.jpg"/>
    <x v="118"/>
    <s v="https://twitter.com/muradarif/status/1116215842864340992"/>
    <m/>
    <m/>
    <s v="1116215842864340992"/>
    <m/>
    <b v="0"/>
    <n v="45"/>
    <s v=""/>
    <b v="0"/>
    <s v="tr"/>
    <m/>
    <s v=""/>
    <b v="0"/>
    <n v="3"/>
    <s v=""/>
    <s v="Twitter for Android"/>
    <b v="0"/>
    <s v="1116215842864340992"/>
    <s v="Tweet"/>
    <n v="0"/>
    <n v="0"/>
    <m/>
    <m/>
    <m/>
    <m/>
    <m/>
    <m/>
    <m/>
    <m/>
    <n v="2"/>
    <s v="4"/>
    <s v="4"/>
    <n v="0"/>
    <n v="0"/>
    <n v="0"/>
    <n v="0"/>
    <n v="0"/>
    <n v="0"/>
    <n v="35"/>
    <n v="100"/>
    <n v="35"/>
  </r>
  <r>
    <s v="yellowdreams16"/>
    <s v="muradarif"/>
    <m/>
    <m/>
    <m/>
    <m/>
    <m/>
    <m/>
    <m/>
    <m/>
    <s v="No"/>
    <n v="129"/>
    <m/>
    <m/>
    <x v="1"/>
    <d v="2019-04-12T17:07:22.000"/>
    <s v="4 dəfə məktəb dəyişmişəm... Hər sinifdə də &quot;ağ qarğa&quot; idim. Seçilməyi, fərqlənməyi digər uşaqlar bağışlamır. Yaradıcı təbiət, fərqli tərbiyə, dəyərlər, azca eqoizm, azca narsisizm, bütün bunlar özümə dost tapmağa, &quot;dəstəyə&quot; qoşulmağıma mane olub._x000a__x000a_#JusticeForElina #ElinaÜçünSusma"/>
    <m/>
    <m/>
    <x v="1"/>
    <m/>
    <s v="http://pbs.twimg.com/profile_images/1116745402336862209/xTgln7fG_normal.jpg"/>
    <x v="119"/>
    <s v="https://twitter.com/yellowdreams16/status/1116749663007334405"/>
    <m/>
    <m/>
    <s v="1116749663007334405"/>
    <m/>
    <b v="0"/>
    <n v="0"/>
    <s v=""/>
    <b v="0"/>
    <s v="tr"/>
    <m/>
    <s v=""/>
    <b v="0"/>
    <n v="3"/>
    <s v="1116215842864340992"/>
    <s v="Twitter for Android"/>
    <b v="0"/>
    <s v="1116215842864340992"/>
    <s v="Tweet"/>
    <n v="0"/>
    <n v="0"/>
    <m/>
    <m/>
    <m/>
    <m/>
    <m/>
    <m/>
    <m/>
    <m/>
    <n v="1"/>
    <s v="4"/>
    <s v="4"/>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7">
    <i>
      <x v="1"/>
    </i>
    <i r="1">
      <x v="4"/>
    </i>
    <i r="2">
      <x v="97"/>
    </i>
    <i r="3">
      <x v="19"/>
    </i>
    <i r="2">
      <x v="100"/>
    </i>
    <i r="3">
      <x v="19"/>
    </i>
    <i r="3">
      <x v="20"/>
    </i>
    <i r="3">
      <x v="21"/>
    </i>
    <i r="3">
      <x v="23"/>
    </i>
    <i r="3">
      <x v="24"/>
    </i>
    <i r="2">
      <x v="101"/>
    </i>
    <i r="3">
      <x v="2"/>
    </i>
    <i r="3">
      <x v="7"/>
    </i>
    <i r="3">
      <x v="10"/>
    </i>
    <i r="3">
      <x v="12"/>
    </i>
    <i r="3">
      <x v="13"/>
    </i>
    <i r="3">
      <x v="15"/>
    </i>
    <i r="3">
      <x v="16"/>
    </i>
    <i r="3">
      <x v="17"/>
    </i>
    <i r="3">
      <x v="18"/>
    </i>
    <i r="3">
      <x v="19"/>
    </i>
    <i r="3">
      <x v="20"/>
    </i>
    <i r="3">
      <x v="21"/>
    </i>
    <i r="3">
      <x v="22"/>
    </i>
    <i r="3">
      <x v="23"/>
    </i>
    <i r="2">
      <x v="102"/>
    </i>
    <i r="3">
      <x v="4"/>
    </i>
    <i r="3">
      <x v="5"/>
    </i>
    <i r="3">
      <x v="6"/>
    </i>
    <i r="3">
      <x v="7"/>
    </i>
    <i r="3">
      <x v="10"/>
    </i>
    <i r="3">
      <x v="11"/>
    </i>
    <i r="3">
      <x v="12"/>
    </i>
    <i r="3">
      <x v="13"/>
    </i>
    <i r="3">
      <x v="15"/>
    </i>
    <i r="3">
      <x v="17"/>
    </i>
    <i r="3">
      <x v="18"/>
    </i>
    <i r="3">
      <x v="21"/>
    </i>
    <i r="3">
      <x v="24"/>
    </i>
    <i r="2">
      <x v="103"/>
    </i>
    <i r="3">
      <x v="9"/>
    </i>
    <i r="3">
      <x v="11"/>
    </i>
    <i r="3">
      <x v="12"/>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0">
        <i x="19" s="1"/>
        <i x="7" s="1"/>
        <i x="11" s="1"/>
        <i x="13" s="1"/>
        <i x="14" s="1"/>
        <i x="3" s="1"/>
        <i x="10" s="1"/>
        <i x="12" s="1"/>
        <i x="8" s="1"/>
        <i x="2" s="1"/>
        <i x="18" s="1"/>
        <i x="17" s="1"/>
        <i x="5" s="1"/>
        <i x="9" s="1"/>
        <i x="6" s="1"/>
        <i x="15" s="1"/>
        <i x="16"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9" totalsRowShown="0" headerRowDxfId="492" dataDxfId="456">
  <autoFilter ref="A2:BL129"/>
  <tableColumns count="64">
    <tableColumn id="1" name="Vertex 1" dataDxfId="441"/>
    <tableColumn id="2" name="Vertex 2" dataDxfId="439"/>
    <tableColumn id="3" name="Color" dataDxfId="440"/>
    <tableColumn id="4" name="Width" dataDxfId="465"/>
    <tableColumn id="11" name="Style" dataDxfId="464"/>
    <tableColumn id="5" name="Opacity" dataDxfId="463"/>
    <tableColumn id="6" name="Visibility" dataDxfId="462"/>
    <tableColumn id="10" name="Label" dataDxfId="461"/>
    <tableColumn id="12" name="Label Text Color" dataDxfId="460"/>
    <tableColumn id="13" name="Label Font Size" dataDxfId="459"/>
    <tableColumn id="14" name="Reciprocated?" dataDxfId="94"/>
    <tableColumn id="7" name="ID" dataDxfId="458"/>
    <tableColumn id="9" name="Dynamic Filter" dataDxfId="457"/>
    <tableColumn id="8" name="Add Your Own Columns Here" dataDxfId="438"/>
    <tableColumn id="15" name="Relationship" dataDxfId="437"/>
    <tableColumn id="16" name="Relationship Date (UTC)" dataDxfId="436"/>
    <tableColumn id="17" name="Tweet" dataDxfId="435"/>
    <tableColumn id="18" name="URLs in Tweet" dataDxfId="434"/>
    <tableColumn id="19" name="Domains in Tweet" dataDxfId="433"/>
    <tableColumn id="20" name="Hashtags in Tweet" dataDxfId="432"/>
    <tableColumn id="21" name="Media in Tweet" dataDxfId="431"/>
    <tableColumn id="22" name="Tweet Image File" dataDxfId="430"/>
    <tableColumn id="23" name="Tweet Date (UTC)" dataDxfId="429"/>
    <tableColumn id="24" name="Twitter Page for Tweet" dataDxfId="428"/>
    <tableColumn id="25" name="Latitude" dataDxfId="427"/>
    <tableColumn id="26" name="Longitude" dataDxfId="426"/>
    <tableColumn id="27" name="Imported ID" dataDxfId="425"/>
    <tableColumn id="28" name="In-Reply-To Tweet ID" dataDxfId="424"/>
    <tableColumn id="29" name="Favorited" dataDxfId="423"/>
    <tableColumn id="30" name="Favorite Count" dataDxfId="422"/>
    <tableColumn id="31" name="In-Reply-To User ID" dataDxfId="421"/>
    <tableColumn id="32" name="Is Quote Status" dataDxfId="420"/>
    <tableColumn id="33" name="Language" dataDxfId="419"/>
    <tableColumn id="34" name="Possibly Sensitive" dataDxfId="418"/>
    <tableColumn id="35" name="Quoted Status ID" dataDxfId="417"/>
    <tableColumn id="36" name="Retweeted" dataDxfId="416"/>
    <tableColumn id="37" name="Retweet Count" dataDxfId="415"/>
    <tableColumn id="38" name="Retweet ID" dataDxfId="414"/>
    <tableColumn id="39" name="Source" dataDxfId="413"/>
    <tableColumn id="40" name="Truncated" dataDxfId="412"/>
    <tableColumn id="41" name="Unified Twitter ID" dataDxfId="411"/>
    <tableColumn id="42" name="Imported Tweet Type" dataDxfId="410"/>
    <tableColumn id="43" name="Added By Extended Analysis" dataDxfId="409"/>
    <tableColumn id="44" name="Corrected By Extended Analysis" dataDxfId="408"/>
    <tableColumn id="45" name="Place Bounding Box" dataDxfId="407"/>
    <tableColumn id="46" name="Place Country" dataDxfId="406"/>
    <tableColumn id="47" name="Place Country Code" dataDxfId="405"/>
    <tableColumn id="48" name="Place Full Name" dataDxfId="404"/>
    <tableColumn id="49" name="Place ID" dataDxfId="403"/>
    <tableColumn id="50" name="Place Name" dataDxfId="402"/>
    <tableColumn id="51" name="Place Type" dataDxfId="401"/>
    <tableColumn id="52" name="Place URL" dataDxfId="40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9" totalsRowShown="0" headerRowDxfId="331" dataDxfId="330">
  <autoFilter ref="A14:V19"/>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307" dataDxfId="306">
  <autoFilter ref="A22:V32"/>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82" dataDxfId="281">
  <autoFilter ref="A35:V45"/>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257" dataDxfId="256">
  <autoFilter ref="A48:V58"/>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63" totalsRowShown="0" headerRowDxfId="232" dataDxfId="231">
  <autoFilter ref="A61:V6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V69" totalsRowShown="0" headerRowDxfId="229" dataDxfId="228">
  <autoFilter ref="A66:V6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V82" totalsRowShown="0" headerRowDxfId="182" dataDxfId="181">
  <autoFilter ref="A72:V8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3" totalsRowShown="0" headerRowDxfId="491" dataDxfId="442">
  <autoFilter ref="A2:BS103"/>
  <tableColumns count="71">
    <tableColumn id="1" name="Vertex" dataDxfId="455"/>
    <tableColumn id="2" name="Color" dataDxfId="454"/>
    <tableColumn id="5" name="Shape" dataDxfId="453"/>
    <tableColumn id="6" name="Size" dataDxfId="452"/>
    <tableColumn id="4" name="Opacity" dataDxfId="380"/>
    <tableColumn id="7" name="Image File" dataDxfId="378"/>
    <tableColumn id="3" name="Visibility" dataDxfId="379"/>
    <tableColumn id="10" name="Label" dataDxfId="451"/>
    <tableColumn id="16" name="Label Fill Color" dataDxfId="450"/>
    <tableColumn id="9" name="Label Position" dataDxfId="374"/>
    <tableColumn id="8" name="Tooltip" dataDxfId="372"/>
    <tableColumn id="18" name="Layout Order" dataDxfId="373"/>
    <tableColumn id="13" name="X" dataDxfId="449"/>
    <tableColumn id="14" name="Y" dataDxfId="448"/>
    <tableColumn id="12" name="Locked?" dataDxfId="447"/>
    <tableColumn id="19" name="Polar R" dataDxfId="446"/>
    <tableColumn id="20" name="Polar Angle" dataDxfId="44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44"/>
    <tableColumn id="28" name="Dynamic Filter" dataDxfId="443"/>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77"/>
    <tableColumn id="49" name="Custom Menu Item Text" dataDxfId="376"/>
    <tableColumn id="50" name="Custom Menu Item Action" dataDxfId="375"/>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49" totalsRowShown="0" headerRowDxfId="147" dataDxfId="146">
  <autoFilter ref="A1:G64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80" totalsRowShown="0" headerRowDxfId="138" dataDxfId="137">
  <autoFilter ref="A1:L68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3" totalsRowShown="0" headerRowDxfId="64" dataDxfId="63">
  <autoFilter ref="A2:BL1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90">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489"/>
    <tableColumn id="20" name="Collapsed X"/>
    <tableColumn id="21" name="Collapsed Y"/>
    <tableColumn id="6" name="ID" dataDxfId="48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87" dataDxfId="486">
  <autoFilter ref="A1:C10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5"/>
    <tableColumn id="2" name="Degree Frequency" dataDxfId="484">
      <calculatedColumnFormula>COUNTIF(Vertices[Degree], "&gt;= " &amp; D2) - COUNTIF(Vertices[Degree], "&gt;=" &amp; D3)</calculatedColumnFormula>
    </tableColumn>
    <tableColumn id="3" name="In-Degree Bin" dataDxfId="483"/>
    <tableColumn id="4" name="In-Degree Frequency" dataDxfId="482">
      <calculatedColumnFormula>COUNTIF(Vertices[In-Degree], "&gt;= " &amp; F2) - COUNTIF(Vertices[In-Degree], "&gt;=" &amp; F3)</calculatedColumnFormula>
    </tableColumn>
    <tableColumn id="5" name="Out-Degree Bin" dataDxfId="481"/>
    <tableColumn id="6" name="Out-Degree Frequency" dataDxfId="480">
      <calculatedColumnFormula>COUNTIF(Vertices[Out-Degree], "&gt;= " &amp; H2) - COUNTIF(Vertices[Out-Degree], "&gt;=" &amp; H3)</calculatedColumnFormula>
    </tableColumn>
    <tableColumn id="7" name="Betweenness Centrality Bin" dataDxfId="479"/>
    <tableColumn id="8" name="Betweenness Centrality Frequency" dataDxfId="478">
      <calculatedColumnFormula>COUNTIF(Vertices[Betweenness Centrality], "&gt;= " &amp; J2) - COUNTIF(Vertices[Betweenness Centrality], "&gt;=" &amp; J3)</calculatedColumnFormula>
    </tableColumn>
    <tableColumn id="9" name="Closeness Centrality Bin" dataDxfId="477"/>
    <tableColumn id="10" name="Closeness Centrality Frequency" dataDxfId="476">
      <calculatedColumnFormula>COUNTIF(Vertices[Closeness Centrality], "&gt;= " &amp; L2) - COUNTIF(Vertices[Closeness Centrality], "&gt;=" &amp; L3)</calculatedColumnFormula>
    </tableColumn>
    <tableColumn id="11" name="Eigenvector Centrality Bin" dataDxfId="475"/>
    <tableColumn id="12" name="Eigenvector Centrality Frequency" dataDxfId="474">
      <calculatedColumnFormula>COUNTIF(Vertices[Eigenvector Centrality], "&gt;= " &amp; N2) - COUNTIF(Vertices[Eigenvector Centrality], "&gt;=" &amp; N3)</calculatedColumnFormula>
    </tableColumn>
    <tableColumn id="18" name="PageRank Bin" dataDxfId="473"/>
    <tableColumn id="17" name="PageRank Frequency" dataDxfId="472">
      <calculatedColumnFormula>COUNTIF(Vertices[Eigenvector Centrality], "&gt;= " &amp; P2) - COUNTIF(Vertices[Eigenvector Centrality], "&gt;=" &amp; P3)</calculatedColumnFormula>
    </tableColumn>
    <tableColumn id="13" name="Clustering Coefficient Bin" dataDxfId="471"/>
    <tableColumn id="14" name="Clustering Coefficient Frequency" dataDxfId="470">
      <calculatedColumnFormula>COUNTIF(Vertices[Clustering Coefficient], "&gt;= " &amp; R2) - COUNTIF(Vertices[Clustering Coefficient], "&gt;=" &amp; R3)</calculatedColumnFormula>
    </tableColumn>
    <tableColumn id="15" name="Dynamic Filter Bin" dataDxfId="469"/>
    <tableColumn id="16" name="Dynamic Filter Frequency" dataDxfId="46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v7LAbzgbddturwK-nuuYKkWINv4nHOF-pqAjs0/?utm_source=ig_twitter_share&amp;igshid=82xokqfin4sz" TargetMode="External" /><Relationship Id="rId2" Type="http://schemas.openxmlformats.org/officeDocument/2006/relationships/hyperlink" Target="https://m.facebook.com/groups/120696791909494?view=permalink&amp;id=338671230112048" TargetMode="External" /><Relationship Id="rId3" Type="http://schemas.openxmlformats.org/officeDocument/2006/relationships/hyperlink" Target="https://www.facebook.com/100003663972273/posts/1563109100487874/" TargetMode="External" /><Relationship Id="rId4" Type="http://schemas.openxmlformats.org/officeDocument/2006/relationships/hyperlink" Target="http://chng.it/rbNLZPZg" TargetMode="External" /><Relationship Id="rId5" Type="http://schemas.openxmlformats.org/officeDocument/2006/relationships/hyperlink" Target="http://chng.it/rbNLZPZg" TargetMode="External" /><Relationship Id="rId6" Type="http://schemas.openxmlformats.org/officeDocument/2006/relationships/hyperlink" Target="http://chng.it/Wv7znwBS" TargetMode="External" /><Relationship Id="rId7" Type="http://schemas.openxmlformats.org/officeDocument/2006/relationships/hyperlink" Target="https://www.instagram.com/p/BwE-4djBVuB/?igshid=18h4gqycbry16" TargetMode="External" /><Relationship Id="rId8" Type="http://schemas.openxmlformats.org/officeDocument/2006/relationships/hyperlink" Target="https://twitter.com/dj_tural/status/1115961759104421891" TargetMode="External" /><Relationship Id="rId9" Type="http://schemas.openxmlformats.org/officeDocument/2006/relationships/hyperlink" Target="http://chng.it/8yN9XxQC" TargetMode="External" /><Relationship Id="rId10" Type="http://schemas.openxmlformats.org/officeDocument/2006/relationships/hyperlink" Target="http://chng.it/rbNLZPZg" TargetMode="External" /><Relationship Id="rId11" Type="http://schemas.openxmlformats.org/officeDocument/2006/relationships/hyperlink" Target="https://www.change.org/p/&#1087;&#1077;&#1088;&#1074;&#1086;&#1081;-&#1083;&#1077;&#1076;&#1080;-&#1072;&#1079;&#1077;&#1088;&#1073;&#1072;&#1081;&#1076;&#1078;&#1072;&#1085;&#1089;&#1082;&#1086;&#1081;-&#1088;&#1077;&#1089;&#1087;&#1091;&#1073;&#1083;&#1080;&#1082;&#1080;-&#1084;&#1077;&#1093;&#1088;&#1080;&#1073;&#1072;&#1085;-&#1072;&#1083;&#1080;&#1077;&#1074;&#1086;&#1081;-justice-for-elina-hajiyeva?recruiter=288082513&amp;utm_source=share_petition&amp;utm_campaign=petition_show&amp;utm_medium=whatsapp&amp;utm_content=washarecopy_14792367_ru-RU%3Av2&amp;recruited_by_id=11c65f28-a0dc-45c9-9ec7-58f9cabc3ea5" TargetMode="External" /><Relationship Id="rId12" Type="http://schemas.openxmlformats.org/officeDocument/2006/relationships/hyperlink" Target="https://www.facebook.com/100000300995070/posts/2325769667443044/" TargetMode="External" /><Relationship Id="rId13" Type="http://schemas.openxmlformats.org/officeDocument/2006/relationships/hyperlink" Target="https://www.facebook.com/goldmilliondollarboy/videos/867261483625412/UzpfSTEwMDAxMDMxMTEyNjY1Mjo4NTAwMDg4MjUzNTI4MTQ/?id=100010311126652" TargetMode="External" /><Relationship Id="rId14" Type="http://schemas.openxmlformats.org/officeDocument/2006/relationships/hyperlink" Target="https://www.instagram.com/p/BwE-4djBVuB/?igshid=18h4gqycbry16" TargetMode="External" /><Relationship Id="rId15" Type="http://schemas.openxmlformats.org/officeDocument/2006/relationships/hyperlink" Target="https://pbs.twimg.com/media/D30O5v2W4AAQ4v-.jpg" TargetMode="External" /><Relationship Id="rId16" Type="http://schemas.openxmlformats.org/officeDocument/2006/relationships/hyperlink" Target="https://pbs.twimg.com/media/D30clqqX4AI19ji.jpg" TargetMode="External" /><Relationship Id="rId17" Type="http://schemas.openxmlformats.org/officeDocument/2006/relationships/hyperlink" Target="https://pbs.twimg.com/media/D3u3So6W4AEfeuw.jpg" TargetMode="External" /><Relationship Id="rId18" Type="http://schemas.openxmlformats.org/officeDocument/2006/relationships/hyperlink" Target="https://pbs.twimg.com/media/D32fYYfW4AArC31.jpg" TargetMode="External" /><Relationship Id="rId19" Type="http://schemas.openxmlformats.org/officeDocument/2006/relationships/hyperlink" Target="https://pbs.twimg.com/media/D32dK1aXkAEpr14.jpg" TargetMode="External" /><Relationship Id="rId20" Type="http://schemas.openxmlformats.org/officeDocument/2006/relationships/hyperlink" Target="https://pbs.twimg.com/media/D32dK1aXkAEpr14.jpg" TargetMode="External" /><Relationship Id="rId21" Type="http://schemas.openxmlformats.org/officeDocument/2006/relationships/hyperlink" Target="https://pbs.twimg.com/media/D32dK1aXkAEpr14.jpg" TargetMode="External" /><Relationship Id="rId22" Type="http://schemas.openxmlformats.org/officeDocument/2006/relationships/hyperlink" Target="https://pbs.twimg.com/media/D3zaWnOW0AYbRvS.jpg" TargetMode="External" /><Relationship Id="rId23" Type="http://schemas.openxmlformats.org/officeDocument/2006/relationships/hyperlink" Target="https://pbs.twimg.com/media/D394OFDXoAQjrfG.jpg" TargetMode="External" /><Relationship Id="rId24" Type="http://schemas.openxmlformats.org/officeDocument/2006/relationships/hyperlink" Target="https://pbs.twimg.com/media/D392hrmW4AAK3nv.jpg" TargetMode="External" /><Relationship Id="rId25" Type="http://schemas.openxmlformats.org/officeDocument/2006/relationships/hyperlink" Target="https://pbs.twimg.com/media/D392hrmW4AAK3nv.jpg" TargetMode="External" /><Relationship Id="rId26" Type="http://schemas.openxmlformats.org/officeDocument/2006/relationships/hyperlink" Target="https://pbs.twimg.com/media/D394ST5XkAMDaS0.jpg" TargetMode="External" /><Relationship Id="rId27" Type="http://schemas.openxmlformats.org/officeDocument/2006/relationships/hyperlink" Target="http://pbs.twimg.com/profile_images/923202508104851456/HKa9CavF_normal.jpg" TargetMode="External" /><Relationship Id="rId28" Type="http://schemas.openxmlformats.org/officeDocument/2006/relationships/hyperlink" Target="http://pbs.twimg.com/profile_images/1112367090566983680/BxHpl2JL_normal.jpg" TargetMode="External" /><Relationship Id="rId29" Type="http://schemas.openxmlformats.org/officeDocument/2006/relationships/hyperlink" Target="http://pbs.twimg.com/profile_images/1085532272495742976/IY3GvzOQ_normal.jpg" TargetMode="External" /><Relationship Id="rId30" Type="http://schemas.openxmlformats.org/officeDocument/2006/relationships/hyperlink" Target="http://pbs.twimg.com/profile_images/1113143319616471041/Wa_2ZrXs_normal.jpg" TargetMode="External" /><Relationship Id="rId31" Type="http://schemas.openxmlformats.org/officeDocument/2006/relationships/hyperlink" Target="http://pbs.twimg.com/profile_images/1113465491316543488/_GmmXdIZ_normal.jpg" TargetMode="External" /><Relationship Id="rId32" Type="http://schemas.openxmlformats.org/officeDocument/2006/relationships/hyperlink" Target="http://pbs.twimg.com/profile_images/1104976854803468288/yEZQ5YQj_normal.jpg" TargetMode="External" /><Relationship Id="rId33" Type="http://schemas.openxmlformats.org/officeDocument/2006/relationships/hyperlink" Target="http://pbs.twimg.com/profile_images/1116633864670208000/GjIdM0Pk_normal.jpg" TargetMode="External" /><Relationship Id="rId34" Type="http://schemas.openxmlformats.org/officeDocument/2006/relationships/hyperlink" Target="http://pbs.twimg.com/profile_images/1108127699124609026/poHCp8uS_normal.jpg" TargetMode="External" /><Relationship Id="rId35" Type="http://schemas.openxmlformats.org/officeDocument/2006/relationships/hyperlink" Target="http://pbs.twimg.com/profile_images/1044876679393538048/f4buQtZ6_normal.jpg" TargetMode="External" /><Relationship Id="rId36" Type="http://schemas.openxmlformats.org/officeDocument/2006/relationships/hyperlink" Target="http://pbs.twimg.com/profile_images/1115398423312834566/15rUiL1T_normal.jpg" TargetMode="External" /><Relationship Id="rId37" Type="http://schemas.openxmlformats.org/officeDocument/2006/relationships/hyperlink" Target="http://pbs.twimg.com/profile_images/1115530468936392704/ODdzdqrB_normal.jpg" TargetMode="External" /><Relationship Id="rId38" Type="http://schemas.openxmlformats.org/officeDocument/2006/relationships/hyperlink" Target="http://pbs.twimg.com/profile_images/681638555655909376/4d5y3J4z_normal.jpg" TargetMode="External" /><Relationship Id="rId39" Type="http://schemas.openxmlformats.org/officeDocument/2006/relationships/hyperlink" Target="http://pbs.twimg.com/profile_images/1113396989301915650/0zGil1da_normal.jpg" TargetMode="External" /><Relationship Id="rId40" Type="http://schemas.openxmlformats.org/officeDocument/2006/relationships/hyperlink" Target="http://pbs.twimg.com/profile_images/1115790977216602112/CVrTy3wo_normal.jpg" TargetMode="External" /><Relationship Id="rId41" Type="http://schemas.openxmlformats.org/officeDocument/2006/relationships/hyperlink" Target="http://pbs.twimg.com/profile_images/947520620362850305/p8dYSByi_normal.jpg" TargetMode="External" /><Relationship Id="rId42" Type="http://schemas.openxmlformats.org/officeDocument/2006/relationships/hyperlink" Target="http://pbs.twimg.com/profile_images/1114499259334897665/IXKvKNVi_normal.jpg" TargetMode="External" /><Relationship Id="rId43" Type="http://schemas.openxmlformats.org/officeDocument/2006/relationships/hyperlink" Target="http://pbs.twimg.com/profile_images/1110798150934110209/c3LQ1XWc_normal.jpg" TargetMode="External" /><Relationship Id="rId44" Type="http://schemas.openxmlformats.org/officeDocument/2006/relationships/hyperlink" Target="http://pbs.twimg.com/profile_images/1113343377146302465/TIIyCPug_normal.jpg" TargetMode="External" /><Relationship Id="rId45" Type="http://schemas.openxmlformats.org/officeDocument/2006/relationships/hyperlink" Target="http://pbs.twimg.com/profile_images/1114868984661389312/hjUtHyID_normal.jpg" TargetMode="External" /><Relationship Id="rId46" Type="http://schemas.openxmlformats.org/officeDocument/2006/relationships/hyperlink" Target="http://pbs.twimg.com/profile_images/1093450179859177473/ioFtmNrB_normal.jpg" TargetMode="External" /><Relationship Id="rId47" Type="http://schemas.openxmlformats.org/officeDocument/2006/relationships/hyperlink" Target="http://pbs.twimg.com/profile_images/1082764255680696321/QylHnyzk_normal.jpg" TargetMode="External" /><Relationship Id="rId48" Type="http://schemas.openxmlformats.org/officeDocument/2006/relationships/hyperlink" Target="http://pbs.twimg.com/profile_images/1084821850092433409/Ro3V8lFK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1115740047758770176/CQlVeZxb_normal.jpg" TargetMode="External" /><Relationship Id="rId51" Type="http://schemas.openxmlformats.org/officeDocument/2006/relationships/hyperlink" Target="http://pbs.twimg.com/profile_images/1115740047758770176/CQlVeZxb_normal.jpg" TargetMode="External" /><Relationship Id="rId52" Type="http://schemas.openxmlformats.org/officeDocument/2006/relationships/hyperlink" Target="http://pbs.twimg.com/profile_images/1116732439475437571/iEVo0jAt_normal.jpg" TargetMode="External" /><Relationship Id="rId53" Type="http://schemas.openxmlformats.org/officeDocument/2006/relationships/hyperlink" Target="http://pbs.twimg.com/profile_images/1110502653526794240/z1Yo4552_normal.jpg" TargetMode="External" /><Relationship Id="rId54" Type="http://schemas.openxmlformats.org/officeDocument/2006/relationships/hyperlink" Target="http://pbs.twimg.com/profile_images/1086836335242104838/h2_D9zQc_normal.jpg" TargetMode="External" /><Relationship Id="rId55" Type="http://schemas.openxmlformats.org/officeDocument/2006/relationships/hyperlink" Target="http://pbs.twimg.com/profile_images/1107634249182691328/2xNNkcxe_normal.jpg" TargetMode="External" /><Relationship Id="rId56" Type="http://schemas.openxmlformats.org/officeDocument/2006/relationships/hyperlink" Target="http://pbs.twimg.com/profile_images/1079453980575584256/H1oZDnw1_normal.jpg" TargetMode="External" /><Relationship Id="rId57" Type="http://schemas.openxmlformats.org/officeDocument/2006/relationships/hyperlink" Target="http://pbs.twimg.com/profile_images/1095381419713544193/wlXcY-73_normal.jpg" TargetMode="External" /><Relationship Id="rId58" Type="http://schemas.openxmlformats.org/officeDocument/2006/relationships/hyperlink" Target="http://pbs.twimg.com/profile_images/1114668149662679040/TCket1jD_normal.jpg" TargetMode="External" /><Relationship Id="rId59" Type="http://schemas.openxmlformats.org/officeDocument/2006/relationships/hyperlink" Target="http://pbs.twimg.com/profile_images/1109898416279166976/RIDBMTOU_normal.jpg" TargetMode="External" /><Relationship Id="rId60" Type="http://schemas.openxmlformats.org/officeDocument/2006/relationships/hyperlink" Target="http://pbs.twimg.com/profile_images/378800000531259856/ba0b3003f97024ae6e1365c37a069193_normal.jpeg" TargetMode="External" /><Relationship Id="rId61" Type="http://schemas.openxmlformats.org/officeDocument/2006/relationships/hyperlink" Target="http://pbs.twimg.com/profile_images/1115206144086163456/7_Q0Unfs_normal.jpg" TargetMode="External" /><Relationship Id="rId62" Type="http://schemas.openxmlformats.org/officeDocument/2006/relationships/hyperlink" Target="http://pbs.twimg.com/profile_images/1115206144086163456/7_Q0Unfs_normal.jpg" TargetMode="External" /><Relationship Id="rId63" Type="http://schemas.openxmlformats.org/officeDocument/2006/relationships/hyperlink" Target="http://pbs.twimg.com/profile_images/417930304297648128/Cew7C0Bo_normal.jpeg" TargetMode="External" /><Relationship Id="rId64" Type="http://schemas.openxmlformats.org/officeDocument/2006/relationships/hyperlink" Target="http://pbs.twimg.com/profile_images/1058981494184701952/np7icSYE_normal.jpg" TargetMode="External" /><Relationship Id="rId65" Type="http://schemas.openxmlformats.org/officeDocument/2006/relationships/hyperlink" Target="http://pbs.twimg.com/profile_images/1058981494184701952/np7icSYE_normal.jpg" TargetMode="External" /><Relationship Id="rId66" Type="http://schemas.openxmlformats.org/officeDocument/2006/relationships/hyperlink" Target="http://pbs.twimg.com/profile_images/1058981494184701952/np7icSYE_normal.jpg" TargetMode="External" /><Relationship Id="rId67" Type="http://schemas.openxmlformats.org/officeDocument/2006/relationships/hyperlink" Target="http://pbs.twimg.com/profile_images/1104687278578913286/JFfAX8as_normal.jpg" TargetMode="External" /><Relationship Id="rId68" Type="http://schemas.openxmlformats.org/officeDocument/2006/relationships/hyperlink" Target="http://pbs.twimg.com/profile_images/1111374671155478529/6uGxiPQW_normal.jpg" TargetMode="External" /><Relationship Id="rId69" Type="http://schemas.openxmlformats.org/officeDocument/2006/relationships/hyperlink" Target="http://pbs.twimg.com/profile_images/1112629580026785792/AcihelcS_normal.jpg" TargetMode="External" /><Relationship Id="rId70" Type="http://schemas.openxmlformats.org/officeDocument/2006/relationships/hyperlink" Target="http://pbs.twimg.com/profile_images/1104829014752092160/L9arGlvw_normal.jpg" TargetMode="External" /><Relationship Id="rId71" Type="http://schemas.openxmlformats.org/officeDocument/2006/relationships/hyperlink" Target="http://pbs.twimg.com/profile_images/1061609812520304640/7fQ7AthK_normal.jpg" TargetMode="External" /><Relationship Id="rId72" Type="http://schemas.openxmlformats.org/officeDocument/2006/relationships/hyperlink" Target="http://pbs.twimg.com/profile_images/447393480420376576/15vqIUi-_normal.jpeg" TargetMode="External" /><Relationship Id="rId73" Type="http://schemas.openxmlformats.org/officeDocument/2006/relationships/hyperlink" Target="http://pbs.twimg.com/profile_images/1108469410568855552/jddnEpaZ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s://pbs.twimg.com/media/D30O5v2W4AAQ4v-.jpg" TargetMode="External" /><Relationship Id="rId76" Type="http://schemas.openxmlformats.org/officeDocument/2006/relationships/hyperlink" Target="http://pbs.twimg.com/profile_images/1054294533184331776/cuWIFsjA_normal.jpg" TargetMode="External" /><Relationship Id="rId77" Type="http://schemas.openxmlformats.org/officeDocument/2006/relationships/hyperlink" Target="http://pbs.twimg.com/profile_images/871131446685163520/gya70wwV_normal.jpg" TargetMode="External" /><Relationship Id="rId78" Type="http://schemas.openxmlformats.org/officeDocument/2006/relationships/hyperlink" Target="http://pbs.twimg.com/profile_images/1114674818987757568/JfC_WWXk_normal.jpg" TargetMode="External" /><Relationship Id="rId79" Type="http://schemas.openxmlformats.org/officeDocument/2006/relationships/hyperlink" Target="http://pbs.twimg.com/profile_images/1079466462778150913/i9YXgWbO_normal.jpg" TargetMode="External" /><Relationship Id="rId80" Type="http://schemas.openxmlformats.org/officeDocument/2006/relationships/hyperlink" Target="http://pbs.twimg.com/profile_images/1111660100182294528/D6fhfjIk_normal.jpg" TargetMode="External" /><Relationship Id="rId81" Type="http://schemas.openxmlformats.org/officeDocument/2006/relationships/hyperlink" Target="http://pbs.twimg.com/profile_images/1038844410010759168/b0lkgcGJ_normal.jpg" TargetMode="External" /><Relationship Id="rId82" Type="http://schemas.openxmlformats.org/officeDocument/2006/relationships/hyperlink" Target="http://pbs.twimg.com/profile_images/1091939741975613440/UZWU2lxQ_normal.jpg" TargetMode="External" /><Relationship Id="rId83" Type="http://schemas.openxmlformats.org/officeDocument/2006/relationships/hyperlink" Target="http://pbs.twimg.com/profile_images/1109536876262772737/ywJE0AfN_normal.jpg" TargetMode="External" /><Relationship Id="rId84" Type="http://schemas.openxmlformats.org/officeDocument/2006/relationships/hyperlink" Target="http://pbs.twimg.com/profile_images/1107667724375912448/5h_VQIkw_normal.jpg" TargetMode="External" /><Relationship Id="rId85" Type="http://schemas.openxmlformats.org/officeDocument/2006/relationships/hyperlink" Target="http://pbs.twimg.com/profile_images/636597365122535428/FxKVo7kw_normal.jpg" TargetMode="External" /><Relationship Id="rId86" Type="http://schemas.openxmlformats.org/officeDocument/2006/relationships/hyperlink" Target="http://pbs.twimg.com/profile_images/1042071606124838914/Q5b-kxv0_normal.jpg" TargetMode="External" /><Relationship Id="rId87" Type="http://schemas.openxmlformats.org/officeDocument/2006/relationships/hyperlink" Target="http://pbs.twimg.com/profile_images/1115927496397074432/u2rTaxju_normal.jpg" TargetMode="External" /><Relationship Id="rId88" Type="http://schemas.openxmlformats.org/officeDocument/2006/relationships/hyperlink" Target="http://pbs.twimg.com/profile_images/1115875215148560384/g5jji4xk_normal.jpg" TargetMode="External" /><Relationship Id="rId89" Type="http://schemas.openxmlformats.org/officeDocument/2006/relationships/hyperlink" Target="http://pbs.twimg.com/profile_images/1115889702916304902/jvAhJky-_normal.jpg" TargetMode="External" /><Relationship Id="rId90" Type="http://schemas.openxmlformats.org/officeDocument/2006/relationships/hyperlink" Target="http://pbs.twimg.com/profile_images/1115485804313305088/SpIbbIYV_normal.jpg" TargetMode="External" /><Relationship Id="rId91" Type="http://schemas.openxmlformats.org/officeDocument/2006/relationships/hyperlink" Target="http://pbs.twimg.com/profile_images/1103673978453979137/vG9am83G_normal.jpg" TargetMode="External" /><Relationship Id="rId92" Type="http://schemas.openxmlformats.org/officeDocument/2006/relationships/hyperlink" Target="http://pbs.twimg.com/profile_images/845579453317218304/ItycSqm9_normal.jpg" TargetMode="External" /><Relationship Id="rId93" Type="http://schemas.openxmlformats.org/officeDocument/2006/relationships/hyperlink" Target="http://pbs.twimg.com/profile_images/1116574373974953984/jPCb1fFA_normal.jpg" TargetMode="External" /><Relationship Id="rId94" Type="http://schemas.openxmlformats.org/officeDocument/2006/relationships/hyperlink" Target="http://pbs.twimg.com/profile_images/1114620389316091905/G_EumPne_normal.jpg" TargetMode="External" /><Relationship Id="rId95" Type="http://schemas.openxmlformats.org/officeDocument/2006/relationships/hyperlink" Target="http://pbs.twimg.com/profile_images/1082325634544746503/gf2KTCrt_normal.jpg" TargetMode="External" /><Relationship Id="rId96" Type="http://schemas.openxmlformats.org/officeDocument/2006/relationships/hyperlink" Target="http://pbs.twimg.com/profile_images/983090252188405760/2UP7UAL2_normal.jpg" TargetMode="External" /><Relationship Id="rId97" Type="http://schemas.openxmlformats.org/officeDocument/2006/relationships/hyperlink" Target="https://pbs.twimg.com/media/D30clqqX4AI19ji.jpg" TargetMode="External" /><Relationship Id="rId98" Type="http://schemas.openxmlformats.org/officeDocument/2006/relationships/hyperlink" Target="http://pbs.twimg.com/profile_images/1091442596629676032/UXfvNZes_normal.jpg" TargetMode="External" /><Relationship Id="rId99" Type="http://schemas.openxmlformats.org/officeDocument/2006/relationships/hyperlink" Target="http://pbs.twimg.com/profile_images/1091442596629676032/UXfvNZes_normal.jpg" TargetMode="External" /><Relationship Id="rId100" Type="http://schemas.openxmlformats.org/officeDocument/2006/relationships/hyperlink" Target="http://pbs.twimg.com/profile_images/1091442596629676032/UXfvNZes_normal.jpg" TargetMode="External" /><Relationship Id="rId101" Type="http://schemas.openxmlformats.org/officeDocument/2006/relationships/hyperlink" Target="http://pbs.twimg.com/profile_images/1091442596629676032/UXfvNZes_normal.jpg" TargetMode="External" /><Relationship Id="rId102" Type="http://schemas.openxmlformats.org/officeDocument/2006/relationships/hyperlink" Target="https://pbs.twimg.com/media/D3u3So6W4AEfeuw.jpg" TargetMode="External" /><Relationship Id="rId103" Type="http://schemas.openxmlformats.org/officeDocument/2006/relationships/hyperlink" Target="http://pbs.twimg.com/profile_images/1113242200136146945/WRh4iYfX_normal.jpg" TargetMode="External" /><Relationship Id="rId104" Type="http://schemas.openxmlformats.org/officeDocument/2006/relationships/hyperlink" Target="http://pbs.twimg.com/profile_images/1113242200136146945/WRh4iYfX_normal.jpg" TargetMode="External" /><Relationship Id="rId105" Type="http://schemas.openxmlformats.org/officeDocument/2006/relationships/hyperlink" Target="http://pbs.twimg.com/profile_images/1115923836241883136/xB1FVkqO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s://pbs.twimg.com/media/D32fYYfW4AArC31.jpg" TargetMode="External" /><Relationship Id="rId108" Type="http://schemas.openxmlformats.org/officeDocument/2006/relationships/hyperlink" Target="http://pbs.twimg.com/profile_images/1116373451936272384/MTn0cXMJ_normal.jpg" TargetMode="External" /><Relationship Id="rId109" Type="http://schemas.openxmlformats.org/officeDocument/2006/relationships/hyperlink" Target="http://pbs.twimg.com/profile_images/1116036259733024784/FH0f8o78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13493237279404033/HXj-CjNw_normal.jpg" TargetMode="External" /><Relationship Id="rId112" Type="http://schemas.openxmlformats.org/officeDocument/2006/relationships/hyperlink" Target="http://pbs.twimg.com/profile_images/1113493237279404033/HXj-CjNw_normal.jpg" TargetMode="External" /><Relationship Id="rId113" Type="http://schemas.openxmlformats.org/officeDocument/2006/relationships/hyperlink" Target="http://pbs.twimg.com/profile_images/1116701132599037952/4plHM1Tk_normal.jpg" TargetMode="External" /><Relationship Id="rId114" Type="http://schemas.openxmlformats.org/officeDocument/2006/relationships/hyperlink" Target="http://pbs.twimg.com/profile_images/778652174528221184/tNRemC3x_normal.jpg" TargetMode="External" /><Relationship Id="rId115" Type="http://schemas.openxmlformats.org/officeDocument/2006/relationships/hyperlink" Target="http://pbs.twimg.com/profile_images/1096476714518089729/aQ7Dd-0l_normal.jpg" TargetMode="External" /><Relationship Id="rId116" Type="http://schemas.openxmlformats.org/officeDocument/2006/relationships/hyperlink" Target="http://pbs.twimg.com/profile_images/1114786058422456320/C_xYu4l1_normal.jpg" TargetMode="External" /><Relationship Id="rId117" Type="http://schemas.openxmlformats.org/officeDocument/2006/relationships/hyperlink" Target="http://pbs.twimg.com/profile_images/485763685512523776/obLu192w_normal.jpeg" TargetMode="External" /><Relationship Id="rId118" Type="http://schemas.openxmlformats.org/officeDocument/2006/relationships/hyperlink" Target="http://pbs.twimg.com/profile_images/1024426821851467776/v7gj2krL_normal.jpg" TargetMode="External" /><Relationship Id="rId119" Type="http://schemas.openxmlformats.org/officeDocument/2006/relationships/hyperlink" Target="http://pbs.twimg.com/profile_images/1079429946852941824/BYAQg-Ux_normal.jpg" TargetMode="External" /><Relationship Id="rId120" Type="http://schemas.openxmlformats.org/officeDocument/2006/relationships/hyperlink" Target="http://pbs.twimg.com/profile_images/1116067245459935233/9wfecoE__normal.jpg" TargetMode="External" /><Relationship Id="rId121" Type="http://schemas.openxmlformats.org/officeDocument/2006/relationships/hyperlink" Target="http://pbs.twimg.com/profile_images/1068209896666120192/1hQQp_MP_normal.jpg" TargetMode="External" /><Relationship Id="rId122" Type="http://schemas.openxmlformats.org/officeDocument/2006/relationships/hyperlink" Target="https://pbs.twimg.com/media/D32dK1aXkAEpr14.jpg" TargetMode="External" /><Relationship Id="rId123" Type="http://schemas.openxmlformats.org/officeDocument/2006/relationships/hyperlink" Target="https://pbs.twimg.com/media/D32dK1aXkAEpr14.jpg" TargetMode="External" /><Relationship Id="rId124" Type="http://schemas.openxmlformats.org/officeDocument/2006/relationships/hyperlink" Target="https://pbs.twimg.com/media/D32dK1aXkAEpr14.jpg" TargetMode="External" /><Relationship Id="rId125" Type="http://schemas.openxmlformats.org/officeDocument/2006/relationships/hyperlink" Target="http://pbs.twimg.com/profile_images/1068209896666120192/1hQQp_MP_normal.jpg" TargetMode="External" /><Relationship Id="rId126" Type="http://schemas.openxmlformats.org/officeDocument/2006/relationships/hyperlink" Target="http://pbs.twimg.com/profile_images/1068209896666120192/1hQQp_MP_normal.jpg" TargetMode="External" /><Relationship Id="rId127" Type="http://schemas.openxmlformats.org/officeDocument/2006/relationships/hyperlink" Target="http://pbs.twimg.com/profile_images/1068209896666120192/1hQQp_MP_normal.jpg" TargetMode="External" /><Relationship Id="rId128" Type="http://schemas.openxmlformats.org/officeDocument/2006/relationships/hyperlink" Target="http://pbs.twimg.com/profile_images/1068209896666120192/1hQQp_MP_normal.jpg" TargetMode="External" /><Relationship Id="rId129" Type="http://schemas.openxmlformats.org/officeDocument/2006/relationships/hyperlink" Target="http://pbs.twimg.com/profile_images/1116046894726303750/jfb18_Rh_normal.jpg" TargetMode="External" /><Relationship Id="rId130" Type="http://schemas.openxmlformats.org/officeDocument/2006/relationships/hyperlink" Target="http://pbs.twimg.com/profile_images/1116046894726303750/jfb18_Rh_normal.jpg" TargetMode="External" /><Relationship Id="rId131" Type="http://schemas.openxmlformats.org/officeDocument/2006/relationships/hyperlink" Target="http://pbs.twimg.com/profile_images/1068209896666120192/1hQQp_MP_normal.jpg" TargetMode="External" /><Relationship Id="rId132" Type="http://schemas.openxmlformats.org/officeDocument/2006/relationships/hyperlink" Target="https://pbs.twimg.com/media/D3zaWnOW0AYbRvS.jpg" TargetMode="External" /><Relationship Id="rId133" Type="http://schemas.openxmlformats.org/officeDocument/2006/relationships/hyperlink" Target="http://pbs.twimg.com/profile_images/1068209896666120192/1hQQp_MP_normal.jpg" TargetMode="External" /><Relationship Id="rId134" Type="http://schemas.openxmlformats.org/officeDocument/2006/relationships/hyperlink" Target="http://pbs.twimg.com/profile_images/1068209896666120192/1hQQp_MP_normal.jpg" TargetMode="External" /><Relationship Id="rId135" Type="http://schemas.openxmlformats.org/officeDocument/2006/relationships/hyperlink" Target="http://pbs.twimg.com/profile_images/1068209896666120192/1hQQp_MP_normal.jpg" TargetMode="External" /><Relationship Id="rId136" Type="http://schemas.openxmlformats.org/officeDocument/2006/relationships/hyperlink" Target="http://pbs.twimg.com/profile_images/1063016588197146625/gPSa-_Ck_normal.jpg" TargetMode="External" /><Relationship Id="rId137" Type="http://schemas.openxmlformats.org/officeDocument/2006/relationships/hyperlink" Target="http://pbs.twimg.com/profile_images/1115296068508495872/Y287iihn_normal.jpg" TargetMode="External" /><Relationship Id="rId138" Type="http://schemas.openxmlformats.org/officeDocument/2006/relationships/hyperlink" Target="http://pbs.twimg.com/profile_images/1115296068508495872/Y287iihn_normal.jpg" TargetMode="External" /><Relationship Id="rId139" Type="http://schemas.openxmlformats.org/officeDocument/2006/relationships/hyperlink" Target="https://pbs.twimg.com/media/D394OFDXoAQjrfG.jpg" TargetMode="External" /><Relationship Id="rId140" Type="http://schemas.openxmlformats.org/officeDocument/2006/relationships/hyperlink" Target="https://pbs.twimg.com/media/D392hrmW4AAK3nv.jpg" TargetMode="External" /><Relationship Id="rId141" Type="http://schemas.openxmlformats.org/officeDocument/2006/relationships/hyperlink" Target="https://pbs.twimg.com/media/D392hrmW4AAK3nv.jpg" TargetMode="External" /><Relationship Id="rId142" Type="http://schemas.openxmlformats.org/officeDocument/2006/relationships/hyperlink" Target="https://pbs.twimg.com/media/D394ST5XkAMDaS0.jpg" TargetMode="External" /><Relationship Id="rId143" Type="http://schemas.openxmlformats.org/officeDocument/2006/relationships/hyperlink" Target="http://pbs.twimg.com/profile_images/1030353921041215488/2zWNwTUQ_normal.jpg" TargetMode="External" /><Relationship Id="rId144" Type="http://schemas.openxmlformats.org/officeDocument/2006/relationships/hyperlink" Target="http://pbs.twimg.com/profile_images/1079429946852941824/BYAQg-Ux_normal.jpg" TargetMode="External" /><Relationship Id="rId145" Type="http://schemas.openxmlformats.org/officeDocument/2006/relationships/hyperlink" Target="http://pbs.twimg.com/profile_images/1079429946852941824/BYAQg-Ux_normal.jpg" TargetMode="External" /><Relationship Id="rId146" Type="http://schemas.openxmlformats.org/officeDocument/2006/relationships/hyperlink" Target="http://pbs.twimg.com/profile_images/1079429946852941824/BYAQg-Ux_normal.jpg" TargetMode="External" /><Relationship Id="rId147" Type="http://schemas.openxmlformats.org/officeDocument/2006/relationships/hyperlink" Target="http://pbs.twimg.com/profile_images/1079429946852941824/BYAQg-Ux_normal.jpg" TargetMode="External" /><Relationship Id="rId148" Type="http://schemas.openxmlformats.org/officeDocument/2006/relationships/hyperlink" Target="http://pbs.twimg.com/profile_images/1079429946852941824/BYAQg-Ux_normal.jpg" TargetMode="External" /><Relationship Id="rId149" Type="http://schemas.openxmlformats.org/officeDocument/2006/relationships/hyperlink" Target="http://pbs.twimg.com/profile_images/1079429946852941824/BYAQg-Ux_normal.jpg" TargetMode="External" /><Relationship Id="rId150" Type="http://schemas.openxmlformats.org/officeDocument/2006/relationships/hyperlink" Target="http://pbs.twimg.com/profile_images/1116745402336862209/xTgln7fG_normal.jpg" TargetMode="External" /><Relationship Id="rId151" Type="http://schemas.openxmlformats.org/officeDocument/2006/relationships/hyperlink" Target="http://pbs.twimg.com/profile_images/947073130165620736/cAC4kkMX_normal.jpg" TargetMode="External" /><Relationship Id="rId152" Type="http://schemas.openxmlformats.org/officeDocument/2006/relationships/hyperlink" Target="http://pbs.twimg.com/profile_images/947073130165620736/cAC4kkMX_normal.jpg" TargetMode="External" /><Relationship Id="rId153" Type="http://schemas.openxmlformats.org/officeDocument/2006/relationships/hyperlink" Target="http://pbs.twimg.com/profile_images/1116745402336862209/xTgln7fG_normal.jpg" TargetMode="External" /><Relationship Id="rId154" Type="http://schemas.openxmlformats.org/officeDocument/2006/relationships/hyperlink" Target="https://twitter.com/aygun_mva96/status/1114599465665617920" TargetMode="External" /><Relationship Id="rId155" Type="http://schemas.openxmlformats.org/officeDocument/2006/relationships/hyperlink" Target="https://twitter.com/heyitsnaddd/status/1115688072035758080" TargetMode="External" /><Relationship Id="rId156" Type="http://schemas.openxmlformats.org/officeDocument/2006/relationships/hyperlink" Target="https://twitter.com/joonspuppees/status/1115688603747672065" TargetMode="External" /><Relationship Id="rId157" Type="http://schemas.openxmlformats.org/officeDocument/2006/relationships/hyperlink" Target="https://twitter.com/crystalaej/status/1115690460775841792" TargetMode="External" /><Relationship Id="rId158" Type="http://schemas.openxmlformats.org/officeDocument/2006/relationships/hyperlink" Target="https://twitter.com/jiminiehoodie_/status/1115690833133465606" TargetMode="External" /><Relationship Id="rId159" Type="http://schemas.openxmlformats.org/officeDocument/2006/relationships/hyperlink" Target="https://twitter.com/moccawoo/status/1115691935786774529" TargetMode="External" /><Relationship Id="rId160" Type="http://schemas.openxmlformats.org/officeDocument/2006/relationships/hyperlink" Target="https://twitter.com/auugun/status/1115698312718499846" TargetMode="External" /><Relationship Id="rId161" Type="http://schemas.openxmlformats.org/officeDocument/2006/relationships/hyperlink" Target="https://twitter.com/ajooniex/status/1115715706123948032" TargetMode="External" /><Relationship Id="rId162" Type="http://schemas.openxmlformats.org/officeDocument/2006/relationships/hyperlink" Target="https://twitter.com/mamaniiim/status/1115744885636653056" TargetMode="External" /><Relationship Id="rId163" Type="http://schemas.openxmlformats.org/officeDocument/2006/relationships/hyperlink" Target="https://twitter.com/sugoikorea/status/1115754434523537408" TargetMode="External" /><Relationship Id="rId164" Type="http://schemas.openxmlformats.org/officeDocument/2006/relationships/hyperlink" Target="https://twitter.com/lfl2000_/status/1115765075032199168" TargetMode="External" /><Relationship Id="rId165" Type="http://schemas.openxmlformats.org/officeDocument/2006/relationships/hyperlink" Target="https://twitter.com/damayanti_minoz/status/1115782780007276544" TargetMode="External" /><Relationship Id="rId166" Type="http://schemas.openxmlformats.org/officeDocument/2006/relationships/hyperlink" Target="https://twitter.com/stducktose/status/1115785119300714496" TargetMode="External" /><Relationship Id="rId167" Type="http://schemas.openxmlformats.org/officeDocument/2006/relationships/hyperlink" Target="https://twitter.com/seoknami/status/1115788079980089344" TargetMode="External" /><Relationship Id="rId168" Type="http://schemas.openxmlformats.org/officeDocument/2006/relationships/hyperlink" Target="https://twitter.com/aniesanne/status/1115792134525710340" TargetMode="External" /><Relationship Id="rId169" Type="http://schemas.openxmlformats.org/officeDocument/2006/relationships/hyperlink" Target="https://twitter.com/sheymashey/status/1115863930633633792" TargetMode="External" /><Relationship Id="rId170" Type="http://schemas.openxmlformats.org/officeDocument/2006/relationships/hyperlink" Target="https://twitter.com/shabyzz/status/1115869631560978432" TargetMode="External" /><Relationship Id="rId171" Type="http://schemas.openxmlformats.org/officeDocument/2006/relationships/hyperlink" Target="https://twitter.com/jeihunn/status/1115903052651880448" TargetMode="External" /><Relationship Id="rId172" Type="http://schemas.openxmlformats.org/officeDocument/2006/relationships/hyperlink" Target="https://twitter.com/bangtan52590698/status/1115913846865133570" TargetMode="External" /><Relationship Id="rId173" Type="http://schemas.openxmlformats.org/officeDocument/2006/relationships/hyperlink" Target="https://twitter.com/muradaghayeeev/status/1115941402100289541" TargetMode="External" /><Relationship Id="rId174" Type="http://schemas.openxmlformats.org/officeDocument/2006/relationships/hyperlink" Target="https://twitter.com/baharol_/status/1115979228565123072" TargetMode="External" /><Relationship Id="rId175" Type="http://schemas.openxmlformats.org/officeDocument/2006/relationships/hyperlink" Target="https://twitter.com/oykuugirmen/status/1115984273855655937" TargetMode="External" /><Relationship Id="rId176" Type="http://schemas.openxmlformats.org/officeDocument/2006/relationships/hyperlink" Target="https://twitter.com/winger8070/status/1115992488487948288" TargetMode="External" /><Relationship Id="rId177" Type="http://schemas.openxmlformats.org/officeDocument/2006/relationships/hyperlink" Target="https://twitter.com/darknessqueenn_/status/1115860485335920648" TargetMode="External" /><Relationship Id="rId178" Type="http://schemas.openxmlformats.org/officeDocument/2006/relationships/hyperlink" Target="https://twitter.com/darknessqueenn_/status/1115860944192716802" TargetMode="External" /><Relationship Id="rId179" Type="http://schemas.openxmlformats.org/officeDocument/2006/relationships/hyperlink" Target="https://twitter.com/sesakisendes/status/1116002858183405568" TargetMode="External" /><Relationship Id="rId180" Type="http://schemas.openxmlformats.org/officeDocument/2006/relationships/hyperlink" Target="https://twitter.com/gunai_alieva/status/1116007670648135680" TargetMode="External" /><Relationship Id="rId181" Type="http://schemas.openxmlformats.org/officeDocument/2006/relationships/hyperlink" Target="https://twitter.com/sismailzadeh/status/1116007994846638080" TargetMode="External" /><Relationship Id="rId182" Type="http://schemas.openxmlformats.org/officeDocument/2006/relationships/hyperlink" Target="https://twitter.com/rasulzaidov/status/1116009336407457793" TargetMode="External" /><Relationship Id="rId183" Type="http://schemas.openxmlformats.org/officeDocument/2006/relationships/hyperlink" Target="https://twitter.com/brksnermin/status/1116011354618507265" TargetMode="External" /><Relationship Id="rId184" Type="http://schemas.openxmlformats.org/officeDocument/2006/relationships/hyperlink" Target="https://twitter.com/huseynli_ilkin/status/1116013308669235201" TargetMode="External" /><Relationship Id="rId185" Type="http://schemas.openxmlformats.org/officeDocument/2006/relationships/hyperlink" Target="https://twitter.com/sadako_sasaki/status/1116015023313358848" TargetMode="External" /><Relationship Id="rId186" Type="http://schemas.openxmlformats.org/officeDocument/2006/relationships/hyperlink" Target="https://twitter.com/janmirzayeva/status/1116021686388891648" TargetMode="External" /><Relationship Id="rId187" Type="http://schemas.openxmlformats.org/officeDocument/2006/relationships/hyperlink" Target="https://twitter.com/poladli/status/1116029865092841472" TargetMode="External" /><Relationship Id="rId188" Type="http://schemas.openxmlformats.org/officeDocument/2006/relationships/hyperlink" Target="https://twitter.com/oruc_hummet/status/1116035272385486850" TargetMode="External" /><Relationship Id="rId189" Type="http://schemas.openxmlformats.org/officeDocument/2006/relationships/hyperlink" Target="https://twitter.com/oruc_hummet/status/1116035286927052801" TargetMode="External" /><Relationship Id="rId190" Type="http://schemas.openxmlformats.org/officeDocument/2006/relationships/hyperlink" Target="https://twitter.com/rafishka_aziz/status/1116036768200052736" TargetMode="External" /><Relationship Id="rId191" Type="http://schemas.openxmlformats.org/officeDocument/2006/relationships/hyperlink" Target="https://twitter.com/jgaribova/status/1116041721702383616" TargetMode="External" /><Relationship Id="rId192" Type="http://schemas.openxmlformats.org/officeDocument/2006/relationships/hyperlink" Target="https://twitter.com/jgaribova/status/1116041941618167809" TargetMode="External" /><Relationship Id="rId193" Type="http://schemas.openxmlformats.org/officeDocument/2006/relationships/hyperlink" Target="https://twitter.com/jgaribova/status/1116041941618167809" TargetMode="External" /><Relationship Id="rId194" Type="http://schemas.openxmlformats.org/officeDocument/2006/relationships/hyperlink" Target="https://twitter.com/rfarajli/status/1116044449258381312" TargetMode="External" /><Relationship Id="rId195" Type="http://schemas.openxmlformats.org/officeDocument/2006/relationships/hyperlink" Target="https://twitter.com/babakhanli_/status/1116048019705737216" TargetMode="External" /><Relationship Id="rId196" Type="http://schemas.openxmlformats.org/officeDocument/2006/relationships/hyperlink" Target="https://twitter.com/aydan_nabiyeva/status/1116051141631070208" TargetMode="External" /><Relationship Id="rId197" Type="http://schemas.openxmlformats.org/officeDocument/2006/relationships/hyperlink" Target="https://twitter.com/huseynovakama/status/1116048004862095362" TargetMode="External" /><Relationship Id="rId198" Type="http://schemas.openxmlformats.org/officeDocument/2006/relationships/hyperlink" Target="https://twitter.com/ebruliii94/status/1116051331565981697" TargetMode="External" /><Relationship Id="rId199" Type="http://schemas.openxmlformats.org/officeDocument/2006/relationships/hyperlink" Target="https://twitter.com/ramin_huseyn/status/1116052875526930439" TargetMode="External" /><Relationship Id="rId200" Type="http://schemas.openxmlformats.org/officeDocument/2006/relationships/hyperlink" Target="https://twitter.com/mhrrmzamanov/status/1116053654446989314" TargetMode="External" /><Relationship Id="rId201" Type="http://schemas.openxmlformats.org/officeDocument/2006/relationships/hyperlink" Target="https://twitter.com/ilkin98190823/status/1116054843498561536" TargetMode="External" /><Relationship Id="rId202" Type="http://schemas.openxmlformats.org/officeDocument/2006/relationships/hyperlink" Target="https://twitter.com/kama48964100/status/1116064674938806272" TargetMode="External" /><Relationship Id="rId203" Type="http://schemas.openxmlformats.org/officeDocument/2006/relationships/hyperlink" Target="https://twitter.com/_roshen/status/1116065441045196800" TargetMode="External" /><Relationship Id="rId204" Type="http://schemas.openxmlformats.org/officeDocument/2006/relationships/hyperlink" Target="https://twitter.com/namik_az/status/1116067247586463744" TargetMode="External" /><Relationship Id="rId205" Type="http://schemas.openxmlformats.org/officeDocument/2006/relationships/hyperlink" Target="https://twitter.com/mrhydrl/status/1116067359754792962" TargetMode="External" /><Relationship Id="rId206" Type="http://schemas.openxmlformats.org/officeDocument/2006/relationships/hyperlink" Target="https://twitter.com/farxaddd/status/1116068333105885184" TargetMode="External" /><Relationship Id="rId207" Type="http://schemas.openxmlformats.org/officeDocument/2006/relationships/hyperlink" Target="https://twitter.com/gunelragimli/status/1116088668761014272" TargetMode="External" /><Relationship Id="rId208" Type="http://schemas.openxmlformats.org/officeDocument/2006/relationships/hyperlink" Target="https://twitter.com/floresnarcissus/status/1116089813462147072" TargetMode="External" /><Relationship Id="rId209" Type="http://schemas.openxmlformats.org/officeDocument/2006/relationships/hyperlink" Target="https://twitter.com/java_hva/status/1116091115604717569" TargetMode="External" /><Relationship Id="rId210" Type="http://schemas.openxmlformats.org/officeDocument/2006/relationships/hyperlink" Target="https://twitter.com/tahire1908/status/1116105002915913728" TargetMode="External" /><Relationship Id="rId211" Type="http://schemas.openxmlformats.org/officeDocument/2006/relationships/hyperlink" Target="https://twitter.com/19reshad03/status/1116111997299564544" TargetMode="External" /><Relationship Id="rId212" Type="http://schemas.openxmlformats.org/officeDocument/2006/relationships/hyperlink" Target="https://twitter.com/ilkin_f/status/1116178060951396352" TargetMode="External" /><Relationship Id="rId213" Type="http://schemas.openxmlformats.org/officeDocument/2006/relationships/hyperlink" Target="https://twitter.com/etibarlis/status/1116192961589473281" TargetMode="External" /><Relationship Id="rId214" Type="http://schemas.openxmlformats.org/officeDocument/2006/relationships/hyperlink" Target="https://twitter.com/mehinibra/status/1116212746004172801" TargetMode="External" /><Relationship Id="rId215" Type="http://schemas.openxmlformats.org/officeDocument/2006/relationships/hyperlink" Target="https://twitter.com/hylintangg/status/1116219421964419073" TargetMode="External" /><Relationship Id="rId216" Type="http://schemas.openxmlformats.org/officeDocument/2006/relationships/hyperlink" Target="https://twitter.com/yeehawlix/status/1116221668073013248" TargetMode="External" /><Relationship Id="rId217" Type="http://schemas.openxmlformats.org/officeDocument/2006/relationships/hyperlink" Target="https://twitter.com/ncteabag/status/1116222248409370624" TargetMode="External" /><Relationship Id="rId218" Type="http://schemas.openxmlformats.org/officeDocument/2006/relationships/hyperlink" Target="https://twitter.com/flowersforhjs/status/1116223822913507328" TargetMode="External" /><Relationship Id="rId219" Type="http://schemas.openxmlformats.org/officeDocument/2006/relationships/hyperlink" Target="https://twitter.com/ahmadovhikmat/status/1116228976257716224" TargetMode="External" /><Relationship Id="rId220" Type="http://schemas.openxmlformats.org/officeDocument/2006/relationships/hyperlink" Target="https://twitter.com/fa1imma/status/1116270195658698752" TargetMode="External" /><Relationship Id="rId221" Type="http://schemas.openxmlformats.org/officeDocument/2006/relationships/hyperlink" Target="https://twitter.com/konul_rustamova/status/1116271827305816065" TargetMode="External" /><Relationship Id="rId222" Type="http://schemas.openxmlformats.org/officeDocument/2006/relationships/hyperlink" Target="https://twitter.com/fidanasofieva/status/1116272051650691072" TargetMode="External" /><Relationship Id="rId223" Type="http://schemas.openxmlformats.org/officeDocument/2006/relationships/hyperlink" Target="https://twitter.com/guli072289/status/1116287324659310594" TargetMode="External" /><Relationship Id="rId224" Type="http://schemas.openxmlformats.org/officeDocument/2006/relationships/hyperlink" Target="https://twitter.com/rustamlisabina/status/1116079728480460804" TargetMode="External" /><Relationship Id="rId225" Type="http://schemas.openxmlformats.org/officeDocument/2006/relationships/hyperlink" Target="https://twitter.com/ruslanasad/status/1116180895847919616" TargetMode="External" /><Relationship Id="rId226" Type="http://schemas.openxmlformats.org/officeDocument/2006/relationships/hyperlink" Target="https://twitter.com/ruslanasad/status/1116088621931667457" TargetMode="External" /><Relationship Id="rId227" Type="http://schemas.openxmlformats.org/officeDocument/2006/relationships/hyperlink" Target="https://twitter.com/ruslanasad/status/1116088668354220032" TargetMode="External" /><Relationship Id="rId228" Type="http://schemas.openxmlformats.org/officeDocument/2006/relationships/hyperlink" Target="https://twitter.com/ruslanasad/status/1116292482155859968" TargetMode="External" /><Relationship Id="rId229" Type="http://schemas.openxmlformats.org/officeDocument/2006/relationships/hyperlink" Target="https://twitter.com/jamilajoon/status/1115686871823278086" TargetMode="External" /><Relationship Id="rId230" Type="http://schemas.openxmlformats.org/officeDocument/2006/relationships/hyperlink" Target="https://twitter.com/seouitro/status/1116298807241842689" TargetMode="External" /><Relationship Id="rId231" Type="http://schemas.openxmlformats.org/officeDocument/2006/relationships/hyperlink" Target="https://twitter.com/seouitro/status/1116298915165417472" TargetMode="External" /><Relationship Id="rId232" Type="http://schemas.openxmlformats.org/officeDocument/2006/relationships/hyperlink" Target="https://twitter.com/revaaze/status/1116313335362981888" TargetMode="External" /><Relationship Id="rId233" Type="http://schemas.openxmlformats.org/officeDocument/2006/relationships/hyperlink" Target="https://twitter.com/scovelljohn/status/1116317742448160768" TargetMode="External" /><Relationship Id="rId234" Type="http://schemas.openxmlformats.org/officeDocument/2006/relationships/hyperlink" Target="https://twitter.com/cirtdanpro/status/1116223728302665728" TargetMode="External" /><Relationship Id="rId235" Type="http://schemas.openxmlformats.org/officeDocument/2006/relationships/hyperlink" Target="https://twitter.com/samira_iv3/status/1116324224338100224" TargetMode="External" /><Relationship Id="rId236" Type="http://schemas.openxmlformats.org/officeDocument/2006/relationships/hyperlink" Target="https://twitter.com/yourbiiss/status/1116343937931849730" TargetMode="External" /><Relationship Id="rId237" Type="http://schemas.openxmlformats.org/officeDocument/2006/relationships/hyperlink" Target="https://twitter.com/sardarova_/status/1116370891137527811" TargetMode="External" /><Relationship Id="rId238" Type="http://schemas.openxmlformats.org/officeDocument/2006/relationships/hyperlink" Target="https://twitter.com/reoabilssociety/status/1116183638968762368" TargetMode="External" /><Relationship Id="rId239" Type="http://schemas.openxmlformats.org/officeDocument/2006/relationships/hyperlink" Target="https://twitter.com/reoabilssociety/status/1116374629944320000" TargetMode="External" /><Relationship Id="rId240" Type="http://schemas.openxmlformats.org/officeDocument/2006/relationships/hyperlink" Target="https://twitter.com/agakhendi/status/1116382446734454785" TargetMode="External" /><Relationship Id="rId241" Type="http://schemas.openxmlformats.org/officeDocument/2006/relationships/hyperlink" Target="https://twitter.com/ilaxa23/status/1116433986560065537" TargetMode="External" /><Relationship Id="rId242" Type="http://schemas.openxmlformats.org/officeDocument/2006/relationships/hyperlink" Target="https://twitter.com/therealorkhan/status/1116481850019602434" TargetMode="External" /><Relationship Id="rId243" Type="http://schemas.openxmlformats.org/officeDocument/2006/relationships/hyperlink" Target="https://twitter.com/hafeez_poldz/status/1116612953942315009" TargetMode="External" /><Relationship Id="rId244" Type="http://schemas.openxmlformats.org/officeDocument/2006/relationships/hyperlink" Target="https://twitter.com/lel_aghayeva/status/1116623130401755137" TargetMode="External" /><Relationship Id="rId245" Type="http://schemas.openxmlformats.org/officeDocument/2006/relationships/hyperlink" Target="https://twitter.com/lu4nica/status/1116619293527961600" TargetMode="External" /><Relationship Id="rId246" Type="http://schemas.openxmlformats.org/officeDocument/2006/relationships/hyperlink" Target="https://twitter.com/ms_rzayeva/status/1115959665878282240" TargetMode="External" /><Relationship Id="rId247" Type="http://schemas.openxmlformats.org/officeDocument/2006/relationships/hyperlink" Target="https://twitter.com/rayaramazanova/status/1116068625436356608" TargetMode="External" /><Relationship Id="rId248" Type="http://schemas.openxmlformats.org/officeDocument/2006/relationships/hyperlink" Target="https://twitter.com/littleblackbab4/status/1116650681526620160" TargetMode="External" /><Relationship Id="rId249" Type="http://schemas.openxmlformats.org/officeDocument/2006/relationships/hyperlink" Target="https://twitter.com/lu4nica/status/1116221095542185985" TargetMode="External" /><Relationship Id="rId250" Type="http://schemas.openxmlformats.org/officeDocument/2006/relationships/hyperlink" Target="https://twitter.com/lu4nica/status/1116221095542185985" TargetMode="External" /><Relationship Id="rId251" Type="http://schemas.openxmlformats.org/officeDocument/2006/relationships/hyperlink" Target="https://twitter.com/lu4nica/status/1116221095542185985" TargetMode="External" /><Relationship Id="rId252" Type="http://schemas.openxmlformats.org/officeDocument/2006/relationships/hyperlink" Target="https://twitter.com/littleblackbab4/status/1116651028609417216" TargetMode="External" /><Relationship Id="rId253" Type="http://schemas.openxmlformats.org/officeDocument/2006/relationships/hyperlink" Target="https://twitter.com/littleblackbab4/status/1116651028609417216" TargetMode="External" /><Relationship Id="rId254" Type="http://schemas.openxmlformats.org/officeDocument/2006/relationships/hyperlink" Target="https://twitter.com/littleblackbab4/status/1116651028609417216" TargetMode="External" /><Relationship Id="rId255" Type="http://schemas.openxmlformats.org/officeDocument/2006/relationships/hyperlink" Target="https://twitter.com/littleblackbab4/status/1116651028609417216" TargetMode="External" /><Relationship Id="rId256" Type="http://schemas.openxmlformats.org/officeDocument/2006/relationships/hyperlink" Target="https://twitter.com/xaliqm1/status/1116025668041572353" TargetMode="External" /><Relationship Id="rId257" Type="http://schemas.openxmlformats.org/officeDocument/2006/relationships/hyperlink" Target="https://twitter.com/xaliqm1/status/1116026505228955648" TargetMode="External" /><Relationship Id="rId258" Type="http://schemas.openxmlformats.org/officeDocument/2006/relationships/hyperlink" Target="https://twitter.com/littleblackbab4/status/1116651432139214848" TargetMode="External" /><Relationship Id="rId259" Type="http://schemas.openxmlformats.org/officeDocument/2006/relationships/hyperlink" Target="https://twitter.com/endorphinbaku/status/1116006896496934913" TargetMode="External" /><Relationship Id="rId260" Type="http://schemas.openxmlformats.org/officeDocument/2006/relationships/hyperlink" Target="https://twitter.com/littleblackbab4/status/1116651457732911107" TargetMode="External" /><Relationship Id="rId261" Type="http://schemas.openxmlformats.org/officeDocument/2006/relationships/hyperlink" Target="https://twitter.com/littleblackbab4/status/1116651095303106560" TargetMode="External" /><Relationship Id="rId262" Type="http://schemas.openxmlformats.org/officeDocument/2006/relationships/hyperlink" Target="https://twitter.com/littleblackbab4/status/1116652865760706561" TargetMode="External" /><Relationship Id="rId263" Type="http://schemas.openxmlformats.org/officeDocument/2006/relationships/hyperlink" Target="https://twitter.com/iko_cobain/status/1116666804489867265" TargetMode="External" /><Relationship Id="rId264" Type="http://schemas.openxmlformats.org/officeDocument/2006/relationships/hyperlink" Target="https://twitter.com/yoonkookologist/status/1116220895255781376" TargetMode="External" /><Relationship Id="rId265" Type="http://schemas.openxmlformats.org/officeDocument/2006/relationships/hyperlink" Target="https://twitter.com/yoonkookologist/status/1116732289415827456" TargetMode="External" /><Relationship Id="rId266" Type="http://schemas.openxmlformats.org/officeDocument/2006/relationships/hyperlink" Target="https://twitter.com/biolojizm/status/1116743424064008192" TargetMode="External" /><Relationship Id="rId267" Type="http://schemas.openxmlformats.org/officeDocument/2006/relationships/hyperlink" Target="https://twitter.com/xaaay_f/status/1116741569384554496" TargetMode="External" /><Relationship Id="rId268" Type="http://schemas.openxmlformats.org/officeDocument/2006/relationships/hyperlink" Target="https://twitter.com/xuduayx/status/1116743259827703808" TargetMode="External" /><Relationship Id="rId269" Type="http://schemas.openxmlformats.org/officeDocument/2006/relationships/hyperlink" Target="https://twitter.com/xuduayx/status/1116743595640414209" TargetMode="External" /><Relationship Id="rId270" Type="http://schemas.openxmlformats.org/officeDocument/2006/relationships/hyperlink" Target="https://twitter.com/sevinj0606/status/1116748283538489357" TargetMode="External" /><Relationship Id="rId271" Type="http://schemas.openxmlformats.org/officeDocument/2006/relationships/hyperlink" Target="https://twitter.com/ms_rzayeva/status/1115943798067146752" TargetMode="External" /><Relationship Id="rId272" Type="http://schemas.openxmlformats.org/officeDocument/2006/relationships/hyperlink" Target="https://twitter.com/ms_rzayeva/status/1115956726405173248" TargetMode="External" /><Relationship Id="rId273" Type="http://schemas.openxmlformats.org/officeDocument/2006/relationships/hyperlink" Target="https://twitter.com/ms_rzayeva/status/1115957100281253888" TargetMode="External" /><Relationship Id="rId274" Type="http://schemas.openxmlformats.org/officeDocument/2006/relationships/hyperlink" Target="https://twitter.com/ms_rzayeva/status/1115957663001645058" TargetMode="External" /><Relationship Id="rId275" Type="http://schemas.openxmlformats.org/officeDocument/2006/relationships/hyperlink" Target="https://twitter.com/ms_rzayeva/status/1116388869027581952" TargetMode="External" /><Relationship Id="rId276" Type="http://schemas.openxmlformats.org/officeDocument/2006/relationships/hyperlink" Target="https://twitter.com/ms_rzayeva/status/1116626779538509829" TargetMode="External" /><Relationship Id="rId277" Type="http://schemas.openxmlformats.org/officeDocument/2006/relationships/hyperlink" Target="https://twitter.com/yellowdreams16/status/1116748728847745025" TargetMode="External" /><Relationship Id="rId278" Type="http://schemas.openxmlformats.org/officeDocument/2006/relationships/hyperlink" Target="https://twitter.com/muradarif/status/1116047537645871105" TargetMode="External" /><Relationship Id="rId279" Type="http://schemas.openxmlformats.org/officeDocument/2006/relationships/hyperlink" Target="https://twitter.com/muradarif/status/1116215842864340992" TargetMode="External" /><Relationship Id="rId280" Type="http://schemas.openxmlformats.org/officeDocument/2006/relationships/hyperlink" Target="https://twitter.com/yellowdreams16/status/1116749663007334405" TargetMode="External" /><Relationship Id="rId281" Type="http://schemas.openxmlformats.org/officeDocument/2006/relationships/hyperlink" Target="https://api.twitter.com/1.1/geo/id/efc23cd34689b068.json" TargetMode="External" /><Relationship Id="rId282" Type="http://schemas.openxmlformats.org/officeDocument/2006/relationships/comments" Target="../comments1.xml" /><Relationship Id="rId283" Type="http://schemas.openxmlformats.org/officeDocument/2006/relationships/vmlDrawing" Target="../drawings/vmlDrawing1.vml" /><Relationship Id="rId284" Type="http://schemas.openxmlformats.org/officeDocument/2006/relationships/table" Target="../tables/table1.xml" /><Relationship Id="rId2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v7LAbzgbddturwK-nuuYKkWINv4nHOF-pqAjs0/?utm_source=ig_twitter_share&amp;igshid=82xokqfin4sz" TargetMode="External" /><Relationship Id="rId2" Type="http://schemas.openxmlformats.org/officeDocument/2006/relationships/hyperlink" Target="https://m.facebook.com/groups/120696791909494?view=permalink&amp;id=338671230112048" TargetMode="External" /><Relationship Id="rId3" Type="http://schemas.openxmlformats.org/officeDocument/2006/relationships/hyperlink" Target="https://www.facebook.com/100003663972273/posts/1563109100487874/" TargetMode="External" /><Relationship Id="rId4" Type="http://schemas.openxmlformats.org/officeDocument/2006/relationships/hyperlink" Target="http://chng.it/rbNLZPZg" TargetMode="External" /><Relationship Id="rId5" Type="http://schemas.openxmlformats.org/officeDocument/2006/relationships/hyperlink" Target="http://chng.it/Wv7znwBS" TargetMode="External" /><Relationship Id="rId6" Type="http://schemas.openxmlformats.org/officeDocument/2006/relationships/hyperlink" Target="https://www.instagram.com/p/BwE-4djBVuB/?igshid=18h4gqycbry16" TargetMode="External" /><Relationship Id="rId7" Type="http://schemas.openxmlformats.org/officeDocument/2006/relationships/hyperlink" Target="https://twitter.com/dj_tural/status/1115961759104421891" TargetMode="External" /><Relationship Id="rId8" Type="http://schemas.openxmlformats.org/officeDocument/2006/relationships/hyperlink" Target="http://chng.it/8yN9XxQC" TargetMode="External" /><Relationship Id="rId9" Type="http://schemas.openxmlformats.org/officeDocument/2006/relationships/hyperlink" Target="http://chng.it/rbNLZPZg" TargetMode="External" /><Relationship Id="rId10" Type="http://schemas.openxmlformats.org/officeDocument/2006/relationships/hyperlink" Target="https://www.change.org/p/&#1087;&#1077;&#1088;&#1074;&#1086;&#1081;-&#1083;&#1077;&#1076;&#1080;-&#1072;&#1079;&#1077;&#1088;&#1073;&#1072;&#1081;&#1076;&#1078;&#1072;&#1085;&#1089;&#1082;&#1086;&#1081;-&#1088;&#1077;&#1089;&#1087;&#1091;&#1073;&#1083;&#1080;&#1082;&#1080;-&#1084;&#1077;&#1093;&#1088;&#1080;&#1073;&#1072;&#1085;-&#1072;&#1083;&#1080;&#1077;&#1074;&#1086;&#1081;-justice-for-elina-hajiyeva?recruiter=288082513&amp;utm_source=share_petition&amp;utm_campaign=petition_show&amp;utm_medium=whatsapp&amp;utm_content=washarecopy_14792367_ru-RU%3Av2&amp;recruited_by_id=11c65f28-a0dc-45c9-9ec7-58f9cabc3ea5" TargetMode="External" /><Relationship Id="rId11" Type="http://schemas.openxmlformats.org/officeDocument/2006/relationships/hyperlink" Target="https://www.facebook.com/100000300995070/posts/2325769667443044/" TargetMode="External" /><Relationship Id="rId12" Type="http://schemas.openxmlformats.org/officeDocument/2006/relationships/hyperlink" Target="https://www.facebook.com/goldmilliondollarboy/videos/867261483625412/UzpfSTEwMDAxMDMxMTEyNjY1Mjo4NTAwMDg4MjUzNTI4MTQ/?id=100010311126652" TargetMode="External" /><Relationship Id="rId13" Type="http://schemas.openxmlformats.org/officeDocument/2006/relationships/hyperlink" Target="https://www.instagram.com/p/BwE-4djBVuB/?igshid=18h4gqycbry16" TargetMode="External" /><Relationship Id="rId14" Type="http://schemas.openxmlformats.org/officeDocument/2006/relationships/hyperlink" Target="https://pbs.twimg.com/media/D30O5v2W4AAQ4v-.jpg" TargetMode="External" /><Relationship Id="rId15" Type="http://schemas.openxmlformats.org/officeDocument/2006/relationships/hyperlink" Target="https://pbs.twimg.com/media/D30clqqX4AI19ji.jpg" TargetMode="External" /><Relationship Id="rId16" Type="http://schemas.openxmlformats.org/officeDocument/2006/relationships/hyperlink" Target="https://pbs.twimg.com/media/D3u3So6W4AEfeuw.jpg" TargetMode="External" /><Relationship Id="rId17" Type="http://schemas.openxmlformats.org/officeDocument/2006/relationships/hyperlink" Target="https://pbs.twimg.com/media/D32fYYfW4AArC31.jpg" TargetMode="External" /><Relationship Id="rId18" Type="http://schemas.openxmlformats.org/officeDocument/2006/relationships/hyperlink" Target="https://pbs.twimg.com/media/D32dK1aXkAEpr14.jpg" TargetMode="External" /><Relationship Id="rId19" Type="http://schemas.openxmlformats.org/officeDocument/2006/relationships/hyperlink" Target="https://pbs.twimg.com/media/D3zaWnOW0AYbRvS.jpg" TargetMode="External" /><Relationship Id="rId20" Type="http://schemas.openxmlformats.org/officeDocument/2006/relationships/hyperlink" Target="https://pbs.twimg.com/media/D394OFDXoAQjrfG.jpg" TargetMode="External" /><Relationship Id="rId21" Type="http://schemas.openxmlformats.org/officeDocument/2006/relationships/hyperlink" Target="https://pbs.twimg.com/media/D392hrmW4AAK3nv.jpg" TargetMode="External" /><Relationship Id="rId22" Type="http://schemas.openxmlformats.org/officeDocument/2006/relationships/hyperlink" Target="https://pbs.twimg.com/media/D392hrmW4AAK3nv.jpg" TargetMode="External" /><Relationship Id="rId23" Type="http://schemas.openxmlformats.org/officeDocument/2006/relationships/hyperlink" Target="https://pbs.twimg.com/media/D394ST5XkAMDaS0.jpg" TargetMode="External" /><Relationship Id="rId24" Type="http://schemas.openxmlformats.org/officeDocument/2006/relationships/hyperlink" Target="http://pbs.twimg.com/profile_images/923202508104851456/HKa9CavF_normal.jpg" TargetMode="External" /><Relationship Id="rId25" Type="http://schemas.openxmlformats.org/officeDocument/2006/relationships/hyperlink" Target="http://pbs.twimg.com/profile_images/1112367090566983680/BxHpl2JL_normal.jpg" TargetMode="External" /><Relationship Id="rId26" Type="http://schemas.openxmlformats.org/officeDocument/2006/relationships/hyperlink" Target="http://pbs.twimg.com/profile_images/1085532272495742976/IY3GvzOQ_normal.jpg" TargetMode="External" /><Relationship Id="rId27" Type="http://schemas.openxmlformats.org/officeDocument/2006/relationships/hyperlink" Target="http://pbs.twimg.com/profile_images/1113143319616471041/Wa_2ZrXs_normal.jpg" TargetMode="External" /><Relationship Id="rId28" Type="http://schemas.openxmlformats.org/officeDocument/2006/relationships/hyperlink" Target="http://pbs.twimg.com/profile_images/1113465491316543488/_GmmXdIZ_normal.jpg" TargetMode="External" /><Relationship Id="rId29" Type="http://schemas.openxmlformats.org/officeDocument/2006/relationships/hyperlink" Target="http://pbs.twimg.com/profile_images/1104976854803468288/yEZQ5YQj_normal.jpg" TargetMode="External" /><Relationship Id="rId30" Type="http://schemas.openxmlformats.org/officeDocument/2006/relationships/hyperlink" Target="http://pbs.twimg.com/profile_images/1116633864670208000/GjIdM0Pk_normal.jpg" TargetMode="External" /><Relationship Id="rId31" Type="http://schemas.openxmlformats.org/officeDocument/2006/relationships/hyperlink" Target="http://pbs.twimg.com/profile_images/1108127699124609026/poHCp8uS_normal.jpg" TargetMode="External" /><Relationship Id="rId32" Type="http://schemas.openxmlformats.org/officeDocument/2006/relationships/hyperlink" Target="http://pbs.twimg.com/profile_images/1044876679393538048/f4buQtZ6_normal.jpg" TargetMode="External" /><Relationship Id="rId33" Type="http://schemas.openxmlformats.org/officeDocument/2006/relationships/hyperlink" Target="http://pbs.twimg.com/profile_images/1115398423312834566/15rUiL1T_normal.jpg" TargetMode="External" /><Relationship Id="rId34" Type="http://schemas.openxmlformats.org/officeDocument/2006/relationships/hyperlink" Target="http://pbs.twimg.com/profile_images/1115530468936392704/ODdzdqrB_normal.jpg" TargetMode="External" /><Relationship Id="rId35" Type="http://schemas.openxmlformats.org/officeDocument/2006/relationships/hyperlink" Target="http://pbs.twimg.com/profile_images/681638555655909376/4d5y3J4z_normal.jpg" TargetMode="External" /><Relationship Id="rId36" Type="http://schemas.openxmlformats.org/officeDocument/2006/relationships/hyperlink" Target="http://pbs.twimg.com/profile_images/1113396989301915650/0zGil1da_normal.jpg" TargetMode="External" /><Relationship Id="rId37" Type="http://schemas.openxmlformats.org/officeDocument/2006/relationships/hyperlink" Target="http://pbs.twimg.com/profile_images/1115790977216602112/CVrTy3wo_normal.jpg" TargetMode="External" /><Relationship Id="rId38" Type="http://schemas.openxmlformats.org/officeDocument/2006/relationships/hyperlink" Target="http://pbs.twimg.com/profile_images/947520620362850305/p8dYSByi_normal.jpg" TargetMode="External" /><Relationship Id="rId39" Type="http://schemas.openxmlformats.org/officeDocument/2006/relationships/hyperlink" Target="http://pbs.twimg.com/profile_images/1114499259334897665/IXKvKNVi_normal.jpg" TargetMode="External" /><Relationship Id="rId40" Type="http://schemas.openxmlformats.org/officeDocument/2006/relationships/hyperlink" Target="http://pbs.twimg.com/profile_images/1110798150934110209/c3LQ1XWc_normal.jpg" TargetMode="External" /><Relationship Id="rId41" Type="http://schemas.openxmlformats.org/officeDocument/2006/relationships/hyperlink" Target="http://pbs.twimg.com/profile_images/1113343377146302465/TIIyCPug_normal.jpg" TargetMode="External" /><Relationship Id="rId42" Type="http://schemas.openxmlformats.org/officeDocument/2006/relationships/hyperlink" Target="http://pbs.twimg.com/profile_images/1114868984661389312/hjUtHyID_normal.jpg" TargetMode="External" /><Relationship Id="rId43" Type="http://schemas.openxmlformats.org/officeDocument/2006/relationships/hyperlink" Target="http://pbs.twimg.com/profile_images/1093450179859177473/ioFtmNrB_normal.jpg" TargetMode="External" /><Relationship Id="rId44" Type="http://schemas.openxmlformats.org/officeDocument/2006/relationships/hyperlink" Target="http://pbs.twimg.com/profile_images/1082764255680696321/QylHnyzk_normal.jpg" TargetMode="External" /><Relationship Id="rId45" Type="http://schemas.openxmlformats.org/officeDocument/2006/relationships/hyperlink" Target="http://pbs.twimg.com/profile_images/1084821850092433409/Ro3V8lFK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1115740047758770176/CQlVeZxb_normal.jpg" TargetMode="External" /><Relationship Id="rId48" Type="http://schemas.openxmlformats.org/officeDocument/2006/relationships/hyperlink" Target="http://pbs.twimg.com/profile_images/1115740047758770176/CQlVeZxb_normal.jpg" TargetMode="External" /><Relationship Id="rId49" Type="http://schemas.openxmlformats.org/officeDocument/2006/relationships/hyperlink" Target="http://pbs.twimg.com/profile_images/1116732439475437571/iEVo0jAt_normal.jpg" TargetMode="External" /><Relationship Id="rId50" Type="http://schemas.openxmlformats.org/officeDocument/2006/relationships/hyperlink" Target="http://pbs.twimg.com/profile_images/1110502653526794240/z1Yo4552_normal.jpg" TargetMode="External" /><Relationship Id="rId51" Type="http://schemas.openxmlformats.org/officeDocument/2006/relationships/hyperlink" Target="http://pbs.twimg.com/profile_images/1086836335242104838/h2_D9zQc_normal.jpg" TargetMode="External" /><Relationship Id="rId52" Type="http://schemas.openxmlformats.org/officeDocument/2006/relationships/hyperlink" Target="http://pbs.twimg.com/profile_images/1107634249182691328/2xNNkcxe_normal.jpg" TargetMode="External" /><Relationship Id="rId53" Type="http://schemas.openxmlformats.org/officeDocument/2006/relationships/hyperlink" Target="http://pbs.twimg.com/profile_images/1079453980575584256/H1oZDnw1_normal.jpg" TargetMode="External" /><Relationship Id="rId54" Type="http://schemas.openxmlformats.org/officeDocument/2006/relationships/hyperlink" Target="http://pbs.twimg.com/profile_images/1095381419713544193/wlXcY-73_normal.jpg" TargetMode="External" /><Relationship Id="rId55" Type="http://schemas.openxmlformats.org/officeDocument/2006/relationships/hyperlink" Target="http://pbs.twimg.com/profile_images/1114668149662679040/TCket1jD_normal.jpg" TargetMode="External" /><Relationship Id="rId56" Type="http://schemas.openxmlformats.org/officeDocument/2006/relationships/hyperlink" Target="http://pbs.twimg.com/profile_images/1109898416279166976/RIDBMTOU_normal.jpg" TargetMode="External" /><Relationship Id="rId57" Type="http://schemas.openxmlformats.org/officeDocument/2006/relationships/hyperlink" Target="http://pbs.twimg.com/profile_images/378800000531259856/ba0b3003f97024ae6e1365c37a069193_normal.jpeg" TargetMode="External" /><Relationship Id="rId58" Type="http://schemas.openxmlformats.org/officeDocument/2006/relationships/hyperlink" Target="http://pbs.twimg.com/profile_images/1115206144086163456/7_Q0Unfs_normal.jpg" TargetMode="External" /><Relationship Id="rId59" Type="http://schemas.openxmlformats.org/officeDocument/2006/relationships/hyperlink" Target="http://pbs.twimg.com/profile_images/1115206144086163456/7_Q0Unfs_normal.jpg" TargetMode="External" /><Relationship Id="rId60" Type="http://schemas.openxmlformats.org/officeDocument/2006/relationships/hyperlink" Target="http://pbs.twimg.com/profile_images/417930304297648128/Cew7C0Bo_normal.jpeg" TargetMode="External" /><Relationship Id="rId61" Type="http://schemas.openxmlformats.org/officeDocument/2006/relationships/hyperlink" Target="http://pbs.twimg.com/profile_images/1058981494184701952/np7icSYE_normal.jpg" TargetMode="External" /><Relationship Id="rId62" Type="http://schemas.openxmlformats.org/officeDocument/2006/relationships/hyperlink" Target="http://pbs.twimg.com/profile_images/1058981494184701952/np7icSYE_normal.jpg" TargetMode="External" /><Relationship Id="rId63" Type="http://schemas.openxmlformats.org/officeDocument/2006/relationships/hyperlink" Target="http://pbs.twimg.com/profile_images/1104687278578913286/JFfAX8as_normal.jpg" TargetMode="External" /><Relationship Id="rId64" Type="http://schemas.openxmlformats.org/officeDocument/2006/relationships/hyperlink" Target="http://pbs.twimg.com/profile_images/1111374671155478529/6uGxiPQW_normal.jpg" TargetMode="External" /><Relationship Id="rId65" Type="http://schemas.openxmlformats.org/officeDocument/2006/relationships/hyperlink" Target="http://pbs.twimg.com/profile_images/1112629580026785792/AcihelcS_normal.jpg" TargetMode="External" /><Relationship Id="rId66" Type="http://schemas.openxmlformats.org/officeDocument/2006/relationships/hyperlink" Target="http://pbs.twimg.com/profile_images/1104829014752092160/L9arGlvw_normal.jpg" TargetMode="External" /><Relationship Id="rId67" Type="http://schemas.openxmlformats.org/officeDocument/2006/relationships/hyperlink" Target="http://pbs.twimg.com/profile_images/1061609812520304640/7fQ7AthK_normal.jpg" TargetMode="External" /><Relationship Id="rId68" Type="http://schemas.openxmlformats.org/officeDocument/2006/relationships/hyperlink" Target="http://pbs.twimg.com/profile_images/447393480420376576/15vqIUi-_normal.jpeg" TargetMode="External" /><Relationship Id="rId69" Type="http://schemas.openxmlformats.org/officeDocument/2006/relationships/hyperlink" Target="http://pbs.twimg.com/profile_images/1108469410568855552/jddnEpaZ_normal.jp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s://pbs.twimg.com/media/D30O5v2W4AAQ4v-.jpg" TargetMode="External" /><Relationship Id="rId72" Type="http://schemas.openxmlformats.org/officeDocument/2006/relationships/hyperlink" Target="http://pbs.twimg.com/profile_images/1054294533184331776/cuWIFsjA_normal.jpg" TargetMode="External" /><Relationship Id="rId73" Type="http://schemas.openxmlformats.org/officeDocument/2006/relationships/hyperlink" Target="http://pbs.twimg.com/profile_images/871131446685163520/gya70wwV_normal.jpg" TargetMode="External" /><Relationship Id="rId74" Type="http://schemas.openxmlformats.org/officeDocument/2006/relationships/hyperlink" Target="http://pbs.twimg.com/profile_images/1114674818987757568/JfC_WWXk_normal.jpg" TargetMode="External" /><Relationship Id="rId75" Type="http://schemas.openxmlformats.org/officeDocument/2006/relationships/hyperlink" Target="http://pbs.twimg.com/profile_images/1079466462778150913/i9YXgWbO_normal.jpg" TargetMode="External" /><Relationship Id="rId76" Type="http://schemas.openxmlformats.org/officeDocument/2006/relationships/hyperlink" Target="http://pbs.twimg.com/profile_images/1111660100182294528/D6fhfjIk_normal.jpg" TargetMode="External" /><Relationship Id="rId77" Type="http://schemas.openxmlformats.org/officeDocument/2006/relationships/hyperlink" Target="http://pbs.twimg.com/profile_images/1038844410010759168/b0lkgcGJ_normal.jpg" TargetMode="External" /><Relationship Id="rId78" Type="http://schemas.openxmlformats.org/officeDocument/2006/relationships/hyperlink" Target="http://pbs.twimg.com/profile_images/1091939741975613440/UZWU2lxQ_normal.jpg" TargetMode="External" /><Relationship Id="rId79" Type="http://schemas.openxmlformats.org/officeDocument/2006/relationships/hyperlink" Target="http://pbs.twimg.com/profile_images/1109536876262772737/ywJE0AfN_normal.jpg" TargetMode="External" /><Relationship Id="rId80" Type="http://schemas.openxmlformats.org/officeDocument/2006/relationships/hyperlink" Target="http://pbs.twimg.com/profile_images/1107667724375912448/5h_VQIkw_normal.jpg" TargetMode="External" /><Relationship Id="rId81" Type="http://schemas.openxmlformats.org/officeDocument/2006/relationships/hyperlink" Target="http://pbs.twimg.com/profile_images/636597365122535428/FxKVo7kw_normal.jpg" TargetMode="External" /><Relationship Id="rId82" Type="http://schemas.openxmlformats.org/officeDocument/2006/relationships/hyperlink" Target="http://pbs.twimg.com/profile_images/1042071606124838914/Q5b-kxv0_normal.jpg" TargetMode="External" /><Relationship Id="rId83" Type="http://schemas.openxmlformats.org/officeDocument/2006/relationships/hyperlink" Target="http://pbs.twimg.com/profile_images/1115927496397074432/u2rTaxju_normal.jpg" TargetMode="External" /><Relationship Id="rId84" Type="http://schemas.openxmlformats.org/officeDocument/2006/relationships/hyperlink" Target="http://pbs.twimg.com/profile_images/1115875215148560384/g5jji4xk_normal.jpg" TargetMode="External" /><Relationship Id="rId85" Type="http://schemas.openxmlformats.org/officeDocument/2006/relationships/hyperlink" Target="http://pbs.twimg.com/profile_images/1115889702916304902/jvAhJky-_normal.jpg" TargetMode="External" /><Relationship Id="rId86" Type="http://schemas.openxmlformats.org/officeDocument/2006/relationships/hyperlink" Target="http://pbs.twimg.com/profile_images/1115485804313305088/SpIbbIYV_normal.jpg" TargetMode="External" /><Relationship Id="rId87" Type="http://schemas.openxmlformats.org/officeDocument/2006/relationships/hyperlink" Target="http://pbs.twimg.com/profile_images/1103673978453979137/vG9am83G_normal.jpg" TargetMode="External" /><Relationship Id="rId88" Type="http://schemas.openxmlformats.org/officeDocument/2006/relationships/hyperlink" Target="http://pbs.twimg.com/profile_images/845579453317218304/ItycSqm9_normal.jpg" TargetMode="External" /><Relationship Id="rId89" Type="http://schemas.openxmlformats.org/officeDocument/2006/relationships/hyperlink" Target="http://pbs.twimg.com/profile_images/1116574373974953984/jPCb1fFA_normal.jpg" TargetMode="External" /><Relationship Id="rId90" Type="http://schemas.openxmlformats.org/officeDocument/2006/relationships/hyperlink" Target="http://pbs.twimg.com/profile_images/1114620389316091905/G_EumPne_normal.jpg" TargetMode="External" /><Relationship Id="rId91" Type="http://schemas.openxmlformats.org/officeDocument/2006/relationships/hyperlink" Target="http://pbs.twimg.com/profile_images/1082325634544746503/gf2KTCrt_normal.jpg" TargetMode="External" /><Relationship Id="rId92" Type="http://schemas.openxmlformats.org/officeDocument/2006/relationships/hyperlink" Target="http://pbs.twimg.com/profile_images/983090252188405760/2UP7UAL2_normal.jpg" TargetMode="External" /><Relationship Id="rId93" Type="http://schemas.openxmlformats.org/officeDocument/2006/relationships/hyperlink" Target="https://pbs.twimg.com/media/D30clqqX4AI19ji.jpg" TargetMode="External" /><Relationship Id="rId94" Type="http://schemas.openxmlformats.org/officeDocument/2006/relationships/hyperlink" Target="http://pbs.twimg.com/profile_images/1091442596629676032/UXfvNZes_normal.jpg" TargetMode="External" /><Relationship Id="rId95" Type="http://schemas.openxmlformats.org/officeDocument/2006/relationships/hyperlink" Target="http://pbs.twimg.com/profile_images/1091442596629676032/UXfvNZes_normal.jpg" TargetMode="External" /><Relationship Id="rId96" Type="http://schemas.openxmlformats.org/officeDocument/2006/relationships/hyperlink" Target="http://pbs.twimg.com/profile_images/1091442596629676032/UXfvNZes_normal.jpg" TargetMode="External" /><Relationship Id="rId97" Type="http://schemas.openxmlformats.org/officeDocument/2006/relationships/hyperlink" Target="http://pbs.twimg.com/profile_images/1091442596629676032/UXfvNZes_normal.jpg" TargetMode="External" /><Relationship Id="rId98" Type="http://schemas.openxmlformats.org/officeDocument/2006/relationships/hyperlink" Target="https://pbs.twimg.com/media/D3u3So6W4AEfeuw.jpg" TargetMode="External" /><Relationship Id="rId99" Type="http://schemas.openxmlformats.org/officeDocument/2006/relationships/hyperlink" Target="http://pbs.twimg.com/profile_images/1113242200136146945/WRh4iYfX_normal.jpg" TargetMode="External" /><Relationship Id="rId100" Type="http://schemas.openxmlformats.org/officeDocument/2006/relationships/hyperlink" Target="http://pbs.twimg.com/profile_images/1113242200136146945/WRh4iYfX_normal.jpg" TargetMode="External" /><Relationship Id="rId101" Type="http://schemas.openxmlformats.org/officeDocument/2006/relationships/hyperlink" Target="http://pbs.twimg.com/profile_images/1115923836241883136/xB1FVkqO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s://pbs.twimg.com/media/D32fYYfW4AArC31.jpg" TargetMode="External" /><Relationship Id="rId104" Type="http://schemas.openxmlformats.org/officeDocument/2006/relationships/hyperlink" Target="http://pbs.twimg.com/profile_images/1116373451936272384/MTn0cXMJ_normal.jpg" TargetMode="External" /><Relationship Id="rId105" Type="http://schemas.openxmlformats.org/officeDocument/2006/relationships/hyperlink" Target="http://pbs.twimg.com/profile_images/1116036259733024784/FH0f8o78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113493237279404033/HXj-CjNw_normal.jpg" TargetMode="External" /><Relationship Id="rId108" Type="http://schemas.openxmlformats.org/officeDocument/2006/relationships/hyperlink" Target="http://pbs.twimg.com/profile_images/1113493237279404033/HXj-CjNw_normal.jpg" TargetMode="External" /><Relationship Id="rId109" Type="http://schemas.openxmlformats.org/officeDocument/2006/relationships/hyperlink" Target="http://pbs.twimg.com/profile_images/1116701132599037952/4plHM1Tk_normal.jpg" TargetMode="External" /><Relationship Id="rId110" Type="http://schemas.openxmlformats.org/officeDocument/2006/relationships/hyperlink" Target="http://pbs.twimg.com/profile_images/778652174528221184/tNRemC3x_normal.jpg" TargetMode="External" /><Relationship Id="rId111" Type="http://schemas.openxmlformats.org/officeDocument/2006/relationships/hyperlink" Target="http://pbs.twimg.com/profile_images/1096476714518089729/aQ7Dd-0l_normal.jpg" TargetMode="External" /><Relationship Id="rId112" Type="http://schemas.openxmlformats.org/officeDocument/2006/relationships/hyperlink" Target="http://pbs.twimg.com/profile_images/1114786058422456320/C_xYu4l1_normal.jpg" TargetMode="External" /><Relationship Id="rId113" Type="http://schemas.openxmlformats.org/officeDocument/2006/relationships/hyperlink" Target="http://pbs.twimg.com/profile_images/485763685512523776/obLu192w_normal.jpeg" TargetMode="External" /><Relationship Id="rId114" Type="http://schemas.openxmlformats.org/officeDocument/2006/relationships/hyperlink" Target="http://pbs.twimg.com/profile_images/1024426821851467776/v7gj2krL_normal.jpg" TargetMode="External" /><Relationship Id="rId115" Type="http://schemas.openxmlformats.org/officeDocument/2006/relationships/hyperlink" Target="http://pbs.twimg.com/profile_images/1079429946852941824/BYAQg-Ux_normal.jpg" TargetMode="External" /><Relationship Id="rId116" Type="http://schemas.openxmlformats.org/officeDocument/2006/relationships/hyperlink" Target="http://pbs.twimg.com/profile_images/1116067245459935233/9wfecoE__normal.jpg" TargetMode="External" /><Relationship Id="rId117" Type="http://schemas.openxmlformats.org/officeDocument/2006/relationships/hyperlink" Target="http://pbs.twimg.com/profile_images/1068209896666120192/1hQQp_MP_normal.jpg" TargetMode="External" /><Relationship Id="rId118" Type="http://schemas.openxmlformats.org/officeDocument/2006/relationships/hyperlink" Target="https://pbs.twimg.com/media/D32dK1aXkAEpr14.jpg" TargetMode="External" /><Relationship Id="rId119" Type="http://schemas.openxmlformats.org/officeDocument/2006/relationships/hyperlink" Target="http://pbs.twimg.com/profile_images/1068209896666120192/1hQQp_MP_normal.jpg" TargetMode="External" /><Relationship Id="rId120" Type="http://schemas.openxmlformats.org/officeDocument/2006/relationships/hyperlink" Target="http://pbs.twimg.com/profile_images/1116046894726303750/jfb18_Rh_normal.jpg" TargetMode="External" /><Relationship Id="rId121" Type="http://schemas.openxmlformats.org/officeDocument/2006/relationships/hyperlink" Target="http://pbs.twimg.com/profile_images/1116046894726303750/jfb18_Rh_normal.jpg" TargetMode="External" /><Relationship Id="rId122" Type="http://schemas.openxmlformats.org/officeDocument/2006/relationships/hyperlink" Target="http://pbs.twimg.com/profile_images/1068209896666120192/1hQQp_MP_normal.jpg" TargetMode="External" /><Relationship Id="rId123" Type="http://schemas.openxmlformats.org/officeDocument/2006/relationships/hyperlink" Target="https://pbs.twimg.com/media/D3zaWnOW0AYbRvS.jpg" TargetMode="External" /><Relationship Id="rId124" Type="http://schemas.openxmlformats.org/officeDocument/2006/relationships/hyperlink" Target="http://pbs.twimg.com/profile_images/1068209896666120192/1hQQp_MP_normal.jpg" TargetMode="External" /><Relationship Id="rId125" Type="http://schemas.openxmlformats.org/officeDocument/2006/relationships/hyperlink" Target="http://pbs.twimg.com/profile_images/1068209896666120192/1hQQp_MP_normal.jpg" TargetMode="External" /><Relationship Id="rId126" Type="http://schemas.openxmlformats.org/officeDocument/2006/relationships/hyperlink" Target="http://pbs.twimg.com/profile_images/1068209896666120192/1hQQp_MP_normal.jpg" TargetMode="External" /><Relationship Id="rId127" Type="http://schemas.openxmlformats.org/officeDocument/2006/relationships/hyperlink" Target="http://pbs.twimg.com/profile_images/1063016588197146625/gPSa-_Ck_normal.jpg" TargetMode="External" /><Relationship Id="rId128" Type="http://schemas.openxmlformats.org/officeDocument/2006/relationships/hyperlink" Target="http://pbs.twimg.com/profile_images/1115296068508495872/Y287iihn_normal.jpg" TargetMode="External" /><Relationship Id="rId129" Type="http://schemas.openxmlformats.org/officeDocument/2006/relationships/hyperlink" Target="http://pbs.twimg.com/profile_images/1115296068508495872/Y287iihn_normal.jpg" TargetMode="External" /><Relationship Id="rId130" Type="http://schemas.openxmlformats.org/officeDocument/2006/relationships/hyperlink" Target="https://pbs.twimg.com/media/D394OFDXoAQjrfG.jpg" TargetMode="External" /><Relationship Id="rId131" Type="http://schemas.openxmlformats.org/officeDocument/2006/relationships/hyperlink" Target="https://pbs.twimg.com/media/D392hrmW4AAK3nv.jpg" TargetMode="External" /><Relationship Id="rId132" Type="http://schemas.openxmlformats.org/officeDocument/2006/relationships/hyperlink" Target="https://pbs.twimg.com/media/D392hrmW4AAK3nv.jpg" TargetMode="External" /><Relationship Id="rId133" Type="http://schemas.openxmlformats.org/officeDocument/2006/relationships/hyperlink" Target="https://pbs.twimg.com/media/D394ST5XkAMDaS0.jpg" TargetMode="External" /><Relationship Id="rId134" Type="http://schemas.openxmlformats.org/officeDocument/2006/relationships/hyperlink" Target="http://pbs.twimg.com/profile_images/1030353921041215488/2zWNwTUQ_normal.jpg" TargetMode="External" /><Relationship Id="rId135" Type="http://schemas.openxmlformats.org/officeDocument/2006/relationships/hyperlink" Target="http://pbs.twimg.com/profile_images/1079429946852941824/BYAQg-Ux_normal.jpg" TargetMode="External" /><Relationship Id="rId136" Type="http://schemas.openxmlformats.org/officeDocument/2006/relationships/hyperlink" Target="http://pbs.twimg.com/profile_images/1079429946852941824/BYAQg-Ux_normal.jpg" TargetMode="External" /><Relationship Id="rId137" Type="http://schemas.openxmlformats.org/officeDocument/2006/relationships/hyperlink" Target="http://pbs.twimg.com/profile_images/1079429946852941824/BYAQg-Ux_normal.jpg" TargetMode="External" /><Relationship Id="rId138" Type="http://schemas.openxmlformats.org/officeDocument/2006/relationships/hyperlink" Target="http://pbs.twimg.com/profile_images/1079429946852941824/BYAQg-Ux_normal.jpg" TargetMode="External" /><Relationship Id="rId139" Type="http://schemas.openxmlformats.org/officeDocument/2006/relationships/hyperlink" Target="http://pbs.twimg.com/profile_images/1079429946852941824/BYAQg-Ux_normal.jpg" TargetMode="External" /><Relationship Id="rId140" Type="http://schemas.openxmlformats.org/officeDocument/2006/relationships/hyperlink" Target="http://pbs.twimg.com/profile_images/1079429946852941824/BYAQg-Ux_normal.jpg" TargetMode="External" /><Relationship Id="rId141" Type="http://schemas.openxmlformats.org/officeDocument/2006/relationships/hyperlink" Target="http://pbs.twimg.com/profile_images/1116745402336862209/xTgln7fG_normal.jpg" TargetMode="External" /><Relationship Id="rId142" Type="http://schemas.openxmlformats.org/officeDocument/2006/relationships/hyperlink" Target="http://pbs.twimg.com/profile_images/947073130165620736/cAC4kkMX_normal.jpg" TargetMode="External" /><Relationship Id="rId143" Type="http://schemas.openxmlformats.org/officeDocument/2006/relationships/hyperlink" Target="http://pbs.twimg.com/profile_images/947073130165620736/cAC4kkMX_normal.jpg" TargetMode="External" /><Relationship Id="rId144" Type="http://schemas.openxmlformats.org/officeDocument/2006/relationships/hyperlink" Target="http://pbs.twimg.com/profile_images/1116745402336862209/xTgln7fG_normal.jpg" TargetMode="External" /><Relationship Id="rId145" Type="http://schemas.openxmlformats.org/officeDocument/2006/relationships/hyperlink" Target="https://twitter.com/aygun_mva96/status/1114599465665617920" TargetMode="External" /><Relationship Id="rId146" Type="http://schemas.openxmlformats.org/officeDocument/2006/relationships/hyperlink" Target="https://twitter.com/heyitsnaddd/status/1115688072035758080" TargetMode="External" /><Relationship Id="rId147" Type="http://schemas.openxmlformats.org/officeDocument/2006/relationships/hyperlink" Target="https://twitter.com/joonspuppees/status/1115688603747672065" TargetMode="External" /><Relationship Id="rId148" Type="http://schemas.openxmlformats.org/officeDocument/2006/relationships/hyperlink" Target="https://twitter.com/crystalaej/status/1115690460775841792" TargetMode="External" /><Relationship Id="rId149" Type="http://schemas.openxmlformats.org/officeDocument/2006/relationships/hyperlink" Target="https://twitter.com/jiminiehoodie_/status/1115690833133465606" TargetMode="External" /><Relationship Id="rId150" Type="http://schemas.openxmlformats.org/officeDocument/2006/relationships/hyperlink" Target="https://twitter.com/moccawoo/status/1115691935786774529" TargetMode="External" /><Relationship Id="rId151" Type="http://schemas.openxmlformats.org/officeDocument/2006/relationships/hyperlink" Target="https://twitter.com/auugun/status/1115698312718499846" TargetMode="External" /><Relationship Id="rId152" Type="http://schemas.openxmlformats.org/officeDocument/2006/relationships/hyperlink" Target="https://twitter.com/ajooniex/status/1115715706123948032" TargetMode="External" /><Relationship Id="rId153" Type="http://schemas.openxmlformats.org/officeDocument/2006/relationships/hyperlink" Target="https://twitter.com/mamaniiim/status/1115744885636653056" TargetMode="External" /><Relationship Id="rId154" Type="http://schemas.openxmlformats.org/officeDocument/2006/relationships/hyperlink" Target="https://twitter.com/sugoikorea/status/1115754434523537408" TargetMode="External" /><Relationship Id="rId155" Type="http://schemas.openxmlformats.org/officeDocument/2006/relationships/hyperlink" Target="https://twitter.com/lfl2000_/status/1115765075032199168" TargetMode="External" /><Relationship Id="rId156" Type="http://schemas.openxmlformats.org/officeDocument/2006/relationships/hyperlink" Target="https://twitter.com/damayanti_minoz/status/1115782780007276544" TargetMode="External" /><Relationship Id="rId157" Type="http://schemas.openxmlformats.org/officeDocument/2006/relationships/hyperlink" Target="https://twitter.com/stducktose/status/1115785119300714496" TargetMode="External" /><Relationship Id="rId158" Type="http://schemas.openxmlformats.org/officeDocument/2006/relationships/hyperlink" Target="https://twitter.com/seoknami/status/1115788079980089344" TargetMode="External" /><Relationship Id="rId159" Type="http://schemas.openxmlformats.org/officeDocument/2006/relationships/hyperlink" Target="https://twitter.com/aniesanne/status/1115792134525710340" TargetMode="External" /><Relationship Id="rId160" Type="http://schemas.openxmlformats.org/officeDocument/2006/relationships/hyperlink" Target="https://twitter.com/sheymashey/status/1115863930633633792" TargetMode="External" /><Relationship Id="rId161" Type="http://schemas.openxmlformats.org/officeDocument/2006/relationships/hyperlink" Target="https://twitter.com/shabyzz/status/1115869631560978432" TargetMode="External" /><Relationship Id="rId162" Type="http://schemas.openxmlformats.org/officeDocument/2006/relationships/hyperlink" Target="https://twitter.com/jeihunn/status/1115903052651880448" TargetMode="External" /><Relationship Id="rId163" Type="http://schemas.openxmlformats.org/officeDocument/2006/relationships/hyperlink" Target="https://twitter.com/bangtan52590698/status/1115913846865133570" TargetMode="External" /><Relationship Id="rId164" Type="http://schemas.openxmlformats.org/officeDocument/2006/relationships/hyperlink" Target="https://twitter.com/muradaghayeeev/status/1115941402100289541" TargetMode="External" /><Relationship Id="rId165" Type="http://schemas.openxmlformats.org/officeDocument/2006/relationships/hyperlink" Target="https://twitter.com/baharol_/status/1115979228565123072" TargetMode="External" /><Relationship Id="rId166" Type="http://schemas.openxmlformats.org/officeDocument/2006/relationships/hyperlink" Target="https://twitter.com/oykuugirmen/status/1115984273855655937" TargetMode="External" /><Relationship Id="rId167" Type="http://schemas.openxmlformats.org/officeDocument/2006/relationships/hyperlink" Target="https://twitter.com/winger8070/status/1115992488487948288" TargetMode="External" /><Relationship Id="rId168" Type="http://schemas.openxmlformats.org/officeDocument/2006/relationships/hyperlink" Target="https://twitter.com/darknessqueenn_/status/1115860485335920648" TargetMode="External" /><Relationship Id="rId169" Type="http://schemas.openxmlformats.org/officeDocument/2006/relationships/hyperlink" Target="https://twitter.com/darknessqueenn_/status/1115860944192716802" TargetMode="External" /><Relationship Id="rId170" Type="http://schemas.openxmlformats.org/officeDocument/2006/relationships/hyperlink" Target="https://twitter.com/sesakisendes/status/1116002858183405568" TargetMode="External" /><Relationship Id="rId171" Type="http://schemas.openxmlformats.org/officeDocument/2006/relationships/hyperlink" Target="https://twitter.com/gunai_alieva/status/1116007670648135680" TargetMode="External" /><Relationship Id="rId172" Type="http://schemas.openxmlformats.org/officeDocument/2006/relationships/hyperlink" Target="https://twitter.com/sismailzadeh/status/1116007994846638080" TargetMode="External" /><Relationship Id="rId173" Type="http://schemas.openxmlformats.org/officeDocument/2006/relationships/hyperlink" Target="https://twitter.com/rasulzaidov/status/1116009336407457793" TargetMode="External" /><Relationship Id="rId174" Type="http://schemas.openxmlformats.org/officeDocument/2006/relationships/hyperlink" Target="https://twitter.com/brksnermin/status/1116011354618507265" TargetMode="External" /><Relationship Id="rId175" Type="http://schemas.openxmlformats.org/officeDocument/2006/relationships/hyperlink" Target="https://twitter.com/huseynli_ilkin/status/1116013308669235201" TargetMode="External" /><Relationship Id="rId176" Type="http://schemas.openxmlformats.org/officeDocument/2006/relationships/hyperlink" Target="https://twitter.com/sadako_sasaki/status/1116015023313358848" TargetMode="External" /><Relationship Id="rId177" Type="http://schemas.openxmlformats.org/officeDocument/2006/relationships/hyperlink" Target="https://twitter.com/janmirzayeva/status/1116021686388891648" TargetMode="External" /><Relationship Id="rId178" Type="http://schemas.openxmlformats.org/officeDocument/2006/relationships/hyperlink" Target="https://twitter.com/poladli/status/1116029865092841472" TargetMode="External" /><Relationship Id="rId179" Type="http://schemas.openxmlformats.org/officeDocument/2006/relationships/hyperlink" Target="https://twitter.com/oruc_hummet/status/1116035272385486850" TargetMode="External" /><Relationship Id="rId180" Type="http://schemas.openxmlformats.org/officeDocument/2006/relationships/hyperlink" Target="https://twitter.com/oruc_hummet/status/1116035286927052801" TargetMode="External" /><Relationship Id="rId181" Type="http://schemas.openxmlformats.org/officeDocument/2006/relationships/hyperlink" Target="https://twitter.com/rafishka_aziz/status/1116036768200052736" TargetMode="External" /><Relationship Id="rId182" Type="http://schemas.openxmlformats.org/officeDocument/2006/relationships/hyperlink" Target="https://twitter.com/jgaribova/status/1116041721702383616" TargetMode="External" /><Relationship Id="rId183" Type="http://schemas.openxmlformats.org/officeDocument/2006/relationships/hyperlink" Target="https://twitter.com/jgaribova/status/1116041941618167809" TargetMode="External" /><Relationship Id="rId184" Type="http://schemas.openxmlformats.org/officeDocument/2006/relationships/hyperlink" Target="https://twitter.com/rfarajli/status/1116044449258381312" TargetMode="External" /><Relationship Id="rId185" Type="http://schemas.openxmlformats.org/officeDocument/2006/relationships/hyperlink" Target="https://twitter.com/babakhanli_/status/1116048019705737216" TargetMode="External" /><Relationship Id="rId186" Type="http://schemas.openxmlformats.org/officeDocument/2006/relationships/hyperlink" Target="https://twitter.com/aydan_nabiyeva/status/1116051141631070208" TargetMode="External" /><Relationship Id="rId187" Type="http://schemas.openxmlformats.org/officeDocument/2006/relationships/hyperlink" Target="https://twitter.com/huseynovakama/status/1116048004862095362" TargetMode="External" /><Relationship Id="rId188" Type="http://schemas.openxmlformats.org/officeDocument/2006/relationships/hyperlink" Target="https://twitter.com/ebruliii94/status/1116051331565981697" TargetMode="External" /><Relationship Id="rId189" Type="http://schemas.openxmlformats.org/officeDocument/2006/relationships/hyperlink" Target="https://twitter.com/ramin_huseyn/status/1116052875526930439" TargetMode="External" /><Relationship Id="rId190" Type="http://schemas.openxmlformats.org/officeDocument/2006/relationships/hyperlink" Target="https://twitter.com/mhrrmzamanov/status/1116053654446989314" TargetMode="External" /><Relationship Id="rId191" Type="http://schemas.openxmlformats.org/officeDocument/2006/relationships/hyperlink" Target="https://twitter.com/ilkin98190823/status/1116054843498561536" TargetMode="External" /><Relationship Id="rId192" Type="http://schemas.openxmlformats.org/officeDocument/2006/relationships/hyperlink" Target="https://twitter.com/kama48964100/status/1116064674938806272" TargetMode="External" /><Relationship Id="rId193" Type="http://schemas.openxmlformats.org/officeDocument/2006/relationships/hyperlink" Target="https://twitter.com/_roshen/status/1116065441045196800" TargetMode="External" /><Relationship Id="rId194" Type="http://schemas.openxmlformats.org/officeDocument/2006/relationships/hyperlink" Target="https://twitter.com/namik_az/status/1116067247586463744" TargetMode="External" /><Relationship Id="rId195" Type="http://schemas.openxmlformats.org/officeDocument/2006/relationships/hyperlink" Target="https://twitter.com/mrhydrl/status/1116067359754792962" TargetMode="External" /><Relationship Id="rId196" Type="http://schemas.openxmlformats.org/officeDocument/2006/relationships/hyperlink" Target="https://twitter.com/farxaddd/status/1116068333105885184" TargetMode="External" /><Relationship Id="rId197" Type="http://schemas.openxmlformats.org/officeDocument/2006/relationships/hyperlink" Target="https://twitter.com/gunelragimli/status/1116088668761014272" TargetMode="External" /><Relationship Id="rId198" Type="http://schemas.openxmlformats.org/officeDocument/2006/relationships/hyperlink" Target="https://twitter.com/floresnarcissus/status/1116089813462147072" TargetMode="External" /><Relationship Id="rId199" Type="http://schemas.openxmlformats.org/officeDocument/2006/relationships/hyperlink" Target="https://twitter.com/java_hva/status/1116091115604717569" TargetMode="External" /><Relationship Id="rId200" Type="http://schemas.openxmlformats.org/officeDocument/2006/relationships/hyperlink" Target="https://twitter.com/tahire1908/status/1116105002915913728" TargetMode="External" /><Relationship Id="rId201" Type="http://schemas.openxmlformats.org/officeDocument/2006/relationships/hyperlink" Target="https://twitter.com/19reshad03/status/1116111997299564544" TargetMode="External" /><Relationship Id="rId202" Type="http://schemas.openxmlformats.org/officeDocument/2006/relationships/hyperlink" Target="https://twitter.com/ilkin_f/status/1116178060951396352" TargetMode="External" /><Relationship Id="rId203" Type="http://schemas.openxmlformats.org/officeDocument/2006/relationships/hyperlink" Target="https://twitter.com/etibarlis/status/1116192961589473281" TargetMode="External" /><Relationship Id="rId204" Type="http://schemas.openxmlformats.org/officeDocument/2006/relationships/hyperlink" Target="https://twitter.com/mehinibra/status/1116212746004172801" TargetMode="External" /><Relationship Id="rId205" Type="http://schemas.openxmlformats.org/officeDocument/2006/relationships/hyperlink" Target="https://twitter.com/hylintangg/status/1116219421964419073" TargetMode="External" /><Relationship Id="rId206" Type="http://schemas.openxmlformats.org/officeDocument/2006/relationships/hyperlink" Target="https://twitter.com/yeehawlix/status/1116221668073013248" TargetMode="External" /><Relationship Id="rId207" Type="http://schemas.openxmlformats.org/officeDocument/2006/relationships/hyperlink" Target="https://twitter.com/ncteabag/status/1116222248409370624" TargetMode="External" /><Relationship Id="rId208" Type="http://schemas.openxmlformats.org/officeDocument/2006/relationships/hyperlink" Target="https://twitter.com/flowersforhjs/status/1116223822913507328" TargetMode="External" /><Relationship Id="rId209" Type="http://schemas.openxmlformats.org/officeDocument/2006/relationships/hyperlink" Target="https://twitter.com/ahmadovhikmat/status/1116228976257716224" TargetMode="External" /><Relationship Id="rId210" Type="http://schemas.openxmlformats.org/officeDocument/2006/relationships/hyperlink" Target="https://twitter.com/fa1imma/status/1116270195658698752" TargetMode="External" /><Relationship Id="rId211" Type="http://schemas.openxmlformats.org/officeDocument/2006/relationships/hyperlink" Target="https://twitter.com/konul_rustamova/status/1116271827305816065" TargetMode="External" /><Relationship Id="rId212" Type="http://schemas.openxmlformats.org/officeDocument/2006/relationships/hyperlink" Target="https://twitter.com/fidanasofieva/status/1116272051650691072" TargetMode="External" /><Relationship Id="rId213" Type="http://schemas.openxmlformats.org/officeDocument/2006/relationships/hyperlink" Target="https://twitter.com/guli072289/status/1116287324659310594" TargetMode="External" /><Relationship Id="rId214" Type="http://schemas.openxmlformats.org/officeDocument/2006/relationships/hyperlink" Target="https://twitter.com/rustamlisabina/status/1116079728480460804" TargetMode="External" /><Relationship Id="rId215" Type="http://schemas.openxmlformats.org/officeDocument/2006/relationships/hyperlink" Target="https://twitter.com/ruslanasad/status/1116180895847919616" TargetMode="External" /><Relationship Id="rId216" Type="http://schemas.openxmlformats.org/officeDocument/2006/relationships/hyperlink" Target="https://twitter.com/ruslanasad/status/1116088621931667457" TargetMode="External" /><Relationship Id="rId217" Type="http://schemas.openxmlformats.org/officeDocument/2006/relationships/hyperlink" Target="https://twitter.com/ruslanasad/status/1116088668354220032" TargetMode="External" /><Relationship Id="rId218" Type="http://schemas.openxmlformats.org/officeDocument/2006/relationships/hyperlink" Target="https://twitter.com/ruslanasad/status/1116292482155859968" TargetMode="External" /><Relationship Id="rId219" Type="http://schemas.openxmlformats.org/officeDocument/2006/relationships/hyperlink" Target="https://twitter.com/jamilajoon/status/1115686871823278086" TargetMode="External" /><Relationship Id="rId220" Type="http://schemas.openxmlformats.org/officeDocument/2006/relationships/hyperlink" Target="https://twitter.com/seouitro/status/1116298807241842689" TargetMode="External" /><Relationship Id="rId221" Type="http://schemas.openxmlformats.org/officeDocument/2006/relationships/hyperlink" Target="https://twitter.com/seouitro/status/1116298915165417472" TargetMode="External" /><Relationship Id="rId222" Type="http://schemas.openxmlformats.org/officeDocument/2006/relationships/hyperlink" Target="https://twitter.com/revaaze/status/1116313335362981888" TargetMode="External" /><Relationship Id="rId223" Type="http://schemas.openxmlformats.org/officeDocument/2006/relationships/hyperlink" Target="https://twitter.com/scovelljohn/status/1116317742448160768" TargetMode="External" /><Relationship Id="rId224" Type="http://schemas.openxmlformats.org/officeDocument/2006/relationships/hyperlink" Target="https://twitter.com/cirtdanpro/status/1116223728302665728" TargetMode="External" /><Relationship Id="rId225" Type="http://schemas.openxmlformats.org/officeDocument/2006/relationships/hyperlink" Target="https://twitter.com/samira_iv3/status/1116324224338100224" TargetMode="External" /><Relationship Id="rId226" Type="http://schemas.openxmlformats.org/officeDocument/2006/relationships/hyperlink" Target="https://twitter.com/yourbiiss/status/1116343937931849730" TargetMode="External" /><Relationship Id="rId227" Type="http://schemas.openxmlformats.org/officeDocument/2006/relationships/hyperlink" Target="https://twitter.com/sardarova_/status/1116370891137527811" TargetMode="External" /><Relationship Id="rId228" Type="http://schemas.openxmlformats.org/officeDocument/2006/relationships/hyperlink" Target="https://twitter.com/reoabilssociety/status/1116183638968762368" TargetMode="External" /><Relationship Id="rId229" Type="http://schemas.openxmlformats.org/officeDocument/2006/relationships/hyperlink" Target="https://twitter.com/reoabilssociety/status/1116374629944320000" TargetMode="External" /><Relationship Id="rId230" Type="http://schemas.openxmlformats.org/officeDocument/2006/relationships/hyperlink" Target="https://twitter.com/agakhendi/status/1116382446734454785" TargetMode="External" /><Relationship Id="rId231" Type="http://schemas.openxmlformats.org/officeDocument/2006/relationships/hyperlink" Target="https://twitter.com/ilaxa23/status/1116433986560065537" TargetMode="External" /><Relationship Id="rId232" Type="http://schemas.openxmlformats.org/officeDocument/2006/relationships/hyperlink" Target="https://twitter.com/therealorkhan/status/1116481850019602434" TargetMode="External" /><Relationship Id="rId233" Type="http://schemas.openxmlformats.org/officeDocument/2006/relationships/hyperlink" Target="https://twitter.com/hafeez_poldz/status/1116612953942315009" TargetMode="External" /><Relationship Id="rId234" Type="http://schemas.openxmlformats.org/officeDocument/2006/relationships/hyperlink" Target="https://twitter.com/lel_aghayeva/status/1116623130401755137" TargetMode="External" /><Relationship Id="rId235" Type="http://schemas.openxmlformats.org/officeDocument/2006/relationships/hyperlink" Target="https://twitter.com/lu4nica/status/1116619293527961600" TargetMode="External" /><Relationship Id="rId236" Type="http://schemas.openxmlformats.org/officeDocument/2006/relationships/hyperlink" Target="https://twitter.com/ms_rzayeva/status/1115959665878282240" TargetMode="External" /><Relationship Id="rId237" Type="http://schemas.openxmlformats.org/officeDocument/2006/relationships/hyperlink" Target="https://twitter.com/rayaramazanova/status/1116068625436356608" TargetMode="External" /><Relationship Id="rId238" Type="http://schemas.openxmlformats.org/officeDocument/2006/relationships/hyperlink" Target="https://twitter.com/littleblackbab4/status/1116650681526620160" TargetMode="External" /><Relationship Id="rId239" Type="http://schemas.openxmlformats.org/officeDocument/2006/relationships/hyperlink" Target="https://twitter.com/lu4nica/status/1116221095542185985" TargetMode="External" /><Relationship Id="rId240" Type="http://schemas.openxmlformats.org/officeDocument/2006/relationships/hyperlink" Target="https://twitter.com/littleblackbab4/status/1116651028609417216" TargetMode="External" /><Relationship Id="rId241" Type="http://schemas.openxmlformats.org/officeDocument/2006/relationships/hyperlink" Target="https://twitter.com/xaliqm1/status/1116025668041572353" TargetMode="External" /><Relationship Id="rId242" Type="http://schemas.openxmlformats.org/officeDocument/2006/relationships/hyperlink" Target="https://twitter.com/xaliqm1/status/1116026505228955648" TargetMode="External" /><Relationship Id="rId243" Type="http://schemas.openxmlformats.org/officeDocument/2006/relationships/hyperlink" Target="https://twitter.com/littleblackbab4/status/1116651432139214848" TargetMode="External" /><Relationship Id="rId244" Type="http://schemas.openxmlformats.org/officeDocument/2006/relationships/hyperlink" Target="https://twitter.com/endorphinbaku/status/1116006896496934913" TargetMode="External" /><Relationship Id="rId245" Type="http://schemas.openxmlformats.org/officeDocument/2006/relationships/hyperlink" Target="https://twitter.com/littleblackbab4/status/1116651457732911107" TargetMode="External" /><Relationship Id="rId246" Type="http://schemas.openxmlformats.org/officeDocument/2006/relationships/hyperlink" Target="https://twitter.com/littleblackbab4/status/1116651095303106560" TargetMode="External" /><Relationship Id="rId247" Type="http://schemas.openxmlformats.org/officeDocument/2006/relationships/hyperlink" Target="https://twitter.com/littleblackbab4/status/1116652865760706561" TargetMode="External" /><Relationship Id="rId248" Type="http://schemas.openxmlformats.org/officeDocument/2006/relationships/hyperlink" Target="https://twitter.com/iko_cobain/status/1116666804489867265" TargetMode="External" /><Relationship Id="rId249" Type="http://schemas.openxmlformats.org/officeDocument/2006/relationships/hyperlink" Target="https://twitter.com/yoonkookologist/status/1116220895255781376" TargetMode="External" /><Relationship Id="rId250" Type="http://schemas.openxmlformats.org/officeDocument/2006/relationships/hyperlink" Target="https://twitter.com/yoonkookologist/status/1116732289415827456" TargetMode="External" /><Relationship Id="rId251" Type="http://schemas.openxmlformats.org/officeDocument/2006/relationships/hyperlink" Target="https://twitter.com/biolojizm/status/1116743424064008192" TargetMode="External" /><Relationship Id="rId252" Type="http://schemas.openxmlformats.org/officeDocument/2006/relationships/hyperlink" Target="https://twitter.com/xaaay_f/status/1116741569384554496" TargetMode="External" /><Relationship Id="rId253" Type="http://schemas.openxmlformats.org/officeDocument/2006/relationships/hyperlink" Target="https://twitter.com/xuduayx/status/1116743259827703808" TargetMode="External" /><Relationship Id="rId254" Type="http://schemas.openxmlformats.org/officeDocument/2006/relationships/hyperlink" Target="https://twitter.com/xuduayx/status/1116743595640414209" TargetMode="External" /><Relationship Id="rId255" Type="http://schemas.openxmlformats.org/officeDocument/2006/relationships/hyperlink" Target="https://twitter.com/sevinj0606/status/1116748283538489357" TargetMode="External" /><Relationship Id="rId256" Type="http://schemas.openxmlformats.org/officeDocument/2006/relationships/hyperlink" Target="https://twitter.com/ms_rzayeva/status/1115943798067146752" TargetMode="External" /><Relationship Id="rId257" Type="http://schemas.openxmlformats.org/officeDocument/2006/relationships/hyperlink" Target="https://twitter.com/ms_rzayeva/status/1115956726405173248" TargetMode="External" /><Relationship Id="rId258" Type="http://schemas.openxmlformats.org/officeDocument/2006/relationships/hyperlink" Target="https://twitter.com/ms_rzayeva/status/1115957100281253888" TargetMode="External" /><Relationship Id="rId259" Type="http://schemas.openxmlformats.org/officeDocument/2006/relationships/hyperlink" Target="https://twitter.com/ms_rzayeva/status/1115957663001645058" TargetMode="External" /><Relationship Id="rId260" Type="http://schemas.openxmlformats.org/officeDocument/2006/relationships/hyperlink" Target="https://twitter.com/ms_rzayeva/status/1116388869027581952" TargetMode="External" /><Relationship Id="rId261" Type="http://schemas.openxmlformats.org/officeDocument/2006/relationships/hyperlink" Target="https://twitter.com/ms_rzayeva/status/1116626779538509829" TargetMode="External" /><Relationship Id="rId262" Type="http://schemas.openxmlformats.org/officeDocument/2006/relationships/hyperlink" Target="https://twitter.com/yellowdreams16/status/1116748728847745025" TargetMode="External" /><Relationship Id="rId263" Type="http://schemas.openxmlformats.org/officeDocument/2006/relationships/hyperlink" Target="https://twitter.com/muradarif/status/1116047537645871105" TargetMode="External" /><Relationship Id="rId264" Type="http://schemas.openxmlformats.org/officeDocument/2006/relationships/hyperlink" Target="https://twitter.com/muradarif/status/1116215842864340992" TargetMode="External" /><Relationship Id="rId265" Type="http://schemas.openxmlformats.org/officeDocument/2006/relationships/hyperlink" Target="https://twitter.com/yellowdreams16/status/1116749663007334405" TargetMode="External" /><Relationship Id="rId266" Type="http://schemas.openxmlformats.org/officeDocument/2006/relationships/hyperlink" Target="https://api.twitter.com/1.1/geo/id/efc23cd34689b068.json" TargetMode="External" /><Relationship Id="rId267" Type="http://schemas.openxmlformats.org/officeDocument/2006/relationships/comments" Target="../comments12.xml" /><Relationship Id="rId268" Type="http://schemas.openxmlformats.org/officeDocument/2006/relationships/vmlDrawing" Target="../drawings/vmlDrawing6.vml" /><Relationship Id="rId269" Type="http://schemas.openxmlformats.org/officeDocument/2006/relationships/table" Target="../tables/table22.xml" /><Relationship Id="rId27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OYrYuHzLI" TargetMode="External" /><Relationship Id="rId2" Type="http://schemas.openxmlformats.org/officeDocument/2006/relationships/hyperlink" Target="https://t.co/0PgwZyQRq7" TargetMode="External" /><Relationship Id="rId3" Type="http://schemas.openxmlformats.org/officeDocument/2006/relationships/hyperlink" Target="https://t.co/N2Ejwv84Ks" TargetMode="External" /><Relationship Id="rId4" Type="http://schemas.openxmlformats.org/officeDocument/2006/relationships/hyperlink" Target="https://t.co/TqVWo6SFdM" TargetMode="External" /><Relationship Id="rId5" Type="http://schemas.openxmlformats.org/officeDocument/2006/relationships/hyperlink" Target="https://t.co/RdG5RawZ5Y" TargetMode="External" /><Relationship Id="rId6" Type="http://schemas.openxmlformats.org/officeDocument/2006/relationships/hyperlink" Target="https://t.co/iAPuPH6sEe" TargetMode="External" /><Relationship Id="rId7" Type="http://schemas.openxmlformats.org/officeDocument/2006/relationships/hyperlink" Target="https://t.co/Y7ybbhEGSk" TargetMode="External" /><Relationship Id="rId8" Type="http://schemas.openxmlformats.org/officeDocument/2006/relationships/hyperlink" Target="https://t.co/ZhGwDNPKW2" TargetMode="External" /><Relationship Id="rId9" Type="http://schemas.openxmlformats.org/officeDocument/2006/relationships/hyperlink" Target="https://t.co/lHSSfBooPy" TargetMode="External" /><Relationship Id="rId10" Type="http://schemas.openxmlformats.org/officeDocument/2006/relationships/hyperlink" Target="http://t.co/coDz4TNgFD" TargetMode="External" /><Relationship Id="rId11" Type="http://schemas.openxmlformats.org/officeDocument/2006/relationships/hyperlink" Target="https://t.co/zFgJcoqBYQ" TargetMode="External" /><Relationship Id="rId12" Type="http://schemas.openxmlformats.org/officeDocument/2006/relationships/hyperlink" Target="https://t.co/NMQ9rDKPob" TargetMode="External" /><Relationship Id="rId13" Type="http://schemas.openxmlformats.org/officeDocument/2006/relationships/hyperlink" Target="https://t.co/LyJwrhfHmM" TargetMode="External" /><Relationship Id="rId14" Type="http://schemas.openxmlformats.org/officeDocument/2006/relationships/hyperlink" Target="https://t.co/iMQaIxR3X7" TargetMode="External" /><Relationship Id="rId15" Type="http://schemas.openxmlformats.org/officeDocument/2006/relationships/hyperlink" Target="https://t.co/Jre6CWblZh" TargetMode="External" /><Relationship Id="rId16" Type="http://schemas.openxmlformats.org/officeDocument/2006/relationships/hyperlink" Target="https://t.co/uVmYRKWGJe" TargetMode="External" /><Relationship Id="rId17" Type="http://schemas.openxmlformats.org/officeDocument/2006/relationships/hyperlink" Target="https://t.co/JmI3RFf3Uj" TargetMode="External" /><Relationship Id="rId18" Type="http://schemas.openxmlformats.org/officeDocument/2006/relationships/hyperlink" Target="https://t.co/L7aAB1dDH0" TargetMode="External" /><Relationship Id="rId19" Type="http://schemas.openxmlformats.org/officeDocument/2006/relationships/hyperlink" Target="https://t.co/6XQWoH8pGw" TargetMode="External" /><Relationship Id="rId20" Type="http://schemas.openxmlformats.org/officeDocument/2006/relationships/hyperlink" Target="https://t.co/OM2HrNvIO9" TargetMode="External" /><Relationship Id="rId21" Type="http://schemas.openxmlformats.org/officeDocument/2006/relationships/hyperlink" Target="https://t.co/8QDzfy2iH2" TargetMode="External" /><Relationship Id="rId22" Type="http://schemas.openxmlformats.org/officeDocument/2006/relationships/hyperlink" Target="https://t.co/R4hOvgZJvv" TargetMode="External" /><Relationship Id="rId23" Type="http://schemas.openxmlformats.org/officeDocument/2006/relationships/hyperlink" Target="https://t.co/EeSiy0ANEH" TargetMode="External" /><Relationship Id="rId24" Type="http://schemas.openxmlformats.org/officeDocument/2006/relationships/hyperlink" Target="https://t.co/90WP2rKE2b" TargetMode="External" /><Relationship Id="rId25" Type="http://schemas.openxmlformats.org/officeDocument/2006/relationships/hyperlink" Target="https://t.co/Ty9U4TshHL" TargetMode="External" /><Relationship Id="rId26" Type="http://schemas.openxmlformats.org/officeDocument/2006/relationships/hyperlink" Target="https://t.co/MEAp6Q1bWA" TargetMode="External" /><Relationship Id="rId27" Type="http://schemas.openxmlformats.org/officeDocument/2006/relationships/hyperlink" Target="https://t.co/Y20pDDlYjt" TargetMode="External" /><Relationship Id="rId28" Type="http://schemas.openxmlformats.org/officeDocument/2006/relationships/hyperlink" Target="https://t.co/A1bwlhRtz1" TargetMode="External" /><Relationship Id="rId29" Type="http://schemas.openxmlformats.org/officeDocument/2006/relationships/hyperlink" Target="https://t.co/SgHoKF5Pq3" TargetMode="External" /><Relationship Id="rId30" Type="http://schemas.openxmlformats.org/officeDocument/2006/relationships/hyperlink" Target="https://t.co/4OiWzyXFoZ" TargetMode="External" /><Relationship Id="rId31" Type="http://schemas.openxmlformats.org/officeDocument/2006/relationships/hyperlink" Target="https://t.co/SCsmzYshZo" TargetMode="External" /><Relationship Id="rId32" Type="http://schemas.openxmlformats.org/officeDocument/2006/relationships/hyperlink" Target="https://t.co/awsAHzepmM" TargetMode="External" /><Relationship Id="rId33" Type="http://schemas.openxmlformats.org/officeDocument/2006/relationships/hyperlink" Target="http://t.co/KPYVHor0J9" TargetMode="External" /><Relationship Id="rId34" Type="http://schemas.openxmlformats.org/officeDocument/2006/relationships/hyperlink" Target="https://t.co/b8XofA5Xff" TargetMode="External" /><Relationship Id="rId35" Type="http://schemas.openxmlformats.org/officeDocument/2006/relationships/hyperlink" Target="https://t.co/jrct3LhCYp" TargetMode="External" /><Relationship Id="rId36" Type="http://schemas.openxmlformats.org/officeDocument/2006/relationships/hyperlink" Target="http://t.co/dPRAyUESTA" TargetMode="External" /><Relationship Id="rId37" Type="http://schemas.openxmlformats.org/officeDocument/2006/relationships/hyperlink" Target="http://t.co/6STYw52hqw" TargetMode="External" /><Relationship Id="rId38" Type="http://schemas.openxmlformats.org/officeDocument/2006/relationships/hyperlink" Target="http://t.co/RRecP2HJD5" TargetMode="External" /><Relationship Id="rId39" Type="http://schemas.openxmlformats.org/officeDocument/2006/relationships/hyperlink" Target="https://pbs.twimg.com/profile_banners/2819838570/1431212413" TargetMode="External" /><Relationship Id="rId40" Type="http://schemas.openxmlformats.org/officeDocument/2006/relationships/hyperlink" Target="https://pbs.twimg.com/profile_banners/1073276165337505792/1547840216" TargetMode="External" /><Relationship Id="rId41" Type="http://schemas.openxmlformats.org/officeDocument/2006/relationships/hyperlink" Target="https://pbs.twimg.com/profile_banners/493218512/1548101687" TargetMode="External" /><Relationship Id="rId42" Type="http://schemas.openxmlformats.org/officeDocument/2006/relationships/hyperlink" Target="https://pbs.twimg.com/profile_banners/4421916674/1544775734" TargetMode="External" /><Relationship Id="rId43" Type="http://schemas.openxmlformats.org/officeDocument/2006/relationships/hyperlink" Target="https://pbs.twimg.com/profile_banners/913092412586758145/1545660465" TargetMode="External" /><Relationship Id="rId44" Type="http://schemas.openxmlformats.org/officeDocument/2006/relationships/hyperlink" Target="https://pbs.twimg.com/profile_banners/850755569933664256/1547298928" TargetMode="External" /><Relationship Id="rId45" Type="http://schemas.openxmlformats.org/officeDocument/2006/relationships/hyperlink" Target="https://pbs.twimg.com/profile_banners/749455063660232704/1552282355" TargetMode="External" /><Relationship Id="rId46" Type="http://schemas.openxmlformats.org/officeDocument/2006/relationships/hyperlink" Target="https://pbs.twimg.com/profile_banners/962413825336270849/1555060645" TargetMode="External" /><Relationship Id="rId47" Type="http://schemas.openxmlformats.org/officeDocument/2006/relationships/hyperlink" Target="https://pbs.twimg.com/profile_banners/894885057139265536/1519139947" TargetMode="External" /><Relationship Id="rId48" Type="http://schemas.openxmlformats.org/officeDocument/2006/relationships/hyperlink" Target="https://pbs.twimg.com/profile_banners/991086599206199296/1545144839" TargetMode="External" /><Relationship Id="rId49" Type="http://schemas.openxmlformats.org/officeDocument/2006/relationships/hyperlink" Target="https://pbs.twimg.com/profile_banners/835622730754109441/1554766675" TargetMode="External" /><Relationship Id="rId50" Type="http://schemas.openxmlformats.org/officeDocument/2006/relationships/hyperlink" Target="https://pbs.twimg.com/profile_banners/991479197313810432/1554416994" TargetMode="External" /><Relationship Id="rId51" Type="http://schemas.openxmlformats.org/officeDocument/2006/relationships/hyperlink" Target="https://pbs.twimg.com/profile_banners/2939289751/1551797962" TargetMode="External" /><Relationship Id="rId52" Type="http://schemas.openxmlformats.org/officeDocument/2006/relationships/hyperlink" Target="https://pbs.twimg.com/profile_banners/776127294/1463418986" TargetMode="External" /><Relationship Id="rId53" Type="http://schemas.openxmlformats.org/officeDocument/2006/relationships/hyperlink" Target="https://pbs.twimg.com/profile_banners/843944326682021888/1508343493" TargetMode="External" /><Relationship Id="rId54" Type="http://schemas.openxmlformats.org/officeDocument/2006/relationships/hyperlink" Target="https://pbs.twimg.com/profile_banners/705113534414323713/1536575778" TargetMode="External" /><Relationship Id="rId55" Type="http://schemas.openxmlformats.org/officeDocument/2006/relationships/hyperlink" Target="https://pbs.twimg.com/profile_banners/877554697887985664/1540467817" TargetMode="External" /><Relationship Id="rId56" Type="http://schemas.openxmlformats.org/officeDocument/2006/relationships/hyperlink" Target="https://pbs.twimg.com/profile_banners/1114834158776455169/1554640453" TargetMode="External" /><Relationship Id="rId57" Type="http://schemas.openxmlformats.org/officeDocument/2006/relationships/hyperlink" Target="https://pbs.twimg.com/profile_banners/997556270356942851/1553415438" TargetMode="External" /><Relationship Id="rId58" Type="http://schemas.openxmlformats.org/officeDocument/2006/relationships/hyperlink" Target="https://pbs.twimg.com/profile_banners/1455929540/1546358410" TargetMode="External" /><Relationship Id="rId59" Type="http://schemas.openxmlformats.org/officeDocument/2006/relationships/hyperlink" Target="https://pbs.twimg.com/profile_banners/986592662554923009/1547361475" TargetMode="External" /><Relationship Id="rId60" Type="http://schemas.openxmlformats.org/officeDocument/2006/relationships/hyperlink" Target="https://pbs.twimg.com/profile_banners/84591950/1546254394" TargetMode="External" /><Relationship Id="rId61" Type="http://schemas.openxmlformats.org/officeDocument/2006/relationships/hyperlink" Target="https://pbs.twimg.com/profile_banners/1041579668942409729/1550528927" TargetMode="External" /><Relationship Id="rId62" Type="http://schemas.openxmlformats.org/officeDocument/2006/relationships/hyperlink" Target="https://pbs.twimg.com/profile_banners/1089578044870803457/1555084858" TargetMode="External" /><Relationship Id="rId63" Type="http://schemas.openxmlformats.org/officeDocument/2006/relationships/hyperlink" Target="https://pbs.twimg.com/profile_banners/921763702701002755/1515317479" TargetMode="External" /><Relationship Id="rId64" Type="http://schemas.openxmlformats.org/officeDocument/2006/relationships/hyperlink" Target="https://pbs.twimg.com/profile_banners/3267041540/1523134084" TargetMode="External" /><Relationship Id="rId65" Type="http://schemas.openxmlformats.org/officeDocument/2006/relationships/hyperlink" Target="https://pbs.twimg.com/profile_banners/490285847/1547957157" TargetMode="External" /><Relationship Id="rId66" Type="http://schemas.openxmlformats.org/officeDocument/2006/relationships/hyperlink" Target="https://pbs.twimg.com/profile_banners/180103090/1512313071" TargetMode="External" /><Relationship Id="rId67" Type="http://schemas.openxmlformats.org/officeDocument/2006/relationships/hyperlink" Target="https://pbs.twimg.com/profile_banners/368793151/1451492720" TargetMode="External" /><Relationship Id="rId68" Type="http://schemas.openxmlformats.org/officeDocument/2006/relationships/hyperlink" Target="https://pbs.twimg.com/profile_banners/336627943/1549956956" TargetMode="External" /><Relationship Id="rId69" Type="http://schemas.openxmlformats.org/officeDocument/2006/relationships/hyperlink" Target="https://pbs.twimg.com/profile_banners/366518992/1523743813" TargetMode="External" /><Relationship Id="rId70" Type="http://schemas.openxmlformats.org/officeDocument/2006/relationships/hyperlink" Target="https://pbs.twimg.com/profile_banners/85649772/1458976598" TargetMode="External" /><Relationship Id="rId71" Type="http://schemas.openxmlformats.org/officeDocument/2006/relationships/hyperlink" Target="https://pbs.twimg.com/profile_banners/788789758445117440/1549174696" TargetMode="External" /><Relationship Id="rId72" Type="http://schemas.openxmlformats.org/officeDocument/2006/relationships/hyperlink" Target="https://pbs.twimg.com/profile_banners/2989469700/1466283270" TargetMode="External" /><Relationship Id="rId73" Type="http://schemas.openxmlformats.org/officeDocument/2006/relationships/hyperlink" Target="https://pbs.twimg.com/profile_banners/267161393/1356788358" TargetMode="External" /><Relationship Id="rId74" Type="http://schemas.openxmlformats.org/officeDocument/2006/relationships/hyperlink" Target="https://pbs.twimg.com/profile_banners/273041401/1521903969" TargetMode="External" /><Relationship Id="rId75" Type="http://schemas.openxmlformats.org/officeDocument/2006/relationships/hyperlink" Target="https://pbs.twimg.com/profile_banners/15947602/1528852233" TargetMode="External" /><Relationship Id="rId76" Type="http://schemas.openxmlformats.org/officeDocument/2006/relationships/hyperlink" Target="https://pbs.twimg.com/profile_banners/200433344/1539575392" TargetMode="External" /><Relationship Id="rId77" Type="http://schemas.openxmlformats.org/officeDocument/2006/relationships/hyperlink" Target="https://pbs.twimg.com/profile_banners/752979009626136577/1504296961" TargetMode="External" /><Relationship Id="rId78" Type="http://schemas.openxmlformats.org/officeDocument/2006/relationships/hyperlink" Target="https://pbs.twimg.com/profile_banners/894535675713921024/1549524518" TargetMode="External" /><Relationship Id="rId79" Type="http://schemas.openxmlformats.org/officeDocument/2006/relationships/hyperlink" Target="https://pbs.twimg.com/profile_banners/1479375236/1457380623" TargetMode="External" /><Relationship Id="rId80" Type="http://schemas.openxmlformats.org/officeDocument/2006/relationships/hyperlink" Target="https://pbs.twimg.com/profile_banners/94616246/1404757900" TargetMode="External" /><Relationship Id="rId81" Type="http://schemas.openxmlformats.org/officeDocument/2006/relationships/hyperlink" Target="https://pbs.twimg.com/profile_banners/124699949/1457672478" TargetMode="External" /><Relationship Id="rId82" Type="http://schemas.openxmlformats.org/officeDocument/2006/relationships/hyperlink" Target="https://pbs.twimg.com/profile_banners/1026270565064224768/1553631262" TargetMode="External" /><Relationship Id="rId83" Type="http://schemas.openxmlformats.org/officeDocument/2006/relationships/hyperlink" Target="https://pbs.twimg.com/profile_banners/226968636/1489667747" TargetMode="External" /><Relationship Id="rId84" Type="http://schemas.openxmlformats.org/officeDocument/2006/relationships/hyperlink" Target="https://pbs.twimg.com/profile_banners/1109793341263228929/1553459374" TargetMode="External" /><Relationship Id="rId85" Type="http://schemas.openxmlformats.org/officeDocument/2006/relationships/hyperlink" Target="https://pbs.twimg.com/profile_banners/1457723701/1412688150" TargetMode="External" /><Relationship Id="rId86" Type="http://schemas.openxmlformats.org/officeDocument/2006/relationships/hyperlink" Target="https://pbs.twimg.com/profile_banners/736862333847343105/1549220760" TargetMode="External" /><Relationship Id="rId87" Type="http://schemas.openxmlformats.org/officeDocument/2006/relationships/hyperlink" Target="https://pbs.twimg.com/profile_banners/1045957195681214464/1538210855" TargetMode="External" /><Relationship Id="rId88" Type="http://schemas.openxmlformats.org/officeDocument/2006/relationships/hyperlink" Target="https://pbs.twimg.com/profile_banners/1033099283795456000/1535145720" TargetMode="External" /><Relationship Id="rId89" Type="http://schemas.openxmlformats.org/officeDocument/2006/relationships/hyperlink" Target="https://pbs.twimg.com/profile_banners/620113434/1476113783" TargetMode="External" /><Relationship Id="rId90" Type="http://schemas.openxmlformats.org/officeDocument/2006/relationships/hyperlink" Target="https://pbs.twimg.com/profile_banners/70232059/1482081369" TargetMode="External" /><Relationship Id="rId91" Type="http://schemas.openxmlformats.org/officeDocument/2006/relationships/hyperlink" Target="https://pbs.twimg.com/profile_banners/1055732648/1517854588" TargetMode="External" /><Relationship Id="rId92" Type="http://schemas.openxmlformats.org/officeDocument/2006/relationships/hyperlink" Target="https://pbs.twimg.com/profile_banners/870046609077403649/1553986903" TargetMode="External" /><Relationship Id="rId93" Type="http://schemas.openxmlformats.org/officeDocument/2006/relationships/hyperlink" Target="https://pbs.twimg.com/profile_banners/517298538/1552330849" TargetMode="External" /><Relationship Id="rId94" Type="http://schemas.openxmlformats.org/officeDocument/2006/relationships/hyperlink" Target="https://pbs.twimg.com/profile_banners/779724384240009216/1554743471" TargetMode="External" /><Relationship Id="rId95" Type="http://schemas.openxmlformats.org/officeDocument/2006/relationships/hyperlink" Target="https://pbs.twimg.com/profile_banners/4317502156/1554650585" TargetMode="External" /><Relationship Id="rId96" Type="http://schemas.openxmlformats.org/officeDocument/2006/relationships/hyperlink" Target="https://pbs.twimg.com/profile_banners/1078235314731118592/1554787517" TargetMode="External" /><Relationship Id="rId97" Type="http://schemas.openxmlformats.org/officeDocument/2006/relationships/hyperlink" Target="https://pbs.twimg.com/profile_banners/916993089016909825/1551971657" TargetMode="External" /><Relationship Id="rId98" Type="http://schemas.openxmlformats.org/officeDocument/2006/relationships/hyperlink" Target="https://pbs.twimg.com/profile_banners/1567635798/1467541903" TargetMode="External" /><Relationship Id="rId99" Type="http://schemas.openxmlformats.org/officeDocument/2006/relationships/hyperlink" Target="https://pbs.twimg.com/profile_banners/1115931889892769794/1554894239" TargetMode="External" /><Relationship Id="rId100" Type="http://schemas.openxmlformats.org/officeDocument/2006/relationships/hyperlink" Target="https://pbs.twimg.com/profile_banners/814579480266149888/1497972146" TargetMode="External" /><Relationship Id="rId101" Type="http://schemas.openxmlformats.org/officeDocument/2006/relationships/hyperlink" Target="https://pbs.twimg.com/profile_banners/915281971235966977/1546186010" TargetMode="External" /><Relationship Id="rId102" Type="http://schemas.openxmlformats.org/officeDocument/2006/relationships/hyperlink" Target="https://pbs.twimg.com/profile_banners/295086635/1542113720" TargetMode="External" /><Relationship Id="rId103" Type="http://schemas.openxmlformats.org/officeDocument/2006/relationships/hyperlink" Target="https://pbs.twimg.com/profile_banners/1012394657895079937/1553083283" TargetMode="External" /><Relationship Id="rId104" Type="http://schemas.openxmlformats.org/officeDocument/2006/relationships/hyperlink" Target="https://pbs.twimg.com/profile_banners/891898236033806336/1547566448" TargetMode="External" /><Relationship Id="rId105" Type="http://schemas.openxmlformats.org/officeDocument/2006/relationships/hyperlink" Target="https://pbs.twimg.com/profile_banners/801945772606574592/1543944970" TargetMode="External" /><Relationship Id="rId106" Type="http://schemas.openxmlformats.org/officeDocument/2006/relationships/hyperlink" Target="https://pbs.twimg.com/profile_banners/1110503233661865984/1554985782" TargetMode="External" /><Relationship Id="rId107" Type="http://schemas.openxmlformats.org/officeDocument/2006/relationships/hyperlink" Target="https://pbs.twimg.com/profile_banners/1058623202904207360/1554918729" TargetMode="External" /><Relationship Id="rId108" Type="http://schemas.openxmlformats.org/officeDocument/2006/relationships/hyperlink" Target="https://pbs.twimg.com/profile_banners/861460630850740224/1554226776" TargetMode="External" /><Relationship Id="rId109" Type="http://schemas.openxmlformats.org/officeDocument/2006/relationships/hyperlink" Target="https://pbs.twimg.com/profile_banners/1086153892218499072/1551792648" TargetMode="External" /><Relationship Id="rId110" Type="http://schemas.openxmlformats.org/officeDocument/2006/relationships/hyperlink" Target="https://pbs.twimg.com/profile_banners/778287882079535104/1474480285" TargetMode="External" /><Relationship Id="rId111" Type="http://schemas.openxmlformats.org/officeDocument/2006/relationships/hyperlink" Target="https://pbs.twimg.com/profile_banners/719230871400792064/1555043302" TargetMode="External" /><Relationship Id="rId112" Type="http://schemas.openxmlformats.org/officeDocument/2006/relationships/hyperlink" Target="https://pbs.twimg.com/profile_banners/36214472/1480457503" TargetMode="External" /><Relationship Id="rId113" Type="http://schemas.openxmlformats.org/officeDocument/2006/relationships/hyperlink" Target="https://pbs.twimg.com/profile_banners/482263549/1515676299" TargetMode="External" /><Relationship Id="rId114" Type="http://schemas.openxmlformats.org/officeDocument/2006/relationships/hyperlink" Target="https://pbs.twimg.com/profile_banners/1035567337/1538078484" TargetMode="External" /><Relationship Id="rId115" Type="http://schemas.openxmlformats.org/officeDocument/2006/relationships/hyperlink" Target="https://pbs.twimg.com/profile_banners/1116065168654467074/1554926140" TargetMode="External" /><Relationship Id="rId116" Type="http://schemas.openxmlformats.org/officeDocument/2006/relationships/hyperlink" Target="https://pbs.twimg.com/profile_banners/1068208482892042242/1552201437" TargetMode="External" /><Relationship Id="rId117" Type="http://schemas.openxmlformats.org/officeDocument/2006/relationships/hyperlink" Target="https://pbs.twimg.com/profile_banners/878449783/1377431931" TargetMode="External" /><Relationship Id="rId118" Type="http://schemas.openxmlformats.org/officeDocument/2006/relationships/hyperlink" Target="https://pbs.twimg.com/profile_banners/394011241/1488023574" TargetMode="External" /><Relationship Id="rId119" Type="http://schemas.openxmlformats.org/officeDocument/2006/relationships/hyperlink" Target="https://pbs.twimg.com/profile_banners/143742312/1496229737" TargetMode="External" /><Relationship Id="rId120" Type="http://schemas.openxmlformats.org/officeDocument/2006/relationships/hyperlink" Target="https://pbs.twimg.com/profile_banners/566458548/1543844938" TargetMode="External" /><Relationship Id="rId121" Type="http://schemas.openxmlformats.org/officeDocument/2006/relationships/hyperlink" Target="https://pbs.twimg.com/profile_banners/1071702437298360321/1548495035" TargetMode="External" /><Relationship Id="rId122" Type="http://schemas.openxmlformats.org/officeDocument/2006/relationships/hyperlink" Target="https://pbs.twimg.com/profile_banners/3022360238/1538806226" TargetMode="External" /><Relationship Id="rId123" Type="http://schemas.openxmlformats.org/officeDocument/2006/relationships/hyperlink" Target="https://pbs.twimg.com/profile_banners/2717724369/1491464276" TargetMode="External" /><Relationship Id="rId124" Type="http://schemas.openxmlformats.org/officeDocument/2006/relationships/hyperlink" Target="https://pbs.twimg.com/profile_banners/984112574055833601/1555087805"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0/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3/bg.gif"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2/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1/bg.gif"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5/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3/bg.gif"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9/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0/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pbs.twimg.com/profile_images/923202508104851456/HKa9CavF_normal.jpg" TargetMode="External" /><Relationship Id="rId186" Type="http://schemas.openxmlformats.org/officeDocument/2006/relationships/hyperlink" Target="http://pbs.twimg.com/profile_images/1112367090566983680/BxHpl2JL_normal.jpg" TargetMode="External" /><Relationship Id="rId187" Type="http://schemas.openxmlformats.org/officeDocument/2006/relationships/hyperlink" Target="http://pbs.twimg.com/profile_images/1109884689224028160/X9TcwszH_normal.jpg" TargetMode="External" /><Relationship Id="rId188" Type="http://schemas.openxmlformats.org/officeDocument/2006/relationships/hyperlink" Target="http://pbs.twimg.com/profile_images/1085532272495742976/IY3GvzOQ_normal.jpg" TargetMode="External" /><Relationship Id="rId189" Type="http://schemas.openxmlformats.org/officeDocument/2006/relationships/hyperlink" Target="http://pbs.twimg.com/profile_images/1113143319616471041/Wa_2ZrXs_normal.jpg" TargetMode="External" /><Relationship Id="rId190" Type="http://schemas.openxmlformats.org/officeDocument/2006/relationships/hyperlink" Target="http://pbs.twimg.com/profile_images/1113465491316543488/_GmmXdIZ_normal.jpg" TargetMode="External" /><Relationship Id="rId191" Type="http://schemas.openxmlformats.org/officeDocument/2006/relationships/hyperlink" Target="http://pbs.twimg.com/profile_images/1104976854803468288/yEZQ5YQj_normal.jpg" TargetMode="External" /><Relationship Id="rId192" Type="http://schemas.openxmlformats.org/officeDocument/2006/relationships/hyperlink" Target="http://pbs.twimg.com/profile_images/1116633864670208000/GjIdM0Pk_normal.jpg" TargetMode="External" /><Relationship Id="rId193" Type="http://schemas.openxmlformats.org/officeDocument/2006/relationships/hyperlink" Target="http://pbs.twimg.com/profile_images/1108127699124609026/poHCp8uS_normal.jpg" TargetMode="External" /><Relationship Id="rId194" Type="http://schemas.openxmlformats.org/officeDocument/2006/relationships/hyperlink" Target="http://pbs.twimg.com/profile_images/1044876679393538048/f4buQtZ6_normal.jpg" TargetMode="External" /><Relationship Id="rId195" Type="http://schemas.openxmlformats.org/officeDocument/2006/relationships/hyperlink" Target="http://pbs.twimg.com/profile_images/1115398423312834566/15rUiL1T_normal.jpg" TargetMode="External" /><Relationship Id="rId196" Type="http://schemas.openxmlformats.org/officeDocument/2006/relationships/hyperlink" Target="http://pbs.twimg.com/profile_images/1115530468936392704/ODdzdqrB_normal.jpg" TargetMode="External" /><Relationship Id="rId197" Type="http://schemas.openxmlformats.org/officeDocument/2006/relationships/hyperlink" Target="http://pbs.twimg.com/profile_images/681638555655909376/4d5y3J4z_normal.jpg" TargetMode="External" /><Relationship Id="rId198" Type="http://schemas.openxmlformats.org/officeDocument/2006/relationships/hyperlink" Target="http://pbs.twimg.com/profile_images/1113396989301915650/0zGil1da_normal.jpg" TargetMode="External" /><Relationship Id="rId199" Type="http://schemas.openxmlformats.org/officeDocument/2006/relationships/hyperlink" Target="http://pbs.twimg.com/profile_images/1115790977216602112/CVrTy3wo_normal.jpg" TargetMode="External" /><Relationship Id="rId200" Type="http://schemas.openxmlformats.org/officeDocument/2006/relationships/hyperlink" Target="http://pbs.twimg.com/profile_images/947520620362850305/p8dYSByi_normal.jpg" TargetMode="External" /><Relationship Id="rId201" Type="http://schemas.openxmlformats.org/officeDocument/2006/relationships/hyperlink" Target="http://pbs.twimg.com/profile_images/1114499259334897665/IXKvKNVi_normal.jpg" TargetMode="External" /><Relationship Id="rId202" Type="http://schemas.openxmlformats.org/officeDocument/2006/relationships/hyperlink" Target="http://pbs.twimg.com/profile_images/1110798150934110209/c3LQ1XWc_normal.jpg" TargetMode="External" /><Relationship Id="rId203" Type="http://schemas.openxmlformats.org/officeDocument/2006/relationships/hyperlink" Target="http://pbs.twimg.com/profile_images/1113343377146302465/TIIyCPug_normal.jpg" TargetMode="External" /><Relationship Id="rId204" Type="http://schemas.openxmlformats.org/officeDocument/2006/relationships/hyperlink" Target="http://pbs.twimg.com/profile_images/1114868984661389312/hjUtHyID_normal.jpg" TargetMode="External" /><Relationship Id="rId205" Type="http://schemas.openxmlformats.org/officeDocument/2006/relationships/hyperlink" Target="http://pbs.twimg.com/profile_images/1093450179859177473/ioFtmNrB_normal.jpg" TargetMode="External" /><Relationship Id="rId206" Type="http://schemas.openxmlformats.org/officeDocument/2006/relationships/hyperlink" Target="http://pbs.twimg.com/profile_images/1082764255680696321/QylHnyzk_normal.jpg" TargetMode="External" /><Relationship Id="rId207" Type="http://schemas.openxmlformats.org/officeDocument/2006/relationships/hyperlink" Target="http://pbs.twimg.com/profile_images/1079429946852941824/BYAQg-Ux_normal.jpg" TargetMode="External" /><Relationship Id="rId208" Type="http://schemas.openxmlformats.org/officeDocument/2006/relationships/hyperlink" Target="http://pbs.twimg.com/profile_images/1084821850092433409/Ro3V8lFK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1115740047758770176/CQlVeZxb_normal.jpg" TargetMode="External" /><Relationship Id="rId211" Type="http://schemas.openxmlformats.org/officeDocument/2006/relationships/hyperlink" Target="http://pbs.twimg.com/profile_images/1116732439475437571/iEVo0jAt_normal.jpg" TargetMode="External" /><Relationship Id="rId212" Type="http://schemas.openxmlformats.org/officeDocument/2006/relationships/hyperlink" Target="http://pbs.twimg.com/profile_images/1110502653526794240/z1Yo4552_normal.jpg" TargetMode="External" /><Relationship Id="rId213" Type="http://schemas.openxmlformats.org/officeDocument/2006/relationships/hyperlink" Target="http://pbs.twimg.com/profile_images/936621362843738112/5OXlQ5pY_normal.jpg" TargetMode="External" /><Relationship Id="rId214" Type="http://schemas.openxmlformats.org/officeDocument/2006/relationships/hyperlink" Target="http://pbs.twimg.com/profile_images/1086836335242104838/h2_D9zQc_normal.jpg" TargetMode="External" /><Relationship Id="rId215" Type="http://schemas.openxmlformats.org/officeDocument/2006/relationships/hyperlink" Target="http://pbs.twimg.com/profile_images/1107634249182691328/2xNNkcxe_normal.jpg" TargetMode="External" /><Relationship Id="rId216" Type="http://schemas.openxmlformats.org/officeDocument/2006/relationships/hyperlink" Target="http://pbs.twimg.com/profile_images/1079453980575584256/H1oZDnw1_normal.jpg" TargetMode="External" /><Relationship Id="rId217" Type="http://schemas.openxmlformats.org/officeDocument/2006/relationships/hyperlink" Target="http://pbs.twimg.com/profile_images/1095381419713544193/wlXcY-73_normal.jpg" TargetMode="External" /><Relationship Id="rId218" Type="http://schemas.openxmlformats.org/officeDocument/2006/relationships/hyperlink" Target="http://pbs.twimg.com/profile_images/1114668149662679040/TCket1jD_normal.jpg" TargetMode="External" /><Relationship Id="rId219" Type="http://schemas.openxmlformats.org/officeDocument/2006/relationships/hyperlink" Target="http://pbs.twimg.com/profile_images/1109898416279166976/RIDBMTOU_normal.jpg" TargetMode="External" /><Relationship Id="rId220" Type="http://schemas.openxmlformats.org/officeDocument/2006/relationships/hyperlink" Target="http://pbs.twimg.com/profile_images/378800000531259856/ba0b3003f97024ae6e1365c37a069193_normal.jpeg" TargetMode="External" /><Relationship Id="rId221" Type="http://schemas.openxmlformats.org/officeDocument/2006/relationships/hyperlink" Target="http://pbs.twimg.com/profile_images/1115206144086163456/7_Q0Unfs_normal.jpg" TargetMode="External" /><Relationship Id="rId222" Type="http://schemas.openxmlformats.org/officeDocument/2006/relationships/hyperlink" Target="http://pbs.twimg.com/profile_images/1116046894726303750/jfb18_Rh_normal.jpg" TargetMode="External" /><Relationship Id="rId223" Type="http://schemas.openxmlformats.org/officeDocument/2006/relationships/hyperlink" Target="http://pbs.twimg.com/profile_images/417930304297648128/Cew7C0Bo_normal.jpeg" TargetMode="External" /><Relationship Id="rId224" Type="http://schemas.openxmlformats.org/officeDocument/2006/relationships/hyperlink" Target="http://pbs.twimg.com/profile_images/1058981494184701952/np7icSYE_normal.jpg" TargetMode="External" /><Relationship Id="rId225" Type="http://schemas.openxmlformats.org/officeDocument/2006/relationships/hyperlink" Target="http://pbs.twimg.com/profile_images/1022604891686989824/a8g6lAK1_normal.jpg" TargetMode="External" /><Relationship Id="rId226" Type="http://schemas.openxmlformats.org/officeDocument/2006/relationships/hyperlink" Target="http://pbs.twimg.com/profile_images/1104687278578913286/JFfAX8as_normal.jpg" TargetMode="External" /><Relationship Id="rId227" Type="http://schemas.openxmlformats.org/officeDocument/2006/relationships/hyperlink" Target="http://pbs.twimg.com/profile_images/1111374671155478529/6uGxiPQW_normal.jpg" TargetMode="External" /><Relationship Id="rId228" Type="http://schemas.openxmlformats.org/officeDocument/2006/relationships/hyperlink" Target="http://pbs.twimg.com/profile_images/1112629580026785792/AcihelcS_normal.jpg" TargetMode="External" /><Relationship Id="rId229" Type="http://schemas.openxmlformats.org/officeDocument/2006/relationships/hyperlink" Target="http://pbs.twimg.com/profile_images/1104829014752092160/L9arGlvw_normal.jpg" TargetMode="External" /><Relationship Id="rId230" Type="http://schemas.openxmlformats.org/officeDocument/2006/relationships/hyperlink" Target="http://pbs.twimg.com/profile_images/1061609812520304640/7fQ7AthK_normal.jpg" TargetMode="External" /><Relationship Id="rId231" Type="http://schemas.openxmlformats.org/officeDocument/2006/relationships/hyperlink" Target="http://pbs.twimg.com/profile_images/447393480420376576/15vqIUi-_normal.jpeg" TargetMode="External" /><Relationship Id="rId232" Type="http://schemas.openxmlformats.org/officeDocument/2006/relationships/hyperlink" Target="http://pbs.twimg.com/profile_images/1108469410568855552/jddnEpaZ_normal.jp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1084001254479663104/a5BnKISm_normal.jpg" TargetMode="External" /><Relationship Id="rId235" Type="http://schemas.openxmlformats.org/officeDocument/2006/relationships/hyperlink" Target="http://pbs.twimg.com/profile_images/1054294533184331776/cuWIFsjA_normal.jpg" TargetMode="External" /><Relationship Id="rId236" Type="http://schemas.openxmlformats.org/officeDocument/2006/relationships/hyperlink" Target="http://pbs.twimg.com/profile_images/871131446685163520/gya70wwV_normal.jpg" TargetMode="External" /><Relationship Id="rId237" Type="http://schemas.openxmlformats.org/officeDocument/2006/relationships/hyperlink" Target="http://pbs.twimg.com/profile_images/947073130165620736/cAC4kkMX_normal.jpg" TargetMode="External" /><Relationship Id="rId238" Type="http://schemas.openxmlformats.org/officeDocument/2006/relationships/hyperlink" Target="http://pbs.twimg.com/profile_images/1114674818987757568/JfC_WWXk_normal.jpg" TargetMode="External" /><Relationship Id="rId239" Type="http://schemas.openxmlformats.org/officeDocument/2006/relationships/hyperlink" Target="http://pbs.twimg.com/profile_images/1079466462778150913/i9YXgWbO_normal.jpg" TargetMode="External" /><Relationship Id="rId240" Type="http://schemas.openxmlformats.org/officeDocument/2006/relationships/hyperlink" Target="http://pbs.twimg.com/profile_images/1111660100182294528/D6fhfjIk_normal.jpg" TargetMode="External" /><Relationship Id="rId241" Type="http://schemas.openxmlformats.org/officeDocument/2006/relationships/hyperlink" Target="http://pbs.twimg.com/profile_images/1038844410010759168/b0lkgcGJ_normal.jpg" TargetMode="External" /><Relationship Id="rId242" Type="http://schemas.openxmlformats.org/officeDocument/2006/relationships/hyperlink" Target="http://pbs.twimg.com/profile_images/1091939741975613440/UZWU2lxQ_normal.jpg" TargetMode="External" /><Relationship Id="rId243" Type="http://schemas.openxmlformats.org/officeDocument/2006/relationships/hyperlink" Target="http://pbs.twimg.com/profile_images/1109536876262772737/ywJE0AfN_normal.jpg" TargetMode="External" /><Relationship Id="rId244" Type="http://schemas.openxmlformats.org/officeDocument/2006/relationships/hyperlink" Target="http://pbs.twimg.com/profile_images/1107667724375912448/5h_VQIkw_normal.jpg" TargetMode="External" /><Relationship Id="rId245" Type="http://schemas.openxmlformats.org/officeDocument/2006/relationships/hyperlink" Target="http://pbs.twimg.com/profile_images/636597365122535428/FxKVo7kw_normal.jpg" TargetMode="External" /><Relationship Id="rId246" Type="http://schemas.openxmlformats.org/officeDocument/2006/relationships/hyperlink" Target="http://pbs.twimg.com/profile_images/1042071606124838914/Q5b-kxv0_normal.jpg" TargetMode="External" /><Relationship Id="rId247" Type="http://schemas.openxmlformats.org/officeDocument/2006/relationships/hyperlink" Target="http://pbs.twimg.com/profile_images/1113834026610065409/SBLRWYn8_normal.jpg" TargetMode="External" /><Relationship Id="rId248" Type="http://schemas.openxmlformats.org/officeDocument/2006/relationships/hyperlink" Target="http://pbs.twimg.com/profile_images/1115927496397074432/u2rTaxju_normal.jpg" TargetMode="External" /><Relationship Id="rId249" Type="http://schemas.openxmlformats.org/officeDocument/2006/relationships/hyperlink" Target="http://pbs.twimg.com/profile_images/1115875215148560384/g5jji4xk_normal.jpg" TargetMode="External" /><Relationship Id="rId250" Type="http://schemas.openxmlformats.org/officeDocument/2006/relationships/hyperlink" Target="http://pbs.twimg.com/profile_images/1115889702916304902/jvAhJky-_normal.jpg" TargetMode="External" /><Relationship Id="rId251" Type="http://schemas.openxmlformats.org/officeDocument/2006/relationships/hyperlink" Target="http://pbs.twimg.com/profile_images/1115296068508495872/Y287iihn_normal.jpg" TargetMode="External" /><Relationship Id="rId252" Type="http://schemas.openxmlformats.org/officeDocument/2006/relationships/hyperlink" Target="http://pbs.twimg.com/profile_images/1115485804313305088/SpIbbIYV_normal.jpg" TargetMode="External" /><Relationship Id="rId253" Type="http://schemas.openxmlformats.org/officeDocument/2006/relationships/hyperlink" Target="http://pbs.twimg.com/profile_images/1103673978453979137/vG9am83G_normal.jpg" TargetMode="External" /><Relationship Id="rId254" Type="http://schemas.openxmlformats.org/officeDocument/2006/relationships/hyperlink" Target="http://pbs.twimg.com/profile_images/845579453317218304/ItycSqm9_normal.jpg" TargetMode="External" /><Relationship Id="rId255" Type="http://schemas.openxmlformats.org/officeDocument/2006/relationships/hyperlink" Target="http://pbs.twimg.com/profile_images/1116574373974953984/jPCb1fFA_normal.jpg" TargetMode="External" /><Relationship Id="rId256" Type="http://schemas.openxmlformats.org/officeDocument/2006/relationships/hyperlink" Target="http://pbs.twimg.com/profile_images/1114620389316091905/G_EumPne_normal.jpg" TargetMode="External" /><Relationship Id="rId257" Type="http://schemas.openxmlformats.org/officeDocument/2006/relationships/hyperlink" Target="http://pbs.twimg.com/profile_images/1082325634544746503/gf2KTCrt_normal.jpg" TargetMode="External" /><Relationship Id="rId258" Type="http://schemas.openxmlformats.org/officeDocument/2006/relationships/hyperlink" Target="http://pbs.twimg.com/profile_images/983090252188405760/2UP7UAL2_normal.jpg" TargetMode="External" /><Relationship Id="rId259" Type="http://schemas.openxmlformats.org/officeDocument/2006/relationships/hyperlink" Target="http://pbs.twimg.com/profile_images/1091442596629676032/UXfvNZes_normal.jpg" TargetMode="External" /><Relationship Id="rId260" Type="http://schemas.openxmlformats.org/officeDocument/2006/relationships/hyperlink" Target="http://pbs.twimg.com/profile_images/1113242200136146945/WRh4iYfX_normal.jpg" TargetMode="External" /><Relationship Id="rId261" Type="http://schemas.openxmlformats.org/officeDocument/2006/relationships/hyperlink" Target="http://pbs.twimg.com/profile_images/1115923836241883136/xB1FVkqO_normal.jpg" TargetMode="External" /><Relationship Id="rId262" Type="http://schemas.openxmlformats.org/officeDocument/2006/relationships/hyperlink" Target="http://pbs.twimg.com/profile_images/1070008775636062210/dd85bAkG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116373451936272384/MTn0cXMJ_normal.jpg" TargetMode="External" /><Relationship Id="rId265" Type="http://schemas.openxmlformats.org/officeDocument/2006/relationships/hyperlink" Target="http://pbs.twimg.com/profile_images/1116036259733024784/FH0f8o78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1113493237279404033/HXj-CjNw_normal.jpg" TargetMode="External" /><Relationship Id="rId268" Type="http://schemas.openxmlformats.org/officeDocument/2006/relationships/hyperlink" Target="http://pbs.twimg.com/profile_images/1171554267/gerb_normal.jpg" TargetMode="External" /><Relationship Id="rId269" Type="http://schemas.openxmlformats.org/officeDocument/2006/relationships/hyperlink" Target="http://pbs.twimg.com/profile_images/1116701132599037952/4plHM1Tk_normal.jpg" TargetMode="External" /><Relationship Id="rId270" Type="http://schemas.openxmlformats.org/officeDocument/2006/relationships/hyperlink" Target="http://pbs.twimg.com/profile_images/778652174528221184/tNRemC3x_normal.jpg" TargetMode="External" /><Relationship Id="rId271" Type="http://schemas.openxmlformats.org/officeDocument/2006/relationships/hyperlink" Target="http://pbs.twimg.com/profile_images/1096476714518089729/aQ7Dd-0l_normal.jpg" TargetMode="External" /><Relationship Id="rId272" Type="http://schemas.openxmlformats.org/officeDocument/2006/relationships/hyperlink" Target="http://pbs.twimg.com/profile_images/1114786058422456320/C_xYu4l1_normal.jpg" TargetMode="External" /><Relationship Id="rId273" Type="http://schemas.openxmlformats.org/officeDocument/2006/relationships/hyperlink" Target="http://pbs.twimg.com/profile_images/485763685512523776/obLu192w_normal.jpeg" TargetMode="External" /><Relationship Id="rId274" Type="http://schemas.openxmlformats.org/officeDocument/2006/relationships/hyperlink" Target="http://pbs.twimg.com/profile_images/1024426821851467776/v7gj2krL_normal.jpg" TargetMode="External" /><Relationship Id="rId275" Type="http://schemas.openxmlformats.org/officeDocument/2006/relationships/hyperlink" Target="http://pbs.twimg.com/profile_images/1116067245459935233/9wfecoE__normal.jpg" TargetMode="External" /><Relationship Id="rId276" Type="http://schemas.openxmlformats.org/officeDocument/2006/relationships/hyperlink" Target="http://pbs.twimg.com/profile_images/1068209896666120192/1hQQp_MP_normal.jpg" TargetMode="External" /><Relationship Id="rId277" Type="http://schemas.openxmlformats.org/officeDocument/2006/relationships/hyperlink" Target="http://pbs.twimg.com/profile_images/602058493701574657/TVtfAtjg_normal.jpg" TargetMode="External" /><Relationship Id="rId278" Type="http://schemas.openxmlformats.org/officeDocument/2006/relationships/hyperlink" Target="http://pbs.twimg.com/profile_images/835457783701073921/K_6WpJZn_normal.jpg" TargetMode="External" /><Relationship Id="rId279" Type="http://schemas.openxmlformats.org/officeDocument/2006/relationships/hyperlink" Target="http://pbs.twimg.com/profile_images/822699273640931329/hRayPD2G_normal.jpg" TargetMode="External" /><Relationship Id="rId280" Type="http://schemas.openxmlformats.org/officeDocument/2006/relationships/hyperlink" Target="http://pbs.twimg.com/profile_images/1063016588197146625/gPSa-_Ck_normal.jpg" TargetMode="External" /><Relationship Id="rId281" Type="http://schemas.openxmlformats.org/officeDocument/2006/relationships/hyperlink" Target="http://pbs.twimg.com/profile_images/1089093265440325632/7YDH6j6X_normal.jpg" TargetMode="External" /><Relationship Id="rId282" Type="http://schemas.openxmlformats.org/officeDocument/2006/relationships/hyperlink" Target="http://pbs.twimg.com/profile_images/1016399615518756864/_a95UrmW_normal.jpg" TargetMode="External" /><Relationship Id="rId283" Type="http://schemas.openxmlformats.org/officeDocument/2006/relationships/hyperlink" Target="http://pbs.twimg.com/profile_images/849888883689041920/qAZ6H0oc_normal.jpg" TargetMode="External" /><Relationship Id="rId284" Type="http://schemas.openxmlformats.org/officeDocument/2006/relationships/hyperlink" Target="http://pbs.twimg.com/profile_images/1030353921041215488/2zWNwTUQ_normal.jpg" TargetMode="External" /><Relationship Id="rId285" Type="http://schemas.openxmlformats.org/officeDocument/2006/relationships/hyperlink" Target="http://pbs.twimg.com/profile_images/1116745402336862209/xTgln7fG_normal.jpg" TargetMode="External" /><Relationship Id="rId286" Type="http://schemas.openxmlformats.org/officeDocument/2006/relationships/hyperlink" Target="https://twitter.com/aygun_mva96" TargetMode="External" /><Relationship Id="rId287" Type="http://schemas.openxmlformats.org/officeDocument/2006/relationships/hyperlink" Target="https://twitter.com/heyitsnaddd" TargetMode="External" /><Relationship Id="rId288" Type="http://schemas.openxmlformats.org/officeDocument/2006/relationships/hyperlink" Target="https://twitter.com/jamilajoon" TargetMode="External" /><Relationship Id="rId289" Type="http://schemas.openxmlformats.org/officeDocument/2006/relationships/hyperlink" Target="https://twitter.com/joonspuppees" TargetMode="External" /><Relationship Id="rId290" Type="http://schemas.openxmlformats.org/officeDocument/2006/relationships/hyperlink" Target="https://twitter.com/crystalaej" TargetMode="External" /><Relationship Id="rId291" Type="http://schemas.openxmlformats.org/officeDocument/2006/relationships/hyperlink" Target="https://twitter.com/jiminiehoodie_" TargetMode="External" /><Relationship Id="rId292" Type="http://schemas.openxmlformats.org/officeDocument/2006/relationships/hyperlink" Target="https://twitter.com/moccawoo" TargetMode="External" /><Relationship Id="rId293" Type="http://schemas.openxmlformats.org/officeDocument/2006/relationships/hyperlink" Target="https://twitter.com/auugun" TargetMode="External" /><Relationship Id="rId294" Type="http://schemas.openxmlformats.org/officeDocument/2006/relationships/hyperlink" Target="https://twitter.com/ajooniex" TargetMode="External" /><Relationship Id="rId295" Type="http://schemas.openxmlformats.org/officeDocument/2006/relationships/hyperlink" Target="https://twitter.com/mamaniiim" TargetMode="External" /><Relationship Id="rId296" Type="http://schemas.openxmlformats.org/officeDocument/2006/relationships/hyperlink" Target="https://twitter.com/sugoikorea" TargetMode="External" /><Relationship Id="rId297" Type="http://schemas.openxmlformats.org/officeDocument/2006/relationships/hyperlink" Target="https://twitter.com/lfl2000_" TargetMode="External" /><Relationship Id="rId298" Type="http://schemas.openxmlformats.org/officeDocument/2006/relationships/hyperlink" Target="https://twitter.com/damayanti_minoz" TargetMode="External" /><Relationship Id="rId299" Type="http://schemas.openxmlformats.org/officeDocument/2006/relationships/hyperlink" Target="https://twitter.com/stducktose" TargetMode="External" /><Relationship Id="rId300" Type="http://schemas.openxmlformats.org/officeDocument/2006/relationships/hyperlink" Target="https://twitter.com/seoknami" TargetMode="External" /><Relationship Id="rId301" Type="http://schemas.openxmlformats.org/officeDocument/2006/relationships/hyperlink" Target="https://twitter.com/aniesanne" TargetMode="External" /><Relationship Id="rId302" Type="http://schemas.openxmlformats.org/officeDocument/2006/relationships/hyperlink" Target="https://twitter.com/sheymashey" TargetMode="External" /><Relationship Id="rId303" Type="http://schemas.openxmlformats.org/officeDocument/2006/relationships/hyperlink" Target="https://twitter.com/shabyzz" TargetMode="External" /><Relationship Id="rId304" Type="http://schemas.openxmlformats.org/officeDocument/2006/relationships/hyperlink" Target="https://twitter.com/jeihunn" TargetMode="External" /><Relationship Id="rId305" Type="http://schemas.openxmlformats.org/officeDocument/2006/relationships/hyperlink" Target="https://twitter.com/bangtan52590698" TargetMode="External" /><Relationship Id="rId306" Type="http://schemas.openxmlformats.org/officeDocument/2006/relationships/hyperlink" Target="https://twitter.com/muradaghayeeev" TargetMode="External" /><Relationship Id="rId307" Type="http://schemas.openxmlformats.org/officeDocument/2006/relationships/hyperlink" Target="https://twitter.com/baharol_" TargetMode="External" /><Relationship Id="rId308" Type="http://schemas.openxmlformats.org/officeDocument/2006/relationships/hyperlink" Target="https://twitter.com/ms_rzayeva" TargetMode="External" /><Relationship Id="rId309" Type="http://schemas.openxmlformats.org/officeDocument/2006/relationships/hyperlink" Target="https://twitter.com/oykuugirmen" TargetMode="External" /><Relationship Id="rId310" Type="http://schemas.openxmlformats.org/officeDocument/2006/relationships/hyperlink" Target="https://twitter.com/winger8070" TargetMode="External" /><Relationship Id="rId311" Type="http://schemas.openxmlformats.org/officeDocument/2006/relationships/hyperlink" Target="https://twitter.com/darknessqueenn_" TargetMode="External" /><Relationship Id="rId312" Type="http://schemas.openxmlformats.org/officeDocument/2006/relationships/hyperlink" Target="https://twitter.com/sesakisendes" TargetMode="External" /><Relationship Id="rId313" Type="http://schemas.openxmlformats.org/officeDocument/2006/relationships/hyperlink" Target="https://twitter.com/gunai_alieva" TargetMode="External" /><Relationship Id="rId314" Type="http://schemas.openxmlformats.org/officeDocument/2006/relationships/hyperlink" Target="https://twitter.com/endorphinbaku" TargetMode="External" /><Relationship Id="rId315" Type="http://schemas.openxmlformats.org/officeDocument/2006/relationships/hyperlink" Target="https://twitter.com/sismailzadeh" TargetMode="External" /><Relationship Id="rId316" Type="http://schemas.openxmlformats.org/officeDocument/2006/relationships/hyperlink" Target="https://twitter.com/rasulzaidov" TargetMode="External" /><Relationship Id="rId317" Type="http://schemas.openxmlformats.org/officeDocument/2006/relationships/hyperlink" Target="https://twitter.com/brksnermin" TargetMode="External" /><Relationship Id="rId318" Type="http://schemas.openxmlformats.org/officeDocument/2006/relationships/hyperlink" Target="https://twitter.com/huseynli_ilkin" TargetMode="External" /><Relationship Id="rId319" Type="http://schemas.openxmlformats.org/officeDocument/2006/relationships/hyperlink" Target="https://twitter.com/sadako_sasaki" TargetMode="External" /><Relationship Id="rId320" Type="http://schemas.openxmlformats.org/officeDocument/2006/relationships/hyperlink" Target="https://twitter.com/janmirzayeva" TargetMode="External" /><Relationship Id="rId321" Type="http://schemas.openxmlformats.org/officeDocument/2006/relationships/hyperlink" Target="https://twitter.com/poladli" TargetMode="External" /><Relationship Id="rId322" Type="http://schemas.openxmlformats.org/officeDocument/2006/relationships/hyperlink" Target="https://twitter.com/oruc_hummet" TargetMode="External" /><Relationship Id="rId323" Type="http://schemas.openxmlformats.org/officeDocument/2006/relationships/hyperlink" Target="https://twitter.com/xaliqm1" TargetMode="External" /><Relationship Id="rId324" Type="http://schemas.openxmlformats.org/officeDocument/2006/relationships/hyperlink" Target="https://twitter.com/rafishka_aziz" TargetMode="External" /><Relationship Id="rId325" Type="http://schemas.openxmlformats.org/officeDocument/2006/relationships/hyperlink" Target="https://twitter.com/jgaribova" TargetMode="External" /><Relationship Id="rId326" Type="http://schemas.openxmlformats.org/officeDocument/2006/relationships/hyperlink" Target="https://twitter.com/change" TargetMode="External" /><Relationship Id="rId327" Type="http://schemas.openxmlformats.org/officeDocument/2006/relationships/hyperlink" Target="https://twitter.com/rfarajli" TargetMode="External" /><Relationship Id="rId328" Type="http://schemas.openxmlformats.org/officeDocument/2006/relationships/hyperlink" Target="https://twitter.com/babakhanli_" TargetMode="External" /><Relationship Id="rId329" Type="http://schemas.openxmlformats.org/officeDocument/2006/relationships/hyperlink" Target="https://twitter.com/aydan_nabiyeva" TargetMode="External" /><Relationship Id="rId330" Type="http://schemas.openxmlformats.org/officeDocument/2006/relationships/hyperlink" Target="https://twitter.com/huseynovakama" TargetMode="External" /><Relationship Id="rId331" Type="http://schemas.openxmlformats.org/officeDocument/2006/relationships/hyperlink" Target="https://twitter.com/ebruliii94" TargetMode="External" /><Relationship Id="rId332" Type="http://schemas.openxmlformats.org/officeDocument/2006/relationships/hyperlink" Target="https://twitter.com/ramin_huseyn" TargetMode="External" /><Relationship Id="rId333" Type="http://schemas.openxmlformats.org/officeDocument/2006/relationships/hyperlink" Target="https://twitter.com/mhrrmzamanov" TargetMode="External" /><Relationship Id="rId334" Type="http://schemas.openxmlformats.org/officeDocument/2006/relationships/hyperlink" Target="https://twitter.com/ilkin98190823" TargetMode="External" /><Relationship Id="rId335" Type="http://schemas.openxmlformats.org/officeDocument/2006/relationships/hyperlink" Target="https://twitter.com/kama48964100" TargetMode="External" /><Relationship Id="rId336" Type="http://schemas.openxmlformats.org/officeDocument/2006/relationships/hyperlink" Target="https://twitter.com/_roshen" TargetMode="External" /><Relationship Id="rId337" Type="http://schemas.openxmlformats.org/officeDocument/2006/relationships/hyperlink" Target="https://twitter.com/namik_az" TargetMode="External" /><Relationship Id="rId338" Type="http://schemas.openxmlformats.org/officeDocument/2006/relationships/hyperlink" Target="https://twitter.com/muradarif" TargetMode="External" /><Relationship Id="rId339" Type="http://schemas.openxmlformats.org/officeDocument/2006/relationships/hyperlink" Target="https://twitter.com/mrhydrl" TargetMode="External" /><Relationship Id="rId340" Type="http://schemas.openxmlformats.org/officeDocument/2006/relationships/hyperlink" Target="https://twitter.com/farxaddd" TargetMode="External" /><Relationship Id="rId341" Type="http://schemas.openxmlformats.org/officeDocument/2006/relationships/hyperlink" Target="https://twitter.com/gunelragimli" TargetMode="External" /><Relationship Id="rId342" Type="http://schemas.openxmlformats.org/officeDocument/2006/relationships/hyperlink" Target="https://twitter.com/floresnarcissus" TargetMode="External" /><Relationship Id="rId343" Type="http://schemas.openxmlformats.org/officeDocument/2006/relationships/hyperlink" Target="https://twitter.com/java_hva" TargetMode="External" /><Relationship Id="rId344" Type="http://schemas.openxmlformats.org/officeDocument/2006/relationships/hyperlink" Target="https://twitter.com/tahire1908" TargetMode="External" /><Relationship Id="rId345" Type="http://schemas.openxmlformats.org/officeDocument/2006/relationships/hyperlink" Target="https://twitter.com/19reshad03" TargetMode="External" /><Relationship Id="rId346" Type="http://schemas.openxmlformats.org/officeDocument/2006/relationships/hyperlink" Target="https://twitter.com/ilkin_f" TargetMode="External" /><Relationship Id="rId347" Type="http://schemas.openxmlformats.org/officeDocument/2006/relationships/hyperlink" Target="https://twitter.com/etibarlis" TargetMode="External" /><Relationship Id="rId348" Type="http://schemas.openxmlformats.org/officeDocument/2006/relationships/hyperlink" Target="https://twitter.com/rustamlisabina" TargetMode="External" /><Relationship Id="rId349" Type="http://schemas.openxmlformats.org/officeDocument/2006/relationships/hyperlink" Target="https://twitter.com/mehinibra" TargetMode="External" /><Relationship Id="rId350" Type="http://schemas.openxmlformats.org/officeDocument/2006/relationships/hyperlink" Target="https://twitter.com/hylintangg" TargetMode="External" /><Relationship Id="rId351" Type="http://schemas.openxmlformats.org/officeDocument/2006/relationships/hyperlink" Target="https://twitter.com/yeehawlix" TargetMode="External" /><Relationship Id="rId352" Type="http://schemas.openxmlformats.org/officeDocument/2006/relationships/hyperlink" Target="https://twitter.com/yoonkookologist" TargetMode="External" /><Relationship Id="rId353" Type="http://schemas.openxmlformats.org/officeDocument/2006/relationships/hyperlink" Target="https://twitter.com/ncteabag" TargetMode="External" /><Relationship Id="rId354" Type="http://schemas.openxmlformats.org/officeDocument/2006/relationships/hyperlink" Target="https://twitter.com/flowersforhjs" TargetMode="External" /><Relationship Id="rId355" Type="http://schemas.openxmlformats.org/officeDocument/2006/relationships/hyperlink" Target="https://twitter.com/ahmadovhikmat" TargetMode="External" /><Relationship Id="rId356" Type="http://schemas.openxmlformats.org/officeDocument/2006/relationships/hyperlink" Target="https://twitter.com/fa1imma" TargetMode="External" /><Relationship Id="rId357" Type="http://schemas.openxmlformats.org/officeDocument/2006/relationships/hyperlink" Target="https://twitter.com/konul_rustamova" TargetMode="External" /><Relationship Id="rId358" Type="http://schemas.openxmlformats.org/officeDocument/2006/relationships/hyperlink" Target="https://twitter.com/fidanasofieva" TargetMode="External" /><Relationship Id="rId359" Type="http://schemas.openxmlformats.org/officeDocument/2006/relationships/hyperlink" Target="https://twitter.com/guli072289" TargetMode="External" /><Relationship Id="rId360" Type="http://schemas.openxmlformats.org/officeDocument/2006/relationships/hyperlink" Target="https://twitter.com/ruslanasad" TargetMode="External" /><Relationship Id="rId361" Type="http://schemas.openxmlformats.org/officeDocument/2006/relationships/hyperlink" Target="https://twitter.com/seouitro" TargetMode="External" /><Relationship Id="rId362" Type="http://schemas.openxmlformats.org/officeDocument/2006/relationships/hyperlink" Target="https://twitter.com/revaaze" TargetMode="External" /><Relationship Id="rId363" Type="http://schemas.openxmlformats.org/officeDocument/2006/relationships/hyperlink" Target="https://twitter.com/cirtdanpro" TargetMode="External" /><Relationship Id="rId364" Type="http://schemas.openxmlformats.org/officeDocument/2006/relationships/hyperlink" Target="https://twitter.com/scovelljohn" TargetMode="External" /><Relationship Id="rId365" Type="http://schemas.openxmlformats.org/officeDocument/2006/relationships/hyperlink" Target="https://twitter.com/samira_iv3" TargetMode="External" /><Relationship Id="rId366" Type="http://schemas.openxmlformats.org/officeDocument/2006/relationships/hyperlink" Target="https://twitter.com/yourbiiss" TargetMode="External" /><Relationship Id="rId367" Type="http://schemas.openxmlformats.org/officeDocument/2006/relationships/hyperlink" Target="https://twitter.com/sardarova_" TargetMode="External" /><Relationship Id="rId368" Type="http://schemas.openxmlformats.org/officeDocument/2006/relationships/hyperlink" Target="https://twitter.com/reoabilssociety" TargetMode="External" /><Relationship Id="rId369" Type="http://schemas.openxmlformats.org/officeDocument/2006/relationships/hyperlink" Target="https://twitter.com/prezidentaz" TargetMode="External" /><Relationship Id="rId370" Type="http://schemas.openxmlformats.org/officeDocument/2006/relationships/hyperlink" Target="https://twitter.com/agakhendi" TargetMode="External" /><Relationship Id="rId371" Type="http://schemas.openxmlformats.org/officeDocument/2006/relationships/hyperlink" Target="https://twitter.com/ilaxa23" TargetMode="External" /><Relationship Id="rId372" Type="http://schemas.openxmlformats.org/officeDocument/2006/relationships/hyperlink" Target="https://twitter.com/therealorkhan" TargetMode="External" /><Relationship Id="rId373" Type="http://schemas.openxmlformats.org/officeDocument/2006/relationships/hyperlink" Target="https://twitter.com/hafeez_poldz" TargetMode="External" /><Relationship Id="rId374" Type="http://schemas.openxmlformats.org/officeDocument/2006/relationships/hyperlink" Target="https://twitter.com/lel_aghayeva" TargetMode="External" /><Relationship Id="rId375" Type="http://schemas.openxmlformats.org/officeDocument/2006/relationships/hyperlink" Target="https://twitter.com/lu4nica" TargetMode="External" /><Relationship Id="rId376" Type="http://schemas.openxmlformats.org/officeDocument/2006/relationships/hyperlink" Target="https://twitter.com/rayaramazanova" TargetMode="External" /><Relationship Id="rId377" Type="http://schemas.openxmlformats.org/officeDocument/2006/relationships/hyperlink" Target="https://twitter.com/littleblackbab4" TargetMode="External" /><Relationship Id="rId378" Type="http://schemas.openxmlformats.org/officeDocument/2006/relationships/hyperlink" Target="https://twitter.com/leylaaliyeva_" TargetMode="External" /><Relationship Id="rId379" Type="http://schemas.openxmlformats.org/officeDocument/2006/relationships/hyperlink" Target="https://twitter.com/1vicepresident" TargetMode="External" /><Relationship Id="rId380" Type="http://schemas.openxmlformats.org/officeDocument/2006/relationships/hyperlink" Target="https://twitter.com/presidentaz" TargetMode="External" /><Relationship Id="rId381" Type="http://schemas.openxmlformats.org/officeDocument/2006/relationships/hyperlink" Target="https://twitter.com/iko_cobain" TargetMode="External" /><Relationship Id="rId382" Type="http://schemas.openxmlformats.org/officeDocument/2006/relationships/hyperlink" Target="https://twitter.com/biolojizm" TargetMode="External" /><Relationship Id="rId383" Type="http://schemas.openxmlformats.org/officeDocument/2006/relationships/hyperlink" Target="https://twitter.com/xaaay_f" TargetMode="External" /><Relationship Id="rId384" Type="http://schemas.openxmlformats.org/officeDocument/2006/relationships/hyperlink" Target="https://twitter.com/xuduayx" TargetMode="External" /><Relationship Id="rId385" Type="http://schemas.openxmlformats.org/officeDocument/2006/relationships/hyperlink" Target="https://twitter.com/sevinj0606" TargetMode="External" /><Relationship Id="rId386" Type="http://schemas.openxmlformats.org/officeDocument/2006/relationships/hyperlink" Target="https://twitter.com/yellowdreams16" TargetMode="External" /><Relationship Id="rId387" Type="http://schemas.openxmlformats.org/officeDocument/2006/relationships/comments" Target="../comments2.xml" /><Relationship Id="rId388" Type="http://schemas.openxmlformats.org/officeDocument/2006/relationships/vmlDrawing" Target="../drawings/vmlDrawing2.vml" /><Relationship Id="rId389" Type="http://schemas.openxmlformats.org/officeDocument/2006/relationships/table" Target="../tables/table2.xml" /><Relationship Id="rId3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wE-4djBVuB/?igshid=18h4gqycbry16" TargetMode="External" /><Relationship Id="rId2" Type="http://schemas.openxmlformats.org/officeDocument/2006/relationships/hyperlink" Target="http://chng.it/rbNLZPZg" TargetMode="External" /><Relationship Id="rId3" Type="http://schemas.openxmlformats.org/officeDocument/2006/relationships/hyperlink" Target="https://www.facebook.com/100000300995070/posts/2325769667443044/" TargetMode="External" /><Relationship Id="rId4" Type="http://schemas.openxmlformats.org/officeDocument/2006/relationships/hyperlink" Target="http://chng.it/8yN9XxQC" TargetMode="External" /><Relationship Id="rId5" Type="http://schemas.openxmlformats.org/officeDocument/2006/relationships/hyperlink" Target="https://twitter.com/dj_tural/status/1115961759104421891" TargetMode="External" /><Relationship Id="rId6" Type="http://schemas.openxmlformats.org/officeDocument/2006/relationships/hyperlink" Target="https://www.change.org/p/&#1087;&#1077;&#1088;&#1074;&#1086;&#1081;-&#1083;&#1077;&#1076;&#1080;-&#1072;&#1079;&#1077;&#1088;&#1073;&#1072;&#1081;&#1076;&#1078;&#1072;&#1085;&#1089;&#1082;&#1086;&#1081;-&#1088;&#1077;&#1089;&#1087;&#1091;&#1073;&#1083;&#1080;&#1082;&#1080;-&#1084;&#1077;&#1093;&#1088;&#1080;&#1073;&#1072;&#1085;-&#1072;&#1083;&#1080;&#1077;&#1074;&#1086;&#1081;-justice-for-elina-hajiyeva?recruiter=288082513&amp;utm_source=share_petition&amp;utm_campaign=petition_show&amp;utm_medium=whatsapp&amp;utm_content=washarecopy_14792367_ru-RU%3Av2&amp;recruited_by_id=11c65f28-a0dc-45c9-9ec7-58f9cabc3ea5" TargetMode="External" /><Relationship Id="rId7" Type="http://schemas.openxmlformats.org/officeDocument/2006/relationships/hyperlink" Target="http://chng.it/Wv7znwBS" TargetMode="External" /><Relationship Id="rId8" Type="http://schemas.openxmlformats.org/officeDocument/2006/relationships/hyperlink" Target="https://www.facebook.com/100003663972273/posts/1563109100487874/" TargetMode="External" /><Relationship Id="rId9" Type="http://schemas.openxmlformats.org/officeDocument/2006/relationships/hyperlink" Target="https://www.facebook.com/goldmilliondollarboy/videos/867261483625412/UzpfSTEwMDAxMDMxMTEyNjY1Mjo4NTAwMDg4MjUzNTI4MTQ/?id=100010311126652" TargetMode="External" /><Relationship Id="rId10" Type="http://schemas.openxmlformats.org/officeDocument/2006/relationships/hyperlink" Target="https://m.facebook.com/groups/120696791909494?view=permalink&amp;id=338671230112048" TargetMode="External" /><Relationship Id="rId11" Type="http://schemas.openxmlformats.org/officeDocument/2006/relationships/hyperlink" Target="https://www.instagram.com/p/Bv7LAbzgbddturwK-nuuYKkWINv4nHOF-pqAjs0/?utm_source=ig_twitter_share&amp;igshid=82xokqfin4sz" TargetMode="External" /><Relationship Id="rId12" Type="http://schemas.openxmlformats.org/officeDocument/2006/relationships/hyperlink" Target="https://m.facebook.com/groups/120696791909494?view=permalink&amp;id=338671230112048" TargetMode="External" /><Relationship Id="rId13" Type="http://schemas.openxmlformats.org/officeDocument/2006/relationships/hyperlink" Target="https://www.facebook.com/100003663972273/posts/1563109100487874/" TargetMode="External" /><Relationship Id="rId14" Type="http://schemas.openxmlformats.org/officeDocument/2006/relationships/hyperlink" Target="http://chng.it/Wv7znwBS" TargetMode="External" /><Relationship Id="rId15" Type="http://schemas.openxmlformats.org/officeDocument/2006/relationships/hyperlink" Target="https://twitter.com/dj_tural/status/1115961759104421891" TargetMode="External" /><Relationship Id="rId16" Type="http://schemas.openxmlformats.org/officeDocument/2006/relationships/hyperlink" Target="https://www.facebook.com/100000300995070/posts/2325769667443044/" TargetMode="External" /><Relationship Id="rId17" Type="http://schemas.openxmlformats.org/officeDocument/2006/relationships/hyperlink" Target="https://www.instagram.com/p/BwE-4djBVuB/?igshid=18h4gqycbry16" TargetMode="External" /><Relationship Id="rId18" Type="http://schemas.openxmlformats.org/officeDocument/2006/relationships/hyperlink" Target="http://chng.it/8yN9XxQC" TargetMode="External" /><Relationship Id="rId19" Type="http://schemas.openxmlformats.org/officeDocument/2006/relationships/hyperlink" Target="https://www.change.org/p/&#1087;&#1077;&#1088;&#1074;&#1086;&#1081;-&#1083;&#1077;&#1076;&#1080;-&#1072;&#1079;&#1077;&#1088;&#1073;&#1072;&#1081;&#1076;&#1078;&#1072;&#1085;&#1089;&#1082;&#1086;&#1081;-&#1088;&#1077;&#1089;&#1087;&#1091;&#1073;&#1083;&#1080;&#1082;&#1080;-&#1084;&#1077;&#1093;&#1088;&#1080;&#1073;&#1072;&#1085;-&#1072;&#1083;&#1080;&#1077;&#1074;&#1086;&#1081;-justice-for-elina-hajiyeva?recruiter=288082513&amp;utm_source=share_petition&amp;utm_campaign=petition_show&amp;utm_medium=whatsapp&amp;utm_content=washarecopy_14792367_ru-RU%3Av2&amp;recruited_by_id=11c65f28-a0dc-45c9-9ec7-58f9cabc3ea5" TargetMode="External" /><Relationship Id="rId20" Type="http://schemas.openxmlformats.org/officeDocument/2006/relationships/hyperlink" Target="http://chng.it/rbNLZPZg" TargetMode="External" /><Relationship Id="rId21" Type="http://schemas.openxmlformats.org/officeDocument/2006/relationships/hyperlink" Target="https://www.facebook.com/goldmilliondollarboy/videos/867261483625412/UzpfSTEwMDAxMDMxMTEyNjY1Mjo4NTAwMDg4MjUzNTI4MTQ/?id=100010311126652"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14.8515625" style="0" bestFit="1" customWidth="1"/>
    <col min="25" max="25" width="10.57421875" style="0" bestFit="1" customWidth="1"/>
    <col min="26" max="26" width="12.140625" style="0" bestFit="1" customWidth="1"/>
    <col min="27" max="27" width="12.00390625" style="0" bestFit="1" customWidth="1"/>
    <col min="28" max="28" width="14.00390625" style="0" bestFit="1" customWidth="1"/>
    <col min="29" max="29" width="11.7109375" style="0" bestFit="1" customWidth="1"/>
    <col min="30" max="30" width="11.00390625" style="0" bestFit="1" customWidth="1"/>
    <col min="31" max="31" width="14.00390625" style="0" bestFit="1" customWidth="1"/>
    <col min="32" max="32" width="11.14062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1.281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1.28125" style="0" bestFit="1" customWidth="1"/>
    <col min="44" max="44" width="19.7109375" style="0" bestFit="1" customWidth="1"/>
    <col min="45" max="45" width="17.421875" style="0" bestFit="1" customWidth="1"/>
    <col min="46" max="46" width="10.28125" style="0" bestFit="1" customWidth="1"/>
    <col min="47" max="47" width="16.00390625" style="0" bestFit="1" customWidth="1"/>
    <col min="48" max="48" width="12.140625" style="0" bestFit="1" customWidth="1"/>
    <col min="49" max="49" width="10.28125" style="0" bestFit="1" customWidth="1"/>
    <col min="50" max="50" width="8.57421875" style="0" bestFit="1" customWidth="1"/>
    <col min="51" max="52" width="8.42187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1389</v>
      </c>
      <c r="BB2" s="13" t="s">
        <v>1415</v>
      </c>
      <c r="BC2" s="13" t="s">
        <v>1416</v>
      </c>
      <c r="BD2" s="52" t="s">
        <v>2060</v>
      </c>
      <c r="BE2" s="52" t="s">
        <v>2061</v>
      </c>
      <c r="BF2" s="52" t="s">
        <v>2062</v>
      </c>
      <c r="BG2" s="52" t="s">
        <v>2063</v>
      </c>
      <c r="BH2" s="52" t="s">
        <v>2064</v>
      </c>
      <c r="BI2" s="52" t="s">
        <v>2065</v>
      </c>
      <c r="BJ2" s="52" t="s">
        <v>2066</v>
      </c>
      <c r="BK2" s="52" t="s">
        <v>2067</v>
      </c>
      <c r="BL2" s="52" t="s">
        <v>2068</v>
      </c>
    </row>
    <row r="3" spans="1:64" ht="15" customHeight="1">
      <c r="A3" s="65" t="s">
        <v>214</v>
      </c>
      <c r="B3" s="65" t="s">
        <v>214</v>
      </c>
      <c r="C3" s="66" t="s">
        <v>2103</v>
      </c>
      <c r="D3" s="67">
        <v>3</v>
      </c>
      <c r="E3" s="68" t="s">
        <v>132</v>
      </c>
      <c r="F3" s="69">
        <v>35</v>
      </c>
      <c r="G3" s="66"/>
      <c r="H3" s="70"/>
      <c r="I3" s="71"/>
      <c r="J3" s="71"/>
      <c r="K3" s="34" t="s">
        <v>65</v>
      </c>
      <c r="L3" s="72">
        <v>3</v>
      </c>
      <c r="M3" s="72"/>
      <c r="N3" s="73"/>
      <c r="O3" s="79" t="s">
        <v>178</v>
      </c>
      <c r="P3" s="81">
        <v>43561.78003472222</v>
      </c>
      <c r="Q3" s="79" t="s">
        <v>318</v>
      </c>
      <c r="R3" s="83" t="s">
        <v>364</v>
      </c>
      <c r="S3" s="79" t="s">
        <v>375</v>
      </c>
      <c r="T3" s="79" t="s">
        <v>380</v>
      </c>
      <c r="U3" s="79"/>
      <c r="V3" s="83" t="s">
        <v>408</v>
      </c>
      <c r="W3" s="81">
        <v>43561.78003472222</v>
      </c>
      <c r="X3" s="83" t="s">
        <v>493</v>
      </c>
      <c r="Y3" s="79"/>
      <c r="Z3" s="79"/>
      <c r="AA3" s="85" t="s">
        <v>614</v>
      </c>
      <c r="AB3" s="79"/>
      <c r="AC3" s="79" t="b">
        <v>0</v>
      </c>
      <c r="AD3" s="79">
        <v>1</v>
      </c>
      <c r="AE3" s="85" t="s">
        <v>736</v>
      </c>
      <c r="AF3" s="79" t="b">
        <v>0</v>
      </c>
      <c r="AG3" s="79" t="s">
        <v>740</v>
      </c>
      <c r="AH3" s="79"/>
      <c r="AI3" s="85" t="s">
        <v>736</v>
      </c>
      <c r="AJ3" s="79" t="b">
        <v>0</v>
      </c>
      <c r="AK3" s="79">
        <v>0</v>
      </c>
      <c r="AL3" s="85" t="s">
        <v>736</v>
      </c>
      <c r="AM3" s="79" t="s">
        <v>746</v>
      </c>
      <c r="AN3" s="79" t="b">
        <v>0</v>
      </c>
      <c r="AO3" s="85" t="s">
        <v>614</v>
      </c>
      <c r="AP3" s="79" t="s">
        <v>178</v>
      </c>
      <c r="AQ3" s="79">
        <v>0</v>
      </c>
      <c r="AR3" s="79">
        <v>0</v>
      </c>
      <c r="AS3" s="79"/>
      <c r="AT3" s="79"/>
      <c r="AU3" s="79"/>
      <c r="AV3" s="79"/>
      <c r="AW3" s="79"/>
      <c r="AX3" s="79"/>
      <c r="AY3" s="79"/>
      <c r="AZ3" s="79"/>
      <c r="BA3">
        <v>1</v>
      </c>
      <c r="BB3" s="79" t="str">
        <f>REPLACE(INDEX(GroupVertices[Group],MATCH(Edges[[#This Row],[Vertex 1]],GroupVertices[Vertex],0)),1,1,"")</f>
        <v>2</v>
      </c>
      <c r="BC3" s="79" t="str">
        <f>REPLACE(INDEX(GroupVertices[Group],MATCH(Edges[[#This Row],[Vertex 2]],GroupVertices[Vertex],0)),1,1,"")</f>
        <v>2</v>
      </c>
      <c r="BD3" s="48">
        <v>1</v>
      </c>
      <c r="BE3" s="49">
        <v>20</v>
      </c>
      <c r="BF3" s="48">
        <v>0</v>
      </c>
      <c r="BG3" s="49">
        <v>0</v>
      </c>
      <c r="BH3" s="48">
        <v>0</v>
      </c>
      <c r="BI3" s="49">
        <v>0</v>
      </c>
      <c r="BJ3" s="48">
        <v>4</v>
      </c>
      <c r="BK3" s="49">
        <v>80</v>
      </c>
      <c r="BL3" s="48">
        <v>5</v>
      </c>
    </row>
    <row r="4" spans="1:64" ht="15" customHeight="1">
      <c r="A4" s="65" t="s">
        <v>215</v>
      </c>
      <c r="B4" s="65" t="s">
        <v>282</v>
      </c>
      <c r="C4" s="66" t="s">
        <v>2103</v>
      </c>
      <c r="D4" s="67">
        <v>3</v>
      </c>
      <c r="E4" s="68" t="s">
        <v>132</v>
      </c>
      <c r="F4" s="69">
        <v>35</v>
      </c>
      <c r="G4" s="66"/>
      <c r="H4" s="70"/>
      <c r="I4" s="71"/>
      <c r="J4" s="71"/>
      <c r="K4" s="34" t="s">
        <v>65</v>
      </c>
      <c r="L4" s="78">
        <v>4</v>
      </c>
      <c r="M4" s="78"/>
      <c r="N4" s="73"/>
      <c r="O4" s="80" t="s">
        <v>315</v>
      </c>
      <c r="P4" s="82">
        <v>43564.7840162037</v>
      </c>
      <c r="Q4" s="80" t="s">
        <v>319</v>
      </c>
      <c r="R4" s="80"/>
      <c r="S4" s="80"/>
      <c r="T4" s="80"/>
      <c r="U4" s="80"/>
      <c r="V4" s="84" t="s">
        <v>409</v>
      </c>
      <c r="W4" s="82">
        <v>43564.7840162037</v>
      </c>
      <c r="X4" s="84" t="s">
        <v>494</v>
      </c>
      <c r="Y4" s="80"/>
      <c r="Z4" s="80"/>
      <c r="AA4" s="86" t="s">
        <v>615</v>
      </c>
      <c r="AB4" s="80"/>
      <c r="AC4" s="80" t="b">
        <v>0</v>
      </c>
      <c r="AD4" s="80">
        <v>0</v>
      </c>
      <c r="AE4" s="86" t="s">
        <v>736</v>
      </c>
      <c r="AF4" s="80" t="b">
        <v>0</v>
      </c>
      <c r="AG4" s="80" t="s">
        <v>741</v>
      </c>
      <c r="AH4" s="80"/>
      <c r="AI4" s="86" t="s">
        <v>736</v>
      </c>
      <c r="AJ4" s="80" t="b">
        <v>0</v>
      </c>
      <c r="AK4" s="80">
        <v>25</v>
      </c>
      <c r="AL4" s="86" t="s">
        <v>688</v>
      </c>
      <c r="AM4" s="80" t="s">
        <v>747</v>
      </c>
      <c r="AN4" s="80" t="b">
        <v>0</v>
      </c>
      <c r="AO4" s="86" t="s">
        <v>688</v>
      </c>
      <c r="AP4" s="80" t="s">
        <v>178</v>
      </c>
      <c r="AQ4" s="80">
        <v>0</v>
      </c>
      <c r="AR4" s="80">
        <v>0</v>
      </c>
      <c r="AS4" s="80"/>
      <c r="AT4" s="80"/>
      <c r="AU4" s="80"/>
      <c r="AV4" s="80"/>
      <c r="AW4" s="80"/>
      <c r="AX4" s="80"/>
      <c r="AY4" s="80"/>
      <c r="AZ4" s="80"/>
      <c r="BA4">
        <v>1</v>
      </c>
      <c r="BB4" s="79" t="str">
        <f>REPLACE(INDEX(GroupVertices[Group],MATCH(Edges[[#This Row],[Vertex 1]],GroupVertices[Vertex],0)),1,1,"")</f>
        <v>3</v>
      </c>
      <c r="BC4" s="79" t="str">
        <f>REPLACE(INDEX(GroupVertices[Group],MATCH(Edges[[#This Row],[Vertex 2]],GroupVertices[Vertex],0)),1,1,"")</f>
        <v>3</v>
      </c>
      <c r="BD4" s="48">
        <v>0</v>
      </c>
      <c r="BE4" s="49">
        <v>0</v>
      </c>
      <c r="BF4" s="48">
        <v>2</v>
      </c>
      <c r="BG4" s="49">
        <v>4.878048780487805</v>
      </c>
      <c r="BH4" s="48">
        <v>0</v>
      </c>
      <c r="BI4" s="49">
        <v>0</v>
      </c>
      <c r="BJ4" s="48">
        <v>39</v>
      </c>
      <c r="BK4" s="49">
        <v>95.1219512195122</v>
      </c>
      <c r="BL4" s="48">
        <v>41</v>
      </c>
    </row>
    <row r="5" spans="1:64" ht="15">
      <c r="A5" s="65" t="s">
        <v>216</v>
      </c>
      <c r="B5" s="65" t="s">
        <v>282</v>
      </c>
      <c r="C5" s="66" t="s">
        <v>2103</v>
      </c>
      <c r="D5" s="67">
        <v>3</v>
      </c>
      <c r="E5" s="68" t="s">
        <v>132</v>
      </c>
      <c r="F5" s="69">
        <v>35</v>
      </c>
      <c r="G5" s="66"/>
      <c r="H5" s="70"/>
      <c r="I5" s="71"/>
      <c r="J5" s="71"/>
      <c r="K5" s="34" t="s">
        <v>65</v>
      </c>
      <c r="L5" s="78">
        <v>5</v>
      </c>
      <c r="M5" s="78"/>
      <c r="N5" s="73"/>
      <c r="O5" s="80" t="s">
        <v>315</v>
      </c>
      <c r="P5" s="82">
        <v>43564.78548611111</v>
      </c>
      <c r="Q5" s="80" t="s">
        <v>319</v>
      </c>
      <c r="R5" s="80"/>
      <c r="S5" s="80"/>
      <c r="T5" s="80"/>
      <c r="U5" s="80"/>
      <c r="V5" s="84" t="s">
        <v>410</v>
      </c>
      <c r="W5" s="82">
        <v>43564.78548611111</v>
      </c>
      <c r="X5" s="84" t="s">
        <v>495</v>
      </c>
      <c r="Y5" s="80"/>
      <c r="Z5" s="80"/>
      <c r="AA5" s="86" t="s">
        <v>616</v>
      </c>
      <c r="AB5" s="80"/>
      <c r="AC5" s="80" t="b">
        <v>0</v>
      </c>
      <c r="AD5" s="80">
        <v>0</v>
      </c>
      <c r="AE5" s="86" t="s">
        <v>736</v>
      </c>
      <c r="AF5" s="80" t="b">
        <v>0</v>
      </c>
      <c r="AG5" s="80" t="s">
        <v>741</v>
      </c>
      <c r="AH5" s="80"/>
      <c r="AI5" s="86" t="s">
        <v>736</v>
      </c>
      <c r="AJ5" s="80" t="b">
        <v>0</v>
      </c>
      <c r="AK5" s="80">
        <v>25</v>
      </c>
      <c r="AL5" s="86" t="s">
        <v>688</v>
      </c>
      <c r="AM5" s="80" t="s">
        <v>747</v>
      </c>
      <c r="AN5" s="80" t="b">
        <v>0</v>
      </c>
      <c r="AO5" s="86" t="s">
        <v>688</v>
      </c>
      <c r="AP5" s="80" t="s">
        <v>178</v>
      </c>
      <c r="AQ5" s="80">
        <v>0</v>
      </c>
      <c r="AR5" s="80">
        <v>0</v>
      </c>
      <c r="AS5" s="80"/>
      <c r="AT5" s="80"/>
      <c r="AU5" s="80"/>
      <c r="AV5" s="80"/>
      <c r="AW5" s="80"/>
      <c r="AX5" s="80"/>
      <c r="AY5" s="80"/>
      <c r="AZ5" s="80"/>
      <c r="BA5">
        <v>1</v>
      </c>
      <c r="BB5" s="79" t="str">
        <f>REPLACE(INDEX(GroupVertices[Group],MATCH(Edges[[#This Row],[Vertex 1]],GroupVertices[Vertex],0)),1,1,"")</f>
        <v>3</v>
      </c>
      <c r="BC5" s="79" t="str">
        <f>REPLACE(INDEX(GroupVertices[Group],MATCH(Edges[[#This Row],[Vertex 2]],GroupVertices[Vertex],0)),1,1,"")</f>
        <v>3</v>
      </c>
      <c r="BD5" s="48">
        <v>0</v>
      </c>
      <c r="BE5" s="49">
        <v>0</v>
      </c>
      <c r="BF5" s="48">
        <v>2</v>
      </c>
      <c r="BG5" s="49">
        <v>4.878048780487805</v>
      </c>
      <c r="BH5" s="48">
        <v>0</v>
      </c>
      <c r="BI5" s="49">
        <v>0</v>
      </c>
      <c r="BJ5" s="48">
        <v>39</v>
      </c>
      <c r="BK5" s="49">
        <v>95.1219512195122</v>
      </c>
      <c r="BL5" s="48">
        <v>41</v>
      </c>
    </row>
    <row r="6" spans="1:64" ht="15">
      <c r="A6" s="65" t="s">
        <v>217</v>
      </c>
      <c r="B6" s="65" t="s">
        <v>282</v>
      </c>
      <c r="C6" s="66" t="s">
        <v>2103</v>
      </c>
      <c r="D6" s="67">
        <v>3</v>
      </c>
      <c r="E6" s="68" t="s">
        <v>132</v>
      </c>
      <c r="F6" s="69">
        <v>35</v>
      </c>
      <c r="G6" s="66"/>
      <c r="H6" s="70"/>
      <c r="I6" s="71"/>
      <c r="J6" s="71"/>
      <c r="K6" s="34" t="s">
        <v>65</v>
      </c>
      <c r="L6" s="78">
        <v>6</v>
      </c>
      <c r="M6" s="78"/>
      <c r="N6" s="73"/>
      <c r="O6" s="80" t="s">
        <v>315</v>
      </c>
      <c r="P6" s="82">
        <v>43564.790613425925</v>
      </c>
      <c r="Q6" s="80" t="s">
        <v>319</v>
      </c>
      <c r="R6" s="80"/>
      <c r="S6" s="80"/>
      <c r="T6" s="80"/>
      <c r="U6" s="80"/>
      <c r="V6" s="84" t="s">
        <v>411</v>
      </c>
      <c r="W6" s="82">
        <v>43564.790613425925</v>
      </c>
      <c r="X6" s="84" t="s">
        <v>496</v>
      </c>
      <c r="Y6" s="80"/>
      <c r="Z6" s="80"/>
      <c r="AA6" s="86" t="s">
        <v>617</v>
      </c>
      <c r="AB6" s="80"/>
      <c r="AC6" s="80" t="b">
        <v>0</v>
      </c>
      <c r="AD6" s="80">
        <v>0</v>
      </c>
      <c r="AE6" s="86" t="s">
        <v>736</v>
      </c>
      <c r="AF6" s="80" t="b">
        <v>0</v>
      </c>
      <c r="AG6" s="80" t="s">
        <v>741</v>
      </c>
      <c r="AH6" s="80"/>
      <c r="AI6" s="86" t="s">
        <v>736</v>
      </c>
      <c r="AJ6" s="80" t="b">
        <v>0</v>
      </c>
      <c r="AK6" s="80">
        <v>25</v>
      </c>
      <c r="AL6" s="86" t="s">
        <v>688</v>
      </c>
      <c r="AM6" s="80" t="s">
        <v>747</v>
      </c>
      <c r="AN6" s="80" t="b">
        <v>0</v>
      </c>
      <c r="AO6" s="86" t="s">
        <v>688</v>
      </c>
      <c r="AP6" s="80" t="s">
        <v>178</v>
      </c>
      <c r="AQ6" s="80">
        <v>0</v>
      </c>
      <c r="AR6" s="80">
        <v>0</v>
      </c>
      <c r="AS6" s="80"/>
      <c r="AT6" s="80"/>
      <c r="AU6" s="80"/>
      <c r="AV6" s="80"/>
      <c r="AW6" s="80"/>
      <c r="AX6" s="80"/>
      <c r="AY6" s="80"/>
      <c r="AZ6" s="80"/>
      <c r="BA6">
        <v>1</v>
      </c>
      <c r="BB6" s="79" t="str">
        <f>REPLACE(INDEX(GroupVertices[Group],MATCH(Edges[[#This Row],[Vertex 1]],GroupVertices[Vertex],0)),1,1,"")</f>
        <v>3</v>
      </c>
      <c r="BC6" s="79" t="str">
        <f>REPLACE(INDEX(GroupVertices[Group],MATCH(Edges[[#This Row],[Vertex 2]],GroupVertices[Vertex],0)),1,1,"")</f>
        <v>3</v>
      </c>
      <c r="BD6" s="48">
        <v>0</v>
      </c>
      <c r="BE6" s="49">
        <v>0</v>
      </c>
      <c r="BF6" s="48">
        <v>2</v>
      </c>
      <c r="BG6" s="49">
        <v>4.878048780487805</v>
      </c>
      <c r="BH6" s="48">
        <v>0</v>
      </c>
      <c r="BI6" s="49">
        <v>0</v>
      </c>
      <c r="BJ6" s="48">
        <v>39</v>
      </c>
      <c r="BK6" s="49">
        <v>95.1219512195122</v>
      </c>
      <c r="BL6" s="48">
        <v>41</v>
      </c>
    </row>
    <row r="7" spans="1:64" ht="15">
      <c r="A7" s="65" t="s">
        <v>218</v>
      </c>
      <c r="B7" s="65" t="s">
        <v>282</v>
      </c>
      <c r="C7" s="66" t="s">
        <v>2103</v>
      </c>
      <c r="D7" s="67">
        <v>3</v>
      </c>
      <c r="E7" s="68" t="s">
        <v>132</v>
      </c>
      <c r="F7" s="69">
        <v>35</v>
      </c>
      <c r="G7" s="66"/>
      <c r="H7" s="70"/>
      <c r="I7" s="71"/>
      <c r="J7" s="71"/>
      <c r="K7" s="34" t="s">
        <v>65</v>
      </c>
      <c r="L7" s="78">
        <v>7</v>
      </c>
      <c r="M7" s="78"/>
      <c r="N7" s="73"/>
      <c r="O7" s="80" t="s">
        <v>315</v>
      </c>
      <c r="P7" s="82">
        <v>43564.79163194444</v>
      </c>
      <c r="Q7" s="80" t="s">
        <v>319</v>
      </c>
      <c r="R7" s="80"/>
      <c r="S7" s="80"/>
      <c r="T7" s="80"/>
      <c r="U7" s="80"/>
      <c r="V7" s="84" t="s">
        <v>412</v>
      </c>
      <c r="W7" s="82">
        <v>43564.79163194444</v>
      </c>
      <c r="X7" s="84" t="s">
        <v>497</v>
      </c>
      <c r="Y7" s="80"/>
      <c r="Z7" s="80"/>
      <c r="AA7" s="86" t="s">
        <v>618</v>
      </c>
      <c r="AB7" s="80"/>
      <c r="AC7" s="80" t="b">
        <v>0</v>
      </c>
      <c r="AD7" s="80">
        <v>0</v>
      </c>
      <c r="AE7" s="86" t="s">
        <v>736</v>
      </c>
      <c r="AF7" s="80" t="b">
        <v>0</v>
      </c>
      <c r="AG7" s="80" t="s">
        <v>741</v>
      </c>
      <c r="AH7" s="80"/>
      <c r="AI7" s="86" t="s">
        <v>736</v>
      </c>
      <c r="AJ7" s="80" t="b">
        <v>0</v>
      </c>
      <c r="AK7" s="80">
        <v>25</v>
      </c>
      <c r="AL7" s="86" t="s">
        <v>688</v>
      </c>
      <c r="AM7" s="80" t="s">
        <v>747</v>
      </c>
      <c r="AN7" s="80" t="b">
        <v>0</v>
      </c>
      <c r="AO7" s="86" t="s">
        <v>688</v>
      </c>
      <c r="AP7" s="80" t="s">
        <v>178</v>
      </c>
      <c r="AQ7" s="80">
        <v>0</v>
      </c>
      <c r="AR7" s="80">
        <v>0</v>
      </c>
      <c r="AS7" s="80"/>
      <c r="AT7" s="80"/>
      <c r="AU7" s="80"/>
      <c r="AV7" s="80"/>
      <c r="AW7" s="80"/>
      <c r="AX7" s="80"/>
      <c r="AY7" s="80"/>
      <c r="AZ7" s="80"/>
      <c r="BA7">
        <v>1</v>
      </c>
      <c r="BB7" s="79" t="str">
        <f>REPLACE(INDEX(GroupVertices[Group],MATCH(Edges[[#This Row],[Vertex 1]],GroupVertices[Vertex],0)),1,1,"")</f>
        <v>3</v>
      </c>
      <c r="BC7" s="79" t="str">
        <f>REPLACE(INDEX(GroupVertices[Group],MATCH(Edges[[#This Row],[Vertex 2]],GroupVertices[Vertex],0)),1,1,"")</f>
        <v>3</v>
      </c>
      <c r="BD7" s="48">
        <v>0</v>
      </c>
      <c r="BE7" s="49">
        <v>0</v>
      </c>
      <c r="BF7" s="48">
        <v>2</v>
      </c>
      <c r="BG7" s="49">
        <v>4.878048780487805</v>
      </c>
      <c r="BH7" s="48">
        <v>0</v>
      </c>
      <c r="BI7" s="49">
        <v>0</v>
      </c>
      <c r="BJ7" s="48">
        <v>39</v>
      </c>
      <c r="BK7" s="49">
        <v>95.1219512195122</v>
      </c>
      <c r="BL7" s="48">
        <v>41</v>
      </c>
    </row>
    <row r="8" spans="1:64" ht="15">
      <c r="A8" s="65" t="s">
        <v>219</v>
      </c>
      <c r="B8" s="65" t="s">
        <v>282</v>
      </c>
      <c r="C8" s="66" t="s">
        <v>2103</v>
      </c>
      <c r="D8" s="67">
        <v>3</v>
      </c>
      <c r="E8" s="68" t="s">
        <v>132</v>
      </c>
      <c r="F8" s="69">
        <v>35</v>
      </c>
      <c r="G8" s="66"/>
      <c r="H8" s="70"/>
      <c r="I8" s="71"/>
      <c r="J8" s="71"/>
      <c r="K8" s="34" t="s">
        <v>65</v>
      </c>
      <c r="L8" s="78">
        <v>8</v>
      </c>
      <c r="M8" s="78"/>
      <c r="N8" s="73"/>
      <c r="O8" s="80" t="s">
        <v>315</v>
      </c>
      <c r="P8" s="82">
        <v>43564.79467592593</v>
      </c>
      <c r="Q8" s="80" t="s">
        <v>319</v>
      </c>
      <c r="R8" s="80"/>
      <c r="S8" s="80"/>
      <c r="T8" s="80"/>
      <c r="U8" s="80"/>
      <c r="V8" s="84" t="s">
        <v>413</v>
      </c>
      <c r="W8" s="82">
        <v>43564.79467592593</v>
      </c>
      <c r="X8" s="84" t="s">
        <v>498</v>
      </c>
      <c r="Y8" s="80"/>
      <c r="Z8" s="80"/>
      <c r="AA8" s="86" t="s">
        <v>619</v>
      </c>
      <c r="AB8" s="80"/>
      <c r="AC8" s="80" t="b">
        <v>0</v>
      </c>
      <c r="AD8" s="80">
        <v>0</v>
      </c>
      <c r="AE8" s="86" t="s">
        <v>736</v>
      </c>
      <c r="AF8" s="80" t="b">
        <v>0</v>
      </c>
      <c r="AG8" s="80" t="s">
        <v>741</v>
      </c>
      <c r="AH8" s="80"/>
      <c r="AI8" s="86" t="s">
        <v>736</v>
      </c>
      <c r="AJ8" s="80" t="b">
        <v>0</v>
      </c>
      <c r="AK8" s="80">
        <v>25</v>
      </c>
      <c r="AL8" s="86" t="s">
        <v>688</v>
      </c>
      <c r="AM8" s="80" t="s">
        <v>747</v>
      </c>
      <c r="AN8" s="80" t="b">
        <v>0</v>
      </c>
      <c r="AO8" s="86" t="s">
        <v>688</v>
      </c>
      <c r="AP8" s="80" t="s">
        <v>178</v>
      </c>
      <c r="AQ8" s="80">
        <v>0</v>
      </c>
      <c r="AR8" s="80">
        <v>0</v>
      </c>
      <c r="AS8" s="80"/>
      <c r="AT8" s="80"/>
      <c r="AU8" s="80"/>
      <c r="AV8" s="80"/>
      <c r="AW8" s="80"/>
      <c r="AX8" s="80"/>
      <c r="AY8" s="80"/>
      <c r="AZ8" s="80"/>
      <c r="BA8">
        <v>1</v>
      </c>
      <c r="BB8" s="79" t="str">
        <f>REPLACE(INDEX(GroupVertices[Group],MATCH(Edges[[#This Row],[Vertex 1]],GroupVertices[Vertex],0)),1,1,"")</f>
        <v>3</v>
      </c>
      <c r="BC8" s="79" t="str">
        <f>REPLACE(INDEX(GroupVertices[Group],MATCH(Edges[[#This Row],[Vertex 2]],GroupVertices[Vertex],0)),1,1,"")</f>
        <v>3</v>
      </c>
      <c r="BD8" s="48">
        <v>0</v>
      </c>
      <c r="BE8" s="49">
        <v>0</v>
      </c>
      <c r="BF8" s="48">
        <v>2</v>
      </c>
      <c r="BG8" s="49">
        <v>4.878048780487805</v>
      </c>
      <c r="BH8" s="48">
        <v>0</v>
      </c>
      <c r="BI8" s="49">
        <v>0</v>
      </c>
      <c r="BJ8" s="48">
        <v>39</v>
      </c>
      <c r="BK8" s="49">
        <v>95.1219512195122</v>
      </c>
      <c r="BL8" s="48">
        <v>41</v>
      </c>
    </row>
    <row r="9" spans="1:64" ht="15">
      <c r="A9" s="65" t="s">
        <v>220</v>
      </c>
      <c r="B9" s="65" t="s">
        <v>282</v>
      </c>
      <c r="C9" s="66" t="s">
        <v>2103</v>
      </c>
      <c r="D9" s="67">
        <v>3</v>
      </c>
      <c r="E9" s="68" t="s">
        <v>132</v>
      </c>
      <c r="F9" s="69">
        <v>35</v>
      </c>
      <c r="G9" s="66"/>
      <c r="H9" s="70"/>
      <c r="I9" s="71"/>
      <c r="J9" s="71"/>
      <c r="K9" s="34" t="s">
        <v>65</v>
      </c>
      <c r="L9" s="78">
        <v>9</v>
      </c>
      <c r="M9" s="78"/>
      <c r="N9" s="73"/>
      <c r="O9" s="80" t="s">
        <v>315</v>
      </c>
      <c r="P9" s="82">
        <v>43564.81228009259</v>
      </c>
      <c r="Q9" s="80" t="s">
        <v>319</v>
      </c>
      <c r="R9" s="80"/>
      <c r="S9" s="80"/>
      <c r="T9" s="80"/>
      <c r="U9" s="80"/>
      <c r="V9" s="84" t="s">
        <v>414</v>
      </c>
      <c r="W9" s="82">
        <v>43564.81228009259</v>
      </c>
      <c r="X9" s="84" t="s">
        <v>499</v>
      </c>
      <c r="Y9" s="80"/>
      <c r="Z9" s="80"/>
      <c r="AA9" s="86" t="s">
        <v>620</v>
      </c>
      <c r="AB9" s="80"/>
      <c r="AC9" s="80" t="b">
        <v>0</v>
      </c>
      <c r="AD9" s="80">
        <v>0</v>
      </c>
      <c r="AE9" s="86" t="s">
        <v>736</v>
      </c>
      <c r="AF9" s="80" t="b">
        <v>0</v>
      </c>
      <c r="AG9" s="80" t="s">
        <v>741</v>
      </c>
      <c r="AH9" s="80"/>
      <c r="AI9" s="86" t="s">
        <v>736</v>
      </c>
      <c r="AJ9" s="80" t="b">
        <v>0</v>
      </c>
      <c r="AK9" s="80">
        <v>25</v>
      </c>
      <c r="AL9" s="86" t="s">
        <v>688</v>
      </c>
      <c r="AM9" s="80" t="s">
        <v>748</v>
      </c>
      <c r="AN9" s="80" t="b">
        <v>0</v>
      </c>
      <c r="AO9" s="86" t="s">
        <v>688</v>
      </c>
      <c r="AP9" s="80" t="s">
        <v>178</v>
      </c>
      <c r="AQ9" s="80">
        <v>0</v>
      </c>
      <c r="AR9" s="80">
        <v>0</v>
      </c>
      <c r="AS9" s="80"/>
      <c r="AT9" s="80"/>
      <c r="AU9" s="80"/>
      <c r="AV9" s="80"/>
      <c r="AW9" s="80"/>
      <c r="AX9" s="80"/>
      <c r="AY9" s="80"/>
      <c r="AZ9" s="80"/>
      <c r="BA9">
        <v>1</v>
      </c>
      <c r="BB9" s="79" t="str">
        <f>REPLACE(INDEX(GroupVertices[Group],MATCH(Edges[[#This Row],[Vertex 1]],GroupVertices[Vertex],0)),1,1,"")</f>
        <v>3</v>
      </c>
      <c r="BC9" s="79" t="str">
        <f>REPLACE(INDEX(GroupVertices[Group],MATCH(Edges[[#This Row],[Vertex 2]],GroupVertices[Vertex],0)),1,1,"")</f>
        <v>3</v>
      </c>
      <c r="BD9" s="48">
        <v>0</v>
      </c>
      <c r="BE9" s="49">
        <v>0</v>
      </c>
      <c r="BF9" s="48">
        <v>2</v>
      </c>
      <c r="BG9" s="49">
        <v>4.878048780487805</v>
      </c>
      <c r="BH9" s="48">
        <v>0</v>
      </c>
      <c r="BI9" s="49">
        <v>0</v>
      </c>
      <c r="BJ9" s="48">
        <v>39</v>
      </c>
      <c r="BK9" s="49">
        <v>95.1219512195122</v>
      </c>
      <c r="BL9" s="48">
        <v>41</v>
      </c>
    </row>
    <row r="10" spans="1:64" ht="15">
      <c r="A10" s="65" t="s">
        <v>221</v>
      </c>
      <c r="B10" s="65" t="s">
        <v>282</v>
      </c>
      <c r="C10" s="66" t="s">
        <v>2103</v>
      </c>
      <c r="D10" s="67">
        <v>3</v>
      </c>
      <c r="E10" s="68" t="s">
        <v>132</v>
      </c>
      <c r="F10" s="69">
        <v>35</v>
      </c>
      <c r="G10" s="66"/>
      <c r="H10" s="70"/>
      <c r="I10" s="71"/>
      <c r="J10" s="71"/>
      <c r="K10" s="34" t="s">
        <v>65</v>
      </c>
      <c r="L10" s="78">
        <v>10</v>
      </c>
      <c r="M10" s="78"/>
      <c r="N10" s="73"/>
      <c r="O10" s="80" t="s">
        <v>315</v>
      </c>
      <c r="P10" s="82">
        <v>43564.8602662037</v>
      </c>
      <c r="Q10" s="80" t="s">
        <v>319</v>
      </c>
      <c r="R10" s="80"/>
      <c r="S10" s="80"/>
      <c r="T10" s="80"/>
      <c r="U10" s="80"/>
      <c r="V10" s="84" t="s">
        <v>415</v>
      </c>
      <c r="W10" s="82">
        <v>43564.8602662037</v>
      </c>
      <c r="X10" s="84" t="s">
        <v>500</v>
      </c>
      <c r="Y10" s="80"/>
      <c r="Z10" s="80"/>
      <c r="AA10" s="86" t="s">
        <v>621</v>
      </c>
      <c r="AB10" s="80"/>
      <c r="AC10" s="80" t="b">
        <v>0</v>
      </c>
      <c r="AD10" s="80">
        <v>0</v>
      </c>
      <c r="AE10" s="86" t="s">
        <v>736</v>
      </c>
      <c r="AF10" s="80" t="b">
        <v>0</v>
      </c>
      <c r="AG10" s="80" t="s">
        <v>741</v>
      </c>
      <c r="AH10" s="80"/>
      <c r="AI10" s="86" t="s">
        <v>736</v>
      </c>
      <c r="AJ10" s="80" t="b">
        <v>0</v>
      </c>
      <c r="AK10" s="80">
        <v>25</v>
      </c>
      <c r="AL10" s="86" t="s">
        <v>688</v>
      </c>
      <c r="AM10" s="80" t="s">
        <v>748</v>
      </c>
      <c r="AN10" s="80" t="b">
        <v>0</v>
      </c>
      <c r="AO10" s="86" t="s">
        <v>688</v>
      </c>
      <c r="AP10" s="80" t="s">
        <v>178</v>
      </c>
      <c r="AQ10" s="80">
        <v>0</v>
      </c>
      <c r="AR10" s="80">
        <v>0</v>
      </c>
      <c r="AS10" s="80"/>
      <c r="AT10" s="80"/>
      <c r="AU10" s="80"/>
      <c r="AV10" s="80"/>
      <c r="AW10" s="80"/>
      <c r="AX10" s="80"/>
      <c r="AY10" s="80"/>
      <c r="AZ10" s="80"/>
      <c r="BA10">
        <v>1</v>
      </c>
      <c r="BB10" s="79" t="str">
        <f>REPLACE(INDEX(GroupVertices[Group],MATCH(Edges[[#This Row],[Vertex 1]],GroupVertices[Vertex],0)),1,1,"")</f>
        <v>3</v>
      </c>
      <c r="BC10" s="79" t="str">
        <f>REPLACE(INDEX(GroupVertices[Group],MATCH(Edges[[#This Row],[Vertex 2]],GroupVertices[Vertex],0)),1,1,"")</f>
        <v>3</v>
      </c>
      <c r="BD10" s="48">
        <v>0</v>
      </c>
      <c r="BE10" s="49">
        <v>0</v>
      </c>
      <c r="BF10" s="48">
        <v>2</v>
      </c>
      <c r="BG10" s="49">
        <v>4.878048780487805</v>
      </c>
      <c r="BH10" s="48">
        <v>0</v>
      </c>
      <c r="BI10" s="49">
        <v>0</v>
      </c>
      <c r="BJ10" s="48">
        <v>39</v>
      </c>
      <c r="BK10" s="49">
        <v>95.1219512195122</v>
      </c>
      <c r="BL10" s="48">
        <v>41</v>
      </c>
    </row>
    <row r="11" spans="1:64" ht="15">
      <c r="A11" s="65" t="s">
        <v>222</v>
      </c>
      <c r="B11" s="65" t="s">
        <v>282</v>
      </c>
      <c r="C11" s="66" t="s">
        <v>2103</v>
      </c>
      <c r="D11" s="67">
        <v>3</v>
      </c>
      <c r="E11" s="68" t="s">
        <v>132</v>
      </c>
      <c r="F11" s="69">
        <v>35</v>
      </c>
      <c r="G11" s="66"/>
      <c r="H11" s="70"/>
      <c r="I11" s="71"/>
      <c r="J11" s="71"/>
      <c r="K11" s="34" t="s">
        <v>65</v>
      </c>
      <c r="L11" s="78">
        <v>11</v>
      </c>
      <c r="M11" s="78"/>
      <c r="N11" s="73"/>
      <c r="O11" s="80" t="s">
        <v>315</v>
      </c>
      <c r="P11" s="82">
        <v>43564.940787037034</v>
      </c>
      <c r="Q11" s="80" t="s">
        <v>319</v>
      </c>
      <c r="R11" s="80"/>
      <c r="S11" s="80"/>
      <c r="T11" s="80"/>
      <c r="U11" s="80"/>
      <c r="V11" s="84" t="s">
        <v>416</v>
      </c>
      <c r="W11" s="82">
        <v>43564.940787037034</v>
      </c>
      <c r="X11" s="84" t="s">
        <v>501</v>
      </c>
      <c r="Y11" s="80"/>
      <c r="Z11" s="80"/>
      <c r="AA11" s="86" t="s">
        <v>622</v>
      </c>
      <c r="AB11" s="80"/>
      <c r="AC11" s="80" t="b">
        <v>0</v>
      </c>
      <c r="AD11" s="80">
        <v>0</v>
      </c>
      <c r="AE11" s="86" t="s">
        <v>736</v>
      </c>
      <c r="AF11" s="80" t="b">
        <v>0</v>
      </c>
      <c r="AG11" s="80" t="s">
        <v>741</v>
      </c>
      <c r="AH11" s="80"/>
      <c r="AI11" s="86" t="s">
        <v>736</v>
      </c>
      <c r="AJ11" s="80" t="b">
        <v>0</v>
      </c>
      <c r="AK11" s="80">
        <v>25</v>
      </c>
      <c r="AL11" s="86" t="s">
        <v>688</v>
      </c>
      <c r="AM11" s="80" t="s">
        <v>749</v>
      </c>
      <c r="AN11" s="80" t="b">
        <v>0</v>
      </c>
      <c r="AO11" s="86" t="s">
        <v>688</v>
      </c>
      <c r="AP11" s="80" t="s">
        <v>178</v>
      </c>
      <c r="AQ11" s="80">
        <v>0</v>
      </c>
      <c r="AR11" s="80">
        <v>0</v>
      </c>
      <c r="AS11" s="80"/>
      <c r="AT11" s="80"/>
      <c r="AU11" s="80"/>
      <c r="AV11" s="80"/>
      <c r="AW11" s="80"/>
      <c r="AX11" s="80"/>
      <c r="AY11" s="80"/>
      <c r="AZ11" s="80"/>
      <c r="BA11">
        <v>1</v>
      </c>
      <c r="BB11" s="79" t="str">
        <f>REPLACE(INDEX(GroupVertices[Group],MATCH(Edges[[#This Row],[Vertex 1]],GroupVertices[Vertex],0)),1,1,"")</f>
        <v>3</v>
      </c>
      <c r="BC11" s="79" t="str">
        <f>REPLACE(INDEX(GroupVertices[Group],MATCH(Edges[[#This Row],[Vertex 2]],GroupVertices[Vertex],0)),1,1,"")</f>
        <v>3</v>
      </c>
      <c r="BD11" s="48">
        <v>0</v>
      </c>
      <c r="BE11" s="49">
        <v>0</v>
      </c>
      <c r="BF11" s="48">
        <v>2</v>
      </c>
      <c r="BG11" s="49">
        <v>4.878048780487805</v>
      </c>
      <c r="BH11" s="48">
        <v>0</v>
      </c>
      <c r="BI11" s="49">
        <v>0</v>
      </c>
      <c r="BJ11" s="48">
        <v>39</v>
      </c>
      <c r="BK11" s="49">
        <v>95.1219512195122</v>
      </c>
      <c r="BL11" s="48">
        <v>41</v>
      </c>
    </row>
    <row r="12" spans="1:64" ht="15">
      <c r="A12" s="65" t="s">
        <v>223</v>
      </c>
      <c r="B12" s="65" t="s">
        <v>282</v>
      </c>
      <c r="C12" s="66" t="s">
        <v>2103</v>
      </c>
      <c r="D12" s="67">
        <v>3</v>
      </c>
      <c r="E12" s="68" t="s">
        <v>132</v>
      </c>
      <c r="F12" s="69">
        <v>35</v>
      </c>
      <c r="G12" s="66"/>
      <c r="H12" s="70"/>
      <c r="I12" s="71"/>
      <c r="J12" s="71"/>
      <c r="K12" s="34" t="s">
        <v>65</v>
      </c>
      <c r="L12" s="78">
        <v>12</v>
      </c>
      <c r="M12" s="78"/>
      <c r="N12" s="73"/>
      <c r="O12" s="80" t="s">
        <v>315</v>
      </c>
      <c r="P12" s="82">
        <v>43564.967141203706</v>
      </c>
      <c r="Q12" s="80" t="s">
        <v>319</v>
      </c>
      <c r="R12" s="80"/>
      <c r="S12" s="80"/>
      <c r="T12" s="80"/>
      <c r="U12" s="80"/>
      <c r="V12" s="84" t="s">
        <v>417</v>
      </c>
      <c r="W12" s="82">
        <v>43564.967141203706</v>
      </c>
      <c r="X12" s="84" t="s">
        <v>502</v>
      </c>
      <c r="Y12" s="80"/>
      <c r="Z12" s="80"/>
      <c r="AA12" s="86" t="s">
        <v>623</v>
      </c>
      <c r="AB12" s="80"/>
      <c r="AC12" s="80" t="b">
        <v>0</v>
      </c>
      <c r="AD12" s="80">
        <v>0</v>
      </c>
      <c r="AE12" s="86" t="s">
        <v>736</v>
      </c>
      <c r="AF12" s="80" t="b">
        <v>0</v>
      </c>
      <c r="AG12" s="80" t="s">
        <v>741</v>
      </c>
      <c r="AH12" s="80"/>
      <c r="AI12" s="86" t="s">
        <v>736</v>
      </c>
      <c r="AJ12" s="80" t="b">
        <v>0</v>
      </c>
      <c r="AK12" s="80">
        <v>25</v>
      </c>
      <c r="AL12" s="86" t="s">
        <v>688</v>
      </c>
      <c r="AM12" s="80" t="s">
        <v>748</v>
      </c>
      <c r="AN12" s="80" t="b">
        <v>0</v>
      </c>
      <c r="AO12" s="86" t="s">
        <v>688</v>
      </c>
      <c r="AP12" s="80" t="s">
        <v>178</v>
      </c>
      <c r="AQ12" s="80">
        <v>0</v>
      </c>
      <c r="AR12" s="80">
        <v>0</v>
      </c>
      <c r="AS12" s="80"/>
      <c r="AT12" s="80"/>
      <c r="AU12" s="80"/>
      <c r="AV12" s="80"/>
      <c r="AW12" s="80"/>
      <c r="AX12" s="80"/>
      <c r="AY12" s="80"/>
      <c r="AZ12" s="80"/>
      <c r="BA12">
        <v>1</v>
      </c>
      <c r="BB12" s="79" t="str">
        <f>REPLACE(INDEX(GroupVertices[Group],MATCH(Edges[[#This Row],[Vertex 1]],GroupVertices[Vertex],0)),1,1,"")</f>
        <v>3</v>
      </c>
      <c r="BC12" s="79" t="str">
        <f>REPLACE(INDEX(GroupVertices[Group],MATCH(Edges[[#This Row],[Vertex 2]],GroupVertices[Vertex],0)),1,1,"")</f>
        <v>3</v>
      </c>
      <c r="BD12" s="48">
        <v>0</v>
      </c>
      <c r="BE12" s="49">
        <v>0</v>
      </c>
      <c r="BF12" s="48">
        <v>2</v>
      </c>
      <c r="BG12" s="49">
        <v>4.878048780487805</v>
      </c>
      <c r="BH12" s="48">
        <v>0</v>
      </c>
      <c r="BI12" s="49">
        <v>0</v>
      </c>
      <c r="BJ12" s="48">
        <v>39</v>
      </c>
      <c r="BK12" s="49">
        <v>95.1219512195122</v>
      </c>
      <c r="BL12" s="48">
        <v>41</v>
      </c>
    </row>
    <row r="13" spans="1:64" ht="15">
      <c r="A13" s="65" t="s">
        <v>224</v>
      </c>
      <c r="B13" s="65" t="s">
        <v>282</v>
      </c>
      <c r="C13" s="66" t="s">
        <v>2103</v>
      </c>
      <c r="D13" s="67">
        <v>3</v>
      </c>
      <c r="E13" s="68" t="s">
        <v>132</v>
      </c>
      <c r="F13" s="69">
        <v>35</v>
      </c>
      <c r="G13" s="66"/>
      <c r="H13" s="70"/>
      <c r="I13" s="71"/>
      <c r="J13" s="71"/>
      <c r="K13" s="34" t="s">
        <v>65</v>
      </c>
      <c r="L13" s="78">
        <v>13</v>
      </c>
      <c r="M13" s="78"/>
      <c r="N13" s="73"/>
      <c r="O13" s="80" t="s">
        <v>315</v>
      </c>
      <c r="P13" s="82">
        <v>43564.99650462963</v>
      </c>
      <c r="Q13" s="80" t="s">
        <v>319</v>
      </c>
      <c r="R13" s="80"/>
      <c r="S13" s="80"/>
      <c r="T13" s="80"/>
      <c r="U13" s="80"/>
      <c r="V13" s="84" t="s">
        <v>418</v>
      </c>
      <c r="W13" s="82">
        <v>43564.99650462963</v>
      </c>
      <c r="X13" s="84" t="s">
        <v>503</v>
      </c>
      <c r="Y13" s="80"/>
      <c r="Z13" s="80"/>
      <c r="AA13" s="86" t="s">
        <v>624</v>
      </c>
      <c r="AB13" s="80"/>
      <c r="AC13" s="80" t="b">
        <v>0</v>
      </c>
      <c r="AD13" s="80">
        <v>0</v>
      </c>
      <c r="AE13" s="86" t="s">
        <v>736</v>
      </c>
      <c r="AF13" s="80" t="b">
        <v>0</v>
      </c>
      <c r="AG13" s="80" t="s">
        <v>741</v>
      </c>
      <c r="AH13" s="80"/>
      <c r="AI13" s="86" t="s">
        <v>736</v>
      </c>
      <c r="AJ13" s="80" t="b">
        <v>0</v>
      </c>
      <c r="AK13" s="80">
        <v>25</v>
      </c>
      <c r="AL13" s="86" t="s">
        <v>688</v>
      </c>
      <c r="AM13" s="80" t="s">
        <v>747</v>
      </c>
      <c r="AN13" s="80" t="b">
        <v>0</v>
      </c>
      <c r="AO13" s="86" t="s">
        <v>688</v>
      </c>
      <c r="AP13" s="80" t="s">
        <v>178</v>
      </c>
      <c r="AQ13" s="80">
        <v>0</v>
      </c>
      <c r="AR13" s="80">
        <v>0</v>
      </c>
      <c r="AS13" s="80"/>
      <c r="AT13" s="80"/>
      <c r="AU13" s="80"/>
      <c r="AV13" s="80"/>
      <c r="AW13" s="80"/>
      <c r="AX13" s="80"/>
      <c r="AY13" s="80"/>
      <c r="AZ13" s="80"/>
      <c r="BA13">
        <v>1</v>
      </c>
      <c r="BB13" s="79" t="str">
        <f>REPLACE(INDEX(GroupVertices[Group],MATCH(Edges[[#This Row],[Vertex 1]],GroupVertices[Vertex],0)),1,1,"")</f>
        <v>3</v>
      </c>
      <c r="BC13" s="79" t="str">
        <f>REPLACE(INDEX(GroupVertices[Group],MATCH(Edges[[#This Row],[Vertex 2]],GroupVertices[Vertex],0)),1,1,"")</f>
        <v>3</v>
      </c>
      <c r="BD13" s="48">
        <v>0</v>
      </c>
      <c r="BE13" s="49">
        <v>0</v>
      </c>
      <c r="BF13" s="48">
        <v>2</v>
      </c>
      <c r="BG13" s="49">
        <v>4.878048780487805</v>
      </c>
      <c r="BH13" s="48">
        <v>0</v>
      </c>
      <c r="BI13" s="49">
        <v>0</v>
      </c>
      <c r="BJ13" s="48">
        <v>39</v>
      </c>
      <c r="BK13" s="49">
        <v>95.1219512195122</v>
      </c>
      <c r="BL13" s="48">
        <v>41</v>
      </c>
    </row>
    <row r="14" spans="1:64" ht="15">
      <c r="A14" s="65" t="s">
        <v>225</v>
      </c>
      <c r="B14" s="65" t="s">
        <v>282</v>
      </c>
      <c r="C14" s="66" t="s">
        <v>2103</v>
      </c>
      <c r="D14" s="67">
        <v>3</v>
      </c>
      <c r="E14" s="68" t="s">
        <v>132</v>
      </c>
      <c r="F14" s="69">
        <v>35</v>
      </c>
      <c r="G14" s="66"/>
      <c r="H14" s="70"/>
      <c r="I14" s="71"/>
      <c r="J14" s="71"/>
      <c r="K14" s="34" t="s">
        <v>65</v>
      </c>
      <c r="L14" s="78">
        <v>14</v>
      </c>
      <c r="M14" s="78"/>
      <c r="N14" s="73"/>
      <c r="O14" s="80" t="s">
        <v>315</v>
      </c>
      <c r="P14" s="82">
        <v>43565.0453587963</v>
      </c>
      <c r="Q14" s="80" t="s">
        <v>319</v>
      </c>
      <c r="R14" s="80"/>
      <c r="S14" s="80"/>
      <c r="T14" s="80"/>
      <c r="U14" s="80"/>
      <c r="V14" s="84" t="s">
        <v>419</v>
      </c>
      <c r="W14" s="82">
        <v>43565.0453587963</v>
      </c>
      <c r="X14" s="84" t="s">
        <v>504</v>
      </c>
      <c r="Y14" s="80"/>
      <c r="Z14" s="80"/>
      <c r="AA14" s="86" t="s">
        <v>625</v>
      </c>
      <c r="AB14" s="80"/>
      <c r="AC14" s="80" t="b">
        <v>0</v>
      </c>
      <c r="AD14" s="80">
        <v>0</v>
      </c>
      <c r="AE14" s="86" t="s">
        <v>736</v>
      </c>
      <c r="AF14" s="80" t="b">
        <v>0</v>
      </c>
      <c r="AG14" s="80" t="s">
        <v>741</v>
      </c>
      <c r="AH14" s="80"/>
      <c r="AI14" s="86" t="s">
        <v>736</v>
      </c>
      <c r="AJ14" s="80" t="b">
        <v>0</v>
      </c>
      <c r="AK14" s="80">
        <v>25</v>
      </c>
      <c r="AL14" s="86" t="s">
        <v>688</v>
      </c>
      <c r="AM14" s="80" t="s">
        <v>747</v>
      </c>
      <c r="AN14" s="80" t="b">
        <v>0</v>
      </c>
      <c r="AO14" s="86" t="s">
        <v>688</v>
      </c>
      <c r="AP14" s="80" t="s">
        <v>178</v>
      </c>
      <c r="AQ14" s="80">
        <v>0</v>
      </c>
      <c r="AR14" s="80">
        <v>0</v>
      </c>
      <c r="AS14" s="80"/>
      <c r="AT14" s="80"/>
      <c r="AU14" s="80"/>
      <c r="AV14" s="80"/>
      <c r="AW14" s="80"/>
      <c r="AX14" s="80"/>
      <c r="AY14" s="80"/>
      <c r="AZ14" s="80"/>
      <c r="BA14">
        <v>1</v>
      </c>
      <c r="BB14" s="79" t="str">
        <f>REPLACE(INDEX(GroupVertices[Group],MATCH(Edges[[#This Row],[Vertex 1]],GroupVertices[Vertex],0)),1,1,"")</f>
        <v>3</v>
      </c>
      <c r="BC14" s="79" t="str">
        <f>REPLACE(INDEX(GroupVertices[Group],MATCH(Edges[[#This Row],[Vertex 2]],GroupVertices[Vertex],0)),1,1,"")</f>
        <v>3</v>
      </c>
      <c r="BD14" s="48">
        <v>0</v>
      </c>
      <c r="BE14" s="49">
        <v>0</v>
      </c>
      <c r="BF14" s="48">
        <v>2</v>
      </c>
      <c r="BG14" s="49">
        <v>4.878048780487805</v>
      </c>
      <c r="BH14" s="48">
        <v>0</v>
      </c>
      <c r="BI14" s="49">
        <v>0</v>
      </c>
      <c r="BJ14" s="48">
        <v>39</v>
      </c>
      <c r="BK14" s="49">
        <v>95.1219512195122</v>
      </c>
      <c r="BL14" s="48">
        <v>41</v>
      </c>
    </row>
    <row r="15" spans="1:64" ht="15">
      <c r="A15" s="65" t="s">
        <v>226</v>
      </c>
      <c r="B15" s="65" t="s">
        <v>282</v>
      </c>
      <c r="C15" s="66" t="s">
        <v>2103</v>
      </c>
      <c r="D15" s="67">
        <v>3</v>
      </c>
      <c r="E15" s="68" t="s">
        <v>132</v>
      </c>
      <c r="F15" s="69">
        <v>35</v>
      </c>
      <c r="G15" s="66"/>
      <c r="H15" s="70"/>
      <c r="I15" s="71"/>
      <c r="J15" s="71"/>
      <c r="K15" s="34" t="s">
        <v>65</v>
      </c>
      <c r="L15" s="78">
        <v>15</v>
      </c>
      <c r="M15" s="78"/>
      <c r="N15" s="73"/>
      <c r="O15" s="80" t="s">
        <v>315</v>
      </c>
      <c r="P15" s="82">
        <v>43565.05181712963</v>
      </c>
      <c r="Q15" s="80" t="s">
        <v>319</v>
      </c>
      <c r="R15" s="80"/>
      <c r="S15" s="80"/>
      <c r="T15" s="80"/>
      <c r="U15" s="80"/>
      <c r="V15" s="84" t="s">
        <v>420</v>
      </c>
      <c r="W15" s="82">
        <v>43565.05181712963</v>
      </c>
      <c r="X15" s="84" t="s">
        <v>505</v>
      </c>
      <c r="Y15" s="80"/>
      <c r="Z15" s="80"/>
      <c r="AA15" s="86" t="s">
        <v>626</v>
      </c>
      <c r="AB15" s="80"/>
      <c r="AC15" s="80" t="b">
        <v>0</v>
      </c>
      <c r="AD15" s="80">
        <v>0</v>
      </c>
      <c r="AE15" s="86" t="s">
        <v>736</v>
      </c>
      <c r="AF15" s="80" t="b">
        <v>0</v>
      </c>
      <c r="AG15" s="80" t="s">
        <v>741</v>
      </c>
      <c r="AH15" s="80"/>
      <c r="AI15" s="86" t="s">
        <v>736</v>
      </c>
      <c r="AJ15" s="80" t="b">
        <v>0</v>
      </c>
      <c r="AK15" s="80">
        <v>25</v>
      </c>
      <c r="AL15" s="86" t="s">
        <v>688</v>
      </c>
      <c r="AM15" s="80" t="s">
        <v>747</v>
      </c>
      <c r="AN15" s="80" t="b">
        <v>0</v>
      </c>
      <c r="AO15" s="86" t="s">
        <v>688</v>
      </c>
      <c r="AP15" s="80" t="s">
        <v>178</v>
      </c>
      <c r="AQ15" s="80">
        <v>0</v>
      </c>
      <c r="AR15" s="80">
        <v>0</v>
      </c>
      <c r="AS15" s="80"/>
      <c r="AT15" s="80"/>
      <c r="AU15" s="80"/>
      <c r="AV15" s="80"/>
      <c r="AW15" s="80"/>
      <c r="AX15" s="80"/>
      <c r="AY15" s="80"/>
      <c r="AZ15" s="80"/>
      <c r="BA15">
        <v>1</v>
      </c>
      <c r="BB15" s="79" t="str">
        <f>REPLACE(INDEX(GroupVertices[Group],MATCH(Edges[[#This Row],[Vertex 1]],GroupVertices[Vertex],0)),1,1,"")</f>
        <v>3</v>
      </c>
      <c r="BC15" s="79" t="str">
        <f>REPLACE(INDEX(GroupVertices[Group],MATCH(Edges[[#This Row],[Vertex 2]],GroupVertices[Vertex],0)),1,1,"")</f>
        <v>3</v>
      </c>
      <c r="BD15" s="48">
        <v>0</v>
      </c>
      <c r="BE15" s="49">
        <v>0</v>
      </c>
      <c r="BF15" s="48">
        <v>2</v>
      </c>
      <c r="BG15" s="49">
        <v>4.878048780487805</v>
      </c>
      <c r="BH15" s="48">
        <v>0</v>
      </c>
      <c r="BI15" s="49">
        <v>0</v>
      </c>
      <c r="BJ15" s="48">
        <v>39</v>
      </c>
      <c r="BK15" s="49">
        <v>95.1219512195122</v>
      </c>
      <c r="BL15" s="48">
        <v>41</v>
      </c>
    </row>
    <row r="16" spans="1:64" ht="15">
      <c r="A16" s="65" t="s">
        <v>227</v>
      </c>
      <c r="B16" s="65" t="s">
        <v>282</v>
      </c>
      <c r="C16" s="66" t="s">
        <v>2103</v>
      </c>
      <c r="D16" s="67">
        <v>3</v>
      </c>
      <c r="E16" s="68" t="s">
        <v>132</v>
      </c>
      <c r="F16" s="69">
        <v>35</v>
      </c>
      <c r="G16" s="66"/>
      <c r="H16" s="70"/>
      <c r="I16" s="71"/>
      <c r="J16" s="71"/>
      <c r="K16" s="34" t="s">
        <v>65</v>
      </c>
      <c r="L16" s="78">
        <v>16</v>
      </c>
      <c r="M16" s="78"/>
      <c r="N16" s="73"/>
      <c r="O16" s="80" t="s">
        <v>315</v>
      </c>
      <c r="P16" s="82">
        <v>43565.05998842593</v>
      </c>
      <c r="Q16" s="80" t="s">
        <v>319</v>
      </c>
      <c r="R16" s="80"/>
      <c r="S16" s="80"/>
      <c r="T16" s="80"/>
      <c r="U16" s="80"/>
      <c r="V16" s="84" t="s">
        <v>421</v>
      </c>
      <c r="W16" s="82">
        <v>43565.05998842593</v>
      </c>
      <c r="X16" s="84" t="s">
        <v>506</v>
      </c>
      <c r="Y16" s="80"/>
      <c r="Z16" s="80"/>
      <c r="AA16" s="86" t="s">
        <v>627</v>
      </c>
      <c r="AB16" s="80"/>
      <c r="AC16" s="80" t="b">
        <v>0</v>
      </c>
      <c r="AD16" s="80">
        <v>0</v>
      </c>
      <c r="AE16" s="86" t="s">
        <v>736</v>
      </c>
      <c r="AF16" s="80" t="b">
        <v>0</v>
      </c>
      <c r="AG16" s="80" t="s">
        <v>741</v>
      </c>
      <c r="AH16" s="80"/>
      <c r="AI16" s="86" t="s">
        <v>736</v>
      </c>
      <c r="AJ16" s="80" t="b">
        <v>0</v>
      </c>
      <c r="AK16" s="80">
        <v>25</v>
      </c>
      <c r="AL16" s="86" t="s">
        <v>688</v>
      </c>
      <c r="AM16" s="80" t="s">
        <v>747</v>
      </c>
      <c r="AN16" s="80" t="b">
        <v>0</v>
      </c>
      <c r="AO16" s="86" t="s">
        <v>688</v>
      </c>
      <c r="AP16" s="80" t="s">
        <v>178</v>
      </c>
      <c r="AQ16" s="80">
        <v>0</v>
      </c>
      <c r="AR16" s="80">
        <v>0</v>
      </c>
      <c r="AS16" s="80"/>
      <c r="AT16" s="80"/>
      <c r="AU16" s="80"/>
      <c r="AV16" s="80"/>
      <c r="AW16" s="80"/>
      <c r="AX16" s="80"/>
      <c r="AY16" s="80"/>
      <c r="AZ16" s="80"/>
      <c r="BA16">
        <v>1</v>
      </c>
      <c r="BB16" s="79" t="str">
        <f>REPLACE(INDEX(GroupVertices[Group],MATCH(Edges[[#This Row],[Vertex 1]],GroupVertices[Vertex],0)),1,1,"")</f>
        <v>3</v>
      </c>
      <c r="BC16" s="79" t="str">
        <f>REPLACE(INDEX(GroupVertices[Group],MATCH(Edges[[#This Row],[Vertex 2]],GroupVertices[Vertex],0)),1,1,"")</f>
        <v>3</v>
      </c>
      <c r="BD16" s="48">
        <v>0</v>
      </c>
      <c r="BE16" s="49">
        <v>0</v>
      </c>
      <c r="BF16" s="48">
        <v>2</v>
      </c>
      <c r="BG16" s="49">
        <v>4.878048780487805</v>
      </c>
      <c r="BH16" s="48">
        <v>0</v>
      </c>
      <c r="BI16" s="49">
        <v>0</v>
      </c>
      <c r="BJ16" s="48">
        <v>39</v>
      </c>
      <c r="BK16" s="49">
        <v>95.1219512195122</v>
      </c>
      <c r="BL16" s="48">
        <v>41</v>
      </c>
    </row>
    <row r="17" spans="1:64" ht="15">
      <c r="A17" s="65" t="s">
        <v>228</v>
      </c>
      <c r="B17" s="65" t="s">
        <v>282</v>
      </c>
      <c r="C17" s="66" t="s">
        <v>2103</v>
      </c>
      <c r="D17" s="67">
        <v>3</v>
      </c>
      <c r="E17" s="68" t="s">
        <v>132</v>
      </c>
      <c r="F17" s="69">
        <v>35</v>
      </c>
      <c r="G17" s="66"/>
      <c r="H17" s="70"/>
      <c r="I17" s="71"/>
      <c r="J17" s="71"/>
      <c r="K17" s="34" t="s">
        <v>65</v>
      </c>
      <c r="L17" s="78">
        <v>17</v>
      </c>
      <c r="M17" s="78"/>
      <c r="N17" s="73"/>
      <c r="O17" s="80" t="s">
        <v>315</v>
      </c>
      <c r="P17" s="82">
        <v>43565.07116898148</v>
      </c>
      <c r="Q17" s="80" t="s">
        <v>319</v>
      </c>
      <c r="R17" s="80"/>
      <c r="S17" s="80"/>
      <c r="T17" s="80"/>
      <c r="U17" s="80"/>
      <c r="V17" s="84" t="s">
        <v>422</v>
      </c>
      <c r="W17" s="82">
        <v>43565.07116898148</v>
      </c>
      <c r="X17" s="84" t="s">
        <v>507</v>
      </c>
      <c r="Y17" s="80"/>
      <c r="Z17" s="80"/>
      <c r="AA17" s="86" t="s">
        <v>628</v>
      </c>
      <c r="AB17" s="80"/>
      <c r="AC17" s="80" t="b">
        <v>0</v>
      </c>
      <c r="AD17" s="80">
        <v>0</v>
      </c>
      <c r="AE17" s="86" t="s">
        <v>736</v>
      </c>
      <c r="AF17" s="80" t="b">
        <v>0</v>
      </c>
      <c r="AG17" s="80" t="s">
        <v>741</v>
      </c>
      <c r="AH17" s="80"/>
      <c r="AI17" s="86" t="s">
        <v>736</v>
      </c>
      <c r="AJ17" s="80" t="b">
        <v>0</v>
      </c>
      <c r="AK17" s="80">
        <v>25</v>
      </c>
      <c r="AL17" s="86" t="s">
        <v>688</v>
      </c>
      <c r="AM17" s="80" t="s">
        <v>747</v>
      </c>
      <c r="AN17" s="80" t="b">
        <v>0</v>
      </c>
      <c r="AO17" s="86" t="s">
        <v>688</v>
      </c>
      <c r="AP17" s="80" t="s">
        <v>178</v>
      </c>
      <c r="AQ17" s="80">
        <v>0</v>
      </c>
      <c r="AR17" s="80">
        <v>0</v>
      </c>
      <c r="AS17" s="80"/>
      <c r="AT17" s="80"/>
      <c r="AU17" s="80"/>
      <c r="AV17" s="80"/>
      <c r="AW17" s="80"/>
      <c r="AX17" s="80"/>
      <c r="AY17" s="80"/>
      <c r="AZ17" s="80"/>
      <c r="BA17">
        <v>1</v>
      </c>
      <c r="BB17" s="79" t="str">
        <f>REPLACE(INDEX(GroupVertices[Group],MATCH(Edges[[#This Row],[Vertex 1]],GroupVertices[Vertex],0)),1,1,"")</f>
        <v>3</v>
      </c>
      <c r="BC17" s="79" t="str">
        <f>REPLACE(INDEX(GroupVertices[Group],MATCH(Edges[[#This Row],[Vertex 2]],GroupVertices[Vertex],0)),1,1,"")</f>
        <v>3</v>
      </c>
      <c r="BD17" s="48">
        <v>0</v>
      </c>
      <c r="BE17" s="49">
        <v>0</v>
      </c>
      <c r="BF17" s="48">
        <v>2</v>
      </c>
      <c r="BG17" s="49">
        <v>4.878048780487805</v>
      </c>
      <c r="BH17" s="48">
        <v>0</v>
      </c>
      <c r="BI17" s="49">
        <v>0</v>
      </c>
      <c r="BJ17" s="48">
        <v>39</v>
      </c>
      <c r="BK17" s="49">
        <v>95.1219512195122</v>
      </c>
      <c r="BL17" s="48">
        <v>41</v>
      </c>
    </row>
    <row r="18" spans="1:64" ht="15">
      <c r="A18" s="65" t="s">
        <v>229</v>
      </c>
      <c r="B18" s="65" t="s">
        <v>229</v>
      </c>
      <c r="C18" s="66" t="s">
        <v>2103</v>
      </c>
      <c r="D18" s="67">
        <v>3</v>
      </c>
      <c r="E18" s="68" t="s">
        <v>132</v>
      </c>
      <c r="F18" s="69">
        <v>35</v>
      </c>
      <c r="G18" s="66"/>
      <c r="H18" s="70"/>
      <c r="I18" s="71"/>
      <c r="J18" s="71"/>
      <c r="K18" s="34" t="s">
        <v>65</v>
      </c>
      <c r="L18" s="78">
        <v>18</v>
      </c>
      <c r="M18" s="78"/>
      <c r="N18" s="73"/>
      <c r="O18" s="80" t="s">
        <v>178</v>
      </c>
      <c r="P18" s="82">
        <v>43565.26929398148</v>
      </c>
      <c r="Q18" s="80" t="s">
        <v>320</v>
      </c>
      <c r="R18" s="84" t="s">
        <v>365</v>
      </c>
      <c r="S18" s="80" t="s">
        <v>376</v>
      </c>
      <c r="T18" s="80" t="s">
        <v>381</v>
      </c>
      <c r="U18" s="80"/>
      <c r="V18" s="84" t="s">
        <v>423</v>
      </c>
      <c r="W18" s="82">
        <v>43565.26929398148</v>
      </c>
      <c r="X18" s="84" t="s">
        <v>508</v>
      </c>
      <c r="Y18" s="80"/>
      <c r="Z18" s="80"/>
      <c r="AA18" s="86" t="s">
        <v>629</v>
      </c>
      <c r="AB18" s="80"/>
      <c r="AC18" s="80" t="b">
        <v>0</v>
      </c>
      <c r="AD18" s="80">
        <v>1</v>
      </c>
      <c r="AE18" s="86" t="s">
        <v>736</v>
      </c>
      <c r="AF18" s="80" t="b">
        <v>0</v>
      </c>
      <c r="AG18" s="80" t="s">
        <v>742</v>
      </c>
      <c r="AH18" s="80"/>
      <c r="AI18" s="86" t="s">
        <v>736</v>
      </c>
      <c r="AJ18" s="80" t="b">
        <v>0</v>
      </c>
      <c r="AK18" s="80">
        <v>0</v>
      </c>
      <c r="AL18" s="86" t="s">
        <v>736</v>
      </c>
      <c r="AM18" s="80" t="s">
        <v>747</v>
      </c>
      <c r="AN18" s="80" t="b">
        <v>0</v>
      </c>
      <c r="AO18" s="86" t="s">
        <v>629</v>
      </c>
      <c r="AP18" s="80" t="s">
        <v>178</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v>0</v>
      </c>
      <c r="BE18" s="49">
        <v>0</v>
      </c>
      <c r="BF18" s="48">
        <v>0</v>
      </c>
      <c r="BG18" s="49">
        <v>0</v>
      </c>
      <c r="BH18" s="48">
        <v>0</v>
      </c>
      <c r="BI18" s="49">
        <v>0</v>
      </c>
      <c r="BJ18" s="48">
        <v>9</v>
      </c>
      <c r="BK18" s="49">
        <v>100</v>
      </c>
      <c r="BL18" s="48">
        <v>9</v>
      </c>
    </row>
    <row r="19" spans="1:64" ht="15">
      <c r="A19" s="65" t="s">
        <v>230</v>
      </c>
      <c r="B19" s="65" t="s">
        <v>230</v>
      </c>
      <c r="C19" s="66" t="s">
        <v>2103</v>
      </c>
      <c r="D19" s="67">
        <v>3</v>
      </c>
      <c r="E19" s="68" t="s">
        <v>132</v>
      </c>
      <c r="F19" s="69">
        <v>35</v>
      </c>
      <c r="G19" s="66"/>
      <c r="H19" s="70"/>
      <c r="I19" s="71"/>
      <c r="J19" s="71"/>
      <c r="K19" s="34" t="s">
        <v>65</v>
      </c>
      <c r="L19" s="78">
        <v>19</v>
      </c>
      <c r="M19" s="78"/>
      <c r="N19" s="73"/>
      <c r="O19" s="80" t="s">
        <v>178</v>
      </c>
      <c r="P19" s="82">
        <v>43565.28502314815</v>
      </c>
      <c r="Q19" s="80" t="s">
        <v>321</v>
      </c>
      <c r="R19" s="80"/>
      <c r="S19" s="80"/>
      <c r="T19" s="80" t="s">
        <v>382</v>
      </c>
      <c r="U19" s="80"/>
      <c r="V19" s="84" t="s">
        <v>424</v>
      </c>
      <c r="W19" s="82">
        <v>43565.28502314815</v>
      </c>
      <c r="X19" s="84" t="s">
        <v>509</v>
      </c>
      <c r="Y19" s="80"/>
      <c r="Z19" s="80"/>
      <c r="AA19" s="86" t="s">
        <v>630</v>
      </c>
      <c r="AB19" s="80"/>
      <c r="AC19" s="80" t="b">
        <v>0</v>
      </c>
      <c r="AD19" s="80">
        <v>1</v>
      </c>
      <c r="AE19" s="86" t="s">
        <v>736</v>
      </c>
      <c r="AF19" s="80" t="b">
        <v>0</v>
      </c>
      <c r="AG19" s="80" t="s">
        <v>742</v>
      </c>
      <c r="AH19" s="80"/>
      <c r="AI19" s="86" t="s">
        <v>736</v>
      </c>
      <c r="AJ19" s="80" t="b">
        <v>0</v>
      </c>
      <c r="AK19" s="80">
        <v>0</v>
      </c>
      <c r="AL19" s="86" t="s">
        <v>736</v>
      </c>
      <c r="AM19" s="80" t="s">
        <v>747</v>
      </c>
      <c r="AN19" s="80" t="b">
        <v>0</v>
      </c>
      <c r="AO19" s="86" t="s">
        <v>630</v>
      </c>
      <c r="AP19" s="80" t="s">
        <v>178</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v>0</v>
      </c>
      <c r="BE19" s="49">
        <v>0</v>
      </c>
      <c r="BF19" s="48">
        <v>0</v>
      </c>
      <c r="BG19" s="49">
        <v>0</v>
      </c>
      <c r="BH19" s="48">
        <v>0</v>
      </c>
      <c r="BI19" s="49">
        <v>0</v>
      </c>
      <c r="BJ19" s="48">
        <v>9</v>
      </c>
      <c r="BK19" s="49">
        <v>100</v>
      </c>
      <c r="BL19" s="48">
        <v>9</v>
      </c>
    </row>
    <row r="20" spans="1:64" ht="15">
      <c r="A20" s="65" t="s">
        <v>231</v>
      </c>
      <c r="B20" s="65" t="s">
        <v>231</v>
      </c>
      <c r="C20" s="66" t="s">
        <v>2103</v>
      </c>
      <c r="D20" s="67">
        <v>3</v>
      </c>
      <c r="E20" s="68" t="s">
        <v>132</v>
      </c>
      <c r="F20" s="69">
        <v>35</v>
      </c>
      <c r="G20" s="66"/>
      <c r="H20" s="70"/>
      <c r="I20" s="71"/>
      <c r="J20" s="71"/>
      <c r="K20" s="34" t="s">
        <v>65</v>
      </c>
      <c r="L20" s="78">
        <v>20</v>
      </c>
      <c r="M20" s="78"/>
      <c r="N20" s="73"/>
      <c r="O20" s="80" t="s">
        <v>178</v>
      </c>
      <c r="P20" s="82">
        <v>43565.37724537037</v>
      </c>
      <c r="Q20" s="80" t="s">
        <v>322</v>
      </c>
      <c r="R20" s="80"/>
      <c r="S20" s="80"/>
      <c r="T20" s="80" t="s">
        <v>381</v>
      </c>
      <c r="U20" s="80"/>
      <c r="V20" s="84" t="s">
        <v>425</v>
      </c>
      <c r="W20" s="82">
        <v>43565.37724537037</v>
      </c>
      <c r="X20" s="84" t="s">
        <v>510</v>
      </c>
      <c r="Y20" s="80"/>
      <c r="Z20" s="80"/>
      <c r="AA20" s="86" t="s">
        <v>631</v>
      </c>
      <c r="AB20" s="80"/>
      <c r="AC20" s="80" t="b">
        <v>0</v>
      </c>
      <c r="AD20" s="80">
        <v>0</v>
      </c>
      <c r="AE20" s="86" t="s">
        <v>736</v>
      </c>
      <c r="AF20" s="80" t="b">
        <v>0</v>
      </c>
      <c r="AG20" s="80" t="s">
        <v>740</v>
      </c>
      <c r="AH20" s="80"/>
      <c r="AI20" s="86" t="s">
        <v>736</v>
      </c>
      <c r="AJ20" s="80" t="b">
        <v>0</v>
      </c>
      <c r="AK20" s="80">
        <v>0</v>
      </c>
      <c r="AL20" s="86" t="s">
        <v>736</v>
      </c>
      <c r="AM20" s="80" t="s">
        <v>750</v>
      </c>
      <c r="AN20" s="80" t="b">
        <v>0</v>
      </c>
      <c r="AO20" s="86" t="s">
        <v>631</v>
      </c>
      <c r="AP20" s="80" t="s">
        <v>178</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2</v>
      </c>
      <c r="BD20" s="48">
        <v>0</v>
      </c>
      <c r="BE20" s="49">
        <v>0</v>
      </c>
      <c r="BF20" s="48">
        <v>0</v>
      </c>
      <c r="BG20" s="49">
        <v>0</v>
      </c>
      <c r="BH20" s="48">
        <v>0</v>
      </c>
      <c r="BI20" s="49">
        <v>0</v>
      </c>
      <c r="BJ20" s="48">
        <v>1</v>
      </c>
      <c r="BK20" s="49">
        <v>100</v>
      </c>
      <c r="BL20" s="48">
        <v>1</v>
      </c>
    </row>
    <row r="21" spans="1:64" ht="15">
      <c r="A21" s="65" t="s">
        <v>232</v>
      </c>
      <c r="B21" s="65" t="s">
        <v>282</v>
      </c>
      <c r="C21" s="66" t="s">
        <v>2103</v>
      </c>
      <c r="D21" s="67">
        <v>3</v>
      </c>
      <c r="E21" s="68" t="s">
        <v>132</v>
      </c>
      <c r="F21" s="69">
        <v>35</v>
      </c>
      <c r="G21" s="66"/>
      <c r="H21" s="70"/>
      <c r="I21" s="71"/>
      <c r="J21" s="71"/>
      <c r="K21" s="34" t="s">
        <v>65</v>
      </c>
      <c r="L21" s="78">
        <v>21</v>
      </c>
      <c r="M21" s="78"/>
      <c r="N21" s="73"/>
      <c r="O21" s="80" t="s">
        <v>315</v>
      </c>
      <c r="P21" s="82">
        <v>43565.40703703704</v>
      </c>
      <c r="Q21" s="80" t="s">
        <v>319</v>
      </c>
      <c r="R21" s="80"/>
      <c r="S21" s="80"/>
      <c r="T21" s="80"/>
      <c r="U21" s="80"/>
      <c r="V21" s="84" t="s">
        <v>426</v>
      </c>
      <c r="W21" s="82">
        <v>43565.40703703704</v>
      </c>
      <c r="X21" s="84" t="s">
        <v>511</v>
      </c>
      <c r="Y21" s="80"/>
      <c r="Z21" s="80"/>
      <c r="AA21" s="86" t="s">
        <v>632</v>
      </c>
      <c r="AB21" s="80"/>
      <c r="AC21" s="80" t="b">
        <v>0</v>
      </c>
      <c r="AD21" s="80">
        <v>0</v>
      </c>
      <c r="AE21" s="86" t="s">
        <v>736</v>
      </c>
      <c r="AF21" s="80" t="b">
        <v>0</v>
      </c>
      <c r="AG21" s="80" t="s">
        <v>741</v>
      </c>
      <c r="AH21" s="80"/>
      <c r="AI21" s="86" t="s">
        <v>736</v>
      </c>
      <c r="AJ21" s="80" t="b">
        <v>0</v>
      </c>
      <c r="AK21" s="80">
        <v>25</v>
      </c>
      <c r="AL21" s="86" t="s">
        <v>688</v>
      </c>
      <c r="AM21" s="80" t="s">
        <v>747</v>
      </c>
      <c r="AN21" s="80" t="b">
        <v>0</v>
      </c>
      <c r="AO21" s="86" t="s">
        <v>688</v>
      </c>
      <c r="AP21" s="80" t="s">
        <v>178</v>
      </c>
      <c r="AQ21" s="80">
        <v>0</v>
      </c>
      <c r="AR21" s="80">
        <v>0</v>
      </c>
      <c r="AS21" s="80"/>
      <c r="AT21" s="80"/>
      <c r="AU21" s="80"/>
      <c r="AV21" s="80"/>
      <c r="AW21" s="80"/>
      <c r="AX21" s="80"/>
      <c r="AY21" s="80"/>
      <c r="AZ21" s="80"/>
      <c r="BA21">
        <v>1</v>
      </c>
      <c r="BB21" s="79" t="str">
        <f>REPLACE(INDEX(GroupVertices[Group],MATCH(Edges[[#This Row],[Vertex 1]],GroupVertices[Vertex],0)),1,1,"")</f>
        <v>3</v>
      </c>
      <c r="BC21" s="79" t="str">
        <f>REPLACE(INDEX(GroupVertices[Group],MATCH(Edges[[#This Row],[Vertex 2]],GroupVertices[Vertex],0)),1,1,"")</f>
        <v>3</v>
      </c>
      <c r="BD21" s="48">
        <v>0</v>
      </c>
      <c r="BE21" s="49">
        <v>0</v>
      </c>
      <c r="BF21" s="48">
        <v>2</v>
      </c>
      <c r="BG21" s="49">
        <v>4.878048780487805</v>
      </c>
      <c r="BH21" s="48">
        <v>0</v>
      </c>
      <c r="BI21" s="49">
        <v>0</v>
      </c>
      <c r="BJ21" s="48">
        <v>39</v>
      </c>
      <c r="BK21" s="49">
        <v>95.1219512195122</v>
      </c>
      <c r="BL21" s="48">
        <v>41</v>
      </c>
    </row>
    <row r="22" spans="1:64" ht="15">
      <c r="A22" s="65" t="s">
        <v>233</v>
      </c>
      <c r="B22" s="65" t="s">
        <v>233</v>
      </c>
      <c r="C22" s="66" t="s">
        <v>2103</v>
      </c>
      <c r="D22" s="67">
        <v>3</v>
      </c>
      <c r="E22" s="68" t="s">
        <v>132</v>
      </c>
      <c r="F22" s="69">
        <v>35</v>
      </c>
      <c r="G22" s="66"/>
      <c r="H22" s="70"/>
      <c r="I22" s="71"/>
      <c r="J22" s="71"/>
      <c r="K22" s="34" t="s">
        <v>65</v>
      </c>
      <c r="L22" s="78">
        <v>22</v>
      </c>
      <c r="M22" s="78"/>
      <c r="N22" s="73"/>
      <c r="O22" s="80" t="s">
        <v>178</v>
      </c>
      <c r="P22" s="82">
        <v>43565.483078703706</v>
      </c>
      <c r="Q22" s="80" t="s">
        <v>323</v>
      </c>
      <c r="R22" s="80"/>
      <c r="S22" s="80"/>
      <c r="T22" s="80" t="s">
        <v>382</v>
      </c>
      <c r="U22" s="80"/>
      <c r="V22" s="84" t="s">
        <v>427</v>
      </c>
      <c r="W22" s="82">
        <v>43565.483078703706</v>
      </c>
      <c r="X22" s="84" t="s">
        <v>512</v>
      </c>
      <c r="Y22" s="80"/>
      <c r="Z22" s="80"/>
      <c r="AA22" s="86" t="s">
        <v>633</v>
      </c>
      <c r="AB22" s="80"/>
      <c r="AC22" s="80" t="b">
        <v>0</v>
      </c>
      <c r="AD22" s="80">
        <v>3</v>
      </c>
      <c r="AE22" s="86" t="s">
        <v>736</v>
      </c>
      <c r="AF22" s="80" t="b">
        <v>0</v>
      </c>
      <c r="AG22" s="80" t="s">
        <v>742</v>
      </c>
      <c r="AH22" s="80"/>
      <c r="AI22" s="86" t="s">
        <v>736</v>
      </c>
      <c r="AJ22" s="80" t="b">
        <v>0</v>
      </c>
      <c r="AK22" s="80">
        <v>0</v>
      </c>
      <c r="AL22" s="86" t="s">
        <v>736</v>
      </c>
      <c r="AM22" s="80" t="s">
        <v>747</v>
      </c>
      <c r="AN22" s="80" t="b">
        <v>0</v>
      </c>
      <c r="AO22" s="86" t="s">
        <v>633</v>
      </c>
      <c r="AP22" s="80" t="s">
        <v>178</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v>0</v>
      </c>
      <c r="BE22" s="49">
        <v>0</v>
      </c>
      <c r="BF22" s="48">
        <v>0</v>
      </c>
      <c r="BG22" s="49">
        <v>0</v>
      </c>
      <c r="BH22" s="48">
        <v>0</v>
      </c>
      <c r="BI22" s="49">
        <v>0</v>
      </c>
      <c r="BJ22" s="48">
        <v>18</v>
      </c>
      <c r="BK22" s="49">
        <v>100</v>
      </c>
      <c r="BL22" s="48">
        <v>18</v>
      </c>
    </row>
    <row r="23" spans="1:64" ht="15">
      <c r="A23" s="65" t="s">
        <v>234</v>
      </c>
      <c r="B23" s="65" t="s">
        <v>297</v>
      </c>
      <c r="C23" s="66" t="s">
        <v>2103</v>
      </c>
      <c r="D23" s="67">
        <v>3</v>
      </c>
      <c r="E23" s="68" t="s">
        <v>132</v>
      </c>
      <c r="F23" s="69">
        <v>35</v>
      </c>
      <c r="G23" s="66"/>
      <c r="H23" s="70"/>
      <c r="I23" s="71"/>
      <c r="J23" s="71"/>
      <c r="K23" s="34" t="s">
        <v>65</v>
      </c>
      <c r="L23" s="78">
        <v>23</v>
      </c>
      <c r="M23" s="78"/>
      <c r="N23" s="73"/>
      <c r="O23" s="80" t="s">
        <v>315</v>
      </c>
      <c r="P23" s="82">
        <v>43565.5874537037</v>
      </c>
      <c r="Q23" s="80" t="s">
        <v>324</v>
      </c>
      <c r="R23" s="80"/>
      <c r="S23" s="80"/>
      <c r="T23" s="80"/>
      <c r="U23" s="80"/>
      <c r="V23" s="84" t="s">
        <v>428</v>
      </c>
      <c r="W23" s="82">
        <v>43565.5874537037</v>
      </c>
      <c r="X23" s="84" t="s">
        <v>513</v>
      </c>
      <c r="Y23" s="80"/>
      <c r="Z23" s="80"/>
      <c r="AA23" s="86" t="s">
        <v>634</v>
      </c>
      <c r="AB23" s="80"/>
      <c r="AC23" s="80" t="b">
        <v>0</v>
      </c>
      <c r="AD23" s="80">
        <v>0</v>
      </c>
      <c r="AE23" s="86" t="s">
        <v>736</v>
      </c>
      <c r="AF23" s="80" t="b">
        <v>0</v>
      </c>
      <c r="AG23" s="80" t="s">
        <v>742</v>
      </c>
      <c r="AH23" s="80"/>
      <c r="AI23" s="86" t="s">
        <v>736</v>
      </c>
      <c r="AJ23" s="80" t="b">
        <v>0</v>
      </c>
      <c r="AK23" s="80">
        <v>5</v>
      </c>
      <c r="AL23" s="86" t="s">
        <v>728</v>
      </c>
      <c r="AM23" s="80" t="s">
        <v>747</v>
      </c>
      <c r="AN23" s="80" t="b">
        <v>0</v>
      </c>
      <c r="AO23" s="86" t="s">
        <v>728</v>
      </c>
      <c r="AP23" s="80" t="s">
        <v>178</v>
      </c>
      <c r="AQ23" s="80">
        <v>0</v>
      </c>
      <c r="AR23" s="80">
        <v>0</v>
      </c>
      <c r="AS23" s="80"/>
      <c r="AT23" s="80"/>
      <c r="AU23" s="80"/>
      <c r="AV23" s="80"/>
      <c r="AW23" s="80"/>
      <c r="AX23" s="80"/>
      <c r="AY23" s="80"/>
      <c r="AZ23" s="80"/>
      <c r="BA23">
        <v>1</v>
      </c>
      <c r="BB23" s="79" t="str">
        <f>REPLACE(INDEX(GroupVertices[Group],MATCH(Edges[[#This Row],[Vertex 1]],GroupVertices[Vertex],0)),1,1,"")</f>
        <v>7</v>
      </c>
      <c r="BC23" s="79" t="str">
        <f>REPLACE(INDEX(GroupVertices[Group],MATCH(Edges[[#This Row],[Vertex 2]],GroupVertices[Vertex],0)),1,1,"")</f>
        <v>7</v>
      </c>
      <c r="BD23" s="48">
        <v>0</v>
      </c>
      <c r="BE23" s="49">
        <v>0</v>
      </c>
      <c r="BF23" s="48">
        <v>0</v>
      </c>
      <c r="BG23" s="49">
        <v>0</v>
      </c>
      <c r="BH23" s="48">
        <v>0</v>
      </c>
      <c r="BI23" s="49">
        <v>0</v>
      </c>
      <c r="BJ23" s="48">
        <v>35</v>
      </c>
      <c r="BK23" s="49">
        <v>100</v>
      </c>
      <c r="BL23" s="48">
        <v>35</v>
      </c>
    </row>
    <row r="24" spans="1:64" ht="15">
      <c r="A24" s="65" t="s">
        <v>235</v>
      </c>
      <c r="B24" s="65" t="s">
        <v>235</v>
      </c>
      <c r="C24" s="66" t="s">
        <v>2103</v>
      </c>
      <c r="D24" s="67">
        <v>3</v>
      </c>
      <c r="E24" s="68" t="s">
        <v>132</v>
      </c>
      <c r="F24" s="69">
        <v>35</v>
      </c>
      <c r="G24" s="66"/>
      <c r="H24" s="70"/>
      <c r="I24" s="71"/>
      <c r="J24" s="71"/>
      <c r="K24" s="34" t="s">
        <v>65</v>
      </c>
      <c r="L24" s="78">
        <v>24</v>
      </c>
      <c r="M24" s="78"/>
      <c r="N24" s="73"/>
      <c r="O24" s="80" t="s">
        <v>178</v>
      </c>
      <c r="P24" s="82">
        <v>43565.601377314815</v>
      </c>
      <c r="Q24" s="80" t="s">
        <v>325</v>
      </c>
      <c r="R24" s="80"/>
      <c r="S24" s="80"/>
      <c r="T24" s="80" t="s">
        <v>382</v>
      </c>
      <c r="U24" s="80"/>
      <c r="V24" s="84" t="s">
        <v>429</v>
      </c>
      <c r="W24" s="82">
        <v>43565.601377314815</v>
      </c>
      <c r="X24" s="84" t="s">
        <v>514</v>
      </c>
      <c r="Y24" s="80"/>
      <c r="Z24" s="80"/>
      <c r="AA24" s="86" t="s">
        <v>635</v>
      </c>
      <c r="AB24" s="80"/>
      <c r="AC24" s="80" t="b">
        <v>0</v>
      </c>
      <c r="AD24" s="80">
        <v>0</v>
      </c>
      <c r="AE24" s="86" t="s">
        <v>736</v>
      </c>
      <c r="AF24" s="80" t="b">
        <v>0</v>
      </c>
      <c r="AG24" s="80" t="s">
        <v>740</v>
      </c>
      <c r="AH24" s="80"/>
      <c r="AI24" s="86" t="s">
        <v>736</v>
      </c>
      <c r="AJ24" s="80" t="b">
        <v>0</v>
      </c>
      <c r="AK24" s="80">
        <v>0</v>
      </c>
      <c r="AL24" s="86" t="s">
        <v>736</v>
      </c>
      <c r="AM24" s="80" t="s">
        <v>748</v>
      </c>
      <c r="AN24" s="80" t="b">
        <v>0</v>
      </c>
      <c r="AO24" s="86" t="s">
        <v>635</v>
      </c>
      <c r="AP24" s="80" t="s">
        <v>178</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2</v>
      </c>
      <c r="BD24" s="48">
        <v>0</v>
      </c>
      <c r="BE24" s="49">
        <v>0</v>
      </c>
      <c r="BF24" s="48">
        <v>0</v>
      </c>
      <c r="BG24" s="49">
        <v>0</v>
      </c>
      <c r="BH24" s="48">
        <v>0</v>
      </c>
      <c r="BI24" s="49">
        <v>0</v>
      </c>
      <c r="BJ24" s="48">
        <v>2</v>
      </c>
      <c r="BK24" s="49">
        <v>100</v>
      </c>
      <c r="BL24" s="48">
        <v>2</v>
      </c>
    </row>
    <row r="25" spans="1:64" ht="15">
      <c r="A25" s="65" t="s">
        <v>236</v>
      </c>
      <c r="B25" s="65" t="s">
        <v>282</v>
      </c>
      <c r="C25" s="66" t="s">
        <v>2103</v>
      </c>
      <c r="D25" s="67">
        <v>3</v>
      </c>
      <c r="E25" s="68" t="s">
        <v>132</v>
      </c>
      <c r="F25" s="69">
        <v>35</v>
      </c>
      <c r="G25" s="66"/>
      <c r="H25" s="70"/>
      <c r="I25" s="71"/>
      <c r="J25" s="71"/>
      <c r="K25" s="34" t="s">
        <v>65</v>
      </c>
      <c r="L25" s="78">
        <v>25</v>
      </c>
      <c r="M25" s="78"/>
      <c r="N25" s="73"/>
      <c r="O25" s="80" t="s">
        <v>315</v>
      </c>
      <c r="P25" s="82">
        <v>43565.62405092592</v>
      </c>
      <c r="Q25" s="80" t="s">
        <v>319</v>
      </c>
      <c r="R25" s="80"/>
      <c r="S25" s="80"/>
      <c r="T25" s="80"/>
      <c r="U25" s="80"/>
      <c r="V25" s="84" t="s">
        <v>430</v>
      </c>
      <c r="W25" s="82">
        <v>43565.62405092592</v>
      </c>
      <c r="X25" s="84" t="s">
        <v>515</v>
      </c>
      <c r="Y25" s="80"/>
      <c r="Z25" s="80"/>
      <c r="AA25" s="86" t="s">
        <v>636</v>
      </c>
      <c r="AB25" s="80"/>
      <c r="AC25" s="80" t="b">
        <v>0</v>
      </c>
      <c r="AD25" s="80">
        <v>0</v>
      </c>
      <c r="AE25" s="86" t="s">
        <v>736</v>
      </c>
      <c r="AF25" s="80" t="b">
        <v>0</v>
      </c>
      <c r="AG25" s="80" t="s">
        <v>741</v>
      </c>
      <c r="AH25" s="80"/>
      <c r="AI25" s="86" t="s">
        <v>736</v>
      </c>
      <c r="AJ25" s="80" t="b">
        <v>0</v>
      </c>
      <c r="AK25" s="80">
        <v>25</v>
      </c>
      <c r="AL25" s="86" t="s">
        <v>688</v>
      </c>
      <c r="AM25" s="80" t="s">
        <v>749</v>
      </c>
      <c r="AN25" s="80" t="b">
        <v>0</v>
      </c>
      <c r="AO25" s="86" t="s">
        <v>688</v>
      </c>
      <c r="AP25" s="80" t="s">
        <v>178</v>
      </c>
      <c r="AQ25" s="80">
        <v>0</v>
      </c>
      <c r="AR25" s="80">
        <v>0</v>
      </c>
      <c r="AS25" s="80"/>
      <c r="AT25" s="80"/>
      <c r="AU25" s="80"/>
      <c r="AV25" s="80"/>
      <c r="AW25" s="80"/>
      <c r="AX25" s="80"/>
      <c r="AY25" s="80"/>
      <c r="AZ25" s="80"/>
      <c r="BA25">
        <v>1</v>
      </c>
      <c r="BB25" s="79" t="str">
        <f>REPLACE(INDEX(GroupVertices[Group],MATCH(Edges[[#This Row],[Vertex 1]],GroupVertices[Vertex],0)),1,1,"")</f>
        <v>3</v>
      </c>
      <c r="BC25" s="79" t="str">
        <f>REPLACE(INDEX(GroupVertices[Group],MATCH(Edges[[#This Row],[Vertex 2]],GroupVertices[Vertex],0)),1,1,"")</f>
        <v>3</v>
      </c>
      <c r="BD25" s="48">
        <v>0</v>
      </c>
      <c r="BE25" s="49">
        <v>0</v>
      </c>
      <c r="BF25" s="48">
        <v>2</v>
      </c>
      <c r="BG25" s="49">
        <v>4.878048780487805</v>
      </c>
      <c r="BH25" s="48">
        <v>0</v>
      </c>
      <c r="BI25" s="49">
        <v>0</v>
      </c>
      <c r="BJ25" s="48">
        <v>39</v>
      </c>
      <c r="BK25" s="49">
        <v>95.1219512195122</v>
      </c>
      <c r="BL25" s="48">
        <v>41</v>
      </c>
    </row>
    <row r="26" spans="1:64" ht="15">
      <c r="A26" s="65" t="s">
        <v>237</v>
      </c>
      <c r="B26" s="65" t="s">
        <v>237</v>
      </c>
      <c r="C26" s="66" t="s">
        <v>2103</v>
      </c>
      <c r="D26" s="67">
        <v>3</v>
      </c>
      <c r="E26" s="68" t="s">
        <v>132</v>
      </c>
      <c r="F26" s="69">
        <v>35</v>
      </c>
      <c r="G26" s="66"/>
      <c r="H26" s="70"/>
      <c r="I26" s="71"/>
      <c r="J26" s="71"/>
      <c r="K26" s="34" t="s">
        <v>65</v>
      </c>
      <c r="L26" s="78">
        <v>26</v>
      </c>
      <c r="M26" s="78"/>
      <c r="N26" s="73"/>
      <c r="O26" s="80" t="s">
        <v>178</v>
      </c>
      <c r="P26" s="82">
        <v>43565.259791666664</v>
      </c>
      <c r="Q26" s="80" t="s">
        <v>326</v>
      </c>
      <c r="R26" s="80"/>
      <c r="S26" s="80"/>
      <c r="T26" s="80" t="s">
        <v>381</v>
      </c>
      <c r="U26" s="80"/>
      <c r="V26" s="84" t="s">
        <v>431</v>
      </c>
      <c r="W26" s="82">
        <v>43565.259791666664</v>
      </c>
      <c r="X26" s="84" t="s">
        <v>516</v>
      </c>
      <c r="Y26" s="80"/>
      <c r="Z26" s="80"/>
      <c r="AA26" s="86" t="s">
        <v>637</v>
      </c>
      <c r="AB26" s="80"/>
      <c r="AC26" s="80" t="b">
        <v>0</v>
      </c>
      <c r="AD26" s="80">
        <v>9</v>
      </c>
      <c r="AE26" s="86" t="s">
        <v>736</v>
      </c>
      <c r="AF26" s="80" t="b">
        <v>0</v>
      </c>
      <c r="AG26" s="80" t="s">
        <v>742</v>
      </c>
      <c r="AH26" s="80"/>
      <c r="AI26" s="86" t="s">
        <v>736</v>
      </c>
      <c r="AJ26" s="80" t="b">
        <v>0</v>
      </c>
      <c r="AK26" s="80">
        <v>1</v>
      </c>
      <c r="AL26" s="86" t="s">
        <v>736</v>
      </c>
      <c r="AM26" s="80" t="s">
        <v>749</v>
      </c>
      <c r="AN26" s="80" t="b">
        <v>0</v>
      </c>
      <c r="AO26" s="86" t="s">
        <v>637</v>
      </c>
      <c r="AP26" s="80" t="s">
        <v>178</v>
      </c>
      <c r="AQ26" s="80">
        <v>0</v>
      </c>
      <c r="AR26" s="80">
        <v>0</v>
      </c>
      <c r="AS26" s="80"/>
      <c r="AT26" s="80"/>
      <c r="AU26" s="80"/>
      <c r="AV26" s="80"/>
      <c r="AW26" s="80"/>
      <c r="AX26" s="80"/>
      <c r="AY26" s="80"/>
      <c r="AZ26" s="80"/>
      <c r="BA26">
        <v>1</v>
      </c>
      <c r="BB26" s="79" t="str">
        <f>REPLACE(INDEX(GroupVertices[Group],MATCH(Edges[[#This Row],[Vertex 1]],GroupVertices[Vertex],0)),1,1,"")</f>
        <v>3</v>
      </c>
      <c r="BC26" s="79" t="str">
        <f>REPLACE(INDEX(GroupVertices[Group],MATCH(Edges[[#This Row],[Vertex 2]],GroupVertices[Vertex],0)),1,1,"")</f>
        <v>3</v>
      </c>
      <c r="BD26" s="48">
        <v>0</v>
      </c>
      <c r="BE26" s="49">
        <v>0</v>
      </c>
      <c r="BF26" s="48">
        <v>0</v>
      </c>
      <c r="BG26" s="49">
        <v>0</v>
      </c>
      <c r="BH26" s="48">
        <v>0</v>
      </c>
      <c r="BI26" s="49">
        <v>0</v>
      </c>
      <c r="BJ26" s="48">
        <v>38</v>
      </c>
      <c r="BK26" s="49">
        <v>100</v>
      </c>
      <c r="BL26" s="48">
        <v>38</v>
      </c>
    </row>
    <row r="27" spans="1:64" ht="15">
      <c r="A27" s="65" t="s">
        <v>237</v>
      </c>
      <c r="B27" s="65" t="s">
        <v>282</v>
      </c>
      <c r="C27" s="66" t="s">
        <v>2103</v>
      </c>
      <c r="D27" s="67">
        <v>3</v>
      </c>
      <c r="E27" s="68" t="s">
        <v>132</v>
      </c>
      <c r="F27" s="69">
        <v>35</v>
      </c>
      <c r="G27" s="66"/>
      <c r="H27" s="70"/>
      <c r="I27" s="71"/>
      <c r="J27" s="71"/>
      <c r="K27" s="34" t="s">
        <v>65</v>
      </c>
      <c r="L27" s="78">
        <v>27</v>
      </c>
      <c r="M27" s="78"/>
      <c r="N27" s="73"/>
      <c r="O27" s="80" t="s">
        <v>315</v>
      </c>
      <c r="P27" s="82">
        <v>43565.26105324074</v>
      </c>
      <c r="Q27" s="80" t="s">
        <v>319</v>
      </c>
      <c r="R27" s="80"/>
      <c r="S27" s="80"/>
      <c r="T27" s="80"/>
      <c r="U27" s="80"/>
      <c r="V27" s="84" t="s">
        <v>431</v>
      </c>
      <c r="W27" s="82">
        <v>43565.26105324074</v>
      </c>
      <c r="X27" s="84" t="s">
        <v>517</v>
      </c>
      <c r="Y27" s="80"/>
      <c r="Z27" s="80"/>
      <c r="AA27" s="86" t="s">
        <v>638</v>
      </c>
      <c r="AB27" s="80"/>
      <c r="AC27" s="80" t="b">
        <v>0</v>
      </c>
      <c r="AD27" s="80">
        <v>0</v>
      </c>
      <c r="AE27" s="86" t="s">
        <v>736</v>
      </c>
      <c r="AF27" s="80" t="b">
        <v>0</v>
      </c>
      <c r="AG27" s="80" t="s">
        <v>741</v>
      </c>
      <c r="AH27" s="80"/>
      <c r="AI27" s="86" t="s">
        <v>736</v>
      </c>
      <c r="AJ27" s="80" t="b">
        <v>0</v>
      </c>
      <c r="AK27" s="80">
        <v>25</v>
      </c>
      <c r="AL27" s="86" t="s">
        <v>688</v>
      </c>
      <c r="AM27" s="80" t="s">
        <v>749</v>
      </c>
      <c r="AN27" s="80" t="b">
        <v>0</v>
      </c>
      <c r="AO27" s="86" t="s">
        <v>688</v>
      </c>
      <c r="AP27" s="80" t="s">
        <v>178</v>
      </c>
      <c r="AQ27" s="80">
        <v>0</v>
      </c>
      <c r="AR27" s="80">
        <v>0</v>
      </c>
      <c r="AS27" s="80"/>
      <c r="AT27" s="80"/>
      <c r="AU27" s="80"/>
      <c r="AV27" s="80"/>
      <c r="AW27" s="80"/>
      <c r="AX27" s="80"/>
      <c r="AY27" s="80"/>
      <c r="AZ27" s="80"/>
      <c r="BA27">
        <v>1</v>
      </c>
      <c r="BB27" s="79" t="str">
        <f>REPLACE(INDEX(GroupVertices[Group],MATCH(Edges[[#This Row],[Vertex 1]],GroupVertices[Vertex],0)),1,1,"")</f>
        <v>3</v>
      </c>
      <c r="BC27" s="79" t="str">
        <f>REPLACE(INDEX(GroupVertices[Group],MATCH(Edges[[#This Row],[Vertex 2]],GroupVertices[Vertex],0)),1,1,"")</f>
        <v>3</v>
      </c>
      <c r="BD27" s="48">
        <v>0</v>
      </c>
      <c r="BE27" s="49">
        <v>0</v>
      </c>
      <c r="BF27" s="48">
        <v>2</v>
      </c>
      <c r="BG27" s="49">
        <v>4.878048780487805</v>
      </c>
      <c r="BH27" s="48">
        <v>0</v>
      </c>
      <c r="BI27" s="49">
        <v>0</v>
      </c>
      <c r="BJ27" s="48">
        <v>39</v>
      </c>
      <c r="BK27" s="49">
        <v>95.1219512195122</v>
      </c>
      <c r="BL27" s="48">
        <v>41</v>
      </c>
    </row>
    <row r="28" spans="1:64" ht="15">
      <c r="A28" s="65" t="s">
        <v>238</v>
      </c>
      <c r="B28" s="65" t="s">
        <v>237</v>
      </c>
      <c r="C28" s="66" t="s">
        <v>2103</v>
      </c>
      <c r="D28" s="67">
        <v>3</v>
      </c>
      <c r="E28" s="68" t="s">
        <v>132</v>
      </c>
      <c r="F28" s="69">
        <v>35</v>
      </c>
      <c r="G28" s="66"/>
      <c r="H28" s="70"/>
      <c r="I28" s="71"/>
      <c r="J28" s="71"/>
      <c r="K28" s="34" t="s">
        <v>65</v>
      </c>
      <c r="L28" s="78">
        <v>28</v>
      </c>
      <c r="M28" s="78"/>
      <c r="N28" s="73"/>
      <c r="O28" s="80" t="s">
        <v>315</v>
      </c>
      <c r="P28" s="82">
        <v>43565.652662037035</v>
      </c>
      <c r="Q28" s="80" t="s">
        <v>326</v>
      </c>
      <c r="R28" s="80"/>
      <c r="S28" s="80"/>
      <c r="T28" s="80" t="s">
        <v>381</v>
      </c>
      <c r="U28" s="80"/>
      <c r="V28" s="84" t="s">
        <v>432</v>
      </c>
      <c r="W28" s="82">
        <v>43565.652662037035</v>
      </c>
      <c r="X28" s="84" t="s">
        <v>518</v>
      </c>
      <c r="Y28" s="80"/>
      <c r="Z28" s="80"/>
      <c r="AA28" s="86" t="s">
        <v>639</v>
      </c>
      <c r="AB28" s="80"/>
      <c r="AC28" s="80" t="b">
        <v>0</v>
      </c>
      <c r="AD28" s="80">
        <v>0</v>
      </c>
      <c r="AE28" s="86" t="s">
        <v>736</v>
      </c>
      <c r="AF28" s="80" t="b">
        <v>0</v>
      </c>
      <c r="AG28" s="80" t="s">
        <v>742</v>
      </c>
      <c r="AH28" s="80"/>
      <c r="AI28" s="86" t="s">
        <v>736</v>
      </c>
      <c r="AJ28" s="80" t="b">
        <v>0</v>
      </c>
      <c r="AK28" s="80">
        <v>1</v>
      </c>
      <c r="AL28" s="86" t="s">
        <v>637</v>
      </c>
      <c r="AM28" s="80" t="s">
        <v>747</v>
      </c>
      <c r="AN28" s="80" t="b">
        <v>0</v>
      </c>
      <c r="AO28" s="86" t="s">
        <v>637</v>
      </c>
      <c r="AP28" s="80" t="s">
        <v>178</v>
      </c>
      <c r="AQ28" s="80">
        <v>0</v>
      </c>
      <c r="AR28" s="80">
        <v>0</v>
      </c>
      <c r="AS28" s="80"/>
      <c r="AT28" s="80"/>
      <c r="AU28" s="80"/>
      <c r="AV28" s="80"/>
      <c r="AW28" s="80"/>
      <c r="AX28" s="80"/>
      <c r="AY28" s="80"/>
      <c r="AZ28" s="80"/>
      <c r="BA28">
        <v>1</v>
      </c>
      <c r="BB28" s="79" t="str">
        <f>REPLACE(INDEX(GroupVertices[Group],MATCH(Edges[[#This Row],[Vertex 1]],GroupVertices[Vertex],0)),1,1,"")</f>
        <v>3</v>
      </c>
      <c r="BC28" s="79" t="str">
        <f>REPLACE(INDEX(GroupVertices[Group],MATCH(Edges[[#This Row],[Vertex 2]],GroupVertices[Vertex],0)),1,1,"")</f>
        <v>3</v>
      </c>
      <c r="BD28" s="48">
        <v>0</v>
      </c>
      <c r="BE28" s="49">
        <v>0</v>
      </c>
      <c r="BF28" s="48">
        <v>0</v>
      </c>
      <c r="BG28" s="49">
        <v>0</v>
      </c>
      <c r="BH28" s="48">
        <v>0</v>
      </c>
      <c r="BI28" s="49">
        <v>0</v>
      </c>
      <c r="BJ28" s="48">
        <v>38</v>
      </c>
      <c r="BK28" s="49">
        <v>100</v>
      </c>
      <c r="BL28" s="48">
        <v>38</v>
      </c>
    </row>
    <row r="29" spans="1:64" ht="15">
      <c r="A29" s="65" t="s">
        <v>239</v>
      </c>
      <c r="B29" s="65" t="s">
        <v>301</v>
      </c>
      <c r="C29" s="66" t="s">
        <v>2103</v>
      </c>
      <c r="D29" s="67">
        <v>3</v>
      </c>
      <c r="E29" s="68" t="s">
        <v>132</v>
      </c>
      <c r="F29" s="69">
        <v>35</v>
      </c>
      <c r="G29" s="66"/>
      <c r="H29" s="70"/>
      <c r="I29" s="71"/>
      <c r="J29" s="71"/>
      <c r="K29" s="34" t="s">
        <v>65</v>
      </c>
      <c r="L29" s="78">
        <v>29</v>
      </c>
      <c r="M29" s="78"/>
      <c r="N29" s="73"/>
      <c r="O29" s="80" t="s">
        <v>315</v>
      </c>
      <c r="P29" s="82">
        <v>43565.6659375</v>
      </c>
      <c r="Q29" s="80" t="s">
        <v>327</v>
      </c>
      <c r="R29" s="80"/>
      <c r="S29" s="80"/>
      <c r="T29" s="80" t="s">
        <v>383</v>
      </c>
      <c r="U29" s="80"/>
      <c r="V29" s="84" t="s">
        <v>433</v>
      </c>
      <c r="W29" s="82">
        <v>43565.6659375</v>
      </c>
      <c r="X29" s="84" t="s">
        <v>519</v>
      </c>
      <c r="Y29" s="80"/>
      <c r="Z29" s="80"/>
      <c r="AA29" s="86" t="s">
        <v>640</v>
      </c>
      <c r="AB29" s="80"/>
      <c r="AC29" s="80" t="b">
        <v>0</v>
      </c>
      <c r="AD29" s="80">
        <v>0</v>
      </c>
      <c r="AE29" s="86" t="s">
        <v>736</v>
      </c>
      <c r="AF29" s="80" t="b">
        <v>0</v>
      </c>
      <c r="AG29" s="80" t="s">
        <v>741</v>
      </c>
      <c r="AH29" s="80"/>
      <c r="AI29" s="86" t="s">
        <v>736</v>
      </c>
      <c r="AJ29" s="80" t="b">
        <v>0</v>
      </c>
      <c r="AK29" s="80">
        <v>27</v>
      </c>
      <c r="AL29" s="86" t="s">
        <v>713</v>
      </c>
      <c r="AM29" s="80" t="s">
        <v>747</v>
      </c>
      <c r="AN29" s="80" t="b">
        <v>0</v>
      </c>
      <c r="AO29" s="86" t="s">
        <v>713</v>
      </c>
      <c r="AP29" s="80" t="s">
        <v>178</v>
      </c>
      <c r="AQ29" s="80">
        <v>0</v>
      </c>
      <c r="AR29" s="80">
        <v>0</v>
      </c>
      <c r="AS29" s="80"/>
      <c r="AT29" s="80"/>
      <c r="AU29" s="80"/>
      <c r="AV29" s="80"/>
      <c r="AW29" s="80"/>
      <c r="AX29" s="80"/>
      <c r="AY29" s="80"/>
      <c r="AZ29" s="80"/>
      <c r="BA29">
        <v>1</v>
      </c>
      <c r="BB29" s="79" t="str">
        <f>REPLACE(INDEX(GroupVertices[Group],MATCH(Edges[[#This Row],[Vertex 1]],GroupVertices[Vertex],0)),1,1,"")</f>
        <v>1</v>
      </c>
      <c r="BC29" s="79" t="str">
        <f>REPLACE(INDEX(GroupVertices[Group],MATCH(Edges[[#This Row],[Vertex 2]],GroupVertices[Vertex],0)),1,1,"")</f>
        <v>1</v>
      </c>
      <c r="BD29" s="48">
        <v>0</v>
      </c>
      <c r="BE29" s="49">
        <v>0</v>
      </c>
      <c r="BF29" s="48">
        <v>2</v>
      </c>
      <c r="BG29" s="49">
        <v>12.5</v>
      </c>
      <c r="BH29" s="48">
        <v>0</v>
      </c>
      <c r="BI29" s="49">
        <v>0</v>
      </c>
      <c r="BJ29" s="48">
        <v>14</v>
      </c>
      <c r="BK29" s="49">
        <v>87.5</v>
      </c>
      <c r="BL29" s="48">
        <v>16</v>
      </c>
    </row>
    <row r="30" spans="1:64" ht="15">
      <c r="A30" s="65" t="s">
        <v>240</v>
      </c>
      <c r="B30" s="65" t="s">
        <v>301</v>
      </c>
      <c r="C30" s="66" t="s">
        <v>2103</v>
      </c>
      <c r="D30" s="67">
        <v>3</v>
      </c>
      <c r="E30" s="68" t="s">
        <v>132</v>
      </c>
      <c r="F30" s="69">
        <v>35</v>
      </c>
      <c r="G30" s="66"/>
      <c r="H30" s="70"/>
      <c r="I30" s="71"/>
      <c r="J30" s="71"/>
      <c r="K30" s="34" t="s">
        <v>65</v>
      </c>
      <c r="L30" s="78">
        <v>30</v>
      </c>
      <c r="M30" s="78"/>
      <c r="N30" s="73"/>
      <c r="O30" s="80" t="s">
        <v>315</v>
      </c>
      <c r="P30" s="82">
        <v>43565.66684027778</v>
      </c>
      <c r="Q30" s="80" t="s">
        <v>327</v>
      </c>
      <c r="R30" s="80"/>
      <c r="S30" s="80"/>
      <c r="T30" s="80" t="s">
        <v>383</v>
      </c>
      <c r="U30" s="80"/>
      <c r="V30" s="84" t="s">
        <v>434</v>
      </c>
      <c r="W30" s="82">
        <v>43565.66684027778</v>
      </c>
      <c r="X30" s="84" t="s">
        <v>520</v>
      </c>
      <c r="Y30" s="80"/>
      <c r="Z30" s="80"/>
      <c r="AA30" s="86" t="s">
        <v>641</v>
      </c>
      <c r="AB30" s="80"/>
      <c r="AC30" s="80" t="b">
        <v>0</v>
      </c>
      <c r="AD30" s="80">
        <v>0</v>
      </c>
      <c r="AE30" s="86" t="s">
        <v>736</v>
      </c>
      <c r="AF30" s="80" t="b">
        <v>0</v>
      </c>
      <c r="AG30" s="80" t="s">
        <v>741</v>
      </c>
      <c r="AH30" s="80"/>
      <c r="AI30" s="86" t="s">
        <v>736</v>
      </c>
      <c r="AJ30" s="80" t="b">
        <v>0</v>
      </c>
      <c r="AK30" s="80">
        <v>27</v>
      </c>
      <c r="AL30" s="86" t="s">
        <v>713</v>
      </c>
      <c r="AM30" s="80" t="s">
        <v>748</v>
      </c>
      <c r="AN30" s="80" t="b">
        <v>0</v>
      </c>
      <c r="AO30" s="86" t="s">
        <v>713</v>
      </c>
      <c r="AP30" s="80" t="s">
        <v>178</v>
      </c>
      <c r="AQ30" s="80">
        <v>0</v>
      </c>
      <c r="AR30" s="80">
        <v>0</v>
      </c>
      <c r="AS30" s="80"/>
      <c r="AT30" s="80"/>
      <c r="AU30" s="80"/>
      <c r="AV30" s="80"/>
      <c r="AW30" s="80"/>
      <c r="AX30" s="80"/>
      <c r="AY30" s="80"/>
      <c r="AZ30" s="80"/>
      <c r="BA30">
        <v>1</v>
      </c>
      <c r="BB30" s="79" t="str">
        <f>REPLACE(INDEX(GroupVertices[Group],MATCH(Edges[[#This Row],[Vertex 1]],GroupVertices[Vertex],0)),1,1,"")</f>
        <v>1</v>
      </c>
      <c r="BC30" s="79" t="str">
        <f>REPLACE(INDEX(GroupVertices[Group],MATCH(Edges[[#This Row],[Vertex 2]],GroupVertices[Vertex],0)),1,1,"")</f>
        <v>1</v>
      </c>
      <c r="BD30" s="48">
        <v>0</v>
      </c>
      <c r="BE30" s="49">
        <v>0</v>
      </c>
      <c r="BF30" s="48">
        <v>2</v>
      </c>
      <c r="BG30" s="49">
        <v>12.5</v>
      </c>
      <c r="BH30" s="48">
        <v>0</v>
      </c>
      <c r="BI30" s="49">
        <v>0</v>
      </c>
      <c r="BJ30" s="48">
        <v>14</v>
      </c>
      <c r="BK30" s="49">
        <v>87.5</v>
      </c>
      <c r="BL30" s="48">
        <v>16</v>
      </c>
    </row>
    <row r="31" spans="1:64" ht="15">
      <c r="A31" s="65" t="s">
        <v>241</v>
      </c>
      <c r="B31" s="65" t="s">
        <v>301</v>
      </c>
      <c r="C31" s="66" t="s">
        <v>2103</v>
      </c>
      <c r="D31" s="67">
        <v>3</v>
      </c>
      <c r="E31" s="68" t="s">
        <v>132</v>
      </c>
      <c r="F31" s="69">
        <v>35</v>
      </c>
      <c r="G31" s="66"/>
      <c r="H31" s="70"/>
      <c r="I31" s="71"/>
      <c r="J31" s="71"/>
      <c r="K31" s="34" t="s">
        <v>65</v>
      </c>
      <c r="L31" s="78">
        <v>31</v>
      </c>
      <c r="M31" s="78"/>
      <c r="N31" s="73"/>
      <c r="O31" s="80" t="s">
        <v>315</v>
      </c>
      <c r="P31" s="82">
        <v>43565.67053240741</v>
      </c>
      <c r="Q31" s="80" t="s">
        <v>327</v>
      </c>
      <c r="R31" s="80"/>
      <c r="S31" s="80"/>
      <c r="T31" s="80" t="s">
        <v>383</v>
      </c>
      <c r="U31" s="80"/>
      <c r="V31" s="84" t="s">
        <v>435</v>
      </c>
      <c r="W31" s="82">
        <v>43565.67053240741</v>
      </c>
      <c r="X31" s="84" t="s">
        <v>521</v>
      </c>
      <c r="Y31" s="80"/>
      <c r="Z31" s="80"/>
      <c r="AA31" s="86" t="s">
        <v>642</v>
      </c>
      <c r="AB31" s="80"/>
      <c r="AC31" s="80" t="b">
        <v>0</v>
      </c>
      <c r="AD31" s="80">
        <v>0</v>
      </c>
      <c r="AE31" s="86" t="s">
        <v>736</v>
      </c>
      <c r="AF31" s="80" t="b">
        <v>0</v>
      </c>
      <c r="AG31" s="80" t="s">
        <v>741</v>
      </c>
      <c r="AH31" s="80"/>
      <c r="AI31" s="86" t="s">
        <v>736</v>
      </c>
      <c r="AJ31" s="80" t="b">
        <v>0</v>
      </c>
      <c r="AK31" s="80">
        <v>27</v>
      </c>
      <c r="AL31" s="86" t="s">
        <v>713</v>
      </c>
      <c r="AM31" s="80" t="s">
        <v>747</v>
      </c>
      <c r="AN31" s="80" t="b">
        <v>0</v>
      </c>
      <c r="AO31" s="86" t="s">
        <v>713</v>
      </c>
      <c r="AP31" s="80" t="s">
        <v>178</v>
      </c>
      <c r="AQ31" s="80">
        <v>0</v>
      </c>
      <c r="AR31" s="80">
        <v>0</v>
      </c>
      <c r="AS31" s="80"/>
      <c r="AT31" s="80"/>
      <c r="AU31" s="80"/>
      <c r="AV31" s="80"/>
      <c r="AW31" s="80"/>
      <c r="AX31" s="80"/>
      <c r="AY31" s="80"/>
      <c r="AZ31" s="80"/>
      <c r="BA31">
        <v>1</v>
      </c>
      <c r="BB31" s="79" t="str">
        <f>REPLACE(INDEX(GroupVertices[Group],MATCH(Edges[[#This Row],[Vertex 1]],GroupVertices[Vertex],0)),1,1,"")</f>
        <v>1</v>
      </c>
      <c r="BC31" s="79" t="str">
        <f>REPLACE(INDEX(GroupVertices[Group],MATCH(Edges[[#This Row],[Vertex 2]],GroupVertices[Vertex],0)),1,1,"")</f>
        <v>1</v>
      </c>
      <c r="BD31" s="48">
        <v>0</v>
      </c>
      <c r="BE31" s="49">
        <v>0</v>
      </c>
      <c r="BF31" s="48">
        <v>2</v>
      </c>
      <c r="BG31" s="49">
        <v>12.5</v>
      </c>
      <c r="BH31" s="48">
        <v>0</v>
      </c>
      <c r="BI31" s="49">
        <v>0</v>
      </c>
      <c r="BJ31" s="48">
        <v>14</v>
      </c>
      <c r="BK31" s="49">
        <v>87.5</v>
      </c>
      <c r="BL31" s="48">
        <v>16</v>
      </c>
    </row>
    <row r="32" spans="1:64" ht="15">
      <c r="A32" s="65" t="s">
        <v>242</v>
      </c>
      <c r="B32" s="65" t="s">
        <v>301</v>
      </c>
      <c r="C32" s="66" t="s">
        <v>2103</v>
      </c>
      <c r="D32" s="67">
        <v>3</v>
      </c>
      <c r="E32" s="68" t="s">
        <v>132</v>
      </c>
      <c r="F32" s="69">
        <v>35</v>
      </c>
      <c r="G32" s="66"/>
      <c r="H32" s="70"/>
      <c r="I32" s="71"/>
      <c r="J32" s="71"/>
      <c r="K32" s="34" t="s">
        <v>65</v>
      </c>
      <c r="L32" s="78">
        <v>32</v>
      </c>
      <c r="M32" s="78"/>
      <c r="N32" s="73"/>
      <c r="O32" s="80" t="s">
        <v>315</v>
      </c>
      <c r="P32" s="82">
        <v>43565.67611111111</v>
      </c>
      <c r="Q32" s="80" t="s">
        <v>327</v>
      </c>
      <c r="R32" s="80"/>
      <c r="S32" s="80"/>
      <c r="T32" s="80" t="s">
        <v>383</v>
      </c>
      <c r="U32" s="80"/>
      <c r="V32" s="84" t="s">
        <v>436</v>
      </c>
      <c r="W32" s="82">
        <v>43565.67611111111</v>
      </c>
      <c r="X32" s="84" t="s">
        <v>522</v>
      </c>
      <c r="Y32" s="80"/>
      <c r="Z32" s="80"/>
      <c r="AA32" s="86" t="s">
        <v>643</v>
      </c>
      <c r="AB32" s="80"/>
      <c r="AC32" s="80" t="b">
        <v>0</v>
      </c>
      <c r="AD32" s="80">
        <v>0</v>
      </c>
      <c r="AE32" s="86" t="s">
        <v>736</v>
      </c>
      <c r="AF32" s="80" t="b">
        <v>0</v>
      </c>
      <c r="AG32" s="80" t="s">
        <v>741</v>
      </c>
      <c r="AH32" s="80"/>
      <c r="AI32" s="86" t="s">
        <v>736</v>
      </c>
      <c r="AJ32" s="80" t="b">
        <v>0</v>
      </c>
      <c r="AK32" s="80">
        <v>27</v>
      </c>
      <c r="AL32" s="86" t="s">
        <v>713</v>
      </c>
      <c r="AM32" s="80" t="s">
        <v>747</v>
      </c>
      <c r="AN32" s="80" t="b">
        <v>0</v>
      </c>
      <c r="AO32" s="86" t="s">
        <v>713</v>
      </c>
      <c r="AP32" s="80" t="s">
        <v>178</v>
      </c>
      <c r="AQ32" s="80">
        <v>0</v>
      </c>
      <c r="AR32" s="80">
        <v>0</v>
      </c>
      <c r="AS32" s="80"/>
      <c r="AT32" s="80"/>
      <c r="AU32" s="80"/>
      <c r="AV32" s="80"/>
      <c r="AW32" s="80"/>
      <c r="AX32" s="80"/>
      <c r="AY32" s="80"/>
      <c r="AZ32" s="80"/>
      <c r="BA32">
        <v>1</v>
      </c>
      <c r="BB32" s="79" t="str">
        <f>REPLACE(INDEX(GroupVertices[Group],MATCH(Edges[[#This Row],[Vertex 1]],GroupVertices[Vertex],0)),1,1,"")</f>
        <v>1</v>
      </c>
      <c r="BC32" s="79" t="str">
        <f>REPLACE(INDEX(GroupVertices[Group],MATCH(Edges[[#This Row],[Vertex 2]],GroupVertices[Vertex],0)),1,1,"")</f>
        <v>1</v>
      </c>
      <c r="BD32" s="48">
        <v>0</v>
      </c>
      <c r="BE32" s="49">
        <v>0</v>
      </c>
      <c r="BF32" s="48">
        <v>2</v>
      </c>
      <c r="BG32" s="49">
        <v>12.5</v>
      </c>
      <c r="BH32" s="48">
        <v>0</v>
      </c>
      <c r="BI32" s="49">
        <v>0</v>
      </c>
      <c r="BJ32" s="48">
        <v>14</v>
      </c>
      <c r="BK32" s="49">
        <v>87.5</v>
      </c>
      <c r="BL32" s="48">
        <v>16</v>
      </c>
    </row>
    <row r="33" spans="1:64" ht="15">
      <c r="A33" s="65" t="s">
        <v>243</v>
      </c>
      <c r="B33" s="65" t="s">
        <v>301</v>
      </c>
      <c r="C33" s="66" t="s">
        <v>2103</v>
      </c>
      <c r="D33" s="67">
        <v>3</v>
      </c>
      <c r="E33" s="68" t="s">
        <v>132</v>
      </c>
      <c r="F33" s="69">
        <v>35</v>
      </c>
      <c r="G33" s="66"/>
      <c r="H33" s="70"/>
      <c r="I33" s="71"/>
      <c r="J33" s="71"/>
      <c r="K33" s="34" t="s">
        <v>65</v>
      </c>
      <c r="L33" s="78">
        <v>33</v>
      </c>
      <c r="M33" s="78"/>
      <c r="N33" s="73"/>
      <c r="O33" s="80" t="s">
        <v>315</v>
      </c>
      <c r="P33" s="82">
        <v>43565.681493055556</v>
      </c>
      <c r="Q33" s="80" t="s">
        <v>327</v>
      </c>
      <c r="R33" s="80"/>
      <c r="S33" s="80"/>
      <c r="T33" s="80" t="s">
        <v>383</v>
      </c>
      <c r="U33" s="80"/>
      <c r="V33" s="84" t="s">
        <v>437</v>
      </c>
      <c r="W33" s="82">
        <v>43565.681493055556</v>
      </c>
      <c r="X33" s="84" t="s">
        <v>523</v>
      </c>
      <c r="Y33" s="80"/>
      <c r="Z33" s="80"/>
      <c r="AA33" s="86" t="s">
        <v>644</v>
      </c>
      <c r="AB33" s="80"/>
      <c r="AC33" s="80" t="b">
        <v>0</v>
      </c>
      <c r="AD33" s="80">
        <v>0</v>
      </c>
      <c r="AE33" s="86" t="s">
        <v>736</v>
      </c>
      <c r="AF33" s="80" t="b">
        <v>0</v>
      </c>
      <c r="AG33" s="80" t="s">
        <v>741</v>
      </c>
      <c r="AH33" s="80"/>
      <c r="AI33" s="86" t="s">
        <v>736</v>
      </c>
      <c r="AJ33" s="80" t="b">
        <v>0</v>
      </c>
      <c r="AK33" s="80">
        <v>27</v>
      </c>
      <c r="AL33" s="86" t="s">
        <v>713</v>
      </c>
      <c r="AM33" s="80" t="s">
        <v>750</v>
      </c>
      <c r="AN33" s="80" t="b">
        <v>0</v>
      </c>
      <c r="AO33" s="86" t="s">
        <v>713</v>
      </c>
      <c r="AP33" s="80" t="s">
        <v>178</v>
      </c>
      <c r="AQ33" s="80">
        <v>0</v>
      </c>
      <c r="AR33" s="80">
        <v>0</v>
      </c>
      <c r="AS33" s="80"/>
      <c r="AT33" s="80"/>
      <c r="AU33" s="80"/>
      <c r="AV33" s="80"/>
      <c r="AW33" s="80"/>
      <c r="AX33" s="80"/>
      <c r="AY33" s="80"/>
      <c r="AZ33" s="80"/>
      <c r="BA33">
        <v>1</v>
      </c>
      <c r="BB33" s="79" t="str">
        <f>REPLACE(INDEX(GroupVertices[Group],MATCH(Edges[[#This Row],[Vertex 1]],GroupVertices[Vertex],0)),1,1,"")</f>
        <v>1</v>
      </c>
      <c r="BC33" s="79" t="str">
        <f>REPLACE(INDEX(GroupVertices[Group],MATCH(Edges[[#This Row],[Vertex 2]],GroupVertices[Vertex],0)),1,1,"")</f>
        <v>1</v>
      </c>
      <c r="BD33" s="48">
        <v>0</v>
      </c>
      <c r="BE33" s="49">
        <v>0</v>
      </c>
      <c r="BF33" s="48">
        <v>2</v>
      </c>
      <c r="BG33" s="49">
        <v>12.5</v>
      </c>
      <c r="BH33" s="48">
        <v>0</v>
      </c>
      <c r="BI33" s="49">
        <v>0</v>
      </c>
      <c r="BJ33" s="48">
        <v>14</v>
      </c>
      <c r="BK33" s="49">
        <v>87.5</v>
      </c>
      <c r="BL33" s="48">
        <v>16</v>
      </c>
    </row>
    <row r="34" spans="1:64" ht="15">
      <c r="A34" s="65" t="s">
        <v>244</v>
      </c>
      <c r="B34" s="65" t="s">
        <v>301</v>
      </c>
      <c r="C34" s="66" t="s">
        <v>2103</v>
      </c>
      <c r="D34" s="67">
        <v>3</v>
      </c>
      <c r="E34" s="68" t="s">
        <v>132</v>
      </c>
      <c r="F34" s="69">
        <v>35</v>
      </c>
      <c r="G34" s="66"/>
      <c r="H34" s="70"/>
      <c r="I34" s="71"/>
      <c r="J34" s="71"/>
      <c r="K34" s="34" t="s">
        <v>65</v>
      </c>
      <c r="L34" s="78">
        <v>34</v>
      </c>
      <c r="M34" s="78"/>
      <c r="N34" s="73"/>
      <c r="O34" s="80" t="s">
        <v>315</v>
      </c>
      <c r="P34" s="82">
        <v>43565.68622685185</v>
      </c>
      <c r="Q34" s="80" t="s">
        <v>327</v>
      </c>
      <c r="R34" s="80"/>
      <c r="S34" s="80"/>
      <c r="T34" s="80" t="s">
        <v>383</v>
      </c>
      <c r="U34" s="80"/>
      <c r="V34" s="84" t="s">
        <v>438</v>
      </c>
      <c r="W34" s="82">
        <v>43565.68622685185</v>
      </c>
      <c r="X34" s="84" t="s">
        <v>524</v>
      </c>
      <c r="Y34" s="80"/>
      <c r="Z34" s="80"/>
      <c r="AA34" s="86" t="s">
        <v>645</v>
      </c>
      <c r="AB34" s="80"/>
      <c r="AC34" s="80" t="b">
        <v>0</v>
      </c>
      <c r="AD34" s="80">
        <v>0</v>
      </c>
      <c r="AE34" s="86" t="s">
        <v>736</v>
      </c>
      <c r="AF34" s="80" t="b">
        <v>0</v>
      </c>
      <c r="AG34" s="80" t="s">
        <v>741</v>
      </c>
      <c r="AH34" s="80"/>
      <c r="AI34" s="86" t="s">
        <v>736</v>
      </c>
      <c r="AJ34" s="80" t="b">
        <v>0</v>
      </c>
      <c r="AK34" s="80">
        <v>27</v>
      </c>
      <c r="AL34" s="86" t="s">
        <v>713</v>
      </c>
      <c r="AM34" s="80" t="s">
        <v>747</v>
      </c>
      <c r="AN34" s="80" t="b">
        <v>0</v>
      </c>
      <c r="AO34" s="86" t="s">
        <v>713</v>
      </c>
      <c r="AP34" s="80" t="s">
        <v>178</v>
      </c>
      <c r="AQ34" s="80">
        <v>0</v>
      </c>
      <c r="AR34" s="80">
        <v>0</v>
      </c>
      <c r="AS34" s="80"/>
      <c r="AT34" s="80"/>
      <c r="AU34" s="80"/>
      <c r="AV34" s="80"/>
      <c r="AW34" s="80"/>
      <c r="AX34" s="80"/>
      <c r="AY34" s="80"/>
      <c r="AZ34" s="80"/>
      <c r="BA34">
        <v>1</v>
      </c>
      <c r="BB34" s="79" t="str">
        <f>REPLACE(INDEX(GroupVertices[Group],MATCH(Edges[[#This Row],[Vertex 1]],GroupVertices[Vertex],0)),1,1,"")</f>
        <v>1</v>
      </c>
      <c r="BC34" s="79" t="str">
        <f>REPLACE(INDEX(GroupVertices[Group],MATCH(Edges[[#This Row],[Vertex 2]],GroupVertices[Vertex],0)),1,1,"")</f>
        <v>1</v>
      </c>
      <c r="BD34" s="48">
        <v>0</v>
      </c>
      <c r="BE34" s="49">
        <v>0</v>
      </c>
      <c r="BF34" s="48">
        <v>2</v>
      </c>
      <c r="BG34" s="49">
        <v>12.5</v>
      </c>
      <c r="BH34" s="48">
        <v>0</v>
      </c>
      <c r="BI34" s="49">
        <v>0</v>
      </c>
      <c r="BJ34" s="48">
        <v>14</v>
      </c>
      <c r="BK34" s="49">
        <v>87.5</v>
      </c>
      <c r="BL34" s="48">
        <v>16</v>
      </c>
    </row>
    <row r="35" spans="1:64" ht="15">
      <c r="A35" s="65" t="s">
        <v>245</v>
      </c>
      <c r="B35" s="65" t="s">
        <v>301</v>
      </c>
      <c r="C35" s="66" t="s">
        <v>2103</v>
      </c>
      <c r="D35" s="67">
        <v>3</v>
      </c>
      <c r="E35" s="68" t="s">
        <v>132</v>
      </c>
      <c r="F35" s="69">
        <v>35</v>
      </c>
      <c r="G35" s="66"/>
      <c r="H35" s="70"/>
      <c r="I35" s="71"/>
      <c r="J35" s="71"/>
      <c r="K35" s="34" t="s">
        <v>65</v>
      </c>
      <c r="L35" s="78">
        <v>35</v>
      </c>
      <c r="M35" s="78"/>
      <c r="N35" s="73"/>
      <c r="O35" s="80" t="s">
        <v>315</v>
      </c>
      <c r="P35" s="82">
        <v>43565.704618055555</v>
      </c>
      <c r="Q35" s="80" t="s">
        <v>327</v>
      </c>
      <c r="R35" s="80"/>
      <c r="S35" s="80"/>
      <c r="T35" s="80" t="s">
        <v>383</v>
      </c>
      <c r="U35" s="80"/>
      <c r="V35" s="84" t="s">
        <v>439</v>
      </c>
      <c r="W35" s="82">
        <v>43565.704618055555</v>
      </c>
      <c r="X35" s="84" t="s">
        <v>525</v>
      </c>
      <c r="Y35" s="80"/>
      <c r="Z35" s="80"/>
      <c r="AA35" s="86" t="s">
        <v>646</v>
      </c>
      <c r="AB35" s="80"/>
      <c r="AC35" s="80" t="b">
        <v>0</v>
      </c>
      <c r="AD35" s="80">
        <v>0</v>
      </c>
      <c r="AE35" s="86" t="s">
        <v>736</v>
      </c>
      <c r="AF35" s="80" t="b">
        <v>0</v>
      </c>
      <c r="AG35" s="80" t="s">
        <v>741</v>
      </c>
      <c r="AH35" s="80"/>
      <c r="AI35" s="86" t="s">
        <v>736</v>
      </c>
      <c r="AJ35" s="80" t="b">
        <v>0</v>
      </c>
      <c r="AK35" s="80">
        <v>27</v>
      </c>
      <c r="AL35" s="86" t="s">
        <v>713</v>
      </c>
      <c r="AM35" s="80" t="s">
        <v>747</v>
      </c>
      <c r="AN35" s="80" t="b">
        <v>0</v>
      </c>
      <c r="AO35" s="86" t="s">
        <v>713</v>
      </c>
      <c r="AP35" s="80" t="s">
        <v>178</v>
      </c>
      <c r="AQ35" s="80">
        <v>0</v>
      </c>
      <c r="AR35" s="80">
        <v>0</v>
      </c>
      <c r="AS35" s="80"/>
      <c r="AT35" s="80"/>
      <c r="AU35" s="80"/>
      <c r="AV35" s="80"/>
      <c r="AW35" s="80"/>
      <c r="AX35" s="80"/>
      <c r="AY35" s="80"/>
      <c r="AZ35" s="80"/>
      <c r="BA35">
        <v>1</v>
      </c>
      <c r="BB35" s="79" t="str">
        <f>REPLACE(INDEX(GroupVertices[Group],MATCH(Edges[[#This Row],[Vertex 1]],GroupVertices[Vertex],0)),1,1,"")</f>
        <v>1</v>
      </c>
      <c r="BC35" s="79" t="str">
        <f>REPLACE(INDEX(GroupVertices[Group],MATCH(Edges[[#This Row],[Vertex 2]],GroupVertices[Vertex],0)),1,1,"")</f>
        <v>1</v>
      </c>
      <c r="BD35" s="48">
        <v>0</v>
      </c>
      <c r="BE35" s="49">
        <v>0</v>
      </c>
      <c r="BF35" s="48">
        <v>2</v>
      </c>
      <c r="BG35" s="49">
        <v>12.5</v>
      </c>
      <c r="BH35" s="48">
        <v>0</v>
      </c>
      <c r="BI35" s="49">
        <v>0</v>
      </c>
      <c r="BJ35" s="48">
        <v>14</v>
      </c>
      <c r="BK35" s="49">
        <v>87.5</v>
      </c>
      <c r="BL35" s="48">
        <v>16</v>
      </c>
    </row>
    <row r="36" spans="1:64" ht="15">
      <c r="A36" s="65" t="s">
        <v>246</v>
      </c>
      <c r="B36" s="65" t="s">
        <v>301</v>
      </c>
      <c r="C36" s="66" t="s">
        <v>2103</v>
      </c>
      <c r="D36" s="67">
        <v>3</v>
      </c>
      <c r="E36" s="68" t="s">
        <v>132</v>
      </c>
      <c r="F36" s="69">
        <v>35</v>
      </c>
      <c r="G36" s="66"/>
      <c r="H36" s="70"/>
      <c r="I36" s="71"/>
      <c r="J36" s="71"/>
      <c r="K36" s="34" t="s">
        <v>65</v>
      </c>
      <c r="L36" s="78">
        <v>36</v>
      </c>
      <c r="M36" s="78"/>
      <c r="N36" s="73"/>
      <c r="O36" s="80" t="s">
        <v>315</v>
      </c>
      <c r="P36" s="82">
        <v>43565.7271875</v>
      </c>
      <c r="Q36" s="80" t="s">
        <v>327</v>
      </c>
      <c r="R36" s="80"/>
      <c r="S36" s="80"/>
      <c r="T36" s="80" t="s">
        <v>383</v>
      </c>
      <c r="U36" s="80"/>
      <c r="V36" s="84" t="s">
        <v>440</v>
      </c>
      <c r="W36" s="82">
        <v>43565.7271875</v>
      </c>
      <c r="X36" s="84" t="s">
        <v>526</v>
      </c>
      <c r="Y36" s="80"/>
      <c r="Z36" s="80"/>
      <c r="AA36" s="86" t="s">
        <v>647</v>
      </c>
      <c r="AB36" s="80"/>
      <c r="AC36" s="80" t="b">
        <v>0</v>
      </c>
      <c r="AD36" s="80">
        <v>0</v>
      </c>
      <c r="AE36" s="86" t="s">
        <v>736</v>
      </c>
      <c r="AF36" s="80" t="b">
        <v>0</v>
      </c>
      <c r="AG36" s="80" t="s">
        <v>741</v>
      </c>
      <c r="AH36" s="80"/>
      <c r="AI36" s="86" t="s">
        <v>736</v>
      </c>
      <c r="AJ36" s="80" t="b">
        <v>0</v>
      </c>
      <c r="AK36" s="80">
        <v>27</v>
      </c>
      <c r="AL36" s="86" t="s">
        <v>713</v>
      </c>
      <c r="AM36" s="80" t="s">
        <v>748</v>
      </c>
      <c r="AN36" s="80" t="b">
        <v>0</v>
      </c>
      <c r="AO36" s="86" t="s">
        <v>713</v>
      </c>
      <c r="AP36" s="80" t="s">
        <v>178</v>
      </c>
      <c r="AQ36" s="80">
        <v>0</v>
      </c>
      <c r="AR36" s="80">
        <v>0</v>
      </c>
      <c r="AS36" s="80"/>
      <c r="AT36" s="80"/>
      <c r="AU36" s="80"/>
      <c r="AV36" s="80"/>
      <c r="AW36" s="80"/>
      <c r="AX36" s="80"/>
      <c r="AY36" s="80"/>
      <c r="AZ36" s="80"/>
      <c r="BA36">
        <v>1</v>
      </c>
      <c r="BB36" s="79" t="str">
        <f>REPLACE(INDEX(GroupVertices[Group],MATCH(Edges[[#This Row],[Vertex 1]],GroupVertices[Vertex],0)),1,1,"")</f>
        <v>1</v>
      </c>
      <c r="BC36" s="79" t="str">
        <f>REPLACE(INDEX(GroupVertices[Group],MATCH(Edges[[#This Row],[Vertex 2]],GroupVertices[Vertex],0)),1,1,"")</f>
        <v>1</v>
      </c>
      <c r="BD36" s="48">
        <v>0</v>
      </c>
      <c r="BE36" s="49">
        <v>0</v>
      </c>
      <c r="BF36" s="48">
        <v>2</v>
      </c>
      <c r="BG36" s="49">
        <v>12.5</v>
      </c>
      <c r="BH36" s="48">
        <v>0</v>
      </c>
      <c r="BI36" s="49">
        <v>0</v>
      </c>
      <c r="BJ36" s="48">
        <v>14</v>
      </c>
      <c r="BK36" s="49">
        <v>87.5</v>
      </c>
      <c r="BL36" s="48">
        <v>16</v>
      </c>
    </row>
    <row r="37" spans="1:64" ht="15">
      <c r="A37" s="65" t="s">
        <v>247</v>
      </c>
      <c r="B37" s="65" t="s">
        <v>301</v>
      </c>
      <c r="C37" s="66" t="s">
        <v>2103</v>
      </c>
      <c r="D37" s="67">
        <v>3</v>
      </c>
      <c r="E37" s="68" t="s">
        <v>132</v>
      </c>
      <c r="F37" s="69">
        <v>35</v>
      </c>
      <c r="G37" s="66"/>
      <c r="H37" s="70"/>
      <c r="I37" s="71"/>
      <c r="J37" s="71"/>
      <c r="K37" s="34" t="s">
        <v>65</v>
      </c>
      <c r="L37" s="78">
        <v>37</v>
      </c>
      <c r="M37" s="78"/>
      <c r="N37" s="73"/>
      <c r="O37" s="80" t="s">
        <v>315</v>
      </c>
      <c r="P37" s="82">
        <v>43565.742106481484</v>
      </c>
      <c r="Q37" s="80" t="s">
        <v>327</v>
      </c>
      <c r="R37" s="80"/>
      <c r="S37" s="80"/>
      <c r="T37" s="80" t="s">
        <v>383</v>
      </c>
      <c r="U37" s="80"/>
      <c r="V37" s="84" t="s">
        <v>441</v>
      </c>
      <c r="W37" s="82">
        <v>43565.742106481484</v>
      </c>
      <c r="X37" s="84" t="s">
        <v>527</v>
      </c>
      <c r="Y37" s="80"/>
      <c r="Z37" s="80"/>
      <c r="AA37" s="86" t="s">
        <v>648</v>
      </c>
      <c r="AB37" s="80"/>
      <c r="AC37" s="80" t="b">
        <v>0</v>
      </c>
      <c r="AD37" s="80">
        <v>0</v>
      </c>
      <c r="AE37" s="86" t="s">
        <v>736</v>
      </c>
      <c r="AF37" s="80" t="b">
        <v>0</v>
      </c>
      <c r="AG37" s="80" t="s">
        <v>741</v>
      </c>
      <c r="AH37" s="80"/>
      <c r="AI37" s="86" t="s">
        <v>736</v>
      </c>
      <c r="AJ37" s="80" t="b">
        <v>0</v>
      </c>
      <c r="AK37" s="80">
        <v>27</v>
      </c>
      <c r="AL37" s="86" t="s">
        <v>713</v>
      </c>
      <c r="AM37" s="80" t="s">
        <v>747</v>
      </c>
      <c r="AN37" s="80" t="b">
        <v>0</v>
      </c>
      <c r="AO37" s="86" t="s">
        <v>713</v>
      </c>
      <c r="AP37" s="80" t="s">
        <v>178</v>
      </c>
      <c r="AQ37" s="80">
        <v>0</v>
      </c>
      <c r="AR37" s="80">
        <v>0</v>
      </c>
      <c r="AS37" s="80"/>
      <c r="AT37" s="80"/>
      <c r="AU37" s="80"/>
      <c r="AV37" s="80"/>
      <c r="AW37" s="80"/>
      <c r="AX37" s="80"/>
      <c r="AY37" s="80"/>
      <c r="AZ37" s="80"/>
      <c r="BA37">
        <v>1</v>
      </c>
      <c r="BB37" s="79" t="str">
        <f>REPLACE(INDEX(GroupVertices[Group],MATCH(Edges[[#This Row],[Vertex 1]],GroupVertices[Vertex],0)),1,1,"")</f>
        <v>8</v>
      </c>
      <c r="BC37" s="79" t="str">
        <f>REPLACE(INDEX(GroupVertices[Group],MATCH(Edges[[#This Row],[Vertex 2]],GroupVertices[Vertex],0)),1,1,"")</f>
        <v>1</v>
      </c>
      <c r="BD37" s="48">
        <v>0</v>
      </c>
      <c r="BE37" s="49">
        <v>0</v>
      </c>
      <c r="BF37" s="48">
        <v>2</v>
      </c>
      <c r="BG37" s="49">
        <v>12.5</v>
      </c>
      <c r="BH37" s="48">
        <v>0</v>
      </c>
      <c r="BI37" s="49">
        <v>0</v>
      </c>
      <c r="BJ37" s="48">
        <v>14</v>
      </c>
      <c r="BK37" s="49">
        <v>87.5</v>
      </c>
      <c r="BL37" s="48">
        <v>16</v>
      </c>
    </row>
    <row r="38" spans="1:64" ht="15">
      <c r="A38" s="65" t="s">
        <v>247</v>
      </c>
      <c r="B38" s="65" t="s">
        <v>300</v>
      </c>
      <c r="C38" s="66" t="s">
        <v>2103</v>
      </c>
      <c r="D38" s="67">
        <v>3</v>
      </c>
      <c r="E38" s="68" t="s">
        <v>132</v>
      </c>
      <c r="F38" s="69">
        <v>35</v>
      </c>
      <c r="G38" s="66"/>
      <c r="H38" s="70"/>
      <c r="I38" s="71"/>
      <c r="J38" s="71"/>
      <c r="K38" s="34" t="s">
        <v>65</v>
      </c>
      <c r="L38" s="78">
        <v>38</v>
      </c>
      <c r="M38" s="78"/>
      <c r="N38" s="73"/>
      <c r="O38" s="80" t="s">
        <v>315</v>
      </c>
      <c r="P38" s="82">
        <v>43565.7421412037</v>
      </c>
      <c r="Q38" s="80" t="s">
        <v>328</v>
      </c>
      <c r="R38" s="80"/>
      <c r="S38" s="80"/>
      <c r="T38" s="80"/>
      <c r="U38" s="80"/>
      <c r="V38" s="84" t="s">
        <v>441</v>
      </c>
      <c r="W38" s="82">
        <v>43565.7421412037</v>
      </c>
      <c r="X38" s="84" t="s">
        <v>528</v>
      </c>
      <c r="Y38" s="80"/>
      <c r="Z38" s="80"/>
      <c r="AA38" s="86" t="s">
        <v>649</v>
      </c>
      <c r="AB38" s="80"/>
      <c r="AC38" s="80" t="b">
        <v>0</v>
      </c>
      <c r="AD38" s="80">
        <v>0</v>
      </c>
      <c r="AE38" s="86" t="s">
        <v>736</v>
      </c>
      <c r="AF38" s="80" t="b">
        <v>0</v>
      </c>
      <c r="AG38" s="80" t="s">
        <v>741</v>
      </c>
      <c r="AH38" s="80"/>
      <c r="AI38" s="86" t="s">
        <v>736</v>
      </c>
      <c r="AJ38" s="80" t="b">
        <v>0</v>
      </c>
      <c r="AK38" s="80">
        <v>6</v>
      </c>
      <c r="AL38" s="86" t="s">
        <v>710</v>
      </c>
      <c r="AM38" s="80" t="s">
        <v>747</v>
      </c>
      <c r="AN38" s="80" t="b">
        <v>0</v>
      </c>
      <c r="AO38" s="86" t="s">
        <v>710</v>
      </c>
      <c r="AP38" s="80" t="s">
        <v>178</v>
      </c>
      <c r="AQ38" s="80">
        <v>0</v>
      </c>
      <c r="AR38" s="80">
        <v>0</v>
      </c>
      <c r="AS38" s="80"/>
      <c r="AT38" s="80"/>
      <c r="AU38" s="80"/>
      <c r="AV38" s="80"/>
      <c r="AW38" s="80"/>
      <c r="AX38" s="80"/>
      <c r="AY38" s="80"/>
      <c r="AZ38" s="80"/>
      <c r="BA38">
        <v>1</v>
      </c>
      <c r="BB38" s="79" t="str">
        <f>REPLACE(INDEX(GroupVertices[Group],MATCH(Edges[[#This Row],[Vertex 1]],GroupVertices[Vertex],0)),1,1,"")</f>
        <v>8</v>
      </c>
      <c r="BC38" s="79" t="str">
        <f>REPLACE(INDEX(GroupVertices[Group],MATCH(Edges[[#This Row],[Vertex 2]],GroupVertices[Vertex],0)),1,1,"")</f>
        <v>8</v>
      </c>
      <c r="BD38" s="48">
        <v>0</v>
      </c>
      <c r="BE38" s="49">
        <v>0</v>
      </c>
      <c r="BF38" s="48">
        <v>3</v>
      </c>
      <c r="BG38" s="49">
        <v>7.317073170731708</v>
      </c>
      <c r="BH38" s="48">
        <v>0</v>
      </c>
      <c r="BI38" s="49">
        <v>0</v>
      </c>
      <c r="BJ38" s="48">
        <v>38</v>
      </c>
      <c r="BK38" s="49">
        <v>92.6829268292683</v>
      </c>
      <c r="BL38" s="48">
        <v>41</v>
      </c>
    </row>
    <row r="39" spans="1:64" ht="15">
      <c r="A39" s="65" t="s">
        <v>248</v>
      </c>
      <c r="B39" s="65" t="s">
        <v>248</v>
      </c>
      <c r="C39" s="66" t="s">
        <v>2103</v>
      </c>
      <c r="D39" s="67">
        <v>3</v>
      </c>
      <c r="E39" s="68" t="s">
        <v>132</v>
      </c>
      <c r="F39" s="69">
        <v>35</v>
      </c>
      <c r="G39" s="66"/>
      <c r="H39" s="70"/>
      <c r="I39" s="71"/>
      <c r="J39" s="71"/>
      <c r="K39" s="34" t="s">
        <v>65</v>
      </c>
      <c r="L39" s="78">
        <v>39</v>
      </c>
      <c r="M39" s="78"/>
      <c r="N39" s="73"/>
      <c r="O39" s="80" t="s">
        <v>178</v>
      </c>
      <c r="P39" s="82">
        <v>43565.74623842593</v>
      </c>
      <c r="Q39" s="80" t="s">
        <v>329</v>
      </c>
      <c r="R39" s="84" t="s">
        <v>366</v>
      </c>
      <c r="S39" s="80" t="s">
        <v>376</v>
      </c>
      <c r="T39" s="80" t="s">
        <v>384</v>
      </c>
      <c r="U39" s="80"/>
      <c r="V39" s="84" t="s">
        <v>442</v>
      </c>
      <c r="W39" s="82">
        <v>43565.74623842593</v>
      </c>
      <c r="X39" s="84" t="s">
        <v>529</v>
      </c>
      <c r="Y39" s="80"/>
      <c r="Z39" s="80"/>
      <c r="AA39" s="86" t="s">
        <v>650</v>
      </c>
      <c r="AB39" s="80"/>
      <c r="AC39" s="80" t="b">
        <v>0</v>
      </c>
      <c r="AD39" s="80">
        <v>0</v>
      </c>
      <c r="AE39" s="86" t="s">
        <v>736</v>
      </c>
      <c r="AF39" s="80" t="b">
        <v>0</v>
      </c>
      <c r="AG39" s="80" t="s">
        <v>740</v>
      </c>
      <c r="AH39" s="80"/>
      <c r="AI39" s="86" t="s">
        <v>736</v>
      </c>
      <c r="AJ39" s="80" t="b">
        <v>0</v>
      </c>
      <c r="AK39" s="80">
        <v>0</v>
      </c>
      <c r="AL39" s="86" t="s">
        <v>736</v>
      </c>
      <c r="AM39" s="80" t="s">
        <v>751</v>
      </c>
      <c r="AN39" s="80" t="b">
        <v>0</v>
      </c>
      <c r="AO39" s="86" t="s">
        <v>650</v>
      </c>
      <c r="AP39" s="80" t="s">
        <v>178</v>
      </c>
      <c r="AQ39" s="80">
        <v>0</v>
      </c>
      <c r="AR39" s="80">
        <v>0</v>
      </c>
      <c r="AS39" s="80"/>
      <c r="AT39" s="80"/>
      <c r="AU39" s="80"/>
      <c r="AV39" s="80"/>
      <c r="AW39" s="80"/>
      <c r="AX39" s="80"/>
      <c r="AY39" s="80"/>
      <c r="AZ39" s="80"/>
      <c r="BA39">
        <v>1</v>
      </c>
      <c r="BB39" s="79" t="str">
        <f>REPLACE(INDEX(GroupVertices[Group],MATCH(Edges[[#This Row],[Vertex 1]],GroupVertices[Vertex],0)),1,1,"")</f>
        <v>2</v>
      </c>
      <c r="BC39" s="79" t="str">
        <f>REPLACE(INDEX(GroupVertices[Group],MATCH(Edges[[#This Row],[Vertex 2]],GroupVertices[Vertex],0)),1,1,"")</f>
        <v>2</v>
      </c>
      <c r="BD39" s="48">
        <v>0</v>
      </c>
      <c r="BE39" s="49">
        <v>0</v>
      </c>
      <c r="BF39" s="48">
        <v>0</v>
      </c>
      <c r="BG39" s="49">
        <v>0</v>
      </c>
      <c r="BH39" s="48">
        <v>0</v>
      </c>
      <c r="BI39" s="49">
        <v>0</v>
      </c>
      <c r="BJ39" s="48">
        <v>2</v>
      </c>
      <c r="BK39" s="49">
        <v>100</v>
      </c>
      <c r="BL39" s="48">
        <v>2</v>
      </c>
    </row>
    <row r="40" spans="1:64" ht="15">
      <c r="A40" s="65" t="s">
        <v>249</v>
      </c>
      <c r="B40" s="65" t="s">
        <v>297</v>
      </c>
      <c r="C40" s="66" t="s">
        <v>2104</v>
      </c>
      <c r="D40" s="67">
        <v>10</v>
      </c>
      <c r="E40" s="68" t="s">
        <v>136</v>
      </c>
      <c r="F40" s="69">
        <v>12</v>
      </c>
      <c r="G40" s="66"/>
      <c r="H40" s="70"/>
      <c r="I40" s="71"/>
      <c r="J40" s="71"/>
      <c r="K40" s="34" t="s">
        <v>65</v>
      </c>
      <c r="L40" s="78">
        <v>40</v>
      </c>
      <c r="M40" s="78"/>
      <c r="N40" s="73"/>
      <c r="O40" s="80" t="s">
        <v>315</v>
      </c>
      <c r="P40" s="82">
        <v>43565.75990740741</v>
      </c>
      <c r="Q40" s="80" t="s">
        <v>330</v>
      </c>
      <c r="R40" s="80"/>
      <c r="S40" s="80"/>
      <c r="T40" s="80"/>
      <c r="U40" s="80"/>
      <c r="V40" s="84" t="s">
        <v>443</v>
      </c>
      <c r="W40" s="82">
        <v>43565.75990740741</v>
      </c>
      <c r="X40" s="84" t="s">
        <v>530</v>
      </c>
      <c r="Y40" s="80"/>
      <c r="Z40" s="80"/>
      <c r="AA40" s="86" t="s">
        <v>651</v>
      </c>
      <c r="AB40" s="80"/>
      <c r="AC40" s="80" t="b">
        <v>0</v>
      </c>
      <c r="AD40" s="80">
        <v>0</v>
      </c>
      <c r="AE40" s="86" t="s">
        <v>736</v>
      </c>
      <c r="AF40" s="80" t="b">
        <v>0</v>
      </c>
      <c r="AG40" s="80" t="s">
        <v>742</v>
      </c>
      <c r="AH40" s="80"/>
      <c r="AI40" s="86" t="s">
        <v>736</v>
      </c>
      <c r="AJ40" s="80" t="b">
        <v>0</v>
      </c>
      <c r="AK40" s="80">
        <v>2</v>
      </c>
      <c r="AL40" s="86" t="s">
        <v>727</v>
      </c>
      <c r="AM40" s="80" t="s">
        <v>748</v>
      </c>
      <c r="AN40" s="80" t="b">
        <v>0</v>
      </c>
      <c r="AO40" s="86" t="s">
        <v>727</v>
      </c>
      <c r="AP40" s="80" t="s">
        <v>178</v>
      </c>
      <c r="AQ40" s="80">
        <v>0</v>
      </c>
      <c r="AR40" s="80">
        <v>0</v>
      </c>
      <c r="AS40" s="80"/>
      <c r="AT40" s="80"/>
      <c r="AU40" s="80"/>
      <c r="AV40" s="80"/>
      <c r="AW40" s="80"/>
      <c r="AX40" s="80"/>
      <c r="AY40" s="80"/>
      <c r="AZ40" s="80"/>
      <c r="BA40">
        <v>2</v>
      </c>
      <c r="BB40" s="79" t="str">
        <f>REPLACE(INDEX(GroupVertices[Group],MATCH(Edges[[#This Row],[Vertex 1]],GroupVertices[Vertex],0)),1,1,"")</f>
        <v>7</v>
      </c>
      <c r="BC40" s="79" t="str">
        <f>REPLACE(INDEX(GroupVertices[Group],MATCH(Edges[[#This Row],[Vertex 2]],GroupVertices[Vertex],0)),1,1,"")</f>
        <v>7</v>
      </c>
      <c r="BD40" s="48">
        <v>0</v>
      </c>
      <c r="BE40" s="49">
        <v>0</v>
      </c>
      <c r="BF40" s="48">
        <v>0</v>
      </c>
      <c r="BG40" s="49">
        <v>0</v>
      </c>
      <c r="BH40" s="48">
        <v>0</v>
      </c>
      <c r="BI40" s="49">
        <v>0</v>
      </c>
      <c r="BJ40" s="48">
        <v>26</v>
      </c>
      <c r="BK40" s="49">
        <v>100</v>
      </c>
      <c r="BL40" s="48">
        <v>26</v>
      </c>
    </row>
    <row r="41" spans="1:64" ht="15">
      <c r="A41" s="65" t="s">
        <v>249</v>
      </c>
      <c r="B41" s="65" t="s">
        <v>297</v>
      </c>
      <c r="C41" s="66" t="s">
        <v>2104</v>
      </c>
      <c r="D41" s="67">
        <v>10</v>
      </c>
      <c r="E41" s="68" t="s">
        <v>136</v>
      </c>
      <c r="F41" s="69">
        <v>12</v>
      </c>
      <c r="G41" s="66"/>
      <c r="H41" s="70"/>
      <c r="I41" s="71"/>
      <c r="J41" s="71"/>
      <c r="K41" s="34" t="s">
        <v>65</v>
      </c>
      <c r="L41" s="78">
        <v>41</v>
      </c>
      <c r="M41" s="78"/>
      <c r="N41" s="73"/>
      <c r="O41" s="80" t="s">
        <v>315</v>
      </c>
      <c r="P41" s="82">
        <v>43565.76050925926</v>
      </c>
      <c r="Q41" s="80" t="s">
        <v>331</v>
      </c>
      <c r="R41" s="84" t="s">
        <v>367</v>
      </c>
      <c r="S41" s="80" t="s">
        <v>377</v>
      </c>
      <c r="T41" s="80" t="s">
        <v>384</v>
      </c>
      <c r="U41" s="80"/>
      <c r="V41" s="84" t="s">
        <v>443</v>
      </c>
      <c r="W41" s="82">
        <v>43565.76050925926</v>
      </c>
      <c r="X41" s="84" t="s">
        <v>531</v>
      </c>
      <c r="Y41" s="80"/>
      <c r="Z41" s="80"/>
      <c r="AA41" s="86" t="s">
        <v>652</v>
      </c>
      <c r="AB41" s="80"/>
      <c r="AC41" s="80" t="b">
        <v>0</v>
      </c>
      <c r="AD41" s="80">
        <v>0</v>
      </c>
      <c r="AE41" s="86" t="s">
        <v>736</v>
      </c>
      <c r="AF41" s="80" t="b">
        <v>0</v>
      </c>
      <c r="AG41" s="80" t="s">
        <v>742</v>
      </c>
      <c r="AH41" s="80"/>
      <c r="AI41" s="86" t="s">
        <v>736</v>
      </c>
      <c r="AJ41" s="80" t="b">
        <v>0</v>
      </c>
      <c r="AK41" s="80">
        <v>2</v>
      </c>
      <c r="AL41" s="86" t="s">
        <v>705</v>
      </c>
      <c r="AM41" s="80" t="s">
        <v>748</v>
      </c>
      <c r="AN41" s="80" t="b">
        <v>0</v>
      </c>
      <c r="AO41" s="86" t="s">
        <v>705</v>
      </c>
      <c r="AP41" s="80" t="s">
        <v>178</v>
      </c>
      <c r="AQ41" s="80">
        <v>0</v>
      </c>
      <c r="AR41" s="80">
        <v>0</v>
      </c>
      <c r="AS41" s="80"/>
      <c r="AT41" s="80"/>
      <c r="AU41" s="80"/>
      <c r="AV41" s="80"/>
      <c r="AW41" s="80"/>
      <c r="AX41" s="80"/>
      <c r="AY41" s="80"/>
      <c r="AZ41" s="80"/>
      <c r="BA41">
        <v>2</v>
      </c>
      <c r="BB41" s="79" t="str">
        <f>REPLACE(INDEX(GroupVertices[Group],MATCH(Edges[[#This Row],[Vertex 1]],GroupVertices[Vertex],0)),1,1,"")</f>
        <v>7</v>
      </c>
      <c r="BC41" s="79" t="str">
        <f>REPLACE(INDEX(GroupVertices[Group],MATCH(Edges[[#This Row],[Vertex 2]],GroupVertices[Vertex],0)),1,1,"")</f>
        <v>7</v>
      </c>
      <c r="BD41" s="48"/>
      <c r="BE41" s="49"/>
      <c r="BF41" s="48"/>
      <c r="BG41" s="49"/>
      <c r="BH41" s="48"/>
      <c r="BI41" s="49"/>
      <c r="BJ41" s="48"/>
      <c r="BK41" s="49"/>
      <c r="BL41" s="48"/>
    </row>
    <row r="42" spans="1:64" ht="15">
      <c r="A42" s="65" t="s">
        <v>249</v>
      </c>
      <c r="B42" s="65" t="s">
        <v>310</v>
      </c>
      <c r="C42" s="66" t="s">
        <v>2103</v>
      </c>
      <c r="D42" s="67">
        <v>3</v>
      </c>
      <c r="E42" s="68" t="s">
        <v>132</v>
      </c>
      <c r="F42" s="69">
        <v>35</v>
      </c>
      <c r="G42" s="66"/>
      <c r="H42" s="70"/>
      <c r="I42" s="71"/>
      <c r="J42" s="71"/>
      <c r="K42" s="34" t="s">
        <v>65</v>
      </c>
      <c r="L42" s="78">
        <v>42</v>
      </c>
      <c r="M42" s="78"/>
      <c r="N42" s="73"/>
      <c r="O42" s="80" t="s">
        <v>316</v>
      </c>
      <c r="P42" s="82">
        <v>43565.76050925926</v>
      </c>
      <c r="Q42" s="80" t="s">
        <v>331</v>
      </c>
      <c r="R42" s="84" t="s">
        <v>367</v>
      </c>
      <c r="S42" s="80" t="s">
        <v>377</v>
      </c>
      <c r="T42" s="80" t="s">
        <v>384</v>
      </c>
      <c r="U42" s="80"/>
      <c r="V42" s="84" t="s">
        <v>443</v>
      </c>
      <c r="W42" s="82">
        <v>43565.76050925926</v>
      </c>
      <c r="X42" s="84" t="s">
        <v>531</v>
      </c>
      <c r="Y42" s="80"/>
      <c r="Z42" s="80"/>
      <c r="AA42" s="86" t="s">
        <v>652</v>
      </c>
      <c r="AB42" s="80"/>
      <c r="AC42" s="80" t="b">
        <v>0</v>
      </c>
      <c r="AD42" s="80">
        <v>0</v>
      </c>
      <c r="AE42" s="86" t="s">
        <v>736</v>
      </c>
      <c r="AF42" s="80" t="b">
        <v>0</v>
      </c>
      <c r="AG42" s="80" t="s">
        <v>742</v>
      </c>
      <c r="AH42" s="80"/>
      <c r="AI42" s="86" t="s">
        <v>736</v>
      </c>
      <c r="AJ42" s="80" t="b">
        <v>0</v>
      </c>
      <c r="AK42" s="80">
        <v>2</v>
      </c>
      <c r="AL42" s="86" t="s">
        <v>705</v>
      </c>
      <c r="AM42" s="80" t="s">
        <v>748</v>
      </c>
      <c r="AN42" s="80" t="b">
        <v>0</v>
      </c>
      <c r="AO42" s="86" t="s">
        <v>705</v>
      </c>
      <c r="AP42" s="80" t="s">
        <v>178</v>
      </c>
      <c r="AQ42" s="80">
        <v>0</v>
      </c>
      <c r="AR42" s="80">
        <v>0</v>
      </c>
      <c r="AS42" s="80"/>
      <c r="AT42" s="80"/>
      <c r="AU42" s="80"/>
      <c r="AV42" s="80"/>
      <c r="AW42" s="80"/>
      <c r="AX42" s="80"/>
      <c r="AY42" s="80"/>
      <c r="AZ42" s="80"/>
      <c r="BA42">
        <v>1</v>
      </c>
      <c r="BB42" s="79" t="str">
        <f>REPLACE(INDEX(GroupVertices[Group],MATCH(Edges[[#This Row],[Vertex 1]],GroupVertices[Vertex],0)),1,1,"")</f>
        <v>7</v>
      </c>
      <c r="BC42" s="79" t="str">
        <f>REPLACE(INDEX(GroupVertices[Group],MATCH(Edges[[#This Row],[Vertex 2]],GroupVertices[Vertex],0)),1,1,"")</f>
        <v>7</v>
      </c>
      <c r="BD42" s="48">
        <v>0</v>
      </c>
      <c r="BE42" s="49">
        <v>0</v>
      </c>
      <c r="BF42" s="48">
        <v>0</v>
      </c>
      <c r="BG42" s="49">
        <v>0</v>
      </c>
      <c r="BH42" s="48">
        <v>0</v>
      </c>
      <c r="BI42" s="49">
        <v>0</v>
      </c>
      <c r="BJ42" s="48">
        <v>11</v>
      </c>
      <c r="BK42" s="49">
        <v>100</v>
      </c>
      <c r="BL42" s="48">
        <v>11</v>
      </c>
    </row>
    <row r="43" spans="1:64" ht="15">
      <c r="A43" s="65" t="s">
        <v>250</v>
      </c>
      <c r="B43" s="65" t="s">
        <v>301</v>
      </c>
      <c r="C43" s="66" t="s">
        <v>2103</v>
      </c>
      <c r="D43" s="67">
        <v>3</v>
      </c>
      <c r="E43" s="68" t="s">
        <v>132</v>
      </c>
      <c r="F43" s="69">
        <v>35</v>
      </c>
      <c r="G43" s="66"/>
      <c r="H43" s="70"/>
      <c r="I43" s="71"/>
      <c r="J43" s="71"/>
      <c r="K43" s="34" t="s">
        <v>65</v>
      </c>
      <c r="L43" s="78">
        <v>43</v>
      </c>
      <c r="M43" s="78"/>
      <c r="N43" s="73"/>
      <c r="O43" s="80" t="s">
        <v>315</v>
      </c>
      <c r="P43" s="82">
        <v>43565.767430555556</v>
      </c>
      <c r="Q43" s="80" t="s">
        <v>327</v>
      </c>
      <c r="R43" s="80"/>
      <c r="S43" s="80"/>
      <c r="T43" s="80" t="s">
        <v>383</v>
      </c>
      <c r="U43" s="80"/>
      <c r="V43" s="84" t="s">
        <v>444</v>
      </c>
      <c r="W43" s="82">
        <v>43565.767430555556</v>
      </c>
      <c r="X43" s="84" t="s">
        <v>532</v>
      </c>
      <c r="Y43" s="80"/>
      <c r="Z43" s="80"/>
      <c r="AA43" s="86" t="s">
        <v>653</v>
      </c>
      <c r="AB43" s="80"/>
      <c r="AC43" s="80" t="b">
        <v>0</v>
      </c>
      <c r="AD43" s="80">
        <v>0</v>
      </c>
      <c r="AE43" s="86" t="s">
        <v>736</v>
      </c>
      <c r="AF43" s="80" t="b">
        <v>0</v>
      </c>
      <c r="AG43" s="80" t="s">
        <v>741</v>
      </c>
      <c r="AH43" s="80"/>
      <c r="AI43" s="86" t="s">
        <v>736</v>
      </c>
      <c r="AJ43" s="80" t="b">
        <v>0</v>
      </c>
      <c r="AK43" s="80">
        <v>27</v>
      </c>
      <c r="AL43" s="86" t="s">
        <v>713</v>
      </c>
      <c r="AM43" s="80" t="s">
        <v>748</v>
      </c>
      <c r="AN43" s="80" t="b">
        <v>0</v>
      </c>
      <c r="AO43" s="86" t="s">
        <v>713</v>
      </c>
      <c r="AP43" s="80" t="s">
        <v>178</v>
      </c>
      <c r="AQ43" s="80">
        <v>0</v>
      </c>
      <c r="AR43" s="80">
        <v>0</v>
      </c>
      <c r="AS43" s="80"/>
      <c r="AT43" s="80"/>
      <c r="AU43" s="80"/>
      <c r="AV43" s="80"/>
      <c r="AW43" s="80"/>
      <c r="AX43" s="80"/>
      <c r="AY43" s="80"/>
      <c r="AZ43" s="80"/>
      <c r="BA43">
        <v>1</v>
      </c>
      <c r="BB43" s="79" t="str">
        <f>REPLACE(INDEX(GroupVertices[Group],MATCH(Edges[[#This Row],[Vertex 1]],GroupVertices[Vertex],0)),1,1,"")</f>
        <v>1</v>
      </c>
      <c r="BC43" s="79" t="str">
        <f>REPLACE(INDEX(GroupVertices[Group],MATCH(Edges[[#This Row],[Vertex 2]],GroupVertices[Vertex],0)),1,1,"")</f>
        <v>1</v>
      </c>
      <c r="BD43" s="48">
        <v>0</v>
      </c>
      <c r="BE43" s="49">
        <v>0</v>
      </c>
      <c r="BF43" s="48">
        <v>2</v>
      </c>
      <c r="BG43" s="49">
        <v>12.5</v>
      </c>
      <c r="BH43" s="48">
        <v>0</v>
      </c>
      <c r="BI43" s="49">
        <v>0</v>
      </c>
      <c r="BJ43" s="48">
        <v>14</v>
      </c>
      <c r="BK43" s="49">
        <v>87.5</v>
      </c>
      <c r="BL43" s="48">
        <v>16</v>
      </c>
    </row>
    <row r="44" spans="1:64" ht="15">
      <c r="A44" s="65" t="s">
        <v>251</v>
      </c>
      <c r="B44" s="65" t="s">
        <v>300</v>
      </c>
      <c r="C44" s="66" t="s">
        <v>2103</v>
      </c>
      <c r="D44" s="67">
        <v>3</v>
      </c>
      <c r="E44" s="68" t="s">
        <v>132</v>
      </c>
      <c r="F44" s="69">
        <v>35</v>
      </c>
      <c r="G44" s="66"/>
      <c r="H44" s="70"/>
      <c r="I44" s="71"/>
      <c r="J44" s="71"/>
      <c r="K44" s="34" t="s">
        <v>65</v>
      </c>
      <c r="L44" s="78">
        <v>44</v>
      </c>
      <c r="M44" s="78"/>
      <c r="N44" s="73"/>
      <c r="O44" s="80" t="s">
        <v>315</v>
      </c>
      <c r="P44" s="82">
        <v>43565.777280092596</v>
      </c>
      <c r="Q44" s="80" t="s">
        <v>328</v>
      </c>
      <c r="R44" s="80"/>
      <c r="S44" s="80"/>
      <c r="T44" s="80"/>
      <c r="U44" s="80"/>
      <c r="V44" s="84" t="s">
        <v>445</v>
      </c>
      <c r="W44" s="82">
        <v>43565.777280092596</v>
      </c>
      <c r="X44" s="84" t="s">
        <v>533</v>
      </c>
      <c r="Y44" s="80"/>
      <c r="Z44" s="80"/>
      <c r="AA44" s="86" t="s">
        <v>654</v>
      </c>
      <c r="AB44" s="80"/>
      <c r="AC44" s="80" t="b">
        <v>0</v>
      </c>
      <c r="AD44" s="80">
        <v>0</v>
      </c>
      <c r="AE44" s="86" t="s">
        <v>736</v>
      </c>
      <c r="AF44" s="80" t="b">
        <v>0</v>
      </c>
      <c r="AG44" s="80" t="s">
        <v>741</v>
      </c>
      <c r="AH44" s="80"/>
      <c r="AI44" s="86" t="s">
        <v>736</v>
      </c>
      <c r="AJ44" s="80" t="b">
        <v>0</v>
      </c>
      <c r="AK44" s="80">
        <v>6</v>
      </c>
      <c r="AL44" s="86" t="s">
        <v>710</v>
      </c>
      <c r="AM44" s="80" t="s">
        <v>747</v>
      </c>
      <c r="AN44" s="80" t="b">
        <v>0</v>
      </c>
      <c r="AO44" s="86" t="s">
        <v>710</v>
      </c>
      <c r="AP44" s="80" t="s">
        <v>178</v>
      </c>
      <c r="AQ44" s="80">
        <v>0</v>
      </c>
      <c r="AR44" s="80">
        <v>0</v>
      </c>
      <c r="AS44" s="80"/>
      <c r="AT44" s="80"/>
      <c r="AU44" s="80"/>
      <c r="AV44" s="80"/>
      <c r="AW44" s="80"/>
      <c r="AX44" s="80"/>
      <c r="AY44" s="80"/>
      <c r="AZ44" s="80"/>
      <c r="BA44">
        <v>1</v>
      </c>
      <c r="BB44" s="79" t="str">
        <f>REPLACE(INDEX(GroupVertices[Group],MATCH(Edges[[#This Row],[Vertex 1]],GroupVertices[Vertex],0)),1,1,"")</f>
        <v>8</v>
      </c>
      <c r="BC44" s="79" t="str">
        <f>REPLACE(INDEX(GroupVertices[Group],MATCH(Edges[[#This Row],[Vertex 2]],GroupVertices[Vertex],0)),1,1,"")</f>
        <v>8</v>
      </c>
      <c r="BD44" s="48">
        <v>0</v>
      </c>
      <c r="BE44" s="49">
        <v>0</v>
      </c>
      <c r="BF44" s="48">
        <v>3</v>
      </c>
      <c r="BG44" s="49">
        <v>7.317073170731708</v>
      </c>
      <c r="BH44" s="48">
        <v>0</v>
      </c>
      <c r="BI44" s="49">
        <v>0</v>
      </c>
      <c r="BJ44" s="48">
        <v>38</v>
      </c>
      <c r="BK44" s="49">
        <v>92.6829268292683</v>
      </c>
      <c r="BL44" s="48">
        <v>41</v>
      </c>
    </row>
    <row r="45" spans="1:64" ht="15">
      <c r="A45" s="65" t="s">
        <v>252</v>
      </c>
      <c r="B45" s="65" t="s">
        <v>301</v>
      </c>
      <c r="C45" s="66" t="s">
        <v>2103</v>
      </c>
      <c r="D45" s="67">
        <v>3</v>
      </c>
      <c r="E45" s="68" t="s">
        <v>132</v>
      </c>
      <c r="F45" s="69">
        <v>35</v>
      </c>
      <c r="G45" s="66"/>
      <c r="H45" s="70"/>
      <c r="I45" s="71"/>
      <c r="J45" s="71"/>
      <c r="K45" s="34" t="s">
        <v>65</v>
      </c>
      <c r="L45" s="78">
        <v>45</v>
      </c>
      <c r="M45" s="78"/>
      <c r="N45" s="73"/>
      <c r="O45" s="80" t="s">
        <v>315</v>
      </c>
      <c r="P45" s="82">
        <v>43565.78590277778</v>
      </c>
      <c r="Q45" s="80" t="s">
        <v>327</v>
      </c>
      <c r="R45" s="80"/>
      <c r="S45" s="80"/>
      <c r="T45" s="80" t="s">
        <v>383</v>
      </c>
      <c r="U45" s="80"/>
      <c r="V45" s="84" t="s">
        <v>446</v>
      </c>
      <c r="W45" s="82">
        <v>43565.78590277778</v>
      </c>
      <c r="X45" s="84" t="s">
        <v>534</v>
      </c>
      <c r="Y45" s="80"/>
      <c r="Z45" s="80"/>
      <c r="AA45" s="86" t="s">
        <v>655</v>
      </c>
      <c r="AB45" s="80"/>
      <c r="AC45" s="80" t="b">
        <v>0</v>
      </c>
      <c r="AD45" s="80">
        <v>0</v>
      </c>
      <c r="AE45" s="86" t="s">
        <v>736</v>
      </c>
      <c r="AF45" s="80" t="b">
        <v>0</v>
      </c>
      <c r="AG45" s="80" t="s">
        <v>741</v>
      </c>
      <c r="AH45" s="80"/>
      <c r="AI45" s="86" t="s">
        <v>736</v>
      </c>
      <c r="AJ45" s="80" t="b">
        <v>0</v>
      </c>
      <c r="AK45" s="80">
        <v>27</v>
      </c>
      <c r="AL45" s="86" t="s">
        <v>713</v>
      </c>
      <c r="AM45" s="80" t="s">
        <v>748</v>
      </c>
      <c r="AN45" s="80" t="b">
        <v>0</v>
      </c>
      <c r="AO45" s="86" t="s">
        <v>713</v>
      </c>
      <c r="AP45" s="80" t="s">
        <v>178</v>
      </c>
      <c r="AQ45" s="80">
        <v>0</v>
      </c>
      <c r="AR45" s="80">
        <v>0</v>
      </c>
      <c r="AS45" s="80"/>
      <c r="AT45" s="80"/>
      <c r="AU45" s="80"/>
      <c r="AV45" s="80"/>
      <c r="AW45" s="80"/>
      <c r="AX45" s="80"/>
      <c r="AY45" s="80"/>
      <c r="AZ45" s="80"/>
      <c r="BA45">
        <v>1</v>
      </c>
      <c r="BB45" s="79" t="str">
        <f>REPLACE(INDEX(GroupVertices[Group],MATCH(Edges[[#This Row],[Vertex 1]],GroupVertices[Vertex],0)),1,1,"")</f>
        <v>1</v>
      </c>
      <c r="BC45" s="79" t="str">
        <f>REPLACE(INDEX(GroupVertices[Group],MATCH(Edges[[#This Row],[Vertex 2]],GroupVertices[Vertex],0)),1,1,"")</f>
        <v>1</v>
      </c>
      <c r="BD45" s="48">
        <v>0</v>
      </c>
      <c r="BE45" s="49">
        <v>0</v>
      </c>
      <c r="BF45" s="48">
        <v>2</v>
      </c>
      <c r="BG45" s="49">
        <v>12.5</v>
      </c>
      <c r="BH45" s="48">
        <v>0</v>
      </c>
      <c r="BI45" s="49">
        <v>0</v>
      </c>
      <c r="BJ45" s="48">
        <v>14</v>
      </c>
      <c r="BK45" s="49">
        <v>87.5</v>
      </c>
      <c r="BL45" s="48">
        <v>16</v>
      </c>
    </row>
    <row r="46" spans="1:64" ht="15">
      <c r="A46" s="65" t="s">
        <v>253</v>
      </c>
      <c r="B46" s="65" t="s">
        <v>253</v>
      </c>
      <c r="C46" s="66" t="s">
        <v>2103</v>
      </c>
      <c r="D46" s="67">
        <v>3</v>
      </c>
      <c r="E46" s="68" t="s">
        <v>132</v>
      </c>
      <c r="F46" s="69">
        <v>35</v>
      </c>
      <c r="G46" s="66"/>
      <c r="H46" s="70"/>
      <c r="I46" s="71"/>
      <c r="J46" s="71"/>
      <c r="K46" s="34" t="s">
        <v>65</v>
      </c>
      <c r="L46" s="78">
        <v>46</v>
      </c>
      <c r="M46" s="78"/>
      <c r="N46" s="73"/>
      <c r="O46" s="80" t="s">
        <v>178</v>
      </c>
      <c r="P46" s="82">
        <v>43565.77724537037</v>
      </c>
      <c r="Q46" s="80" t="s">
        <v>332</v>
      </c>
      <c r="R46" s="80"/>
      <c r="S46" s="80"/>
      <c r="T46" s="80" t="s">
        <v>382</v>
      </c>
      <c r="U46" s="80"/>
      <c r="V46" s="84" t="s">
        <v>447</v>
      </c>
      <c r="W46" s="82">
        <v>43565.77724537037</v>
      </c>
      <c r="X46" s="84" t="s">
        <v>535</v>
      </c>
      <c r="Y46" s="80"/>
      <c r="Z46" s="80"/>
      <c r="AA46" s="86" t="s">
        <v>656</v>
      </c>
      <c r="AB46" s="80"/>
      <c r="AC46" s="80" t="b">
        <v>0</v>
      </c>
      <c r="AD46" s="80">
        <v>6</v>
      </c>
      <c r="AE46" s="86" t="s">
        <v>736</v>
      </c>
      <c r="AF46" s="80" t="b">
        <v>0</v>
      </c>
      <c r="AG46" s="80" t="s">
        <v>742</v>
      </c>
      <c r="AH46" s="80"/>
      <c r="AI46" s="86" t="s">
        <v>736</v>
      </c>
      <c r="AJ46" s="80" t="b">
        <v>0</v>
      </c>
      <c r="AK46" s="80">
        <v>2</v>
      </c>
      <c r="AL46" s="86" t="s">
        <v>736</v>
      </c>
      <c r="AM46" s="80" t="s">
        <v>748</v>
      </c>
      <c r="AN46" s="80" t="b">
        <v>0</v>
      </c>
      <c r="AO46" s="86" t="s">
        <v>656</v>
      </c>
      <c r="AP46" s="80" t="s">
        <v>178</v>
      </c>
      <c r="AQ46" s="80">
        <v>0</v>
      </c>
      <c r="AR46" s="80">
        <v>0</v>
      </c>
      <c r="AS46" s="80"/>
      <c r="AT46" s="80"/>
      <c r="AU46" s="80"/>
      <c r="AV46" s="80"/>
      <c r="AW46" s="80"/>
      <c r="AX46" s="80"/>
      <c r="AY46" s="80"/>
      <c r="AZ46" s="80"/>
      <c r="BA46">
        <v>1</v>
      </c>
      <c r="BB46" s="79" t="str">
        <f>REPLACE(INDEX(GroupVertices[Group],MATCH(Edges[[#This Row],[Vertex 1]],GroupVertices[Vertex],0)),1,1,"")</f>
        <v>12</v>
      </c>
      <c r="BC46" s="79" t="str">
        <f>REPLACE(INDEX(GroupVertices[Group],MATCH(Edges[[#This Row],[Vertex 2]],GroupVertices[Vertex],0)),1,1,"")</f>
        <v>12</v>
      </c>
      <c r="BD46" s="48">
        <v>0</v>
      </c>
      <c r="BE46" s="49">
        <v>0</v>
      </c>
      <c r="BF46" s="48">
        <v>0</v>
      </c>
      <c r="BG46" s="49">
        <v>0</v>
      </c>
      <c r="BH46" s="48">
        <v>0</v>
      </c>
      <c r="BI46" s="49">
        <v>0</v>
      </c>
      <c r="BJ46" s="48">
        <v>22</v>
      </c>
      <c r="BK46" s="49">
        <v>100</v>
      </c>
      <c r="BL46" s="48">
        <v>22</v>
      </c>
    </row>
    <row r="47" spans="1:64" ht="15">
      <c r="A47" s="65" t="s">
        <v>254</v>
      </c>
      <c r="B47" s="65" t="s">
        <v>253</v>
      </c>
      <c r="C47" s="66" t="s">
        <v>2103</v>
      </c>
      <c r="D47" s="67">
        <v>3</v>
      </c>
      <c r="E47" s="68" t="s">
        <v>132</v>
      </c>
      <c r="F47" s="69">
        <v>35</v>
      </c>
      <c r="G47" s="66"/>
      <c r="H47" s="70"/>
      <c r="I47" s="71"/>
      <c r="J47" s="71"/>
      <c r="K47" s="34" t="s">
        <v>65</v>
      </c>
      <c r="L47" s="78">
        <v>47</v>
      </c>
      <c r="M47" s="78"/>
      <c r="N47" s="73"/>
      <c r="O47" s="80" t="s">
        <v>315</v>
      </c>
      <c r="P47" s="82">
        <v>43565.78642361111</v>
      </c>
      <c r="Q47" s="80" t="s">
        <v>332</v>
      </c>
      <c r="R47" s="80"/>
      <c r="S47" s="80"/>
      <c r="T47" s="80"/>
      <c r="U47" s="80"/>
      <c r="V47" s="84" t="s">
        <v>448</v>
      </c>
      <c r="W47" s="82">
        <v>43565.78642361111</v>
      </c>
      <c r="X47" s="84" t="s">
        <v>536</v>
      </c>
      <c r="Y47" s="80"/>
      <c r="Z47" s="80"/>
      <c r="AA47" s="86" t="s">
        <v>657</v>
      </c>
      <c r="AB47" s="80"/>
      <c r="AC47" s="80" t="b">
        <v>0</v>
      </c>
      <c r="AD47" s="80">
        <v>0</v>
      </c>
      <c r="AE47" s="86" t="s">
        <v>736</v>
      </c>
      <c r="AF47" s="80" t="b">
        <v>0</v>
      </c>
      <c r="AG47" s="80" t="s">
        <v>742</v>
      </c>
      <c r="AH47" s="80"/>
      <c r="AI47" s="86" t="s">
        <v>736</v>
      </c>
      <c r="AJ47" s="80" t="b">
        <v>0</v>
      </c>
      <c r="AK47" s="80">
        <v>2</v>
      </c>
      <c r="AL47" s="86" t="s">
        <v>656</v>
      </c>
      <c r="AM47" s="80" t="s">
        <v>749</v>
      </c>
      <c r="AN47" s="80" t="b">
        <v>0</v>
      </c>
      <c r="AO47" s="86" t="s">
        <v>656</v>
      </c>
      <c r="AP47" s="80" t="s">
        <v>178</v>
      </c>
      <c r="AQ47" s="80">
        <v>0</v>
      </c>
      <c r="AR47" s="80">
        <v>0</v>
      </c>
      <c r="AS47" s="80"/>
      <c r="AT47" s="80"/>
      <c r="AU47" s="80"/>
      <c r="AV47" s="80"/>
      <c r="AW47" s="80"/>
      <c r="AX47" s="80"/>
      <c r="AY47" s="80"/>
      <c r="AZ47" s="80"/>
      <c r="BA47">
        <v>1</v>
      </c>
      <c r="BB47" s="79" t="str">
        <f>REPLACE(INDEX(GroupVertices[Group],MATCH(Edges[[#This Row],[Vertex 1]],GroupVertices[Vertex],0)),1,1,"")</f>
        <v>12</v>
      </c>
      <c r="BC47" s="79" t="str">
        <f>REPLACE(INDEX(GroupVertices[Group],MATCH(Edges[[#This Row],[Vertex 2]],GroupVertices[Vertex],0)),1,1,"")</f>
        <v>12</v>
      </c>
      <c r="BD47" s="48">
        <v>0</v>
      </c>
      <c r="BE47" s="49">
        <v>0</v>
      </c>
      <c r="BF47" s="48">
        <v>0</v>
      </c>
      <c r="BG47" s="49">
        <v>0</v>
      </c>
      <c r="BH47" s="48">
        <v>0</v>
      </c>
      <c r="BI47" s="49">
        <v>0</v>
      </c>
      <c r="BJ47" s="48">
        <v>22</v>
      </c>
      <c r="BK47" s="49">
        <v>100</v>
      </c>
      <c r="BL47" s="48">
        <v>22</v>
      </c>
    </row>
    <row r="48" spans="1:64" ht="15">
      <c r="A48" s="65" t="s">
        <v>255</v>
      </c>
      <c r="B48" s="65" t="s">
        <v>301</v>
      </c>
      <c r="C48" s="66" t="s">
        <v>2103</v>
      </c>
      <c r="D48" s="67">
        <v>3</v>
      </c>
      <c r="E48" s="68" t="s">
        <v>132</v>
      </c>
      <c r="F48" s="69">
        <v>35</v>
      </c>
      <c r="G48" s="66"/>
      <c r="H48" s="70"/>
      <c r="I48" s="71"/>
      <c r="J48" s="71"/>
      <c r="K48" s="34" t="s">
        <v>65</v>
      </c>
      <c r="L48" s="78">
        <v>48</v>
      </c>
      <c r="M48" s="78"/>
      <c r="N48" s="73"/>
      <c r="O48" s="80" t="s">
        <v>315</v>
      </c>
      <c r="P48" s="82">
        <v>43565.79068287037</v>
      </c>
      <c r="Q48" s="80" t="s">
        <v>327</v>
      </c>
      <c r="R48" s="80"/>
      <c r="S48" s="80"/>
      <c r="T48" s="80" t="s">
        <v>383</v>
      </c>
      <c r="U48" s="80"/>
      <c r="V48" s="84" t="s">
        <v>449</v>
      </c>
      <c r="W48" s="82">
        <v>43565.79068287037</v>
      </c>
      <c r="X48" s="84" t="s">
        <v>537</v>
      </c>
      <c r="Y48" s="80"/>
      <c r="Z48" s="80"/>
      <c r="AA48" s="86" t="s">
        <v>658</v>
      </c>
      <c r="AB48" s="80"/>
      <c r="AC48" s="80" t="b">
        <v>0</v>
      </c>
      <c r="AD48" s="80">
        <v>0</v>
      </c>
      <c r="AE48" s="86" t="s">
        <v>736</v>
      </c>
      <c r="AF48" s="80" t="b">
        <v>0</v>
      </c>
      <c r="AG48" s="80" t="s">
        <v>741</v>
      </c>
      <c r="AH48" s="80"/>
      <c r="AI48" s="86" t="s">
        <v>736</v>
      </c>
      <c r="AJ48" s="80" t="b">
        <v>0</v>
      </c>
      <c r="AK48" s="80">
        <v>27</v>
      </c>
      <c r="AL48" s="86" t="s">
        <v>713</v>
      </c>
      <c r="AM48" s="80" t="s">
        <v>747</v>
      </c>
      <c r="AN48" s="80" t="b">
        <v>0</v>
      </c>
      <c r="AO48" s="86" t="s">
        <v>713</v>
      </c>
      <c r="AP48" s="80" t="s">
        <v>178</v>
      </c>
      <c r="AQ48" s="80">
        <v>0</v>
      </c>
      <c r="AR48" s="80">
        <v>0</v>
      </c>
      <c r="AS48" s="80"/>
      <c r="AT48" s="80"/>
      <c r="AU48" s="80"/>
      <c r="AV48" s="80"/>
      <c r="AW48" s="80"/>
      <c r="AX48" s="80"/>
      <c r="AY48" s="80"/>
      <c r="AZ48" s="80"/>
      <c r="BA48">
        <v>1</v>
      </c>
      <c r="BB48" s="79" t="str">
        <f>REPLACE(INDEX(GroupVertices[Group],MATCH(Edges[[#This Row],[Vertex 1]],GroupVertices[Vertex],0)),1,1,"")</f>
        <v>1</v>
      </c>
      <c r="BC48" s="79" t="str">
        <f>REPLACE(INDEX(GroupVertices[Group],MATCH(Edges[[#This Row],[Vertex 2]],GroupVertices[Vertex],0)),1,1,"")</f>
        <v>1</v>
      </c>
      <c r="BD48" s="48">
        <v>0</v>
      </c>
      <c r="BE48" s="49">
        <v>0</v>
      </c>
      <c r="BF48" s="48">
        <v>2</v>
      </c>
      <c r="BG48" s="49">
        <v>12.5</v>
      </c>
      <c r="BH48" s="48">
        <v>0</v>
      </c>
      <c r="BI48" s="49">
        <v>0</v>
      </c>
      <c r="BJ48" s="48">
        <v>14</v>
      </c>
      <c r="BK48" s="49">
        <v>87.5</v>
      </c>
      <c r="BL48" s="48">
        <v>16</v>
      </c>
    </row>
    <row r="49" spans="1:64" ht="15">
      <c r="A49" s="65" t="s">
        <v>256</v>
      </c>
      <c r="B49" s="65" t="s">
        <v>300</v>
      </c>
      <c r="C49" s="66" t="s">
        <v>2103</v>
      </c>
      <c r="D49" s="67">
        <v>3</v>
      </c>
      <c r="E49" s="68" t="s">
        <v>132</v>
      </c>
      <c r="F49" s="69">
        <v>35</v>
      </c>
      <c r="G49" s="66"/>
      <c r="H49" s="70"/>
      <c r="I49" s="71"/>
      <c r="J49" s="71"/>
      <c r="K49" s="34" t="s">
        <v>65</v>
      </c>
      <c r="L49" s="78">
        <v>49</v>
      </c>
      <c r="M49" s="78"/>
      <c r="N49" s="73"/>
      <c r="O49" s="80" t="s">
        <v>315</v>
      </c>
      <c r="P49" s="82">
        <v>43565.79283564815</v>
      </c>
      <c r="Q49" s="80" t="s">
        <v>328</v>
      </c>
      <c r="R49" s="80"/>
      <c r="S49" s="80"/>
      <c r="T49" s="80"/>
      <c r="U49" s="80"/>
      <c r="V49" s="84" t="s">
        <v>450</v>
      </c>
      <c r="W49" s="82">
        <v>43565.79283564815</v>
      </c>
      <c r="X49" s="84" t="s">
        <v>538</v>
      </c>
      <c r="Y49" s="80"/>
      <c r="Z49" s="80"/>
      <c r="AA49" s="86" t="s">
        <v>659</v>
      </c>
      <c r="AB49" s="80"/>
      <c r="AC49" s="80" t="b">
        <v>0</v>
      </c>
      <c r="AD49" s="80">
        <v>0</v>
      </c>
      <c r="AE49" s="86" t="s">
        <v>736</v>
      </c>
      <c r="AF49" s="80" t="b">
        <v>0</v>
      </c>
      <c r="AG49" s="80" t="s">
        <v>741</v>
      </c>
      <c r="AH49" s="80"/>
      <c r="AI49" s="86" t="s">
        <v>736</v>
      </c>
      <c r="AJ49" s="80" t="b">
        <v>0</v>
      </c>
      <c r="AK49" s="80">
        <v>6</v>
      </c>
      <c r="AL49" s="86" t="s">
        <v>710</v>
      </c>
      <c r="AM49" s="80" t="s">
        <v>748</v>
      </c>
      <c r="AN49" s="80" t="b">
        <v>0</v>
      </c>
      <c r="AO49" s="86" t="s">
        <v>710</v>
      </c>
      <c r="AP49" s="80" t="s">
        <v>178</v>
      </c>
      <c r="AQ49" s="80">
        <v>0</v>
      </c>
      <c r="AR49" s="80">
        <v>0</v>
      </c>
      <c r="AS49" s="80"/>
      <c r="AT49" s="80"/>
      <c r="AU49" s="80"/>
      <c r="AV49" s="80"/>
      <c r="AW49" s="80"/>
      <c r="AX49" s="80"/>
      <c r="AY49" s="80"/>
      <c r="AZ49" s="80"/>
      <c r="BA49">
        <v>1</v>
      </c>
      <c r="BB49" s="79" t="str">
        <f>REPLACE(INDEX(GroupVertices[Group],MATCH(Edges[[#This Row],[Vertex 1]],GroupVertices[Vertex],0)),1,1,"")</f>
        <v>8</v>
      </c>
      <c r="BC49" s="79" t="str">
        <f>REPLACE(INDEX(GroupVertices[Group],MATCH(Edges[[#This Row],[Vertex 2]],GroupVertices[Vertex],0)),1,1,"")</f>
        <v>8</v>
      </c>
      <c r="BD49" s="48">
        <v>0</v>
      </c>
      <c r="BE49" s="49">
        <v>0</v>
      </c>
      <c r="BF49" s="48">
        <v>3</v>
      </c>
      <c r="BG49" s="49">
        <v>7.317073170731708</v>
      </c>
      <c r="BH49" s="48">
        <v>0</v>
      </c>
      <c r="BI49" s="49">
        <v>0</v>
      </c>
      <c r="BJ49" s="48">
        <v>38</v>
      </c>
      <c r="BK49" s="49">
        <v>92.6829268292683</v>
      </c>
      <c r="BL49" s="48">
        <v>41</v>
      </c>
    </row>
    <row r="50" spans="1:64" ht="15">
      <c r="A50" s="65" t="s">
        <v>257</v>
      </c>
      <c r="B50" s="65" t="s">
        <v>257</v>
      </c>
      <c r="C50" s="66" t="s">
        <v>2103</v>
      </c>
      <c r="D50" s="67">
        <v>3</v>
      </c>
      <c r="E50" s="68" t="s">
        <v>132</v>
      </c>
      <c r="F50" s="69">
        <v>35</v>
      </c>
      <c r="G50" s="66"/>
      <c r="H50" s="70"/>
      <c r="I50" s="71"/>
      <c r="J50" s="71"/>
      <c r="K50" s="34" t="s">
        <v>65</v>
      </c>
      <c r="L50" s="78">
        <v>50</v>
      </c>
      <c r="M50" s="78"/>
      <c r="N50" s="73"/>
      <c r="O50" s="80" t="s">
        <v>178</v>
      </c>
      <c r="P50" s="82">
        <v>43565.796111111114</v>
      </c>
      <c r="Q50" s="80" t="s">
        <v>333</v>
      </c>
      <c r="R50" s="84" t="s">
        <v>368</v>
      </c>
      <c r="S50" s="80" t="s">
        <v>377</v>
      </c>
      <c r="T50" s="80" t="s">
        <v>385</v>
      </c>
      <c r="U50" s="80"/>
      <c r="V50" s="84" t="s">
        <v>430</v>
      </c>
      <c r="W50" s="82">
        <v>43565.796111111114</v>
      </c>
      <c r="X50" s="84" t="s">
        <v>539</v>
      </c>
      <c r="Y50" s="80"/>
      <c r="Z50" s="80"/>
      <c r="AA50" s="86" t="s">
        <v>660</v>
      </c>
      <c r="AB50" s="80"/>
      <c r="AC50" s="80" t="b">
        <v>0</v>
      </c>
      <c r="AD50" s="80">
        <v>2</v>
      </c>
      <c r="AE50" s="86" t="s">
        <v>736</v>
      </c>
      <c r="AF50" s="80" t="b">
        <v>0</v>
      </c>
      <c r="AG50" s="80" t="s">
        <v>740</v>
      </c>
      <c r="AH50" s="80"/>
      <c r="AI50" s="86" t="s">
        <v>736</v>
      </c>
      <c r="AJ50" s="80" t="b">
        <v>0</v>
      </c>
      <c r="AK50" s="80">
        <v>0</v>
      </c>
      <c r="AL50" s="86" t="s">
        <v>736</v>
      </c>
      <c r="AM50" s="80" t="s">
        <v>747</v>
      </c>
      <c r="AN50" s="80" t="b">
        <v>0</v>
      </c>
      <c r="AO50" s="86" t="s">
        <v>660</v>
      </c>
      <c r="AP50" s="80" t="s">
        <v>178</v>
      </c>
      <c r="AQ50" s="80">
        <v>0</v>
      </c>
      <c r="AR50" s="80">
        <v>0</v>
      </c>
      <c r="AS50" s="80"/>
      <c r="AT50" s="80"/>
      <c r="AU50" s="80"/>
      <c r="AV50" s="80"/>
      <c r="AW50" s="80"/>
      <c r="AX50" s="80"/>
      <c r="AY50" s="80"/>
      <c r="AZ50" s="80"/>
      <c r="BA50">
        <v>1</v>
      </c>
      <c r="BB50" s="79" t="str">
        <f>REPLACE(INDEX(GroupVertices[Group],MATCH(Edges[[#This Row],[Vertex 1]],GroupVertices[Vertex],0)),1,1,"")</f>
        <v>2</v>
      </c>
      <c r="BC50" s="79" t="str">
        <f>REPLACE(INDEX(GroupVertices[Group],MATCH(Edges[[#This Row],[Vertex 2]],GroupVertices[Vertex],0)),1,1,"")</f>
        <v>2</v>
      </c>
      <c r="BD50" s="48">
        <v>0</v>
      </c>
      <c r="BE50" s="49">
        <v>0</v>
      </c>
      <c r="BF50" s="48">
        <v>0</v>
      </c>
      <c r="BG50" s="49">
        <v>0</v>
      </c>
      <c r="BH50" s="48">
        <v>0</v>
      </c>
      <c r="BI50" s="49">
        <v>0</v>
      </c>
      <c r="BJ50" s="48">
        <v>3</v>
      </c>
      <c r="BK50" s="49">
        <v>100</v>
      </c>
      <c r="BL50" s="48">
        <v>3</v>
      </c>
    </row>
    <row r="51" spans="1:64" ht="15">
      <c r="A51" s="65" t="s">
        <v>258</v>
      </c>
      <c r="B51" s="65" t="s">
        <v>258</v>
      </c>
      <c r="C51" s="66" t="s">
        <v>2103</v>
      </c>
      <c r="D51" s="67">
        <v>3</v>
      </c>
      <c r="E51" s="68" t="s">
        <v>132</v>
      </c>
      <c r="F51" s="69">
        <v>35</v>
      </c>
      <c r="G51" s="66"/>
      <c r="H51" s="70"/>
      <c r="I51" s="71"/>
      <c r="J51" s="71"/>
      <c r="K51" s="34" t="s">
        <v>65</v>
      </c>
      <c r="L51" s="78">
        <v>51</v>
      </c>
      <c r="M51" s="78"/>
      <c r="N51" s="73"/>
      <c r="O51" s="80" t="s">
        <v>178</v>
      </c>
      <c r="P51" s="82">
        <v>43565.82324074074</v>
      </c>
      <c r="Q51" s="80" t="s">
        <v>334</v>
      </c>
      <c r="R51" s="80"/>
      <c r="S51" s="80"/>
      <c r="T51" s="80" t="s">
        <v>381</v>
      </c>
      <c r="U51" s="84" t="s">
        <v>399</v>
      </c>
      <c r="V51" s="84" t="s">
        <v>399</v>
      </c>
      <c r="W51" s="82">
        <v>43565.82324074074</v>
      </c>
      <c r="X51" s="84" t="s">
        <v>540</v>
      </c>
      <c r="Y51" s="80"/>
      <c r="Z51" s="80"/>
      <c r="AA51" s="86" t="s">
        <v>661</v>
      </c>
      <c r="AB51" s="80"/>
      <c r="AC51" s="80" t="b">
        <v>0</v>
      </c>
      <c r="AD51" s="80">
        <v>0</v>
      </c>
      <c r="AE51" s="86" t="s">
        <v>736</v>
      </c>
      <c r="AF51" s="80" t="b">
        <v>0</v>
      </c>
      <c r="AG51" s="80" t="s">
        <v>740</v>
      </c>
      <c r="AH51" s="80"/>
      <c r="AI51" s="86" t="s">
        <v>736</v>
      </c>
      <c r="AJ51" s="80" t="b">
        <v>0</v>
      </c>
      <c r="AK51" s="80">
        <v>0</v>
      </c>
      <c r="AL51" s="86" t="s">
        <v>736</v>
      </c>
      <c r="AM51" s="80" t="s">
        <v>747</v>
      </c>
      <c r="AN51" s="80" t="b">
        <v>0</v>
      </c>
      <c r="AO51" s="86" t="s">
        <v>661</v>
      </c>
      <c r="AP51" s="80" t="s">
        <v>178</v>
      </c>
      <c r="AQ51" s="80">
        <v>0</v>
      </c>
      <c r="AR51" s="80">
        <v>0</v>
      </c>
      <c r="AS51" s="80"/>
      <c r="AT51" s="80"/>
      <c r="AU51" s="80"/>
      <c r="AV51" s="80"/>
      <c r="AW51" s="80"/>
      <c r="AX51" s="80"/>
      <c r="AY51" s="80"/>
      <c r="AZ51" s="80"/>
      <c r="BA51">
        <v>1</v>
      </c>
      <c r="BB51" s="79" t="str">
        <f>REPLACE(INDEX(GroupVertices[Group],MATCH(Edges[[#This Row],[Vertex 1]],GroupVertices[Vertex],0)),1,1,"")</f>
        <v>2</v>
      </c>
      <c r="BC51" s="79" t="str">
        <f>REPLACE(INDEX(GroupVertices[Group],MATCH(Edges[[#This Row],[Vertex 2]],GroupVertices[Vertex],0)),1,1,"")</f>
        <v>2</v>
      </c>
      <c r="BD51" s="48">
        <v>0</v>
      </c>
      <c r="BE51" s="49">
        <v>0</v>
      </c>
      <c r="BF51" s="48">
        <v>0</v>
      </c>
      <c r="BG51" s="49">
        <v>0</v>
      </c>
      <c r="BH51" s="48">
        <v>0</v>
      </c>
      <c r="BI51" s="49">
        <v>0</v>
      </c>
      <c r="BJ51" s="48">
        <v>1</v>
      </c>
      <c r="BK51" s="49">
        <v>100</v>
      </c>
      <c r="BL51" s="48">
        <v>1</v>
      </c>
    </row>
    <row r="52" spans="1:64" ht="15">
      <c r="A52" s="65" t="s">
        <v>259</v>
      </c>
      <c r="B52" s="65" t="s">
        <v>301</v>
      </c>
      <c r="C52" s="66" t="s">
        <v>2103</v>
      </c>
      <c r="D52" s="67">
        <v>3</v>
      </c>
      <c r="E52" s="68" t="s">
        <v>132</v>
      </c>
      <c r="F52" s="69">
        <v>35</v>
      </c>
      <c r="G52" s="66"/>
      <c r="H52" s="70"/>
      <c r="I52" s="71"/>
      <c r="J52" s="71"/>
      <c r="K52" s="34" t="s">
        <v>65</v>
      </c>
      <c r="L52" s="78">
        <v>52</v>
      </c>
      <c r="M52" s="78"/>
      <c r="N52" s="73"/>
      <c r="O52" s="80" t="s">
        <v>315</v>
      </c>
      <c r="P52" s="82">
        <v>43565.8253587963</v>
      </c>
      <c r="Q52" s="80" t="s">
        <v>327</v>
      </c>
      <c r="R52" s="80"/>
      <c r="S52" s="80"/>
      <c r="T52" s="80" t="s">
        <v>383</v>
      </c>
      <c r="U52" s="80"/>
      <c r="V52" s="84" t="s">
        <v>451</v>
      </c>
      <c r="W52" s="82">
        <v>43565.8253587963</v>
      </c>
      <c r="X52" s="84" t="s">
        <v>541</v>
      </c>
      <c r="Y52" s="80"/>
      <c r="Z52" s="80"/>
      <c r="AA52" s="86" t="s">
        <v>662</v>
      </c>
      <c r="AB52" s="80"/>
      <c r="AC52" s="80" t="b">
        <v>0</v>
      </c>
      <c r="AD52" s="80">
        <v>0</v>
      </c>
      <c r="AE52" s="86" t="s">
        <v>736</v>
      </c>
      <c r="AF52" s="80" t="b">
        <v>0</v>
      </c>
      <c r="AG52" s="80" t="s">
        <v>741</v>
      </c>
      <c r="AH52" s="80"/>
      <c r="AI52" s="86" t="s">
        <v>736</v>
      </c>
      <c r="AJ52" s="80" t="b">
        <v>0</v>
      </c>
      <c r="AK52" s="80">
        <v>27</v>
      </c>
      <c r="AL52" s="86" t="s">
        <v>713</v>
      </c>
      <c r="AM52" s="80" t="s">
        <v>750</v>
      </c>
      <c r="AN52" s="80" t="b">
        <v>0</v>
      </c>
      <c r="AO52" s="86" t="s">
        <v>713</v>
      </c>
      <c r="AP52" s="80" t="s">
        <v>178</v>
      </c>
      <c r="AQ52" s="80">
        <v>0</v>
      </c>
      <c r="AR52" s="80">
        <v>0</v>
      </c>
      <c r="AS52" s="80"/>
      <c r="AT52" s="80"/>
      <c r="AU52" s="80"/>
      <c r="AV52" s="80"/>
      <c r="AW52" s="80"/>
      <c r="AX52" s="80"/>
      <c r="AY52" s="80"/>
      <c r="AZ52" s="80"/>
      <c r="BA52">
        <v>1</v>
      </c>
      <c r="BB52" s="79" t="str">
        <f>REPLACE(INDEX(GroupVertices[Group],MATCH(Edges[[#This Row],[Vertex 1]],GroupVertices[Vertex],0)),1,1,"")</f>
        <v>1</v>
      </c>
      <c r="BC52" s="79" t="str">
        <f>REPLACE(INDEX(GroupVertices[Group],MATCH(Edges[[#This Row],[Vertex 2]],GroupVertices[Vertex],0)),1,1,"")</f>
        <v>1</v>
      </c>
      <c r="BD52" s="48">
        <v>0</v>
      </c>
      <c r="BE52" s="49">
        <v>0</v>
      </c>
      <c r="BF52" s="48">
        <v>2</v>
      </c>
      <c r="BG52" s="49">
        <v>12.5</v>
      </c>
      <c r="BH52" s="48">
        <v>0</v>
      </c>
      <c r="BI52" s="49">
        <v>0</v>
      </c>
      <c r="BJ52" s="48">
        <v>14</v>
      </c>
      <c r="BK52" s="49">
        <v>87.5</v>
      </c>
      <c r="BL52" s="48">
        <v>16</v>
      </c>
    </row>
    <row r="53" spans="1:64" ht="15">
      <c r="A53" s="65" t="s">
        <v>260</v>
      </c>
      <c r="B53" s="65" t="s">
        <v>309</v>
      </c>
      <c r="C53" s="66" t="s">
        <v>2103</v>
      </c>
      <c r="D53" s="67">
        <v>3</v>
      </c>
      <c r="E53" s="68" t="s">
        <v>132</v>
      </c>
      <c r="F53" s="69">
        <v>35</v>
      </c>
      <c r="G53" s="66"/>
      <c r="H53" s="70"/>
      <c r="I53" s="71"/>
      <c r="J53" s="71"/>
      <c r="K53" s="34" t="s">
        <v>65</v>
      </c>
      <c r="L53" s="78">
        <v>53</v>
      </c>
      <c r="M53" s="78"/>
      <c r="N53" s="73"/>
      <c r="O53" s="80" t="s">
        <v>315</v>
      </c>
      <c r="P53" s="82">
        <v>43565.830347222225</v>
      </c>
      <c r="Q53" s="80" t="s">
        <v>335</v>
      </c>
      <c r="R53" s="84" t="s">
        <v>369</v>
      </c>
      <c r="S53" s="80" t="s">
        <v>375</v>
      </c>
      <c r="T53" s="80" t="s">
        <v>384</v>
      </c>
      <c r="U53" s="80"/>
      <c r="V53" s="84" t="s">
        <v>452</v>
      </c>
      <c r="W53" s="82">
        <v>43565.830347222225</v>
      </c>
      <c r="X53" s="84" t="s">
        <v>542</v>
      </c>
      <c r="Y53" s="80"/>
      <c r="Z53" s="80"/>
      <c r="AA53" s="86" t="s">
        <v>663</v>
      </c>
      <c r="AB53" s="80"/>
      <c r="AC53" s="80" t="b">
        <v>0</v>
      </c>
      <c r="AD53" s="80">
        <v>0</v>
      </c>
      <c r="AE53" s="86" t="s">
        <v>736</v>
      </c>
      <c r="AF53" s="80" t="b">
        <v>0</v>
      </c>
      <c r="AG53" s="80" t="s">
        <v>740</v>
      </c>
      <c r="AH53" s="80"/>
      <c r="AI53" s="86" t="s">
        <v>736</v>
      </c>
      <c r="AJ53" s="80" t="b">
        <v>0</v>
      </c>
      <c r="AK53" s="80">
        <v>3</v>
      </c>
      <c r="AL53" s="86" t="s">
        <v>732</v>
      </c>
      <c r="AM53" s="80" t="s">
        <v>749</v>
      </c>
      <c r="AN53" s="80" t="b">
        <v>0</v>
      </c>
      <c r="AO53" s="86" t="s">
        <v>732</v>
      </c>
      <c r="AP53" s="80" t="s">
        <v>178</v>
      </c>
      <c r="AQ53" s="80">
        <v>0</v>
      </c>
      <c r="AR53" s="80">
        <v>0</v>
      </c>
      <c r="AS53" s="80"/>
      <c r="AT53" s="80"/>
      <c r="AU53" s="80"/>
      <c r="AV53" s="80"/>
      <c r="AW53" s="80"/>
      <c r="AX53" s="80"/>
      <c r="AY53" s="80"/>
      <c r="AZ53" s="80"/>
      <c r="BA53">
        <v>1</v>
      </c>
      <c r="BB53" s="79" t="str">
        <f>REPLACE(INDEX(GroupVertices[Group],MATCH(Edges[[#This Row],[Vertex 1]],GroupVertices[Vertex],0)),1,1,"")</f>
        <v>4</v>
      </c>
      <c r="BC53" s="79" t="str">
        <f>REPLACE(INDEX(GroupVertices[Group],MATCH(Edges[[#This Row],[Vertex 2]],GroupVertices[Vertex],0)),1,1,"")</f>
        <v>4</v>
      </c>
      <c r="BD53" s="48">
        <v>0</v>
      </c>
      <c r="BE53" s="49">
        <v>0</v>
      </c>
      <c r="BF53" s="48">
        <v>0</v>
      </c>
      <c r="BG53" s="49">
        <v>0</v>
      </c>
      <c r="BH53" s="48">
        <v>0</v>
      </c>
      <c r="BI53" s="49">
        <v>0</v>
      </c>
      <c r="BJ53" s="48">
        <v>2</v>
      </c>
      <c r="BK53" s="49">
        <v>100</v>
      </c>
      <c r="BL53" s="48">
        <v>2</v>
      </c>
    </row>
    <row r="54" spans="1:64" ht="15">
      <c r="A54" s="65" t="s">
        <v>261</v>
      </c>
      <c r="B54" s="65" t="s">
        <v>301</v>
      </c>
      <c r="C54" s="66" t="s">
        <v>2103</v>
      </c>
      <c r="D54" s="67">
        <v>3</v>
      </c>
      <c r="E54" s="68" t="s">
        <v>132</v>
      </c>
      <c r="F54" s="69">
        <v>35</v>
      </c>
      <c r="G54" s="66"/>
      <c r="H54" s="70"/>
      <c r="I54" s="71"/>
      <c r="J54" s="71"/>
      <c r="K54" s="34" t="s">
        <v>65</v>
      </c>
      <c r="L54" s="78">
        <v>54</v>
      </c>
      <c r="M54" s="78"/>
      <c r="N54" s="73"/>
      <c r="O54" s="80" t="s">
        <v>315</v>
      </c>
      <c r="P54" s="82">
        <v>43565.83064814815</v>
      </c>
      <c r="Q54" s="80" t="s">
        <v>327</v>
      </c>
      <c r="R54" s="80"/>
      <c r="S54" s="80"/>
      <c r="T54" s="80" t="s">
        <v>383</v>
      </c>
      <c r="U54" s="80"/>
      <c r="V54" s="84" t="s">
        <v>453</v>
      </c>
      <c r="W54" s="82">
        <v>43565.83064814815</v>
      </c>
      <c r="X54" s="84" t="s">
        <v>543</v>
      </c>
      <c r="Y54" s="80"/>
      <c r="Z54" s="80"/>
      <c r="AA54" s="86" t="s">
        <v>664</v>
      </c>
      <c r="AB54" s="80"/>
      <c r="AC54" s="80" t="b">
        <v>0</v>
      </c>
      <c r="AD54" s="80">
        <v>0</v>
      </c>
      <c r="AE54" s="86" t="s">
        <v>736</v>
      </c>
      <c r="AF54" s="80" t="b">
        <v>0</v>
      </c>
      <c r="AG54" s="80" t="s">
        <v>741</v>
      </c>
      <c r="AH54" s="80"/>
      <c r="AI54" s="86" t="s">
        <v>736</v>
      </c>
      <c r="AJ54" s="80" t="b">
        <v>0</v>
      </c>
      <c r="AK54" s="80">
        <v>27</v>
      </c>
      <c r="AL54" s="86" t="s">
        <v>713</v>
      </c>
      <c r="AM54" s="80" t="s">
        <v>747</v>
      </c>
      <c r="AN54" s="80" t="b">
        <v>0</v>
      </c>
      <c r="AO54" s="86" t="s">
        <v>713</v>
      </c>
      <c r="AP54" s="80" t="s">
        <v>178</v>
      </c>
      <c r="AQ54" s="80">
        <v>0</v>
      </c>
      <c r="AR54" s="80">
        <v>0</v>
      </c>
      <c r="AS54" s="80"/>
      <c r="AT54" s="80"/>
      <c r="AU54" s="80"/>
      <c r="AV54" s="80"/>
      <c r="AW54" s="80"/>
      <c r="AX54" s="80"/>
      <c r="AY54" s="80"/>
      <c r="AZ54" s="80"/>
      <c r="BA54">
        <v>1</v>
      </c>
      <c r="BB54" s="79" t="str">
        <f>REPLACE(INDEX(GroupVertices[Group],MATCH(Edges[[#This Row],[Vertex 1]],GroupVertices[Vertex],0)),1,1,"")</f>
        <v>1</v>
      </c>
      <c r="BC54" s="79" t="str">
        <f>REPLACE(INDEX(GroupVertices[Group],MATCH(Edges[[#This Row],[Vertex 2]],GroupVertices[Vertex],0)),1,1,"")</f>
        <v>1</v>
      </c>
      <c r="BD54" s="48">
        <v>0</v>
      </c>
      <c r="BE54" s="49">
        <v>0</v>
      </c>
      <c r="BF54" s="48">
        <v>2</v>
      </c>
      <c r="BG54" s="49">
        <v>12.5</v>
      </c>
      <c r="BH54" s="48">
        <v>0</v>
      </c>
      <c r="BI54" s="49">
        <v>0</v>
      </c>
      <c r="BJ54" s="48">
        <v>14</v>
      </c>
      <c r="BK54" s="49">
        <v>87.5</v>
      </c>
      <c r="BL54" s="48">
        <v>16</v>
      </c>
    </row>
    <row r="55" spans="1:64" ht="15">
      <c r="A55" s="65" t="s">
        <v>262</v>
      </c>
      <c r="B55" s="65" t="s">
        <v>301</v>
      </c>
      <c r="C55" s="66" t="s">
        <v>2103</v>
      </c>
      <c r="D55" s="67">
        <v>3</v>
      </c>
      <c r="E55" s="68" t="s">
        <v>132</v>
      </c>
      <c r="F55" s="69">
        <v>35</v>
      </c>
      <c r="G55" s="66"/>
      <c r="H55" s="70"/>
      <c r="I55" s="71"/>
      <c r="J55" s="71"/>
      <c r="K55" s="34" t="s">
        <v>65</v>
      </c>
      <c r="L55" s="78">
        <v>55</v>
      </c>
      <c r="M55" s="78"/>
      <c r="N55" s="73"/>
      <c r="O55" s="80" t="s">
        <v>315</v>
      </c>
      <c r="P55" s="82">
        <v>43565.833333333336</v>
      </c>
      <c r="Q55" s="80" t="s">
        <v>327</v>
      </c>
      <c r="R55" s="80"/>
      <c r="S55" s="80"/>
      <c r="T55" s="80" t="s">
        <v>383</v>
      </c>
      <c r="U55" s="80"/>
      <c r="V55" s="84" t="s">
        <v>454</v>
      </c>
      <c r="W55" s="82">
        <v>43565.833333333336</v>
      </c>
      <c r="X55" s="84" t="s">
        <v>544</v>
      </c>
      <c r="Y55" s="80"/>
      <c r="Z55" s="80"/>
      <c r="AA55" s="86" t="s">
        <v>665</v>
      </c>
      <c r="AB55" s="80"/>
      <c r="AC55" s="80" t="b">
        <v>0</v>
      </c>
      <c r="AD55" s="80">
        <v>0</v>
      </c>
      <c r="AE55" s="86" t="s">
        <v>736</v>
      </c>
      <c r="AF55" s="80" t="b">
        <v>0</v>
      </c>
      <c r="AG55" s="80" t="s">
        <v>741</v>
      </c>
      <c r="AH55" s="80"/>
      <c r="AI55" s="86" t="s">
        <v>736</v>
      </c>
      <c r="AJ55" s="80" t="b">
        <v>0</v>
      </c>
      <c r="AK55" s="80">
        <v>27</v>
      </c>
      <c r="AL55" s="86" t="s">
        <v>713</v>
      </c>
      <c r="AM55" s="80" t="s">
        <v>747</v>
      </c>
      <c r="AN55" s="80" t="b">
        <v>0</v>
      </c>
      <c r="AO55" s="86" t="s">
        <v>713</v>
      </c>
      <c r="AP55" s="80" t="s">
        <v>178</v>
      </c>
      <c r="AQ55" s="80">
        <v>0</v>
      </c>
      <c r="AR55" s="80">
        <v>0</v>
      </c>
      <c r="AS55" s="80"/>
      <c r="AT55" s="80"/>
      <c r="AU55" s="80"/>
      <c r="AV55" s="80"/>
      <c r="AW55" s="80"/>
      <c r="AX55" s="80"/>
      <c r="AY55" s="80"/>
      <c r="AZ55" s="80"/>
      <c r="BA55">
        <v>1</v>
      </c>
      <c r="BB55" s="79" t="str">
        <f>REPLACE(INDEX(GroupVertices[Group],MATCH(Edges[[#This Row],[Vertex 1]],GroupVertices[Vertex],0)),1,1,"")</f>
        <v>1</v>
      </c>
      <c r="BC55" s="79" t="str">
        <f>REPLACE(INDEX(GroupVertices[Group],MATCH(Edges[[#This Row],[Vertex 2]],GroupVertices[Vertex],0)),1,1,"")</f>
        <v>1</v>
      </c>
      <c r="BD55" s="48">
        <v>0</v>
      </c>
      <c r="BE55" s="49">
        <v>0</v>
      </c>
      <c r="BF55" s="48">
        <v>2</v>
      </c>
      <c r="BG55" s="49">
        <v>12.5</v>
      </c>
      <c r="BH55" s="48">
        <v>0</v>
      </c>
      <c r="BI55" s="49">
        <v>0</v>
      </c>
      <c r="BJ55" s="48">
        <v>14</v>
      </c>
      <c r="BK55" s="49">
        <v>87.5</v>
      </c>
      <c r="BL55" s="48">
        <v>16</v>
      </c>
    </row>
    <row r="56" spans="1:64" ht="15">
      <c r="A56" s="65" t="s">
        <v>263</v>
      </c>
      <c r="B56" s="65" t="s">
        <v>301</v>
      </c>
      <c r="C56" s="66" t="s">
        <v>2103</v>
      </c>
      <c r="D56" s="67">
        <v>3</v>
      </c>
      <c r="E56" s="68" t="s">
        <v>132</v>
      </c>
      <c r="F56" s="69">
        <v>35</v>
      </c>
      <c r="G56" s="66"/>
      <c r="H56" s="70"/>
      <c r="I56" s="71"/>
      <c r="J56" s="71"/>
      <c r="K56" s="34" t="s">
        <v>65</v>
      </c>
      <c r="L56" s="78">
        <v>56</v>
      </c>
      <c r="M56" s="78"/>
      <c r="N56" s="73"/>
      <c r="O56" s="80" t="s">
        <v>315</v>
      </c>
      <c r="P56" s="82">
        <v>43565.88945601852</v>
      </c>
      <c r="Q56" s="80" t="s">
        <v>327</v>
      </c>
      <c r="R56" s="80"/>
      <c r="S56" s="80"/>
      <c r="T56" s="80" t="s">
        <v>383</v>
      </c>
      <c r="U56" s="80"/>
      <c r="V56" s="84" t="s">
        <v>455</v>
      </c>
      <c r="W56" s="82">
        <v>43565.88945601852</v>
      </c>
      <c r="X56" s="84" t="s">
        <v>545</v>
      </c>
      <c r="Y56" s="80"/>
      <c r="Z56" s="80"/>
      <c r="AA56" s="86" t="s">
        <v>666</v>
      </c>
      <c r="AB56" s="80"/>
      <c r="AC56" s="80" t="b">
        <v>0</v>
      </c>
      <c r="AD56" s="80">
        <v>0</v>
      </c>
      <c r="AE56" s="86" t="s">
        <v>736</v>
      </c>
      <c r="AF56" s="80" t="b">
        <v>0</v>
      </c>
      <c r="AG56" s="80" t="s">
        <v>741</v>
      </c>
      <c r="AH56" s="80"/>
      <c r="AI56" s="86" t="s">
        <v>736</v>
      </c>
      <c r="AJ56" s="80" t="b">
        <v>0</v>
      </c>
      <c r="AK56" s="80">
        <v>27</v>
      </c>
      <c r="AL56" s="86" t="s">
        <v>713</v>
      </c>
      <c r="AM56" s="80" t="s">
        <v>748</v>
      </c>
      <c r="AN56" s="80" t="b">
        <v>0</v>
      </c>
      <c r="AO56" s="86" t="s">
        <v>713</v>
      </c>
      <c r="AP56" s="80" t="s">
        <v>178</v>
      </c>
      <c r="AQ56" s="80">
        <v>0</v>
      </c>
      <c r="AR56" s="80">
        <v>0</v>
      </c>
      <c r="AS56" s="80"/>
      <c r="AT56" s="80"/>
      <c r="AU56" s="80"/>
      <c r="AV56" s="80"/>
      <c r="AW56" s="80"/>
      <c r="AX56" s="80"/>
      <c r="AY56" s="80"/>
      <c r="AZ56" s="80"/>
      <c r="BA56">
        <v>1</v>
      </c>
      <c r="BB56" s="79" t="str">
        <f>REPLACE(INDEX(GroupVertices[Group],MATCH(Edges[[#This Row],[Vertex 1]],GroupVertices[Vertex],0)),1,1,"")</f>
        <v>1</v>
      </c>
      <c r="BC56" s="79" t="str">
        <f>REPLACE(INDEX(GroupVertices[Group],MATCH(Edges[[#This Row],[Vertex 2]],GroupVertices[Vertex],0)),1,1,"")</f>
        <v>1</v>
      </c>
      <c r="BD56" s="48">
        <v>0</v>
      </c>
      <c r="BE56" s="49">
        <v>0</v>
      </c>
      <c r="BF56" s="48">
        <v>2</v>
      </c>
      <c r="BG56" s="49">
        <v>12.5</v>
      </c>
      <c r="BH56" s="48">
        <v>0</v>
      </c>
      <c r="BI56" s="49">
        <v>0</v>
      </c>
      <c r="BJ56" s="48">
        <v>14</v>
      </c>
      <c r="BK56" s="49">
        <v>87.5</v>
      </c>
      <c r="BL56" s="48">
        <v>16</v>
      </c>
    </row>
    <row r="57" spans="1:64" ht="15">
      <c r="A57" s="65" t="s">
        <v>264</v>
      </c>
      <c r="B57" s="65" t="s">
        <v>301</v>
      </c>
      <c r="C57" s="66" t="s">
        <v>2103</v>
      </c>
      <c r="D57" s="67">
        <v>3</v>
      </c>
      <c r="E57" s="68" t="s">
        <v>132</v>
      </c>
      <c r="F57" s="69">
        <v>35</v>
      </c>
      <c r="G57" s="66"/>
      <c r="H57" s="70"/>
      <c r="I57" s="71"/>
      <c r="J57" s="71"/>
      <c r="K57" s="34" t="s">
        <v>65</v>
      </c>
      <c r="L57" s="78">
        <v>57</v>
      </c>
      <c r="M57" s="78"/>
      <c r="N57" s="73"/>
      <c r="O57" s="80" t="s">
        <v>315</v>
      </c>
      <c r="P57" s="82">
        <v>43565.89261574074</v>
      </c>
      <c r="Q57" s="80" t="s">
        <v>327</v>
      </c>
      <c r="R57" s="80"/>
      <c r="S57" s="80"/>
      <c r="T57" s="80" t="s">
        <v>383</v>
      </c>
      <c r="U57" s="80"/>
      <c r="V57" s="84" t="s">
        <v>456</v>
      </c>
      <c r="W57" s="82">
        <v>43565.89261574074</v>
      </c>
      <c r="X57" s="84" t="s">
        <v>546</v>
      </c>
      <c r="Y57" s="80"/>
      <c r="Z57" s="80"/>
      <c r="AA57" s="86" t="s">
        <v>667</v>
      </c>
      <c r="AB57" s="80"/>
      <c r="AC57" s="80" t="b">
        <v>0</v>
      </c>
      <c r="AD57" s="80">
        <v>0</v>
      </c>
      <c r="AE57" s="86" t="s">
        <v>736</v>
      </c>
      <c r="AF57" s="80" t="b">
        <v>0</v>
      </c>
      <c r="AG57" s="80" t="s">
        <v>741</v>
      </c>
      <c r="AH57" s="80"/>
      <c r="AI57" s="86" t="s">
        <v>736</v>
      </c>
      <c r="AJ57" s="80" t="b">
        <v>0</v>
      </c>
      <c r="AK57" s="80">
        <v>27</v>
      </c>
      <c r="AL57" s="86" t="s">
        <v>713</v>
      </c>
      <c r="AM57" s="80" t="s">
        <v>748</v>
      </c>
      <c r="AN57" s="80" t="b">
        <v>0</v>
      </c>
      <c r="AO57" s="86" t="s">
        <v>713</v>
      </c>
      <c r="AP57" s="80" t="s">
        <v>178</v>
      </c>
      <c r="AQ57" s="80">
        <v>0</v>
      </c>
      <c r="AR57" s="80">
        <v>0</v>
      </c>
      <c r="AS57" s="80"/>
      <c r="AT57" s="80"/>
      <c r="AU57" s="80"/>
      <c r="AV57" s="80"/>
      <c r="AW57" s="80"/>
      <c r="AX57" s="80"/>
      <c r="AY57" s="80"/>
      <c r="AZ57" s="80"/>
      <c r="BA57">
        <v>1</v>
      </c>
      <c r="BB57" s="79" t="str">
        <f>REPLACE(INDEX(GroupVertices[Group],MATCH(Edges[[#This Row],[Vertex 1]],GroupVertices[Vertex],0)),1,1,"")</f>
        <v>1</v>
      </c>
      <c r="BC57" s="79" t="str">
        <f>REPLACE(INDEX(GroupVertices[Group],MATCH(Edges[[#This Row],[Vertex 2]],GroupVertices[Vertex],0)),1,1,"")</f>
        <v>1</v>
      </c>
      <c r="BD57" s="48">
        <v>0</v>
      </c>
      <c r="BE57" s="49">
        <v>0</v>
      </c>
      <c r="BF57" s="48">
        <v>2</v>
      </c>
      <c r="BG57" s="49">
        <v>12.5</v>
      </c>
      <c r="BH57" s="48">
        <v>0</v>
      </c>
      <c r="BI57" s="49">
        <v>0</v>
      </c>
      <c r="BJ57" s="48">
        <v>14</v>
      </c>
      <c r="BK57" s="49">
        <v>87.5</v>
      </c>
      <c r="BL57" s="48">
        <v>16</v>
      </c>
    </row>
    <row r="58" spans="1:64" ht="15">
      <c r="A58" s="65" t="s">
        <v>265</v>
      </c>
      <c r="B58" s="65" t="s">
        <v>301</v>
      </c>
      <c r="C58" s="66" t="s">
        <v>2103</v>
      </c>
      <c r="D58" s="67">
        <v>3</v>
      </c>
      <c r="E58" s="68" t="s">
        <v>132</v>
      </c>
      <c r="F58" s="69">
        <v>35</v>
      </c>
      <c r="G58" s="66"/>
      <c r="H58" s="70"/>
      <c r="I58" s="71"/>
      <c r="J58" s="71"/>
      <c r="K58" s="34" t="s">
        <v>65</v>
      </c>
      <c r="L58" s="78">
        <v>58</v>
      </c>
      <c r="M58" s="78"/>
      <c r="N58" s="73"/>
      <c r="O58" s="80" t="s">
        <v>315</v>
      </c>
      <c r="P58" s="82">
        <v>43565.896203703705</v>
      </c>
      <c r="Q58" s="80" t="s">
        <v>327</v>
      </c>
      <c r="R58" s="80"/>
      <c r="S58" s="80"/>
      <c r="T58" s="80" t="s">
        <v>383</v>
      </c>
      <c r="U58" s="80"/>
      <c r="V58" s="84" t="s">
        <v>457</v>
      </c>
      <c r="W58" s="82">
        <v>43565.896203703705</v>
      </c>
      <c r="X58" s="84" t="s">
        <v>547</v>
      </c>
      <c r="Y58" s="80"/>
      <c r="Z58" s="80"/>
      <c r="AA58" s="86" t="s">
        <v>668</v>
      </c>
      <c r="AB58" s="80"/>
      <c r="AC58" s="80" t="b">
        <v>0</v>
      </c>
      <c r="AD58" s="80">
        <v>0</v>
      </c>
      <c r="AE58" s="86" t="s">
        <v>736</v>
      </c>
      <c r="AF58" s="80" t="b">
        <v>0</v>
      </c>
      <c r="AG58" s="80" t="s">
        <v>741</v>
      </c>
      <c r="AH58" s="80"/>
      <c r="AI58" s="86" t="s">
        <v>736</v>
      </c>
      <c r="AJ58" s="80" t="b">
        <v>0</v>
      </c>
      <c r="AK58" s="80">
        <v>27</v>
      </c>
      <c r="AL58" s="86" t="s">
        <v>713</v>
      </c>
      <c r="AM58" s="80" t="s">
        <v>748</v>
      </c>
      <c r="AN58" s="80" t="b">
        <v>0</v>
      </c>
      <c r="AO58" s="86" t="s">
        <v>713</v>
      </c>
      <c r="AP58" s="80" t="s">
        <v>178</v>
      </c>
      <c r="AQ58" s="80">
        <v>0</v>
      </c>
      <c r="AR58" s="80">
        <v>0</v>
      </c>
      <c r="AS58" s="80"/>
      <c r="AT58" s="80"/>
      <c r="AU58" s="80"/>
      <c r="AV58" s="80"/>
      <c r="AW58" s="80"/>
      <c r="AX58" s="80"/>
      <c r="AY58" s="80"/>
      <c r="AZ58" s="80"/>
      <c r="BA58">
        <v>1</v>
      </c>
      <c r="BB58" s="79" t="str">
        <f>REPLACE(INDEX(GroupVertices[Group],MATCH(Edges[[#This Row],[Vertex 1]],GroupVertices[Vertex],0)),1,1,"")</f>
        <v>1</v>
      </c>
      <c r="BC58" s="79" t="str">
        <f>REPLACE(INDEX(GroupVertices[Group],MATCH(Edges[[#This Row],[Vertex 2]],GroupVertices[Vertex],0)),1,1,"")</f>
        <v>1</v>
      </c>
      <c r="BD58" s="48">
        <v>0</v>
      </c>
      <c r="BE58" s="49">
        <v>0</v>
      </c>
      <c r="BF58" s="48">
        <v>2</v>
      </c>
      <c r="BG58" s="49">
        <v>12.5</v>
      </c>
      <c r="BH58" s="48">
        <v>0</v>
      </c>
      <c r="BI58" s="49">
        <v>0</v>
      </c>
      <c r="BJ58" s="48">
        <v>14</v>
      </c>
      <c r="BK58" s="49">
        <v>87.5</v>
      </c>
      <c r="BL58" s="48">
        <v>16</v>
      </c>
    </row>
    <row r="59" spans="1:64" ht="15">
      <c r="A59" s="65" t="s">
        <v>266</v>
      </c>
      <c r="B59" s="65" t="s">
        <v>266</v>
      </c>
      <c r="C59" s="66" t="s">
        <v>2103</v>
      </c>
      <c r="D59" s="67">
        <v>3</v>
      </c>
      <c r="E59" s="68" t="s">
        <v>132</v>
      </c>
      <c r="F59" s="69">
        <v>35</v>
      </c>
      <c r="G59" s="66"/>
      <c r="H59" s="70"/>
      <c r="I59" s="71"/>
      <c r="J59" s="71"/>
      <c r="K59" s="34" t="s">
        <v>65</v>
      </c>
      <c r="L59" s="78">
        <v>59</v>
      </c>
      <c r="M59" s="78"/>
      <c r="N59" s="73"/>
      <c r="O59" s="80" t="s">
        <v>178</v>
      </c>
      <c r="P59" s="82">
        <v>43565.934525462966</v>
      </c>
      <c r="Q59" s="80" t="s">
        <v>336</v>
      </c>
      <c r="R59" s="80"/>
      <c r="S59" s="80"/>
      <c r="T59" s="80" t="s">
        <v>381</v>
      </c>
      <c r="U59" s="80"/>
      <c r="V59" s="84" t="s">
        <v>458</v>
      </c>
      <c r="W59" s="82">
        <v>43565.934525462966</v>
      </c>
      <c r="X59" s="84" t="s">
        <v>548</v>
      </c>
      <c r="Y59" s="80"/>
      <c r="Z59" s="80"/>
      <c r="AA59" s="86" t="s">
        <v>669</v>
      </c>
      <c r="AB59" s="80"/>
      <c r="AC59" s="80" t="b">
        <v>0</v>
      </c>
      <c r="AD59" s="80">
        <v>5</v>
      </c>
      <c r="AE59" s="86" t="s">
        <v>736</v>
      </c>
      <c r="AF59" s="80" t="b">
        <v>0</v>
      </c>
      <c r="AG59" s="80" t="s">
        <v>740</v>
      </c>
      <c r="AH59" s="80"/>
      <c r="AI59" s="86" t="s">
        <v>736</v>
      </c>
      <c r="AJ59" s="80" t="b">
        <v>0</v>
      </c>
      <c r="AK59" s="80">
        <v>0</v>
      </c>
      <c r="AL59" s="86" t="s">
        <v>736</v>
      </c>
      <c r="AM59" s="80" t="s">
        <v>748</v>
      </c>
      <c r="AN59" s="80" t="b">
        <v>0</v>
      </c>
      <c r="AO59" s="86" t="s">
        <v>669</v>
      </c>
      <c r="AP59" s="80" t="s">
        <v>178</v>
      </c>
      <c r="AQ59" s="80">
        <v>0</v>
      </c>
      <c r="AR59" s="80">
        <v>0</v>
      </c>
      <c r="AS59" s="80"/>
      <c r="AT59" s="80"/>
      <c r="AU59" s="80"/>
      <c r="AV59" s="80"/>
      <c r="AW59" s="80"/>
      <c r="AX59" s="80"/>
      <c r="AY59" s="80"/>
      <c r="AZ59" s="80"/>
      <c r="BA59">
        <v>1</v>
      </c>
      <c r="BB59" s="79" t="str">
        <f>REPLACE(INDEX(GroupVertices[Group],MATCH(Edges[[#This Row],[Vertex 1]],GroupVertices[Vertex],0)),1,1,"")</f>
        <v>2</v>
      </c>
      <c r="BC59" s="79" t="str">
        <f>REPLACE(INDEX(GroupVertices[Group],MATCH(Edges[[#This Row],[Vertex 2]],GroupVertices[Vertex],0)),1,1,"")</f>
        <v>2</v>
      </c>
      <c r="BD59" s="48">
        <v>0</v>
      </c>
      <c r="BE59" s="49">
        <v>0</v>
      </c>
      <c r="BF59" s="48">
        <v>0</v>
      </c>
      <c r="BG59" s="49">
        <v>0</v>
      </c>
      <c r="BH59" s="48">
        <v>0</v>
      </c>
      <c r="BI59" s="49">
        <v>0</v>
      </c>
      <c r="BJ59" s="48">
        <v>1</v>
      </c>
      <c r="BK59" s="49">
        <v>100</v>
      </c>
      <c r="BL59" s="48">
        <v>1</v>
      </c>
    </row>
    <row r="60" spans="1:64" ht="15">
      <c r="A60" s="65" t="s">
        <v>267</v>
      </c>
      <c r="B60" s="65" t="s">
        <v>300</v>
      </c>
      <c r="C60" s="66" t="s">
        <v>2103</v>
      </c>
      <c r="D60" s="67">
        <v>3</v>
      </c>
      <c r="E60" s="68" t="s">
        <v>132</v>
      </c>
      <c r="F60" s="69">
        <v>35</v>
      </c>
      <c r="G60" s="66"/>
      <c r="H60" s="70"/>
      <c r="I60" s="71"/>
      <c r="J60" s="71"/>
      <c r="K60" s="34" t="s">
        <v>65</v>
      </c>
      <c r="L60" s="78">
        <v>60</v>
      </c>
      <c r="M60" s="78"/>
      <c r="N60" s="73"/>
      <c r="O60" s="80" t="s">
        <v>315</v>
      </c>
      <c r="P60" s="82">
        <v>43565.953831018516</v>
      </c>
      <c r="Q60" s="80" t="s">
        <v>328</v>
      </c>
      <c r="R60" s="80"/>
      <c r="S60" s="80"/>
      <c r="T60" s="80"/>
      <c r="U60" s="80"/>
      <c r="V60" s="84" t="s">
        <v>459</v>
      </c>
      <c r="W60" s="82">
        <v>43565.953831018516</v>
      </c>
      <c r="X60" s="84" t="s">
        <v>549</v>
      </c>
      <c r="Y60" s="80"/>
      <c r="Z60" s="80"/>
      <c r="AA60" s="86" t="s">
        <v>670</v>
      </c>
      <c r="AB60" s="80"/>
      <c r="AC60" s="80" t="b">
        <v>0</v>
      </c>
      <c r="AD60" s="80">
        <v>0</v>
      </c>
      <c r="AE60" s="86" t="s">
        <v>736</v>
      </c>
      <c r="AF60" s="80" t="b">
        <v>0</v>
      </c>
      <c r="AG60" s="80" t="s">
        <v>741</v>
      </c>
      <c r="AH60" s="80"/>
      <c r="AI60" s="86" t="s">
        <v>736</v>
      </c>
      <c r="AJ60" s="80" t="b">
        <v>0</v>
      </c>
      <c r="AK60" s="80">
        <v>6</v>
      </c>
      <c r="AL60" s="86" t="s">
        <v>710</v>
      </c>
      <c r="AM60" s="80" t="s">
        <v>747</v>
      </c>
      <c r="AN60" s="80" t="b">
        <v>0</v>
      </c>
      <c r="AO60" s="86" t="s">
        <v>710</v>
      </c>
      <c r="AP60" s="80" t="s">
        <v>178</v>
      </c>
      <c r="AQ60" s="80">
        <v>0</v>
      </c>
      <c r="AR60" s="80">
        <v>0</v>
      </c>
      <c r="AS60" s="80"/>
      <c r="AT60" s="80"/>
      <c r="AU60" s="80"/>
      <c r="AV60" s="80"/>
      <c r="AW60" s="80"/>
      <c r="AX60" s="80"/>
      <c r="AY60" s="80"/>
      <c r="AZ60" s="80"/>
      <c r="BA60">
        <v>1</v>
      </c>
      <c r="BB60" s="79" t="str">
        <f>REPLACE(INDEX(GroupVertices[Group],MATCH(Edges[[#This Row],[Vertex 1]],GroupVertices[Vertex],0)),1,1,"")</f>
        <v>8</v>
      </c>
      <c r="BC60" s="79" t="str">
        <f>REPLACE(INDEX(GroupVertices[Group],MATCH(Edges[[#This Row],[Vertex 2]],GroupVertices[Vertex],0)),1,1,"")</f>
        <v>8</v>
      </c>
      <c r="BD60" s="48">
        <v>0</v>
      </c>
      <c r="BE60" s="49">
        <v>0</v>
      </c>
      <c r="BF60" s="48">
        <v>3</v>
      </c>
      <c r="BG60" s="49">
        <v>7.317073170731708</v>
      </c>
      <c r="BH60" s="48">
        <v>0</v>
      </c>
      <c r="BI60" s="49">
        <v>0</v>
      </c>
      <c r="BJ60" s="48">
        <v>38</v>
      </c>
      <c r="BK60" s="49">
        <v>92.6829268292683</v>
      </c>
      <c r="BL60" s="48">
        <v>41</v>
      </c>
    </row>
    <row r="61" spans="1:64" ht="15">
      <c r="A61" s="65" t="s">
        <v>268</v>
      </c>
      <c r="B61" s="65" t="s">
        <v>301</v>
      </c>
      <c r="C61" s="66" t="s">
        <v>2103</v>
      </c>
      <c r="D61" s="67">
        <v>3</v>
      </c>
      <c r="E61" s="68" t="s">
        <v>132</v>
      </c>
      <c r="F61" s="69">
        <v>35</v>
      </c>
      <c r="G61" s="66"/>
      <c r="H61" s="70"/>
      <c r="I61" s="71"/>
      <c r="J61" s="71"/>
      <c r="K61" s="34" t="s">
        <v>65</v>
      </c>
      <c r="L61" s="78">
        <v>61</v>
      </c>
      <c r="M61" s="78"/>
      <c r="N61" s="73"/>
      <c r="O61" s="80" t="s">
        <v>315</v>
      </c>
      <c r="P61" s="82">
        <v>43566.13612268519</v>
      </c>
      <c r="Q61" s="80" t="s">
        <v>327</v>
      </c>
      <c r="R61" s="80"/>
      <c r="S61" s="80"/>
      <c r="T61" s="80" t="s">
        <v>383</v>
      </c>
      <c r="U61" s="80"/>
      <c r="V61" s="84" t="s">
        <v>460</v>
      </c>
      <c r="W61" s="82">
        <v>43566.13612268519</v>
      </c>
      <c r="X61" s="84" t="s">
        <v>550</v>
      </c>
      <c r="Y61" s="80"/>
      <c r="Z61" s="80"/>
      <c r="AA61" s="86" t="s">
        <v>671</v>
      </c>
      <c r="AB61" s="80"/>
      <c r="AC61" s="80" t="b">
        <v>0</v>
      </c>
      <c r="AD61" s="80">
        <v>0</v>
      </c>
      <c r="AE61" s="86" t="s">
        <v>736</v>
      </c>
      <c r="AF61" s="80" t="b">
        <v>0</v>
      </c>
      <c r="AG61" s="80" t="s">
        <v>741</v>
      </c>
      <c r="AH61" s="80"/>
      <c r="AI61" s="86" t="s">
        <v>736</v>
      </c>
      <c r="AJ61" s="80" t="b">
        <v>0</v>
      </c>
      <c r="AK61" s="80">
        <v>27</v>
      </c>
      <c r="AL61" s="86" t="s">
        <v>713</v>
      </c>
      <c r="AM61" s="80" t="s">
        <v>747</v>
      </c>
      <c r="AN61" s="80" t="b">
        <v>0</v>
      </c>
      <c r="AO61" s="86" t="s">
        <v>713</v>
      </c>
      <c r="AP61" s="80" t="s">
        <v>178</v>
      </c>
      <c r="AQ61" s="80">
        <v>0</v>
      </c>
      <c r="AR61" s="80">
        <v>0</v>
      </c>
      <c r="AS61" s="80"/>
      <c r="AT61" s="80"/>
      <c r="AU61" s="80"/>
      <c r="AV61" s="80"/>
      <c r="AW61" s="80"/>
      <c r="AX61" s="80"/>
      <c r="AY61" s="80"/>
      <c r="AZ61" s="80"/>
      <c r="BA61">
        <v>1</v>
      </c>
      <c r="BB61" s="79" t="str">
        <f>REPLACE(INDEX(GroupVertices[Group],MATCH(Edges[[#This Row],[Vertex 1]],GroupVertices[Vertex],0)),1,1,"")</f>
        <v>1</v>
      </c>
      <c r="BC61" s="79" t="str">
        <f>REPLACE(INDEX(GroupVertices[Group],MATCH(Edges[[#This Row],[Vertex 2]],GroupVertices[Vertex],0)),1,1,"")</f>
        <v>1</v>
      </c>
      <c r="BD61" s="48">
        <v>0</v>
      </c>
      <c r="BE61" s="49">
        <v>0</v>
      </c>
      <c r="BF61" s="48">
        <v>2</v>
      </c>
      <c r="BG61" s="49">
        <v>12.5</v>
      </c>
      <c r="BH61" s="48">
        <v>0</v>
      </c>
      <c r="BI61" s="49">
        <v>0</v>
      </c>
      <c r="BJ61" s="48">
        <v>14</v>
      </c>
      <c r="BK61" s="49">
        <v>87.5</v>
      </c>
      <c r="BL61" s="48">
        <v>16</v>
      </c>
    </row>
    <row r="62" spans="1:64" ht="15">
      <c r="A62" s="65" t="s">
        <v>269</v>
      </c>
      <c r="B62" s="65" t="s">
        <v>280</v>
      </c>
      <c r="C62" s="66" t="s">
        <v>2103</v>
      </c>
      <c r="D62" s="67">
        <v>3</v>
      </c>
      <c r="E62" s="68" t="s">
        <v>132</v>
      </c>
      <c r="F62" s="69">
        <v>35</v>
      </c>
      <c r="G62" s="66"/>
      <c r="H62" s="70"/>
      <c r="I62" s="71"/>
      <c r="J62" s="71"/>
      <c r="K62" s="34" t="s">
        <v>65</v>
      </c>
      <c r="L62" s="78">
        <v>62</v>
      </c>
      <c r="M62" s="78"/>
      <c r="N62" s="73"/>
      <c r="O62" s="80" t="s">
        <v>315</v>
      </c>
      <c r="P62" s="82">
        <v>43566.17724537037</v>
      </c>
      <c r="Q62" s="80" t="s">
        <v>337</v>
      </c>
      <c r="R62" s="80"/>
      <c r="S62" s="80"/>
      <c r="T62" s="80" t="s">
        <v>386</v>
      </c>
      <c r="U62" s="80"/>
      <c r="V62" s="84" t="s">
        <v>461</v>
      </c>
      <c r="W62" s="82">
        <v>43566.17724537037</v>
      </c>
      <c r="X62" s="84" t="s">
        <v>551</v>
      </c>
      <c r="Y62" s="80"/>
      <c r="Z62" s="80"/>
      <c r="AA62" s="86" t="s">
        <v>672</v>
      </c>
      <c r="AB62" s="80"/>
      <c r="AC62" s="80" t="b">
        <v>0</v>
      </c>
      <c r="AD62" s="80">
        <v>0</v>
      </c>
      <c r="AE62" s="86" t="s">
        <v>736</v>
      </c>
      <c r="AF62" s="80" t="b">
        <v>0</v>
      </c>
      <c r="AG62" s="80" t="s">
        <v>742</v>
      </c>
      <c r="AH62" s="80"/>
      <c r="AI62" s="86" t="s">
        <v>736</v>
      </c>
      <c r="AJ62" s="80" t="b">
        <v>0</v>
      </c>
      <c r="AK62" s="80">
        <v>3</v>
      </c>
      <c r="AL62" s="86" t="s">
        <v>683</v>
      </c>
      <c r="AM62" s="80" t="s">
        <v>747</v>
      </c>
      <c r="AN62" s="80" t="b">
        <v>0</v>
      </c>
      <c r="AO62" s="86" t="s">
        <v>683</v>
      </c>
      <c r="AP62" s="80" t="s">
        <v>178</v>
      </c>
      <c r="AQ62" s="80">
        <v>0</v>
      </c>
      <c r="AR62" s="80">
        <v>0</v>
      </c>
      <c r="AS62" s="80"/>
      <c r="AT62" s="80"/>
      <c r="AU62" s="80"/>
      <c r="AV62" s="80"/>
      <c r="AW62" s="80"/>
      <c r="AX62" s="80"/>
      <c r="AY62" s="80"/>
      <c r="AZ62" s="80"/>
      <c r="BA62">
        <v>1</v>
      </c>
      <c r="BB62" s="79" t="str">
        <f>REPLACE(INDEX(GroupVertices[Group],MATCH(Edges[[#This Row],[Vertex 1]],GroupVertices[Vertex],0)),1,1,"")</f>
        <v>4</v>
      </c>
      <c r="BC62" s="79" t="str">
        <f>REPLACE(INDEX(GroupVertices[Group],MATCH(Edges[[#This Row],[Vertex 2]],GroupVertices[Vertex],0)),1,1,"")</f>
        <v>4</v>
      </c>
      <c r="BD62" s="48">
        <v>0</v>
      </c>
      <c r="BE62" s="49">
        <v>0</v>
      </c>
      <c r="BF62" s="48">
        <v>0</v>
      </c>
      <c r="BG62" s="49">
        <v>0</v>
      </c>
      <c r="BH62" s="48">
        <v>0</v>
      </c>
      <c r="BI62" s="49">
        <v>0</v>
      </c>
      <c r="BJ62" s="48">
        <v>22</v>
      </c>
      <c r="BK62" s="49">
        <v>100</v>
      </c>
      <c r="BL62" s="48">
        <v>22</v>
      </c>
    </row>
    <row r="63" spans="1:64" ht="15">
      <c r="A63" s="65" t="s">
        <v>270</v>
      </c>
      <c r="B63" s="65" t="s">
        <v>280</v>
      </c>
      <c r="C63" s="66" t="s">
        <v>2103</v>
      </c>
      <c r="D63" s="67">
        <v>3</v>
      </c>
      <c r="E63" s="68" t="s">
        <v>132</v>
      </c>
      <c r="F63" s="69">
        <v>35</v>
      </c>
      <c r="G63" s="66"/>
      <c r="H63" s="70"/>
      <c r="I63" s="71"/>
      <c r="J63" s="71"/>
      <c r="K63" s="34" t="s">
        <v>65</v>
      </c>
      <c r="L63" s="78">
        <v>63</v>
      </c>
      <c r="M63" s="78"/>
      <c r="N63" s="73"/>
      <c r="O63" s="80" t="s">
        <v>315</v>
      </c>
      <c r="P63" s="82">
        <v>43566.231840277775</v>
      </c>
      <c r="Q63" s="80" t="s">
        <v>337</v>
      </c>
      <c r="R63" s="80"/>
      <c r="S63" s="80"/>
      <c r="T63" s="80" t="s">
        <v>386</v>
      </c>
      <c r="U63" s="80"/>
      <c r="V63" s="84" t="s">
        <v>462</v>
      </c>
      <c r="W63" s="82">
        <v>43566.231840277775</v>
      </c>
      <c r="X63" s="84" t="s">
        <v>552</v>
      </c>
      <c r="Y63" s="80"/>
      <c r="Z63" s="80"/>
      <c r="AA63" s="86" t="s">
        <v>673</v>
      </c>
      <c r="AB63" s="80"/>
      <c r="AC63" s="80" t="b">
        <v>0</v>
      </c>
      <c r="AD63" s="80">
        <v>0</v>
      </c>
      <c r="AE63" s="86" t="s">
        <v>736</v>
      </c>
      <c r="AF63" s="80" t="b">
        <v>0</v>
      </c>
      <c r="AG63" s="80" t="s">
        <v>742</v>
      </c>
      <c r="AH63" s="80"/>
      <c r="AI63" s="86" t="s">
        <v>736</v>
      </c>
      <c r="AJ63" s="80" t="b">
        <v>0</v>
      </c>
      <c r="AK63" s="80">
        <v>3</v>
      </c>
      <c r="AL63" s="86" t="s">
        <v>683</v>
      </c>
      <c r="AM63" s="80" t="s">
        <v>747</v>
      </c>
      <c r="AN63" s="80" t="b">
        <v>0</v>
      </c>
      <c r="AO63" s="86" t="s">
        <v>683</v>
      </c>
      <c r="AP63" s="80" t="s">
        <v>178</v>
      </c>
      <c r="AQ63" s="80">
        <v>0</v>
      </c>
      <c r="AR63" s="80">
        <v>0</v>
      </c>
      <c r="AS63" s="80"/>
      <c r="AT63" s="80"/>
      <c r="AU63" s="80"/>
      <c r="AV63" s="80"/>
      <c r="AW63" s="80"/>
      <c r="AX63" s="80"/>
      <c r="AY63" s="80"/>
      <c r="AZ63" s="80"/>
      <c r="BA63">
        <v>1</v>
      </c>
      <c r="BB63" s="79" t="str">
        <f>REPLACE(INDEX(GroupVertices[Group],MATCH(Edges[[#This Row],[Vertex 1]],GroupVertices[Vertex],0)),1,1,"")</f>
        <v>4</v>
      </c>
      <c r="BC63" s="79" t="str">
        <f>REPLACE(INDEX(GroupVertices[Group],MATCH(Edges[[#This Row],[Vertex 2]],GroupVertices[Vertex],0)),1,1,"")</f>
        <v>4</v>
      </c>
      <c r="BD63" s="48">
        <v>0</v>
      </c>
      <c r="BE63" s="49">
        <v>0</v>
      </c>
      <c r="BF63" s="48">
        <v>0</v>
      </c>
      <c r="BG63" s="49">
        <v>0</v>
      </c>
      <c r="BH63" s="48">
        <v>0</v>
      </c>
      <c r="BI63" s="49">
        <v>0</v>
      </c>
      <c r="BJ63" s="48">
        <v>22</v>
      </c>
      <c r="BK63" s="49">
        <v>100</v>
      </c>
      <c r="BL63" s="48">
        <v>22</v>
      </c>
    </row>
    <row r="64" spans="1:64" ht="15">
      <c r="A64" s="65" t="s">
        <v>271</v>
      </c>
      <c r="B64" s="65" t="s">
        <v>271</v>
      </c>
      <c r="C64" s="66" t="s">
        <v>2103</v>
      </c>
      <c r="D64" s="67">
        <v>3</v>
      </c>
      <c r="E64" s="68" t="s">
        <v>132</v>
      </c>
      <c r="F64" s="69">
        <v>35</v>
      </c>
      <c r="G64" s="66"/>
      <c r="H64" s="70"/>
      <c r="I64" s="71"/>
      <c r="J64" s="71"/>
      <c r="K64" s="34" t="s">
        <v>65</v>
      </c>
      <c r="L64" s="78">
        <v>64</v>
      </c>
      <c r="M64" s="78"/>
      <c r="N64" s="73"/>
      <c r="O64" s="80" t="s">
        <v>178</v>
      </c>
      <c r="P64" s="82">
        <v>43566.2502662037</v>
      </c>
      <c r="Q64" s="80" t="s">
        <v>338</v>
      </c>
      <c r="R64" s="80"/>
      <c r="S64" s="80"/>
      <c r="T64" s="80" t="s">
        <v>387</v>
      </c>
      <c r="U64" s="80"/>
      <c r="V64" s="84" t="s">
        <v>463</v>
      </c>
      <c r="W64" s="82">
        <v>43566.2502662037</v>
      </c>
      <c r="X64" s="84" t="s">
        <v>553</v>
      </c>
      <c r="Y64" s="80"/>
      <c r="Z64" s="80"/>
      <c r="AA64" s="86" t="s">
        <v>674</v>
      </c>
      <c r="AB64" s="80"/>
      <c r="AC64" s="80" t="b">
        <v>0</v>
      </c>
      <c r="AD64" s="80">
        <v>0</v>
      </c>
      <c r="AE64" s="86" t="s">
        <v>736</v>
      </c>
      <c r="AF64" s="80" t="b">
        <v>0</v>
      </c>
      <c r="AG64" s="80" t="s">
        <v>743</v>
      </c>
      <c r="AH64" s="80"/>
      <c r="AI64" s="86" t="s">
        <v>736</v>
      </c>
      <c r="AJ64" s="80" t="b">
        <v>0</v>
      </c>
      <c r="AK64" s="80">
        <v>0</v>
      </c>
      <c r="AL64" s="86" t="s">
        <v>736</v>
      </c>
      <c r="AM64" s="80" t="s">
        <v>748</v>
      </c>
      <c r="AN64" s="80" t="b">
        <v>0</v>
      </c>
      <c r="AO64" s="86" t="s">
        <v>674</v>
      </c>
      <c r="AP64" s="80" t="s">
        <v>178</v>
      </c>
      <c r="AQ64" s="80">
        <v>0</v>
      </c>
      <c r="AR64" s="80">
        <v>0</v>
      </c>
      <c r="AS64" s="80"/>
      <c r="AT64" s="80"/>
      <c r="AU64" s="80"/>
      <c r="AV64" s="80"/>
      <c r="AW64" s="80"/>
      <c r="AX64" s="80"/>
      <c r="AY64" s="80"/>
      <c r="AZ64" s="80"/>
      <c r="BA64">
        <v>1</v>
      </c>
      <c r="BB64" s="79" t="str">
        <f>REPLACE(INDEX(GroupVertices[Group],MATCH(Edges[[#This Row],[Vertex 1]],GroupVertices[Vertex],0)),1,1,"")</f>
        <v>2</v>
      </c>
      <c r="BC64" s="79" t="str">
        <f>REPLACE(INDEX(GroupVertices[Group],MATCH(Edges[[#This Row],[Vertex 2]],GroupVertices[Vertex],0)),1,1,"")</f>
        <v>2</v>
      </c>
      <c r="BD64" s="48">
        <v>0</v>
      </c>
      <c r="BE64" s="49">
        <v>0</v>
      </c>
      <c r="BF64" s="48">
        <v>0</v>
      </c>
      <c r="BG64" s="49">
        <v>0</v>
      </c>
      <c r="BH64" s="48">
        <v>0</v>
      </c>
      <c r="BI64" s="49">
        <v>0</v>
      </c>
      <c r="BJ64" s="48">
        <v>22</v>
      </c>
      <c r="BK64" s="49">
        <v>100</v>
      </c>
      <c r="BL64" s="48">
        <v>22</v>
      </c>
    </row>
    <row r="65" spans="1:64" ht="15">
      <c r="A65" s="65" t="s">
        <v>272</v>
      </c>
      <c r="B65" s="65" t="s">
        <v>303</v>
      </c>
      <c r="C65" s="66" t="s">
        <v>2103</v>
      </c>
      <c r="D65" s="67">
        <v>3</v>
      </c>
      <c r="E65" s="68" t="s">
        <v>132</v>
      </c>
      <c r="F65" s="69">
        <v>35</v>
      </c>
      <c r="G65" s="66"/>
      <c r="H65" s="70"/>
      <c r="I65" s="71"/>
      <c r="J65" s="71"/>
      <c r="K65" s="34" t="s">
        <v>65</v>
      </c>
      <c r="L65" s="78">
        <v>65</v>
      </c>
      <c r="M65" s="78"/>
      <c r="N65" s="73"/>
      <c r="O65" s="80" t="s">
        <v>315</v>
      </c>
      <c r="P65" s="82">
        <v>43566.25645833334</v>
      </c>
      <c r="Q65" s="80" t="s">
        <v>339</v>
      </c>
      <c r="R65" s="80"/>
      <c r="S65" s="80"/>
      <c r="T65" s="80"/>
      <c r="U65" s="80"/>
      <c r="V65" s="84" t="s">
        <v>464</v>
      </c>
      <c r="W65" s="82">
        <v>43566.25645833334</v>
      </c>
      <c r="X65" s="84" t="s">
        <v>554</v>
      </c>
      <c r="Y65" s="80"/>
      <c r="Z65" s="80"/>
      <c r="AA65" s="86" t="s">
        <v>675</v>
      </c>
      <c r="AB65" s="80"/>
      <c r="AC65" s="80" t="b">
        <v>0</v>
      </c>
      <c r="AD65" s="80">
        <v>0</v>
      </c>
      <c r="AE65" s="86" t="s">
        <v>736</v>
      </c>
      <c r="AF65" s="80" t="b">
        <v>0</v>
      </c>
      <c r="AG65" s="80" t="s">
        <v>741</v>
      </c>
      <c r="AH65" s="80"/>
      <c r="AI65" s="86" t="s">
        <v>736</v>
      </c>
      <c r="AJ65" s="80" t="b">
        <v>0</v>
      </c>
      <c r="AK65" s="80">
        <v>13</v>
      </c>
      <c r="AL65" s="86" t="s">
        <v>718</v>
      </c>
      <c r="AM65" s="80" t="s">
        <v>748</v>
      </c>
      <c r="AN65" s="80" t="b">
        <v>0</v>
      </c>
      <c r="AO65" s="86" t="s">
        <v>718</v>
      </c>
      <c r="AP65" s="80" t="s">
        <v>178</v>
      </c>
      <c r="AQ65" s="80">
        <v>0</v>
      </c>
      <c r="AR65" s="80">
        <v>0</v>
      </c>
      <c r="AS65" s="80"/>
      <c r="AT65" s="80"/>
      <c r="AU65" s="80"/>
      <c r="AV65" s="80"/>
      <c r="AW65" s="80"/>
      <c r="AX65" s="80"/>
      <c r="AY65" s="80"/>
      <c r="AZ65" s="80"/>
      <c r="BA65">
        <v>1</v>
      </c>
      <c r="BB65" s="79" t="str">
        <f>REPLACE(INDEX(GroupVertices[Group],MATCH(Edges[[#This Row],[Vertex 1]],GroupVertices[Vertex],0)),1,1,"")</f>
        <v>6</v>
      </c>
      <c r="BC65" s="79" t="str">
        <f>REPLACE(INDEX(GroupVertices[Group],MATCH(Edges[[#This Row],[Vertex 2]],GroupVertices[Vertex],0)),1,1,"")</f>
        <v>6</v>
      </c>
      <c r="BD65" s="48">
        <v>0</v>
      </c>
      <c r="BE65" s="49">
        <v>0</v>
      </c>
      <c r="BF65" s="48">
        <v>4</v>
      </c>
      <c r="BG65" s="49">
        <v>9.090909090909092</v>
      </c>
      <c r="BH65" s="48">
        <v>0</v>
      </c>
      <c r="BI65" s="49">
        <v>0</v>
      </c>
      <c r="BJ65" s="48">
        <v>40</v>
      </c>
      <c r="BK65" s="49">
        <v>90.9090909090909</v>
      </c>
      <c r="BL65" s="48">
        <v>44</v>
      </c>
    </row>
    <row r="66" spans="1:64" ht="15">
      <c r="A66" s="65" t="s">
        <v>273</v>
      </c>
      <c r="B66" s="65" t="s">
        <v>303</v>
      </c>
      <c r="C66" s="66" t="s">
        <v>2103</v>
      </c>
      <c r="D66" s="67">
        <v>3</v>
      </c>
      <c r="E66" s="68" t="s">
        <v>132</v>
      </c>
      <c r="F66" s="69">
        <v>35</v>
      </c>
      <c r="G66" s="66"/>
      <c r="H66" s="70"/>
      <c r="I66" s="71"/>
      <c r="J66" s="71"/>
      <c r="K66" s="34" t="s">
        <v>65</v>
      </c>
      <c r="L66" s="78">
        <v>66</v>
      </c>
      <c r="M66" s="78"/>
      <c r="N66" s="73"/>
      <c r="O66" s="80" t="s">
        <v>315</v>
      </c>
      <c r="P66" s="82">
        <v>43566.25806712963</v>
      </c>
      <c r="Q66" s="80" t="s">
        <v>339</v>
      </c>
      <c r="R66" s="80"/>
      <c r="S66" s="80"/>
      <c r="T66" s="80"/>
      <c r="U66" s="80"/>
      <c r="V66" s="84" t="s">
        <v>465</v>
      </c>
      <c r="W66" s="82">
        <v>43566.25806712963</v>
      </c>
      <c r="X66" s="84" t="s">
        <v>555</v>
      </c>
      <c r="Y66" s="80"/>
      <c r="Z66" s="80"/>
      <c r="AA66" s="86" t="s">
        <v>676</v>
      </c>
      <c r="AB66" s="80"/>
      <c r="AC66" s="80" t="b">
        <v>0</v>
      </c>
      <c r="AD66" s="80">
        <v>0</v>
      </c>
      <c r="AE66" s="86" t="s">
        <v>736</v>
      </c>
      <c r="AF66" s="80" t="b">
        <v>0</v>
      </c>
      <c r="AG66" s="80" t="s">
        <v>741</v>
      </c>
      <c r="AH66" s="80"/>
      <c r="AI66" s="86" t="s">
        <v>736</v>
      </c>
      <c r="AJ66" s="80" t="b">
        <v>0</v>
      </c>
      <c r="AK66" s="80">
        <v>13</v>
      </c>
      <c r="AL66" s="86" t="s">
        <v>718</v>
      </c>
      <c r="AM66" s="80" t="s">
        <v>748</v>
      </c>
      <c r="AN66" s="80" t="b">
        <v>0</v>
      </c>
      <c r="AO66" s="86" t="s">
        <v>718</v>
      </c>
      <c r="AP66" s="80" t="s">
        <v>178</v>
      </c>
      <c r="AQ66" s="80">
        <v>0</v>
      </c>
      <c r="AR66" s="80">
        <v>0</v>
      </c>
      <c r="AS66" s="80"/>
      <c r="AT66" s="80"/>
      <c r="AU66" s="80"/>
      <c r="AV66" s="80"/>
      <c r="AW66" s="80"/>
      <c r="AX66" s="80"/>
      <c r="AY66" s="80"/>
      <c r="AZ66" s="80"/>
      <c r="BA66">
        <v>1</v>
      </c>
      <c r="BB66" s="79" t="str">
        <f>REPLACE(INDEX(GroupVertices[Group],MATCH(Edges[[#This Row],[Vertex 1]],GroupVertices[Vertex],0)),1,1,"")</f>
        <v>6</v>
      </c>
      <c r="BC66" s="79" t="str">
        <f>REPLACE(INDEX(GroupVertices[Group],MATCH(Edges[[#This Row],[Vertex 2]],GroupVertices[Vertex],0)),1,1,"")</f>
        <v>6</v>
      </c>
      <c r="BD66" s="48">
        <v>0</v>
      </c>
      <c r="BE66" s="49">
        <v>0</v>
      </c>
      <c r="BF66" s="48">
        <v>4</v>
      </c>
      <c r="BG66" s="49">
        <v>9.090909090909092</v>
      </c>
      <c r="BH66" s="48">
        <v>0</v>
      </c>
      <c r="BI66" s="49">
        <v>0</v>
      </c>
      <c r="BJ66" s="48">
        <v>40</v>
      </c>
      <c r="BK66" s="49">
        <v>90.9090909090909</v>
      </c>
      <c r="BL66" s="48">
        <v>44</v>
      </c>
    </row>
    <row r="67" spans="1:64" ht="15">
      <c r="A67" s="65" t="s">
        <v>274</v>
      </c>
      <c r="B67" s="65" t="s">
        <v>303</v>
      </c>
      <c r="C67" s="66" t="s">
        <v>2103</v>
      </c>
      <c r="D67" s="67">
        <v>3</v>
      </c>
      <c r="E67" s="68" t="s">
        <v>132</v>
      </c>
      <c r="F67" s="69">
        <v>35</v>
      </c>
      <c r="G67" s="66"/>
      <c r="H67" s="70"/>
      <c r="I67" s="71"/>
      <c r="J67" s="71"/>
      <c r="K67" s="34" t="s">
        <v>65</v>
      </c>
      <c r="L67" s="78">
        <v>67</v>
      </c>
      <c r="M67" s="78"/>
      <c r="N67" s="73"/>
      <c r="O67" s="80" t="s">
        <v>315</v>
      </c>
      <c r="P67" s="82">
        <v>43566.262407407405</v>
      </c>
      <c r="Q67" s="80" t="s">
        <v>339</v>
      </c>
      <c r="R67" s="80"/>
      <c r="S67" s="80"/>
      <c r="T67" s="80"/>
      <c r="U67" s="80"/>
      <c r="V67" s="84" t="s">
        <v>466</v>
      </c>
      <c r="W67" s="82">
        <v>43566.262407407405</v>
      </c>
      <c r="X67" s="84" t="s">
        <v>556</v>
      </c>
      <c r="Y67" s="80"/>
      <c r="Z67" s="80"/>
      <c r="AA67" s="86" t="s">
        <v>677</v>
      </c>
      <c r="AB67" s="80"/>
      <c r="AC67" s="80" t="b">
        <v>0</v>
      </c>
      <c r="AD67" s="80">
        <v>0</v>
      </c>
      <c r="AE67" s="86" t="s">
        <v>736</v>
      </c>
      <c r="AF67" s="80" t="b">
        <v>0</v>
      </c>
      <c r="AG67" s="80" t="s">
        <v>741</v>
      </c>
      <c r="AH67" s="80"/>
      <c r="AI67" s="86" t="s">
        <v>736</v>
      </c>
      <c r="AJ67" s="80" t="b">
        <v>0</v>
      </c>
      <c r="AK67" s="80">
        <v>13</v>
      </c>
      <c r="AL67" s="86" t="s">
        <v>718</v>
      </c>
      <c r="AM67" s="80" t="s">
        <v>747</v>
      </c>
      <c r="AN67" s="80" t="b">
        <v>0</v>
      </c>
      <c r="AO67" s="86" t="s">
        <v>718</v>
      </c>
      <c r="AP67" s="80" t="s">
        <v>178</v>
      </c>
      <c r="AQ67" s="80">
        <v>0</v>
      </c>
      <c r="AR67" s="80">
        <v>0</v>
      </c>
      <c r="AS67" s="80"/>
      <c r="AT67" s="80"/>
      <c r="AU67" s="80"/>
      <c r="AV67" s="80"/>
      <c r="AW67" s="80"/>
      <c r="AX67" s="80"/>
      <c r="AY67" s="80"/>
      <c r="AZ67" s="80"/>
      <c r="BA67">
        <v>1</v>
      </c>
      <c r="BB67" s="79" t="str">
        <f>REPLACE(INDEX(GroupVertices[Group],MATCH(Edges[[#This Row],[Vertex 1]],GroupVertices[Vertex],0)),1,1,"")</f>
        <v>6</v>
      </c>
      <c r="BC67" s="79" t="str">
        <f>REPLACE(INDEX(GroupVertices[Group],MATCH(Edges[[#This Row],[Vertex 2]],GroupVertices[Vertex],0)),1,1,"")</f>
        <v>6</v>
      </c>
      <c r="BD67" s="48">
        <v>0</v>
      </c>
      <c r="BE67" s="49">
        <v>0</v>
      </c>
      <c r="BF67" s="48">
        <v>4</v>
      </c>
      <c r="BG67" s="49">
        <v>9.090909090909092</v>
      </c>
      <c r="BH67" s="48">
        <v>0</v>
      </c>
      <c r="BI67" s="49">
        <v>0</v>
      </c>
      <c r="BJ67" s="48">
        <v>40</v>
      </c>
      <c r="BK67" s="49">
        <v>90.9090909090909</v>
      </c>
      <c r="BL67" s="48">
        <v>44</v>
      </c>
    </row>
    <row r="68" spans="1:64" ht="15">
      <c r="A68" s="65" t="s">
        <v>275</v>
      </c>
      <c r="B68" s="65" t="s">
        <v>275</v>
      </c>
      <c r="C68" s="66" t="s">
        <v>2103</v>
      </c>
      <c r="D68" s="67">
        <v>3</v>
      </c>
      <c r="E68" s="68" t="s">
        <v>132</v>
      </c>
      <c r="F68" s="69">
        <v>35</v>
      </c>
      <c r="G68" s="66"/>
      <c r="H68" s="70"/>
      <c r="I68" s="71"/>
      <c r="J68" s="71"/>
      <c r="K68" s="34" t="s">
        <v>65</v>
      </c>
      <c r="L68" s="78">
        <v>68</v>
      </c>
      <c r="M68" s="78"/>
      <c r="N68" s="73"/>
      <c r="O68" s="80" t="s">
        <v>178</v>
      </c>
      <c r="P68" s="82">
        <v>43566.27663194444</v>
      </c>
      <c r="Q68" s="80" t="s">
        <v>340</v>
      </c>
      <c r="R68" s="80"/>
      <c r="S68" s="80"/>
      <c r="T68" s="80" t="s">
        <v>381</v>
      </c>
      <c r="U68" s="80"/>
      <c r="V68" s="84" t="s">
        <v>467</v>
      </c>
      <c r="W68" s="82">
        <v>43566.27663194444</v>
      </c>
      <c r="X68" s="84" t="s">
        <v>557</v>
      </c>
      <c r="Y68" s="80"/>
      <c r="Z68" s="80"/>
      <c r="AA68" s="86" t="s">
        <v>678</v>
      </c>
      <c r="AB68" s="80"/>
      <c r="AC68" s="80" t="b">
        <v>0</v>
      </c>
      <c r="AD68" s="80">
        <v>0</v>
      </c>
      <c r="AE68" s="86" t="s">
        <v>736</v>
      </c>
      <c r="AF68" s="80" t="b">
        <v>0</v>
      </c>
      <c r="AG68" s="80" t="s">
        <v>740</v>
      </c>
      <c r="AH68" s="80"/>
      <c r="AI68" s="86" t="s">
        <v>736</v>
      </c>
      <c r="AJ68" s="80" t="b">
        <v>0</v>
      </c>
      <c r="AK68" s="80">
        <v>0</v>
      </c>
      <c r="AL68" s="86" t="s">
        <v>736</v>
      </c>
      <c r="AM68" s="80" t="s">
        <v>751</v>
      </c>
      <c r="AN68" s="80" t="b">
        <v>0</v>
      </c>
      <c r="AO68" s="86" t="s">
        <v>678</v>
      </c>
      <c r="AP68" s="80" t="s">
        <v>178</v>
      </c>
      <c r="AQ68" s="80">
        <v>0</v>
      </c>
      <c r="AR68" s="80">
        <v>0</v>
      </c>
      <c r="AS68" s="80"/>
      <c r="AT68" s="80"/>
      <c r="AU68" s="80"/>
      <c r="AV68" s="80"/>
      <c r="AW68" s="80"/>
      <c r="AX68" s="80"/>
      <c r="AY68" s="80"/>
      <c r="AZ68" s="80"/>
      <c r="BA68">
        <v>1</v>
      </c>
      <c r="BB68" s="79" t="str">
        <f>REPLACE(INDEX(GroupVertices[Group],MATCH(Edges[[#This Row],[Vertex 1]],GroupVertices[Vertex],0)),1,1,"")</f>
        <v>2</v>
      </c>
      <c r="BC68" s="79" t="str">
        <f>REPLACE(INDEX(GroupVertices[Group],MATCH(Edges[[#This Row],[Vertex 2]],GroupVertices[Vertex],0)),1,1,"")</f>
        <v>2</v>
      </c>
      <c r="BD68" s="48">
        <v>0</v>
      </c>
      <c r="BE68" s="49">
        <v>0</v>
      </c>
      <c r="BF68" s="48">
        <v>0</v>
      </c>
      <c r="BG68" s="49">
        <v>0</v>
      </c>
      <c r="BH68" s="48">
        <v>0</v>
      </c>
      <c r="BI68" s="49">
        <v>0</v>
      </c>
      <c r="BJ68" s="48">
        <v>1</v>
      </c>
      <c r="BK68" s="49">
        <v>100</v>
      </c>
      <c r="BL68" s="48">
        <v>1</v>
      </c>
    </row>
    <row r="69" spans="1:64" ht="15">
      <c r="A69" s="65" t="s">
        <v>276</v>
      </c>
      <c r="B69" s="65" t="s">
        <v>276</v>
      </c>
      <c r="C69" s="66" t="s">
        <v>2103</v>
      </c>
      <c r="D69" s="67">
        <v>3</v>
      </c>
      <c r="E69" s="68" t="s">
        <v>132</v>
      </c>
      <c r="F69" s="69">
        <v>35</v>
      </c>
      <c r="G69" s="66"/>
      <c r="H69" s="70"/>
      <c r="I69" s="71"/>
      <c r="J69" s="71"/>
      <c r="K69" s="34" t="s">
        <v>65</v>
      </c>
      <c r="L69" s="78">
        <v>69</v>
      </c>
      <c r="M69" s="78"/>
      <c r="N69" s="73"/>
      <c r="O69" s="80" t="s">
        <v>178</v>
      </c>
      <c r="P69" s="82">
        <v>43566.39037037037</v>
      </c>
      <c r="Q69" s="80" t="s">
        <v>341</v>
      </c>
      <c r="R69" s="80"/>
      <c r="S69" s="80"/>
      <c r="T69" s="80" t="s">
        <v>388</v>
      </c>
      <c r="U69" s="80"/>
      <c r="V69" s="84" t="s">
        <v>468</v>
      </c>
      <c r="W69" s="82">
        <v>43566.39037037037</v>
      </c>
      <c r="X69" s="84" t="s">
        <v>558</v>
      </c>
      <c r="Y69" s="80"/>
      <c r="Z69" s="80"/>
      <c r="AA69" s="86" t="s">
        <v>679</v>
      </c>
      <c r="AB69" s="80"/>
      <c r="AC69" s="80" t="b">
        <v>0</v>
      </c>
      <c r="AD69" s="80">
        <v>2</v>
      </c>
      <c r="AE69" s="86" t="s">
        <v>736</v>
      </c>
      <c r="AF69" s="80" t="b">
        <v>0</v>
      </c>
      <c r="AG69" s="80" t="s">
        <v>740</v>
      </c>
      <c r="AH69" s="80"/>
      <c r="AI69" s="86" t="s">
        <v>736</v>
      </c>
      <c r="AJ69" s="80" t="b">
        <v>0</v>
      </c>
      <c r="AK69" s="80">
        <v>0</v>
      </c>
      <c r="AL69" s="86" t="s">
        <v>736</v>
      </c>
      <c r="AM69" s="80" t="s">
        <v>747</v>
      </c>
      <c r="AN69" s="80" t="b">
        <v>0</v>
      </c>
      <c r="AO69" s="86" t="s">
        <v>679</v>
      </c>
      <c r="AP69" s="80" t="s">
        <v>178</v>
      </c>
      <c r="AQ69" s="80">
        <v>0</v>
      </c>
      <c r="AR69" s="80">
        <v>0</v>
      </c>
      <c r="AS69" s="80"/>
      <c r="AT69" s="80"/>
      <c r="AU69" s="80"/>
      <c r="AV69" s="80"/>
      <c r="AW69" s="80"/>
      <c r="AX69" s="80"/>
      <c r="AY69" s="80"/>
      <c r="AZ69" s="80"/>
      <c r="BA69">
        <v>1</v>
      </c>
      <c r="BB69" s="79" t="str">
        <f>REPLACE(INDEX(GroupVertices[Group],MATCH(Edges[[#This Row],[Vertex 1]],GroupVertices[Vertex],0)),1,1,"")</f>
        <v>2</v>
      </c>
      <c r="BC69" s="79" t="str">
        <f>REPLACE(INDEX(GroupVertices[Group],MATCH(Edges[[#This Row],[Vertex 2]],GroupVertices[Vertex],0)),1,1,"")</f>
        <v>2</v>
      </c>
      <c r="BD69" s="48">
        <v>0</v>
      </c>
      <c r="BE69" s="49">
        <v>0</v>
      </c>
      <c r="BF69" s="48">
        <v>0</v>
      </c>
      <c r="BG69" s="49">
        <v>0</v>
      </c>
      <c r="BH69" s="48">
        <v>0</v>
      </c>
      <c r="BI69" s="49">
        <v>0</v>
      </c>
      <c r="BJ69" s="48">
        <v>3</v>
      </c>
      <c r="BK69" s="49">
        <v>100</v>
      </c>
      <c r="BL69" s="48">
        <v>3</v>
      </c>
    </row>
    <row r="70" spans="1:64" ht="15">
      <c r="A70" s="65" t="s">
        <v>277</v>
      </c>
      <c r="B70" s="65" t="s">
        <v>277</v>
      </c>
      <c r="C70" s="66" t="s">
        <v>2103</v>
      </c>
      <c r="D70" s="67">
        <v>3</v>
      </c>
      <c r="E70" s="68" t="s">
        <v>132</v>
      </c>
      <c r="F70" s="69">
        <v>35</v>
      </c>
      <c r="G70" s="66"/>
      <c r="H70" s="70"/>
      <c r="I70" s="71"/>
      <c r="J70" s="71"/>
      <c r="K70" s="34" t="s">
        <v>65</v>
      </c>
      <c r="L70" s="78">
        <v>70</v>
      </c>
      <c r="M70" s="78"/>
      <c r="N70" s="73"/>
      <c r="O70" s="80" t="s">
        <v>178</v>
      </c>
      <c r="P70" s="82">
        <v>43566.39487268519</v>
      </c>
      <c r="Q70" s="80" t="s">
        <v>342</v>
      </c>
      <c r="R70" s="80"/>
      <c r="S70" s="80"/>
      <c r="T70" s="80" t="s">
        <v>381</v>
      </c>
      <c r="U70" s="80"/>
      <c r="V70" s="84" t="s">
        <v>469</v>
      </c>
      <c r="W70" s="82">
        <v>43566.39487268519</v>
      </c>
      <c r="X70" s="84" t="s">
        <v>559</v>
      </c>
      <c r="Y70" s="80"/>
      <c r="Z70" s="80"/>
      <c r="AA70" s="86" t="s">
        <v>680</v>
      </c>
      <c r="AB70" s="80"/>
      <c r="AC70" s="80" t="b">
        <v>0</v>
      </c>
      <c r="AD70" s="80">
        <v>1</v>
      </c>
      <c r="AE70" s="86" t="s">
        <v>736</v>
      </c>
      <c r="AF70" s="80" t="b">
        <v>0</v>
      </c>
      <c r="AG70" s="80" t="s">
        <v>744</v>
      </c>
      <c r="AH70" s="80"/>
      <c r="AI70" s="86" t="s">
        <v>736</v>
      </c>
      <c r="AJ70" s="80" t="b">
        <v>0</v>
      </c>
      <c r="AK70" s="80">
        <v>0</v>
      </c>
      <c r="AL70" s="86" t="s">
        <v>736</v>
      </c>
      <c r="AM70" s="80" t="s">
        <v>747</v>
      </c>
      <c r="AN70" s="80" t="b">
        <v>0</v>
      </c>
      <c r="AO70" s="86" t="s">
        <v>680</v>
      </c>
      <c r="AP70" s="80" t="s">
        <v>178</v>
      </c>
      <c r="AQ70" s="80">
        <v>0</v>
      </c>
      <c r="AR70" s="80">
        <v>0</v>
      </c>
      <c r="AS70" s="80"/>
      <c r="AT70" s="80"/>
      <c r="AU70" s="80"/>
      <c r="AV70" s="80"/>
      <c r="AW70" s="80"/>
      <c r="AX70" s="80"/>
      <c r="AY70" s="80"/>
      <c r="AZ70" s="80"/>
      <c r="BA70">
        <v>1</v>
      </c>
      <c r="BB70" s="79" t="str">
        <f>REPLACE(INDEX(GroupVertices[Group],MATCH(Edges[[#This Row],[Vertex 1]],GroupVertices[Vertex],0)),1,1,"")</f>
        <v>2</v>
      </c>
      <c r="BC70" s="79" t="str">
        <f>REPLACE(INDEX(GroupVertices[Group],MATCH(Edges[[#This Row],[Vertex 2]],GroupVertices[Vertex],0)),1,1,"")</f>
        <v>2</v>
      </c>
      <c r="BD70" s="48">
        <v>0</v>
      </c>
      <c r="BE70" s="49">
        <v>0</v>
      </c>
      <c r="BF70" s="48">
        <v>0</v>
      </c>
      <c r="BG70" s="49">
        <v>0</v>
      </c>
      <c r="BH70" s="48">
        <v>0</v>
      </c>
      <c r="BI70" s="49">
        <v>0</v>
      </c>
      <c r="BJ70" s="48">
        <v>43</v>
      </c>
      <c r="BK70" s="49">
        <v>100</v>
      </c>
      <c r="BL70" s="48">
        <v>43</v>
      </c>
    </row>
    <row r="71" spans="1:64" ht="15">
      <c r="A71" s="65" t="s">
        <v>278</v>
      </c>
      <c r="B71" s="65" t="s">
        <v>278</v>
      </c>
      <c r="C71" s="66" t="s">
        <v>2103</v>
      </c>
      <c r="D71" s="67">
        <v>3</v>
      </c>
      <c r="E71" s="68" t="s">
        <v>132</v>
      </c>
      <c r="F71" s="69">
        <v>35</v>
      </c>
      <c r="G71" s="66"/>
      <c r="H71" s="70"/>
      <c r="I71" s="71"/>
      <c r="J71" s="71"/>
      <c r="K71" s="34" t="s">
        <v>65</v>
      </c>
      <c r="L71" s="78">
        <v>71</v>
      </c>
      <c r="M71" s="78"/>
      <c r="N71" s="73"/>
      <c r="O71" s="80" t="s">
        <v>178</v>
      </c>
      <c r="P71" s="82">
        <v>43566.39549768518</v>
      </c>
      <c r="Q71" s="80" t="s">
        <v>343</v>
      </c>
      <c r="R71" s="80"/>
      <c r="S71" s="80"/>
      <c r="T71" s="80" t="s">
        <v>389</v>
      </c>
      <c r="U71" s="80"/>
      <c r="V71" s="84" t="s">
        <v>470</v>
      </c>
      <c r="W71" s="82">
        <v>43566.39549768518</v>
      </c>
      <c r="X71" s="84" t="s">
        <v>560</v>
      </c>
      <c r="Y71" s="80"/>
      <c r="Z71" s="80"/>
      <c r="AA71" s="86" t="s">
        <v>681</v>
      </c>
      <c r="AB71" s="80"/>
      <c r="AC71" s="80" t="b">
        <v>0</v>
      </c>
      <c r="AD71" s="80">
        <v>5</v>
      </c>
      <c r="AE71" s="86" t="s">
        <v>736</v>
      </c>
      <c r="AF71" s="80" t="b">
        <v>0</v>
      </c>
      <c r="AG71" s="80" t="s">
        <v>742</v>
      </c>
      <c r="AH71" s="80"/>
      <c r="AI71" s="86" t="s">
        <v>736</v>
      </c>
      <c r="AJ71" s="80" t="b">
        <v>0</v>
      </c>
      <c r="AK71" s="80">
        <v>0</v>
      </c>
      <c r="AL71" s="86" t="s">
        <v>736</v>
      </c>
      <c r="AM71" s="80" t="s">
        <v>747</v>
      </c>
      <c r="AN71" s="80" t="b">
        <v>0</v>
      </c>
      <c r="AO71" s="86" t="s">
        <v>681</v>
      </c>
      <c r="AP71" s="80" t="s">
        <v>178</v>
      </c>
      <c r="AQ71" s="80">
        <v>0</v>
      </c>
      <c r="AR71" s="80">
        <v>0</v>
      </c>
      <c r="AS71" s="80"/>
      <c r="AT71" s="80"/>
      <c r="AU71" s="80"/>
      <c r="AV71" s="80"/>
      <c r="AW71" s="80"/>
      <c r="AX71" s="80"/>
      <c r="AY71" s="80"/>
      <c r="AZ71" s="80"/>
      <c r="BA71">
        <v>1</v>
      </c>
      <c r="BB71" s="79" t="str">
        <f>REPLACE(INDEX(GroupVertices[Group],MATCH(Edges[[#This Row],[Vertex 1]],GroupVertices[Vertex],0)),1,1,"")</f>
        <v>2</v>
      </c>
      <c r="BC71" s="79" t="str">
        <f>REPLACE(INDEX(GroupVertices[Group],MATCH(Edges[[#This Row],[Vertex 2]],GroupVertices[Vertex],0)),1,1,"")</f>
        <v>2</v>
      </c>
      <c r="BD71" s="48">
        <v>0</v>
      </c>
      <c r="BE71" s="49">
        <v>0</v>
      </c>
      <c r="BF71" s="48">
        <v>0</v>
      </c>
      <c r="BG71" s="49">
        <v>0</v>
      </c>
      <c r="BH71" s="48">
        <v>0</v>
      </c>
      <c r="BI71" s="49">
        <v>0</v>
      </c>
      <c r="BJ71" s="48">
        <v>11</v>
      </c>
      <c r="BK71" s="49">
        <v>100</v>
      </c>
      <c r="BL71" s="48">
        <v>11</v>
      </c>
    </row>
    <row r="72" spans="1:64" ht="15">
      <c r="A72" s="65" t="s">
        <v>279</v>
      </c>
      <c r="B72" s="65" t="s">
        <v>279</v>
      </c>
      <c r="C72" s="66" t="s">
        <v>2103</v>
      </c>
      <c r="D72" s="67">
        <v>3</v>
      </c>
      <c r="E72" s="68" t="s">
        <v>132</v>
      </c>
      <c r="F72" s="69">
        <v>35</v>
      </c>
      <c r="G72" s="66"/>
      <c r="H72" s="70"/>
      <c r="I72" s="71"/>
      <c r="J72" s="71"/>
      <c r="K72" s="34" t="s">
        <v>65</v>
      </c>
      <c r="L72" s="78">
        <v>72</v>
      </c>
      <c r="M72" s="78"/>
      <c r="N72" s="73"/>
      <c r="O72" s="80" t="s">
        <v>178</v>
      </c>
      <c r="P72" s="82">
        <v>43566.43763888889</v>
      </c>
      <c r="Q72" s="80" t="s">
        <v>344</v>
      </c>
      <c r="R72" s="80"/>
      <c r="S72" s="80"/>
      <c r="T72" s="80" t="s">
        <v>381</v>
      </c>
      <c r="U72" s="80"/>
      <c r="V72" s="84" t="s">
        <v>471</v>
      </c>
      <c r="W72" s="82">
        <v>43566.43763888889</v>
      </c>
      <c r="X72" s="84" t="s">
        <v>561</v>
      </c>
      <c r="Y72" s="80"/>
      <c r="Z72" s="80"/>
      <c r="AA72" s="86" t="s">
        <v>682</v>
      </c>
      <c r="AB72" s="80"/>
      <c r="AC72" s="80" t="b">
        <v>0</v>
      </c>
      <c r="AD72" s="80">
        <v>2</v>
      </c>
      <c r="AE72" s="86" t="s">
        <v>736</v>
      </c>
      <c r="AF72" s="80" t="b">
        <v>0</v>
      </c>
      <c r="AG72" s="80" t="s">
        <v>742</v>
      </c>
      <c r="AH72" s="80"/>
      <c r="AI72" s="86" t="s">
        <v>736</v>
      </c>
      <c r="AJ72" s="80" t="b">
        <v>0</v>
      </c>
      <c r="AK72" s="80">
        <v>0</v>
      </c>
      <c r="AL72" s="86" t="s">
        <v>736</v>
      </c>
      <c r="AM72" s="80" t="s">
        <v>748</v>
      </c>
      <c r="AN72" s="80" t="b">
        <v>0</v>
      </c>
      <c r="AO72" s="86" t="s">
        <v>682</v>
      </c>
      <c r="AP72" s="80" t="s">
        <v>178</v>
      </c>
      <c r="AQ72" s="80">
        <v>0</v>
      </c>
      <c r="AR72" s="80">
        <v>0</v>
      </c>
      <c r="AS72" s="80"/>
      <c r="AT72" s="80"/>
      <c r="AU72" s="80"/>
      <c r="AV72" s="80"/>
      <c r="AW72" s="80"/>
      <c r="AX72" s="80"/>
      <c r="AY72" s="80"/>
      <c r="AZ72" s="80"/>
      <c r="BA72">
        <v>1</v>
      </c>
      <c r="BB72" s="79" t="str">
        <f>REPLACE(INDEX(GroupVertices[Group],MATCH(Edges[[#This Row],[Vertex 1]],GroupVertices[Vertex],0)),1,1,"")</f>
        <v>2</v>
      </c>
      <c r="BC72" s="79" t="str">
        <f>REPLACE(INDEX(GroupVertices[Group],MATCH(Edges[[#This Row],[Vertex 2]],GroupVertices[Vertex],0)),1,1,"")</f>
        <v>2</v>
      </c>
      <c r="BD72" s="48">
        <v>0</v>
      </c>
      <c r="BE72" s="49">
        <v>0</v>
      </c>
      <c r="BF72" s="48">
        <v>0</v>
      </c>
      <c r="BG72" s="49">
        <v>0</v>
      </c>
      <c r="BH72" s="48">
        <v>0</v>
      </c>
      <c r="BI72" s="49">
        <v>0</v>
      </c>
      <c r="BJ72" s="48">
        <v>34</v>
      </c>
      <c r="BK72" s="49">
        <v>100</v>
      </c>
      <c r="BL72" s="48">
        <v>34</v>
      </c>
    </row>
    <row r="73" spans="1:64" ht="15">
      <c r="A73" s="65" t="s">
        <v>280</v>
      </c>
      <c r="B73" s="65" t="s">
        <v>280</v>
      </c>
      <c r="C73" s="66" t="s">
        <v>2103</v>
      </c>
      <c r="D73" s="67">
        <v>3</v>
      </c>
      <c r="E73" s="68" t="s">
        <v>132</v>
      </c>
      <c r="F73" s="69">
        <v>35</v>
      </c>
      <c r="G73" s="66"/>
      <c r="H73" s="70"/>
      <c r="I73" s="71"/>
      <c r="J73" s="71"/>
      <c r="K73" s="34" t="s">
        <v>65</v>
      </c>
      <c r="L73" s="78">
        <v>73</v>
      </c>
      <c r="M73" s="78"/>
      <c r="N73" s="73"/>
      <c r="O73" s="80" t="s">
        <v>178</v>
      </c>
      <c r="P73" s="82">
        <v>43565.86478009259</v>
      </c>
      <c r="Q73" s="80" t="s">
        <v>337</v>
      </c>
      <c r="R73" s="80"/>
      <c r="S73" s="80"/>
      <c r="T73" s="80" t="s">
        <v>390</v>
      </c>
      <c r="U73" s="84" t="s">
        <v>400</v>
      </c>
      <c r="V73" s="84" t="s">
        <v>400</v>
      </c>
      <c r="W73" s="82">
        <v>43565.86478009259</v>
      </c>
      <c r="X73" s="84" t="s">
        <v>562</v>
      </c>
      <c r="Y73" s="80"/>
      <c r="Z73" s="80"/>
      <c r="AA73" s="86" t="s">
        <v>683</v>
      </c>
      <c r="AB73" s="80"/>
      <c r="AC73" s="80" t="b">
        <v>0</v>
      </c>
      <c r="AD73" s="80">
        <v>9</v>
      </c>
      <c r="AE73" s="86" t="s">
        <v>736</v>
      </c>
      <c r="AF73" s="80" t="b">
        <v>0</v>
      </c>
      <c r="AG73" s="80" t="s">
        <v>742</v>
      </c>
      <c r="AH73" s="80"/>
      <c r="AI73" s="86" t="s">
        <v>736</v>
      </c>
      <c r="AJ73" s="80" t="b">
        <v>0</v>
      </c>
      <c r="AK73" s="80">
        <v>3</v>
      </c>
      <c r="AL73" s="86" t="s">
        <v>736</v>
      </c>
      <c r="AM73" s="80" t="s">
        <v>748</v>
      </c>
      <c r="AN73" s="80" t="b">
        <v>0</v>
      </c>
      <c r="AO73" s="86" t="s">
        <v>683</v>
      </c>
      <c r="AP73" s="80" t="s">
        <v>178</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v>0</v>
      </c>
      <c r="BE73" s="49">
        <v>0</v>
      </c>
      <c r="BF73" s="48">
        <v>0</v>
      </c>
      <c r="BG73" s="49">
        <v>0</v>
      </c>
      <c r="BH73" s="48">
        <v>0</v>
      </c>
      <c r="BI73" s="49">
        <v>0</v>
      </c>
      <c r="BJ73" s="48">
        <v>22</v>
      </c>
      <c r="BK73" s="49">
        <v>100</v>
      </c>
      <c r="BL73" s="48">
        <v>22</v>
      </c>
    </row>
    <row r="74" spans="1:64" ht="15">
      <c r="A74" s="65" t="s">
        <v>281</v>
      </c>
      <c r="B74" s="65" t="s">
        <v>280</v>
      </c>
      <c r="C74" s="66" t="s">
        <v>2103</v>
      </c>
      <c r="D74" s="67">
        <v>3</v>
      </c>
      <c r="E74" s="68" t="s">
        <v>132</v>
      </c>
      <c r="F74" s="69">
        <v>35</v>
      </c>
      <c r="G74" s="66"/>
      <c r="H74" s="70"/>
      <c r="I74" s="71"/>
      <c r="J74" s="71"/>
      <c r="K74" s="34" t="s">
        <v>65</v>
      </c>
      <c r="L74" s="78">
        <v>74</v>
      </c>
      <c r="M74" s="78"/>
      <c r="N74" s="73"/>
      <c r="O74" s="80" t="s">
        <v>315</v>
      </c>
      <c r="P74" s="82">
        <v>43566.14394675926</v>
      </c>
      <c r="Q74" s="80" t="s">
        <v>337</v>
      </c>
      <c r="R74" s="80"/>
      <c r="S74" s="80"/>
      <c r="T74" s="80" t="s">
        <v>386</v>
      </c>
      <c r="U74" s="80"/>
      <c r="V74" s="84" t="s">
        <v>472</v>
      </c>
      <c r="W74" s="82">
        <v>43566.14394675926</v>
      </c>
      <c r="X74" s="84" t="s">
        <v>563</v>
      </c>
      <c r="Y74" s="80"/>
      <c r="Z74" s="80"/>
      <c r="AA74" s="86" t="s">
        <v>684</v>
      </c>
      <c r="AB74" s="80"/>
      <c r="AC74" s="80" t="b">
        <v>0</v>
      </c>
      <c r="AD74" s="80">
        <v>0</v>
      </c>
      <c r="AE74" s="86" t="s">
        <v>736</v>
      </c>
      <c r="AF74" s="80" t="b">
        <v>0</v>
      </c>
      <c r="AG74" s="80" t="s">
        <v>742</v>
      </c>
      <c r="AH74" s="80"/>
      <c r="AI74" s="86" t="s">
        <v>736</v>
      </c>
      <c r="AJ74" s="80" t="b">
        <v>0</v>
      </c>
      <c r="AK74" s="80">
        <v>3</v>
      </c>
      <c r="AL74" s="86" t="s">
        <v>683</v>
      </c>
      <c r="AM74" s="80" t="s">
        <v>748</v>
      </c>
      <c r="AN74" s="80" t="b">
        <v>0</v>
      </c>
      <c r="AO74" s="86" t="s">
        <v>683</v>
      </c>
      <c r="AP74" s="80" t="s">
        <v>178</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4</v>
      </c>
      <c r="BD74" s="48">
        <v>0</v>
      </c>
      <c r="BE74" s="49">
        <v>0</v>
      </c>
      <c r="BF74" s="48">
        <v>0</v>
      </c>
      <c r="BG74" s="49">
        <v>0</v>
      </c>
      <c r="BH74" s="48">
        <v>0</v>
      </c>
      <c r="BI74" s="49">
        <v>0</v>
      </c>
      <c r="BJ74" s="48">
        <v>22</v>
      </c>
      <c r="BK74" s="49">
        <v>100</v>
      </c>
      <c r="BL74" s="48">
        <v>22</v>
      </c>
    </row>
    <row r="75" spans="1:64" ht="15">
      <c r="A75" s="65" t="s">
        <v>281</v>
      </c>
      <c r="B75" s="65" t="s">
        <v>301</v>
      </c>
      <c r="C75" s="66" t="s">
        <v>2103</v>
      </c>
      <c r="D75" s="67">
        <v>3</v>
      </c>
      <c r="E75" s="68" t="s">
        <v>132</v>
      </c>
      <c r="F75" s="69">
        <v>35</v>
      </c>
      <c r="G75" s="66"/>
      <c r="H75" s="70"/>
      <c r="I75" s="71"/>
      <c r="J75" s="71"/>
      <c r="K75" s="34" t="s">
        <v>65</v>
      </c>
      <c r="L75" s="78">
        <v>75</v>
      </c>
      <c r="M75" s="78"/>
      <c r="N75" s="73"/>
      <c r="O75" s="80" t="s">
        <v>315</v>
      </c>
      <c r="P75" s="82">
        <v>43565.889328703706</v>
      </c>
      <c r="Q75" s="80" t="s">
        <v>327</v>
      </c>
      <c r="R75" s="80"/>
      <c r="S75" s="80"/>
      <c r="T75" s="80" t="s">
        <v>383</v>
      </c>
      <c r="U75" s="80"/>
      <c r="V75" s="84" t="s">
        <v>472</v>
      </c>
      <c r="W75" s="82">
        <v>43565.889328703706</v>
      </c>
      <c r="X75" s="84" t="s">
        <v>564</v>
      </c>
      <c r="Y75" s="80"/>
      <c r="Z75" s="80"/>
      <c r="AA75" s="86" t="s">
        <v>685</v>
      </c>
      <c r="AB75" s="80"/>
      <c r="AC75" s="80" t="b">
        <v>0</v>
      </c>
      <c r="AD75" s="80">
        <v>0</v>
      </c>
      <c r="AE75" s="86" t="s">
        <v>736</v>
      </c>
      <c r="AF75" s="80" t="b">
        <v>0</v>
      </c>
      <c r="AG75" s="80" t="s">
        <v>741</v>
      </c>
      <c r="AH75" s="80"/>
      <c r="AI75" s="86" t="s">
        <v>736</v>
      </c>
      <c r="AJ75" s="80" t="b">
        <v>0</v>
      </c>
      <c r="AK75" s="80">
        <v>27</v>
      </c>
      <c r="AL75" s="86" t="s">
        <v>713</v>
      </c>
      <c r="AM75" s="80" t="s">
        <v>748</v>
      </c>
      <c r="AN75" s="80" t="b">
        <v>0</v>
      </c>
      <c r="AO75" s="86" t="s">
        <v>713</v>
      </c>
      <c r="AP75" s="80" t="s">
        <v>178</v>
      </c>
      <c r="AQ75" s="80">
        <v>0</v>
      </c>
      <c r="AR75" s="80">
        <v>0</v>
      </c>
      <c r="AS75" s="80"/>
      <c r="AT75" s="80"/>
      <c r="AU75" s="80"/>
      <c r="AV75" s="80"/>
      <c r="AW75" s="80"/>
      <c r="AX75" s="80"/>
      <c r="AY75" s="80"/>
      <c r="AZ75" s="80"/>
      <c r="BA75">
        <v>1</v>
      </c>
      <c r="BB75" s="79" t="str">
        <f>REPLACE(INDEX(GroupVertices[Group],MATCH(Edges[[#This Row],[Vertex 1]],GroupVertices[Vertex],0)),1,1,"")</f>
        <v>4</v>
      </c>
      <c r="BC75" s="79" t="str">
        <f>REPLACE(INDEX(GroupVertices[Group],MATCH(Edges[[#This Row],[Vertex 2]],GroupVertices[Vertex],0)),1,1,"")</f>
        <v>1</v>
      </c>
      <c r="BD75" s="48">
        <v>0</v>
      </c>
      <c r="BE75" s="49">
        <v>0</v>
      </c>
      <c r="BF75" s="48">
        <v>2</v>
      </c>
      <c r="BG75" s="49">
        <v>12.5</v>
      </c>
      <c r="BH75" s="48">
        <v>0</v>
      </c>
      <c r="BI75" s="49">
        <v>0</v>
      </c>
      <c r="BJ75" s="48">
        <v>14</v>
      </c>
      <c r="BK75" s="49">
        <v>87.5</v>
      </c>
      <c r="BL75" s="48">
        <v>16</v>
      </c>
    </row>
    <row r="76" spans="1:64" ht="15">
      <c r="A76" s="65" t="s">
        <v>281</v>
      </c>
      <c r="B76" s="65" t="s">
        <v>300</v>
      </c>
      <c r="C76" s="66" t="s">
        <v>2103</v>
      </c>
      <c r="D76" s="67">
        <v>3</v>
      </c>
      <c r="E76" s="68" t="s">
        <v>132</v>
      </c>
      <c r="F76" s="69">
        <v>35</v>
      </c>
      <c r="G76" s="66"/>
      <c r="H76" s="70"/>
      <c r="I76" s="71"/>
      <c r="J76" s="71"/>
      <c r="K76" s="34" t="s">
        <v>65</v>
      </c>
      <c r="L76" s="78">
        <v>76</v>
      </c>
      <c r="M76" s="78"/>
      <c r="N76" s="73"/>
      <c r="O76" s="80" t="s">
        <v>315</v>
      </c>
      <c r="P76" s="82">
        <v>43565.88945601852</v>
      </c>
      <c r="Q76" s="80" t="s">
        <v>328</v>
      </c>
      <c r="R76" s="80"/>
      <c r="S76" s="80"/>
      <c r="T76" s="80"/>
      <c r="U76" s="80"/>
      <c r="V76" s="84" t="s">
        <v>472</v>
      </c>
      <c r="W76" s="82">
        <v>43565.88945601852</v>
      </c>
      <c r="X76" s="84" t="s">
        <v>565</v>
      </c>
      <c r="Y76" s="80"/>
      <c r="Z76" s="80"/>
      <c r="AA76" s="86" t="s">
        <v>686</v>
      </c>
      <c r="AB76" s="80"/>
      <c r="AC76" s="80" t="b">
        <v>0</v>
      </c>
      <c r="AD76" s="80">
        <v>0</v>
      </c>
      <c r="AE76" s="86" t="s">
        <v>736</v>
      </c>
      <c r="AF76" s="80" t="b">
        <v>0</v>
      </c>
      <c r="AG76" s="80" t="s">
        <v>741</v>
      </c>
      <c r="AH76" s="80"/>
      <c r="AI76" s="86" t="s">
        <v>736</v>
      </c>
      <c r="AJ76" s="80" t="b">
        <v>0</v>
      </c>
      <c r="AK76" s="80">
        <v>6</v>
      </c>
      <c r="AL76" s="86" t="s">
        <v>710</v>
      </c>
      <c r="AM76" s="80" t="s">
        <v>748</v>
      </c>
      <c r="AN76" s="80" t="b">
        <v>0</v>
      </c>
      <c r="AO76" s="86" t="s">
        <v>710</v>
      </c>
      <c r="AP76" s="80" t="s">
        <v>178</v>
      </c>
      <c r="AQ76" s="80">
        <v>0</v>
      </c>
      <c r="AR76" s="80">
        <v>0</v>
      </c>
      <c r="AS76" s="80"/>
      <c r="AT76" s="80"/>
      <c r="AU76" s="80"/>
      <c r="AV76" s="80"/>
      <c r="AW76" s="80"/>
      <c r="AX76" s="80"/>
      <c r="AY76" s="80"/>
      <c r="AZ76" s="80"/>
      <c r="BA76">
        <v>1</v>
      </c>
      <c r="BB76" s="79" t="str">
        <f>REPLACE(INDEX(GroupVertices[Group],MATCH(Edges[[#This Row],[Vertex 1]],GroupVertices[Vertex],0)),1,1,"")</f>
        <v>4</v>
      </c>
      <c r="BC76" s="79" t="str">
        <f>REPLACE(INDEX(GroupVertices[Group],MATCH(Edges[[#This Row],[Vertex 2]],GroupVertices[Vertex],0)),1,1,"")</f>
        <v>8</v>
      </c>
      <c r="BD76" s="48">
        <v>0</v>
      </c>
      <c r="BE76" s="49">
        <v>0</v>
      </c>
      <c r="BF76" s="48">
        <v>3</v>
      </c>
      <c r="BG76" s="49">
        <v>7.317073170731708</v>
      </c>
      <c r="BH76" s="48">
        <v>0</v>
      </c>
      <c r="BI76" s="49">
        <v>0</v>
      </c>
      <c r="BJ76" s="48">
        <v>38</v>
      </c>
      <c r="BK76" s="49">
        <v>92.6829268292683</v>
      </c>
      <c r="BL76" s="48">
        <v>41</v>
      </c>
    </row>
    <row r="77" spans="1:64" ht="15">
      <c r="A77" s="65" t="s">
        <v>281</v>
      </c>
      <c r="B77" s="65" t="s">
        <v>309</v>
      </c>
      <c r="C77" s="66" t="s">
        <v>2103</v>
      </c>
      <c r="D77" s="67">
        <v>3</v>
      </c>
      <c r="E77" s="68" t="s">
        <v>132</v>
      </c>
      <c r="F77" s="69">
        <v>35</v>
      </c>
      <c r="G77" s="66"/>
      <c r="H77" s="70"/>
      <c r="I77" s="71"/>
      <c r="J77" s="71"/>
      <c r="K77" s="34" t="s">
        <v>65</v>
      </c>
      <c r="L77" s="78">
        <v>77</v>
      </c>
      <c r="M77" s="78"/>
      <c r="N77" s="73"/>
      <c r="O77" s="80" t="s">
        <v>315</v>
      </c>
      <c r="P77" s="82">
        <v>43566.451875</v>
      </c>
      <c r="Q77" s="80" t="s">
        <v>345</v>
      </c>
      <c r="R77" s="80"/>
      <c r="S77" s="80"/>
      <c r="T77" s="80"/>
      <c r="U77" s="80"/>
      <c r="V77" s="84" t="s">
        <v>472</v>
      </c>
      <c r="W77" s="82">
        <v>43566.451875</v>
      </c>
      <c r="X77" s="84" t="s">
        <v>566</v>
      </c>
      <c r="Y77" s="80"/>
      <c r="Z77" s="80"/>
      <c r="AA77" s="86" t="s">
        <v>687</v>
      </c>
      <c r="AB77" s="80"/>
      <c r="AC77" s="80" t="b">
        <v>0</v>
      </c>
      <c r="AD77" s="80">
        <v>0</v>
      </c>
      <c r="AE77" s="86" t="s">
        <v>736</v>
      </c>
      <c r="AF77" s="80" t="b">
        <v>0</v>
      </c>
      <c r="AG77" s="80" t="s">
        <v>742</v>
      </c>
      <c r="AH77" s="80"/>
      <c r="AI77" s="86" t="s">
        <v>736</v>
      </c>
      <c r="AJ77" s="80" t="b">
        <v>0</v>
      </c>
      <c r="AK77" s="80">
        <v>3</v>
      </c>
      <c r="AL77" s="86" t="s">
        <v>733</v>
      </c>
      <c r="AM77" s="80" t="s">
        <v>748</v>
      </c>
      <c r="AN77" s="80" t="b">
        <v>0</v>
      </c>
      <c r="AO77" s="86" t="s">
        <v>733</v>
      </c>
      <c r="AP77" s="80" t="s">
        <v>178</v>
      </c>
      <c r="AQ77" s="80">
        <v>0</v>
      </c>
      <c r="AR77" s="80">
        <v>0</v>
      </c>
      <c r="AS77" s="80"/>
      <c r="AT77" s="80"/>
      <c r="AU77" s="80"/>
      <c r="AV77" s="80"/>
      <c r="AW77" s="80"/>
      <c r="AX77" s="80"/>
      <c r="AY77" s="80"/>
      <c r="AZ77" s="80"/>
      <c r="BA77">
        <v>1</v>
      </c>
      <c r="BB77" s="79" t="str">
        <f>REPLACE(INDEX(GroupVertices[Group],MATCH(Edges[[#This Row],[Vertex 1]],GroupVertices[Vertex],0)),1,1,"")</f>
        <v>4</v>
      </c>
      <c r="BC77" s="79" t="str">
        <f>REPLACE(INDEX(GroupVertices[Group],MATCH(Edges[[#This Row],[Vertex 2]],GroupVertices[Vertex],0)),1,1,"")</f>
        <v>4</v>
      </c>
      <c r="BD77" s="48">
        <v>0</v>
      </c>
      <c r="BE77" s="49">
        <v>0</v>
      </c>
      <c r="BF77" s="48">
        <v>0</v>
      </c>
      <c r="BG77" s="49">
        <v>0</v>
      </c>
      <c r="BH77" s="48">
        <v>0</v>
      </c>
      <c r="BI77" s="49">
        <v>0</v>
      </c>
      <c r="BJ77" s="48">
        <v>35</v>
      </c>
      <c r="BK77" s="49">
        <v>100</v>
      </c>
      <c r="BL77" s="48">
        <v>35</v>
      </c>
    </row>
    <row r="78" spans="1:64" ht="15">
      <c r="A78" s="65" t="s">
        <v>282</v>
      </c>
      <c r="B78" s="65" t="s">
        <v>282</v>
      </c>
      <c r="C78" s="66" t="s">
        <v>2103</v>
      </c>
      <c r="D78" s="67">
        <v>3</v>
      </c>
      <c r="E78" s="68" t="s">
        <v>132</v>
      </c>
      <c r="F78" s="69">
        <v>35</v>
      </c>
      <c r="G78" s="66"/>
      <c r="H78" s="70"/>
      <c r="I78" s="71"/>
      <c r="J78" s="71"/>
      <c r="K78" s="34" t="s">
        <v>65</v>
      </c>
      <c r="L78" s="78">
        <v>78</v>
      </c>
      <c r="M78" s="78"/>
      <c r="N78" s="73"/>
      <c r="O78" s="80" t="s">
        <v>178</v>
      </c>
      <c r="P78" s="82">
        <v>43564.780706018515</v>
      </c>
      <c r="Q78" s="80" t="s">
        <v>319</v>
      </c>
      <c r="R78" s="80"/>
      <c r="S78" s="80"/>
      <c r="T78" s="80" t="s">
        <v>391</v>
      </c>
      <c r="U78" s="84" t="s">
        <v>401</v>
      </c>
      <c r="V78" s="84" t="s">
        <v>401</v>
      </c>
      <c r="W78" s="82">
        <v>43564.780706018515</v>
      </c>
      <c r="X78" s="84" t="s">
        <v>567</v>
      </c>
      <c r="Y78" s="80"/>
      <c r="Z78" s="80"/>
      <c r="AA78" s="86" t="s">
        <v>688</v>
      </c>
      <c r="AB78" s="80"/>
      <c r="AC78" s="80" t="b">
        <v>0</v>
      </c>
      <c r="AD78" s="80">
        <v>38</v>
      </c>
      <c r="AE78" s="86" t="s">
        <v>736</v>
      </c>
      <c r="AF78" s="80" t="b">
        <v>0</v>
      </c>
      <c r="AG78" s="80" t="s">
        <v>741</v>
      </c>
      <c r="AH78" s="80"/>
      <c r="AI78" s="86" t="s">
        <v>736</v>
      </c>
      <c r="AJ78" s="80" t="b">
        <v>0</v>
      </c>
      <c r="AK78" s="80">
        <v>25</v>
      </c>
      <c r="AL78" s="86" t="s">
        <v>736</v>
      </c>
      <c r="AM78" s="80" t="s">
        <v>748</v>
      </c>
      <c r="AN78" s="80" t="b">
        <v>0</v>
      </c>
      <c r="AO78" s="86" t="s">
        <v>688</v>
      </c>
      <c r="AP78" s="80" t="s">
        <v>178</v>
      </c>
      <c r="AQ78" s="80">
        <v>0</v>
      </c>
      <c r="AR78" s="80">
        <v>0</v>
      </c>
      <c r="AS78" s="80" t="s">
        <v>752</v>
      </c>
      <c r="AT78" s="80" t="s">
        <v>753</v>
      </c>
      <c r="AU78" s="80" t="s">
        <v>754</v>
      </c>
      <c r="AV78" s="80" t="s">
        <v>753</v>
      </c>
      <c r="AW78" s="80" t="s">
        <v>755</v>
      </c>
      <c r="AX78" s="80" t="s">
        <v>753</v>
      </c>
      <c r="AY78" s="80" t="s">
        <v>756</v>
      </c>
      <c r="AZ78" s="84" t="s">
        <v>757</v>
      </c>
      <c r="BA78">
        <v>1</v>
      </c>
      <c r="BB78" s="79" t="str">
        <f>REPLACE(INDEX(GroupVertices[Group],MATCH(Edges[[#This Row],[Vertex 1]],GroupVertices[Vertex],0)),1,1,"")</f>
        <v>3</v>
      </c>
      <c r="BC78" s="79" t="str">
        <f>REPLACE(INDEX(GroupVertices[Group],MATCH(Edges[[#This Row],[Vertex 2]],GroupVertices[Vertex],0)),1,1,"")</f>
        <v>3</v>
      </c>
      <c r="BD78" s="48">
        <v>0</v>
      </c>
      <c r="BE78" s="49">
        <v>0</v>
      </c>
      <c r="BF78" s="48">
        <v>2</v>
      </c>
      <c r="BG78" s="49">
        <v>4.878048780487805</v>
      </c>
      <c r="BH78" s="48">
        <v>0</v>
      </c>
      <c r="BI78" s="49">
        <v>0</v>
      </c>
      <c r="BJ78" s="48">
        <v>39</v>
      </c>
      <c r="BK78" s="49">
        <v>95.1219512195122</v>
      </c>
      <c r="BL78" s="48">
        <v>41</v>
      </c>
    </row>
    <row r="79" spans="1:64" ht="15">
      <c r="A79" s="65" t="s">
        <v>283</v>
      </c>
      <c r="B79" s="65" t="s">
        <v>282</v>
      </c>
      <c r="C79" s="66" t="s">
        <v>2103</v>
      </c>
      <c r="D79" s="67">
        <v>3</v>
      </c>
      <c r="E79" s="68" t="s">
        <v>132</v>
      </c>
      <c r="F79" s="69">
        <v>35</v>
      </c>
      <c r="G79" s="66"/>
      <c r="H79" s="70"/>
      <c r="I79" s="71"/>
      <c r="J79" s="71"/>
      <c r="K79" s="34" t="s">
        <v>65</v>
      </c>
      <c r="L79" s="78">
        <v>79</v>
      </c>
      <c r="M79" s="78"/>
      <c r="N79" s="73"/>
      <c r="O79" s="80" t="s">
        <v>315</v>
      </c>
      <c r="P79" s="82">
        <v>43566.4693287037</v>
      </c>
      <c r="Q79" s="80" t="s">
        <v>319</v>
      </c>
      <c r="R79" s="80"/>
      <c r="S79" s="80"/>
      <c r="T79" s="80"/>
      <c r="U79" s="80"/>
      <c r="V79" s="84" t="s">
        <v>473</v>
      </c>
      <c r="W79" s="82">
        <v>43566.4693287037</v>
      </c>
      <c r="X79" s="84" t="s">
        <v>568</v>
      </c>
      <c r="Y79" s="80"/>
      <c r="Z79" s="80"/>
      <c r="AA79" s="86" t="s">
        <v>689</v>
      </c>
      <c r="AB79" s="80"/>
      <c r="AC79" s="80" t="b">
        <v>0</v>
      </c>
      <c r="AD79" s="80">
        <v>0</v>
      </c>
      <c r="AE79" s="86" t="s">
        <v>736</v>
      </c>
      <c r="AF79" s="80" t="b">
        <v>0</v>
      </c>
      <c r="AG79" s="80" t="s">
        <v>741</v>
      </c>
      <c r="AH79" s="80"/>
      <c r="AI79" s="86" t="s">
        <v>736</v>
      </c>
      <c r="AJ79" s="80" t="b">
        <v>0</v>
      </c>
      <c r="AK79" s="80">
        <v>25</v>
      </c>
      <c r="AL79" s="86" t="s">
        <v>688</v>
      </c>
      <c r="AM79" s="80" t="s">
        <v>748</v>
      </c>
      <c r="AN79" s="80" t="b">
        <v>0</v>
      </c>
      <c r="AO79" s="86" t="s">
        <v>688</v>
      </c>
      <c r="AP79" s="80" t="s">
        <v>178</v>
      </c>
      <c r="AQ79" s="80">
        <v>0</v>
      </c>
      <c r="AR79" s="80">
        <v>0</v>
      </c>
      <c r="AS79" s="80"/>
      <c r="AT79" s="80"/>
      <c r="AU79" s="80"/>
      <c r="AV79" s="80"/>
      <c r="AW79" s="80"/>
      <c r="AX79" s="80"/>
      <c r="AY79" s="80"/>
      <c r="AZ79" s="80"/>
      <c r="BA79">
        <v>1</v>
      </c>
      <c r="BB79" s="79" t="str">
        <f>REPLACE(INDEX(GroupVertices[Group],MATCH(Edges[[#This Row],[Vertex 1]],GroupVertices[Vertex],0)),1,1,"")</f>
        <v>6</v>
      </c>
      <c r="BC79" s="79" t="str">
        <f>REPLACE(INDEX(GroupVertices[Group],MATCH(Edges[[#This Row],[Vertex 2]],GroupVertices[Vertex],0)),1,1,"")</f>
        <v>3</v>
      </c>
      <c r="BD79" s="48">
        <v>0</v>
      </c>
      <c r="BE79" s="49">
        <v>0</v>
      </c>
      <c r="BF79" s="48">
        <v>2</v>
      </c>
      <c r="BG79" s="49">
        <v>4.878048780487805</v>
      </c>
      <c r="BH79" s="48">
        <v>0</v>
      </c>
      <c r="BI79" s="49">
        <v>0</v>
      </c>
      <c r="BJ79" s="48">
        <v>39</v>
      </c>
      <c r="BK79" s="49">
        <v>95.1219512195122</v>
      </c>
      <c r="BL79" s="48">
        <v>41</v>
      </c>
    </row>
    <row r="80" spans="1:64" ht="15">
      <c r="A80" s="65" t="s">
        <v>283</v>
      </c>
      <c r="B80" s="65" t="s">
        <v>303</v>
      </c>
      <c r="C80" s="66" t="s">
        <v>2103</v>
      </c>
      <c r="D80" s="67">
        <v>3</v>
      </c>
      <c r="E80" s="68" t="s">
        <v>132</v>
      </c>
      <c r="F80" s="69">
        <v>35</v>
      </c>
      <c r="G80" s="66"/>
      <c r="H80" s="70"/>
      <c r="I80" s="71"/>
      <c r="J80" s="71"/>
      <c r="K80" s="34" t="s">
        <v>65</v>
      </c>
      <c r="L80" s="78">
        <v>80</v>
      </c>
      <c r="M80" s="78"/>
      <c r="N80" s="73"/>
      <c r="O80" s="80" t="s">
        <v>315</v>
      </c>
      <c r="P80" s="82">
        <v>43566.469618055555</v>
      </c>
      <c r="Q80" s="80" t="s">
        <v>339</v>
      </c>
      <c r="R80" s="80"/>
      <c r="S80" s="80"/>
      <c r="T80" s="80"/>
      <c r="U80" s="80"/>
      <c r="V80" s="84" t="s">
        <v>473</v>
      </c>
      <c r="W80" s="82">
        <v>43566.469618055555</v>
      </c>
      <c r="X80" s="84" t="s">
        <v>569</v>
      </c>
      <c r="Y80" s="80"/>
      <c r="Z80" s="80"/>
      <c r="AA80" s="86" t="s">
        <v>690</v>
      </c>
      <c r="AB80" s="80"/>
      <c r="AC80" s="80" t="b">
        <v>0</v>
      </c>
      <c r="AD80" s="80">
        <v>0</v>
      </c>
      <c r="AE80" s="86" t="s">
        <v>736</v>
      </c>
      <c r="AF80" s="80" t="b">
        <v>0</v>
      </c>
      <c r="AG80" s="80" t="s">
        <v>741</v>
      </c>
      <c r="AH80" s="80"/>
      <c r="AI80" s="86" t="s">
        <v>736</v>
      </c>
      <c r="AJ80" s="80" t="b">
        <v>0</v>
      </c>
      <c r="AK80" s="80">
        <v>13</v>
      </c>
      <c r="AL80" s="86" t="s">
        <v>718</v>
      </c>
      <c r="AM80" s="80" t="s">
        <v>748</v>
      </c>
      <c r="AN80" s="80" t="b">
        <v>0</v>
      </c>
      <c r="AO80" s="86" t="s">
        <v>718</v>
      </c>
      <c r="AP80" s="80" t="s">
        <v>178</v>
      </c>
      <c r="AQ80" s="80">
        <v>0</v>
      </c>
      <c r="AR80" s="80">
        <v>0</v>
      </c>
      <c r="AS80" s="80"/>
      <c r="AT80" s="80"/>
      <c r="AU80" s="80"/>
      <c r="AV80" s="80"/>
      <c r="AW80" s="80"/>
      <c r="AX80" s="80"/>
      <c r="AY80" s="80"/>
      <c r="AZ80" s="80"/>
      <c r="BA80">
        <v>1</v>
      </c>
      <c r="BB80" s="79" t="str">
        <f>REPLACE(INDEX(GroupVertices[Group],MATCH(Edges[[#This Row],[Vertex 1]],GroupVertices[Vertex],0)),1,1,"")</f>
        <v>6</v>
      </c>
      <c r="BC80" s="79" t="str">
        <f>REPLACE(INDEX(GroupVertices[Group],MATCH(Edges[[#This Row],[Vertex 2]],GroupVertices[Vertex],0)),1,1,"")</f>
        <v>6</v>
      </c>
      <c r="BD80" s="48">
        <v>0</v>
      </c>
      <c r="BE80" s="49">
        <v>0</v>
      </c>
      <c r="BF80" s="48">
        <v>4</v>
      </c>
      <c r="BG80" s="49">
        <v>9.090909090909092</v>
      </c>
      <c r="BH80" s="48">
        <v>0</v>
      </c>
      <c r="BI80" s="49">
        <v>0</v>
      </c>
      <c r="BJ80" s="48">
        <v>40</v>
      </c>
      <c r="BK80" s="49">
        <v>90.9090909090909</v>
      </c>
      <c r="BL80" s="48">
        <v>44</v>
      </c>
    </row>
    <row r="81" spans="1:64" ht="15">
      <c r="A81" s="65" t="s">
        <v>284</v>
      </c>
      <c r="B81" s="65" t="s">
        <v>286</v>
      </c>
      <c r="C81" s="66" t="s">
        <v>2103</v>
      </c>
      <c r="D81" s="67">
        <v>3</v>
      </c>
      <c r="E81" s="68" t="s">
        <v>132</v>
      </c>
      <c r="F81" s="69">
        <v>35</v>
      </c>
      <c r="G81" s="66"/>
      <c r="H81" s="70"/>
      <c r="I81" s="71"/>
      <c r="J81" s="71"/>
      <c r="K81" s="34" t="s">
        <v>65</v>
      </c>
      <c r="L81" s="78">
        <v>81</v>
      </c>
      <c r="M81" s="78"/>
      <c r="N81" s="73"/>
      <c r="O81" s="80" t="s">
        <v>315</v>
      </c>
      <c r="P81" s="82">
        <v>43566.509409722225</v>
      </c>
      <c r="Q81" s="80" t="s">
        <v>346</v>
      </c>
      <c r="R81" s="80"/>
      <c r="S81" s="80"/>
      <c r="T81" s="80" t="s">
        <v>386</v>
      </c>
      <c r="U81" s="80"/>
      <c r="V81" s="84" t="s">
        <v>474</v>
      </c>
      <c r="W81" s="82">
        <v>43566.509409722225</v>
      </c>
      <c r="X81" s="84" t="s">
        <v>570</v>
      </c>
      <c r="Y81" s="80"/>
      <c r="Z81" s="80"/>
      <c r="AA81" s="86" t="s">
        <v>691</v>
      </c>
      <c r="AB81" s="80"/>
      <c r="AC81" s="80" t="b">
        <v>0</v>
      </c>
      <c r="AD81" s="80">
        <v>0</v>
      </c>
      <c r="AE81" s="86" t="s">
        <v>736</v>
      </c>
      <c r="AF81" s="80" t="b">
        <v>0</v>
      </c>
      <c r="AG81" s="80" t="s">
        <v>742</v>
      </c>
      <c r="AH81" s="80"/>
      <c r="AI81" s="86" t="s">
        <v>736</v>
      </c>
      <c r="AJ81" s="80" t="b">
        <v>0</v>
      </c>
      <c r="AK81" s="80">
        <v>2</v>
      </c>
      <c r="AL81" s="86" t="s">
        <v>693</v>
      </c>
      <c r="AM81" s="80" t="s">
        <v>747</v>
      </c>
      <c r="AN81" s="80" t="b">
        <v>0</v>
      </c>
      <c r="AO81" s="86" t="s">
        <v>693</v>
      </c>
      <c r="AP81" s="80" t="s">
        <v>178</v>
      </c>
      <c r="AQ81" s="80">
        <v>0</v>
      </c>
      <c r="AR81" s="80">
        <v>0</v>
      </c>
      <c r="AS81" s="80"/>
      <c r="AT81" s="80"/>
      <c r="AU81" s="80"/>
      <c r="AV81" s="80"/>
      <c r="AW81" s="80"/>
      <c r="AX81" s="80"/>
      <c r="AY81" s="80"/>
      <c r="AZ81" s="80"/>
      <c r="BA81">
        <v>1</v>
      </c>
      <c r="BB81" s="79" t="str">
        <f>REPLACE(INDEX(GroupVertices[Group],MATCH(Edges[[#This Row],[Vertex 1]],GroupVertices[Vertex],0)),1,1,"")</f>
        <v>10</v>
      </c>
      <c r="BC81" s="79" t="str">
        <f>REPLACE(INDEX(GroupVertices[Group],MATCH(Edges[[#This Row],[Vertex 2]],GroupVertices[Vertex],0)),1,1,"")</f>
        <v>10</v>
      </c>
      <c r="BD81" s="48">
        <v>0</v>
      </c>
      <c r="BE81" s="49">
        <v>0</v>
      </c>
      <c r="BF81" s="48">
        <v>0</v>
      </c>
      <c r="BG81" s="49">
        <v>0</v>
      </c>
      <c r="BH81" s="48">
        <v>0</v>
      </c>
      <c r="BI81" s="49">
        <v>0</v>
      </c>
      <c r="BJ81" s="48">
        <v>23</v>
      </c>
      <c r="BK81" s="49">
        <v>100</v>
      </c>
      <c r="BL81" s="48">
        <v>23</v>
      </c>
    </row>
    <row r="82" spans="1:64" ht="15">
      <c r="A82" s="65" t="s">
        <v>285</v>
      </c>
      <c r="B82" s="65" t="s">
        <v>301</v>
      </c>
      <c r="C82" s="66" t="s">
        <v>2103</v>
      </c>
      <c r="D82" s="67">
        <v>3</v>
      </c>
      <c r="E82" s="68" t="s">
        <v>132</v>
      </c>
      <c r="F82" s="69">
        <v>35</v>
      </c>
      <c r="G82" s="66"/>
      <c r="H82" s="70"/>
      <c r="I82" s="71"/>
      <c r="J82" s="71"/>
      <c r="K82" s="34" t="s">
        <v>65</v>
      </c>
      <c r="L82" s="78">
        <v>82</v>
      </c>
      <c r="M82" s="78"/>
      <c r="N82" s="73"/>
      <c r="O82" s="80" t="s">
        <v>315</v>
      </c>
      <c r="P82" s="82">
        <v>43566.521574074075</v>
      </c>
      <c r="Q82" s="80" t="s">
        <v>327</v>
      </c>
      <c r="R82" s="80"/>
      <c r="S82" s="80"/>
      <c r="T82" s="80" t="s">
        <v>383</v>
      </c>
      <c r="U82" s="80"/>
      <c r="V82" s="84" t="s">
        <v>430</v>
      </c>
      <c r="W82" s="82">
        <v>43566.521574074075</v>
      </c>
      <c r="X82" s="84" t="s">
        <v>571</v>
      </c>
      <c r="Y82" s="80"/>
      <c r="Z82" s="80"/>
      <c r="AA82" s="86" t="s">
        <v>692</v>
      </c>
      <c r="AB82" s="80"/>
      <c r="AC82" s="80" t="b">
        <v>0</v>
      </c>
      <c r="AD82" s="80">
        <v>0</v>
      </c>
      <c r="AE82" s="86" t="s">
        <v>736</v>
      </c>
      <c r="AF82" s="80" t="b">
        <v>0</v>
      </c>
      <c r="AG82" s="80" t="s">
        <v>741</v>
      </c>
      <c r="AH82" s="80"/>
      <c r="AI82" s="86" t="s">
        <v>736</v>
      </c>
      <c r="AJ82" s="80" t="b">
        <v>0</v>
      </c>
      <c r="AK82" s="80">
        <v>27</v>
      </c>
      <c r="AL82" s="86" t="s">
        <v>713</v>
      </c>
      <c r="AM82" s="80" t="s">
        <v>749</v>
      </c>
      <c r="AN82" s="80" t="b">
        <v>0</v>
      </c>
      <c r="AO82" s="86" t="s">
        <v>713</v>
      </c>
      <c r="AP82" s="80" t="s">
        <v>178</v>
      </c>
      <c r="AQ82" s="80">
        <v>0</v>
      </c>
      <c r="AR82" s="80">
        <v>0</v>
      </c>
      <c r="AS82" s="80"/>
      <c r="AT82" s="80"/>
      <c r="AU82" s="80"/>
      <c r="AV82" s="80"/>
      <c r="AW82" s="80"/>
      <c r="AX82" s="80"/>
      <c r="AY82" s="80"/>
      <c r="AZ82" s="80"/>
      <c r="BA82">
        <v>1</v>
      </c>
      <c r="BB82" s="79" t="str">
        <f>REPLACE(INDEX(GroupVertices[Group],MATCH(Edges[[#This Row],[Vertex 1]],GroupVertices[Vertex],0)),1,1,"")</f>
        <v>1</v>
      </c>
      <c r="BC82" s="79" t="str">
        <f>REPLACE(INDEX(GroupVertices[Group],MATCH(Edges[[#This Row],[Vertex 2]],GroupVertices[Vertex],0)),1,1,"")</f>
        <v>1</v>
      </c>
      <c r="BD82" s="48">
        <v>0</v>
      </c>
      <c r="BE82" s="49">
        <v>0</v>
      </c>
      <c r="BF82" s="48">
        <v>2</v>
      </c>
      <c r="BG82" s="49">
        <v>12.5</v>
      </c>
      <c r="BH82" s="48">
        <v>0</v>
      </c>
      <c r="BI82" s="49">
        <v>0</v>
      </c>
      <c r="BJ82" s="48">
        <v>14</v>
      </c>
      <c r="BK82" s="49">
        <v>87.5</v>
      </c>
      <c r="BL82" s="48">
        <v>16</v>
      </c>
    </row>
    <row r="83" spans="1:64" ht="15">
      <c r="A83" s="65" t="s">
        <v>286</v>
      </c>
      <c r="B83" s="65" t="s">
        <v>286</v>
      </c>
      <c r="C83" s="66" t="s">
        <v>2103</v>
      </c>
      <c r="D83" s="67">
        <v>3</v>
      </c>
      <c r="E83" s="68" t="s">
        <v>132</v>
      </c>
      <c r="F83" s="69">
        <v>35</v>
      </c>
      <c r="G83" s="66"/>
      <c r="H83" s="70"/>
      <c r="I83" s="71"/>
      <c r="J83" s="71"/>
      <c r="K83" s="34" t="s">
        <v>65</v>
      </c>
      <c r="L83" s="78">
        <v>83</v>
      </c>
      <c r="M83" s="78"/>
      <c r="N83" s="73"/>
      <c r="O83" s="80" t="s">
        <v>178</v>
      </c>
      <c r="P83" s="82">
        <v>43566.262141203704</v>
      </c>
      <c r="Q83" s="80" t="s">
        <v>346</v>
      </c>
      <c r="R83" s="80"/>
      <c r="S83" s="80"/>
      <c r="T83" s="80" t="s">
        <v>392</v>
      </c>
      <c r="U83" s="84" t="s">
        <v>402</v>
      </c>
      <c r="V83" s="84" t="s">
        <v>402</v>
      </c>
      <c r="W83" s="82">
        <v>43566.262141203704</v>
      </c>
      <c r="X83" s="84" t="s">
        <v>572</v>
      </c>
      <c r="Y83" s="80"/>
      <c r="Z83" s="80"/>
      <c r="AA83" s="86" t="s">
        <v>693</v>
      </c>
      <c r="AB83" s="80"/>
      <c r="AC83" s="80" t="b">
        <v>0</v>
      </c>
      <c r="AD83" s="80">
        <v>14</v>
      </c>
      <c r="AE83" s="86" t="s">
        <v>736</v>
      </c>
      <c r="AF83" s="80" t="b">
        <v>0</v>
      </c>
      <c r="AG83" s="80" t="s">
        <v>742</v>
      </c>
      <c r="AH83" s="80"/>
      <c r="AI83" s="86" t="s">
        <v>736</v>
      </c>
      <c r="AJ83" s="80" t="b">
        <v>0</v>
      </c>
      <c r="AK83" s="80">
        <v>2</v>
      </c>
      <c r="AL83" s="86" t="s">
        <v>736</v>
      </c>
      <c r="AM83" s="80" t="s">
        <v>750</v>
      </c>
      <c r="AN83" s="80" t="b">
        <v>0</v>
      </c>
      <c r="AO83" s="86" t="s">
        <v>693</v>
      </c>
      <c r="AP83" s="80" t="s">
        <v>178</v>
      </c>
      <c r="AQ83" s="80">
        <v>0</v>
      </c>
      <c r="AR83" s="80">
        <v>0</v>
      </c>
      <c r="AS83" s="80"/>
      <c r="AT83" s="80"/>
      <c r="AU83" s="80"/>
      <c r="AV83" s="80"/>
      <c r="AW83" s="80"/>
      <c r="AX83" s="80"/>
      <c r="AY83" s="80"/>
      <c r="AZ83" s="80"/>
      <c r="BA83">
        <v>1</v>
      </c>
      <c r="BB83" s="79" t="str">
        <f>REPLACE(INDEX(GroupVertices[Group],MATCH(Edges[[#This Row],[Vertex 1]],GroupVertices[Vertex],0)),1,1,"")</f>
        <v>10</v>
      </c>
      <c r="BC83" s="79" t="str">
        <f>REPLACE(INDEX(GroupVertices[Group],MATCH(Edges[[#This Row],[Vertex 2]],GroupVertices[Vertex],0)),1,1,"")</f>
        <v>10</v>
      </c>
      <c r="BD83" s="48">
        <v>0</v>
      </c>
      <c r="BE83" s="49">
        <v>0</v>
      </c>
      <c r="BF83" s="48">
        <v>0</v>
      </c>
      <c r="BG83" s="49">
        <v>0</v>
      </c>
      <c r="BH83" s="48">
        <v>0</v>
      </c>
      <c r="BI83" s="49">
        <v>0</v>
      </c>
      <c r="BJ83" s="48">
        <v>23</v>
      </c>
      <c r="BK83" s="49">
        <v>100</v>
      </c>
      <c r="BL83" s="48">
        <v>23</v>
      </c>
    </row>
    <row r="84" spans="1:64" ht="15">
      <c r="A84" s="65" t="s">
        <v>287</v>
      </c>
      <c r="B84" s="65" t="s">
        <v>286</v>
      </c>
      <c r="C84" s="66" t="s">
        <v>2103</v>
      </c>
      <c r="D84" s="67">
        <v>3</v>
      </c>
      <c r="E84" s="68" t="s">
        <v>132</v>
      </c>
      <c r="F84" s="69">
        <v>35</v>
      </c>
      <c r="G84" s="66"/>
      <c r="H84" s="70"/>
      <c r="I84" s="71"/>
      <c r="J84" s="71"/>
      <c r="K84" s="34" t="s">
        <v>65</v>
      </c>
      <c r="L84" s="78">
        <v>84</v>
      </c>
      <c r="M84" s="78"/>
      <c r="N84" s="73"/>
      <c r="O84" s="80" t="s">
        <v>315</v>
      </c>
      <c r="P84" s="82">
        <v>43566.53946759259</v>
      </c>
      <c r="Q84" s="80" t="s">
        <v>346</v>
      </c>
      <c r="R84" s="80"/>
      <c r="S84" s="80"/>
      <c r="T84" s="80" t="s">
        <v>386</v>
      </c>
      <c r="U84" s="80"/>
      <c r="V84" s="84" t="s">
        <v>475</v>
      </c>
      <c r="W84" s="82">
        <v>43566.53946759259</v>
      </c>
      <c r="X84" s="84" t="s">
        <v>573</v>
      </c>
      <c r="Y84" s="80"/>
      <c r="Z84" s="80"/>
      <c r="AA84" s="86" t="s">
        <v>694</v>
      </c>
      <c r="AB84" s="80"/>
      <c r="AC84" s="80" t="b">
        <v>0</v>
      </c>
      <c r="AD84" s="80">
        <v>0</v>
      </c>
      <c r="AE84" s="86" t="s">
        <v>736</v>
      </c>
      <c r="AF84" s="80" t="b">
        <v>0</v>
      </c>
      <c r="AG84" s="80" t="s">
        <v>742</v>
      </c>
      <c r="AH84" s="80"/>
      <c r="AI84" s="86" t="s">
        <v>736</v>
      </c>
      <c r="AJ84" s="80" t="b">
        <v>0</v>
      </c>
      <c r="AK84" s="80">
        <v>2</v>
      </c>
      <c r="AL84" s="86" t="s">
        <v>693</v>
      </c>
      <c r="AM84" s="80" t="s">
        <v>747</v>
      </c>
      <c r="AN84" s="80" t="b">
        <v>0</v>
      </c>
      <c r="AO84" s="86" t="s">
        <v>693</v>
      </c>
      <c r="AP84" s="80" t="s">
        <v>178</v>
      </c>
      <c r="AQ84" s="80">
        <v>0</v>
      </c>
      <c r="AR84" s="80">
        <v>0</v>
      </c>
      <c r="AS84" s="80"/>
      <c r="AT84" s="80"/>
      <c r="AU84" s="80"/>
      <c r="AV84" s="80"/>
      <c r="AW84" s="80"/>
      <c r="AX84" s="80"/>
      <c r="AY84" s="80"/>
      <c r="AZ84" s="80"/>
      <c r="BA84">
        <v>1</v>
      </c>
      <c r="BB84" s="79" t="str">
        <f>REPLACE(INDEX(GroupVertices[Group],MATCH(Edges[[#This Row],[Vertex 1]],GroupVertices[Vertex],0)),1,1,"")</f>
        <v>10</v>
      </c>
      <c r="BC84" s="79" t="str">
        <f>REPLACE(INDEX(GroupVertices[Group],MATCH(Edges[[#This Row],[Vertex 2]],GroupVertices[Vertex],0)),1,1,"")</f>
        <v>10</v>
      </c>
      <c r="BD84" s="48">
        <v>0</v>
      </c>
      <c r="BE84" s="49">
        <v>0</v>
      </c>
      <c r="BF84" s="48">
        <v>0</v>
      </c>
      <c r="BG84" s="49">
        <v>0</v>
      </c>
      <c r="BH84" s="48">
        <v>0</v>
      </c>
      <c r="BI84" s="49">
        <v>0</v>
      </c>
      <c r="BJ84" s="48">
        <v>23</v>
      </c>
      <c r="BK84" s="49">
        <v>100</v>
      </c>
      <c r="BL84" s="48">
        <v>23</v>
      </c>
    </row>
    <row r="85" spans="1:64" ht="15">
      <c r="A85" s="65" t="s">
        <v>288</v>
      </c>
      <c r="B85" s="65" t="s">
        <v>303</v>
      </c>
      <c r="C85" s="66" t="s">
        <v>2103</v>
      </c>
      <c r="D85" s="67">
        <v>3</v>
      </c>
      <c r="E85" s="68" t="s">
        <v>132</v>
      </c>
      <c r="F85" s="69">
        <v>35</v>
      </c>
      <c r="G85" s="66"/>
      <c r="H85" s="70"/>
      <c r="I85" s="71"/>
      <c r="J85" s="71"/>
      <c r="K85" s="34" t="s">
        <v>65</v>
      </c>
      <c r="L85" s="78">
        <v>85</v>
      </c>
      <c r="M85" s="78"/>
      <c r="N85" s="73"/>
      <c r="O85" s="80" t="s">
        <v>315</v>
      </c>
      <c r="P85" s="82">
        <v>43566.59386574074</v>
      </c>
      <c r="Q85" s="80" t="s">
        <v>339</v>
      </c>
      <c r="R85" s="80"/>
      <c r="S85" s="80"/>
      <c r="T85" s="80"/>
      <c r="U85" s="80"/>
      <c r="V85" s="84" t="s">
        <v>476</v>
      </c>
      <c r="W85" s="82">
        <v>43566.59386574074</v>
      </c>
      <c r="X85" s="84" t="s">
        <v>574</v>
      </c>
      <c r="Y85" s="80"/>
      <c r="Z85" s="80"/>
      <c r="AA85" s="86" t="s">
        <v>695</v>
      </c>
      <c r="AB85" s="80"/>
      <c r="AC85" s="80" t="b">
        <v>0</v>
      </c>
      <c r="AD85" s="80">
        <v>0</v>
      </c>
      <c r="AE85" s="86" t="s">
        <v>736</v>
      </c>
      <c r="AF85" s="80" t="b">
        <v>0</v>
      </c>
      <c r="AG85" s="80" t="s">
        <v>741</v>
      </c>
      <c r="AH85" s="80"/>
      <c r="AI85" s="86" t="s">
        <v>736</v>
      </c>
      <c r="AJ85" s="80" t="b">
        <v>0</v>
      </c>
      <c r="AK85" s="80">
        <v>13</v>
      </c>
      <c r="AL85" s="86" t="s">
        <v>718</v>
      </c>
      <c r="AM85" s="80" t="s">
        <v>748</v>
      </c>
      <c r="AN85" s="80" t="b">
        <v>0</v>
      </c>
      <c r="AO85" s="86" t="s">
        <v>718</v>
      </c>
      <c r="AP85" s="80" t="s">
        <v>178</v>
      </c>
      <c r="AQ85" s="80">
        <v>0</v>
      </c>
      <c r="AR85" s="80">
        <v>0</v>
      </c>
      <c r="AS85" s="80"/>
      <c r="AT85" s="80"/>
      <c r="AU85" s="80"/>
      <c r="AV85" s="80"/>
      <c r="AW85" s="80"/>
      <c r="AX85" s="80"/>
      <c r="AY85" s="80"/>
      <c r="AZ85" s="80"/>
      <c r="BA85">
        <v>1</v>
      </c>
      <c r="BB85" s="79" t="str">
        <f>REPLACE(INDEX(GroupVertices[Group],MATCH(Edges[[#This Row],[Vertex 1]],GroupVertices[Vertex],0)),1,1,"")</f>
        <v>6</v>
      </c>
      <c r="BC85" s="79" t="str">
        <f>REPLACE(INDEX(GroupVertices[Group],MATCH(Edges[[#This Row],[Vertex 2]],GroupVertices[Vertex],0)),1,1,"")</f>
        <v>6</v>
      </c>
      <c r="BD85" s="48">
        <v>0</v>
      </c>
      <c r="BE85" s="49">
        <v>0</v>
      </c>
      <c r="BF85" s="48">
        <v>4</v>
      </c>
      <c r="BG85" s="49">
        <v>9.090909090909092</v>
      </c>
      <c r="BH85" s="48">
        <v>0</v>
      </c>
      <c r="BI85" s="49">
        <v>0</v>
      </c>
      <c r="BJ85" s="48">
        <v>40</v>
      </c>
      <c r="BK85" s="49">
        <v>90.9090909090909</v>
      </c>
      <c r="BL85" s="48">
        <v>44</v>
      </c>
    </row>
    <row r="86" spans="1:64" ht="15">
      <c r="A86" s="65" t="s">
        <v>289</v>
      </c>
      <c r="B86" s="65" t="s">
        <v>297</v>
      </c>
      <c r="C86" s="66" t="s">
        <v>2103</v>
      </c>
      <c r="D86" s="67">
        <v>3</v>
      </c>
      <c r="E86" s="68" t="s">
        <v>132</v>
      </c>
      <c r="F86" s="69">
        <v>35</v>
      </c>
      <c r="G86" s="66"/>
      <c r="H86" s="70"/>
      <c r="I86" s="71"/>
      <c r="J86" s="71"/>
      <c r="K86" s="34" t="s">
        <v>65</v>
      </c>
      <c r="L86" s="78">
        <v>86</v>
      </c>
      <c r="M86" s="78"/>
      <c r="N86" s="73"/>
      <c r="O86" s="80" t="s">
        <v>315</v>
      </c>
      <c r="P86" s="82">
        <v>43566.66824074074</v>
      </c>
      <c r="Q86" s="80" t="s">
        <v>324</v>
      </c>
      <c r="R86" s="80"/>
      <c r="S86" s="80"/>
      <c r="T86" s="80"/>
      <c r="U86" s="80"/>
      <c r="V86" s="84" t="s">
        <v>430</v>
      </c>
      <c r="W86" s="82">
        <v>43566.66824074074</v>
      </c>
      <c r="X86" s="84" t="s">
        <v>575</v>
      </c>
      <c r="Y86" s="80"/>
      <c r="Z86" s="80"/>
      <c r="AA86" s="86" t="s">
        <v>696</v>
      </c>
      <c r="AB86" s="80"/>
      <c r="AC86" s="80" t="b">
        <v>0</v>
      </c>
      <c r="AD86" s="80">
        <v>0</v>
      </c>
      <c r="AE86" s="86" t="s">
        <v>736</v>
      </c>
      <c r="AF86" s="80" t="b">
        <v>0</v>
      </c>
      <c r="AG86" s="80" t="s">
        <v>742</v>
      </c>
      <c r="AH86" s="80"/>
      <c r="AI86" s="86" t="s">
        <v>736</v>
      </c>
      <c r="AJ86" s="80" t="b">
        <v>0</v>
      </c>
      <c r="AK86" s="80">
        <v>5</v>
      </c>
      <c r="AL86" s="86" t="s">
        <v>728</v>
      </c>
      <c r="AM86" s="80" t="s">
        <v>747</v>
      </c>
      <c r="AN86" s="80" t="b">
        <v>0</v>
      </c>
      <c r="AO86" s="86" t="s">
        <v>728</v>
      </c>
      <c r="AP86" s="80" t="s">
        <v>178</v>
      </c>
      <c r="AQ86" s="80">
        <v>0</v>
      </c>
      <c r="AR86" s="80">
        <v>0</v>
      </c>
      <c r="AS86" s="80"/>
      <c r="AT86" s="80"/>
      <c r="AU86" s="80"/>
      <c r="AV86" s="80"/>
      <c r="AW86" s="80"/>
      <c r="AX86" s="80"/>
      <c r="AY86" s="80"/>
      <c r="AZ86" s="80"/>
      <c r="BA86">
        <v>1</v>
      </c>
      <c r="BB86" s="79" t="str">
        <f>REPLACE(INDEX(GroupVertices[Group],MATCH(Edges[[#This Row],[Vertex 1]],GroupVertices[Vertex],0)),1,1,"")</f>
        <v>7</v>
      </c>
      <c r="BC86" s="79" t="str">
        <f>REPLACE(INDEX(GroupVertices[Group],MATCH(Edges[[#This Row],[Vertex 2]],GroupVertices[Vertex],0)),1,1,"")</f>
        <v>7</v>
      </c>
      <c r="BD86" s="48">
        <v>0</v>
      </c>
      <c r="BE86" s="49">
        <v>0</v>
      </c>
      <c r="BF86" s="48">
        <v>0</v>
      </c>
      <c r="BG86" s="49">
        <v>0</v>
      </c>
      <c r="BH86" s="48">
        <v>0</v>
      </c>
      <c r="BI86" s="49">
        <v>0</v>
      </c>
      <c r="BJ86" s="48">
        <v>35</v>
      </c>
      <c r="BK86" s="49">
        <v>100</v>
      </c>
      <c r="BL86" s="48">
        <v>35</v>
      </c>
    </row>
    <row r="87" spans="1:64" ht="15">
      <c r="A87" s="65" t="s">
        <v>290</v>
      </c>
      <c r="B87" s="65" t="s">
        <v>311</v>
      </c>
      <c r="C87" s="66" t="s">
        <v>2103</v>
      </c>
      <c r="D87" s="67">
        <v>3</v>
      </c>
      <c r="E87" s="68" t="s">
        <v>132</v>
      </c>
      <c r="F87" s="69">
        <v>35</v>
      </c>
      <c r="G87" s="66"/>
      <c r="H87" s="70"/>
      <c r="I87" s="71"/>
      <c r="J87" s="71"/>
      <c r="K87" s="34" t="s">
        <v>65</v>
      </c>
      <c r="L87" s="78">
        <v>87</v>
      </c>
      <c r="M87" s="78"/>
      <c r="N87" s="73"/>
      <c r="O87" s="80" t="s">
        <v>317</v>
      </c>
      <c r="P87" s="82">
        <v>43566.1515162037</v>
      </c>
      <c r="Q87" s="80" t="s">
        <v>347</v>
      </c>
      <c r="R87" s="80"/>
      <c r="S87" s="80"/>
      <c r="T87" s="80" t="s">
        <v>381</v>
      </c>
      <c r="U87" s="80"/>
      <c r="V87" s="84" t="s">
        <v>477</v>
      </c>
      <c r="W87" s="82">
        <v>43566.1515162037</v>
      </c>
      <c r="X87" s="84" t="s">
        <v>576</v>
      </c>
      <c r="Y87" s="80"/>
      <c r="Z87" s="80"/>
      <c r="AA87" s="86" t="s">
        <v>697</v>
      </c>
      <c r="AB87" s="80"/>
      <c r="AC87" s="80" t="b">
        <v>0</v>
      </c>
      <c r="AD87" s="80">
        <v>0</v>
      </c>
      <c r="AE87" s="86" t="s">
        <v>737</v>
      </c>
      <c r="AF87" s="80" t="b">
        <v>0</v>
      </c>
      <c r="AG87" s="80" t="s">
        <v>740</v>
      </c>
      <c r="AH87" s="80"/>
      <c r="AI87" s="86" t="s">
        <v>736</v>
      </c>
      <c r="AJ87" s="80" t="b">
        <v>0</v>
      </c>
      <c r="AK87" s="80">
        <v>0</v>
      </c>
      <c r="AL87" s="86" t="s">
        <v>736</v>
      </c>
      <c r="AM87" s="80" t="s">
        <v>747</v>
      </c>
      <c r="AN87" s="80" t="b">
        <v>0</v>
      </c>
      <c r="AO87" s="86" t="s">
        <v>697</v>
      </c>
      <c r="AP87" s="80" t="s">
        <v>178</v>
      </c>
      <c r="AQ87" s="80">
        <v>0</v>
      </c>
      <c r="AR87" s="80">
        <v>0</v>
      </c>
      <c r="AS87" s="80"/>
      <c r="AT87" s="80"/>
      <c r="AU87" s="80"/>
      <c r="AV87" s="80"/>
      <c r="AW87" s="80"/>
      <c r="AX87" s="80"/>
      <c r="AY87" s="80"/>
      <c r="AZ87" s="80"/>
      <c r="BA87">
        <v>1</v>
      </c>
      <c r="BB87" s="79" t="str">
        <f>REPLACE(INDEX(GroupVertices[Group],MATCH(Edges[[#This Row],[Vertex 1]],GroupVertices[Vertex],0)),1,1,"")</f>
        <v>9</v>
      </c>
      <c r="BC87" s="79" t="str">
        <f>REPLACE(INDEX(GroupVertices[Group],MATCH(Edges[[#This Row],[Vertex 2]],GroupVertices[Vertex],0)),1,1,"")</f>
        <v>9</v>
      </c>
      <c r="BD87" s="48">
        <v>0</v>
      </c>
      <c r="BE87" s="49">
        <v>0</v>
      </c>
      <c r="BF87" s="48">
        <v>0</v>
      </c>
      <c r="BG87" s="49">
        <v>0</v>
      </c>
      <c r="BH87" s="48">
        <v>0</v>
      </c>
      <c r="BI87" s="49">
        <v>0</v>
      </c>
      <c r="BJ87" s="48">
        <v>2</v>
      </c>
      <c r="BK87" s="49">
        <v>100</v>
      </c>
      <c r="BL87" s="48">
        <v>2</v>
      </c>
    </row>
    <row r="88" spans="1:64" ht="15">
      <c r="A88" s="65" t="s">
        <v>290</v>
      </c>
      <c r="B88" s="65" t="s">
        <v>290</v>
      </c>
      <c r="C88" s="66" t="s">
        <v>2103</v>
      </c>
      <c r="D88" s="67">
        <v>3</v>
      </c>
      <c r="E88" s="68" t="s">
        <v>132</v>
      </c>
      <c r="F88" s="69">
        <v>35</v>
      </c>
      <c r="G88" s="66"/>
      <c r="H88" s="70"/>
      <c r="I88" s="71"/>
      <c r="J88" s="71"/>
      <c r="K88" s="34" t="s">
        <v>65</v>
      </c>
      <c r="L88" s="78">
        <v>88</v>
      </c>
      <c r="M88" s="78"/>
      <c r="N88" s="73"/>
      <c r="O88" s="80" t="s">
        <v>178</v>
      </c>
      <c r="P88" s="82">
        <v>43566.67855324074</v>
      </c>
      <c r="Q88" s="80" t="s">
        <v>348</v>
      </c>
      <c r="R88" s="80"/>
      <c r="S88" s="80"/>
      <c r="T88" s="80" t="s">
        <v>393</v>
      </c>
      <c r="U88" s="80"/>
      <c r="V88" s="84" t="s">
        <v>477</v>
      </c>
      <c r="W88" s="82">
        <v>43566.67855324074</v>
      </c>
      <c r="X88" s="84" t="s">
        <v>577</v>
      </c>
      <c r="Y88" s="80"/>
      <c r="Z88" s="80"/>
      <c r="AA88" s="86" t="s">
        <v>698</v>
      </c>
      <c r="AB88" s="80"/>
      <c r="AC88" s="80" t="b">
        <v>0</v>
      </c>
      <c r="AD88" s="80">
        <v>27</v>
      </c>
      <c r="AE88" s="86" t="s">
        <v>736</v>
      </c>
      <c r="AF88" s="80" t="b">
        <v>0</v>
      </c>
      <c r="AG88" s="80" t="s">
        <v>742</v>
      </c>
      <c r="AH88" s="80"/>
      <c r="AI88" s="86" t="s">
        <v>736</v>
      </c>
      <c r="AJ88" s="80" t="b">
        <v>0</v>
      </c>
      <c r="AK88" s="80">
        <v>1</v>
      </c>
      <c r="AL88" s="86" t="s">
        <v>736</v>
      </c>
      <c r="AM88" s="80" t="s">
        <v>747</v>
      </c>
      <c r="AN88" s="80" t="b">
        <v>0</v>
      </c>
      <c r="AO88" s="86" t="s">
        <v>698</v>
      </c>
      <c r="AP88" s="80" t="s">
        <v>178</v>
      </c>
      <c r="AQ88" s="80">
        <v>0</v>
      </c>
      <c r="AR88" s="80">
        <v>0</v>
      </c>
      <c r="AS88" s="80"/>
      <c r="AT88" s="80"/>
      <c r="AU88" s="80"/>
      <c r="AV88" s="80"/>
      <c r="AW88" s="80"/>
      <c r="AX88" s="80"/>
      <c r="AY88" s="80"/>
      <c r="AZ88" s="80"/>
      <c r="BA88">
        <v>1</v>
      </c>
      <c r="BB88" s="79" t="str">
        <f>REPLACE(INDEX(GroupVertices[Group],MATCH(Edges[[#This Row],[Vertex 1]],GroupVertices[Vertex],0)),1,1,"")</f>
        <v>9</v>
      </c>
      <c r="BC88" s="79" t="str">
        <f>REPLACE(INDEX(GroupVertices[Group],MATCH(Edges[[#This Row],[Vertex 2]],GroupVertices[Vertex],0)),1,1,"")</f>
        <v>9</v>
      </c>
      <c r="BD88" s="48">
        <v>0</v>
      </c>
      <c r="BE88" s="49">
        <v>0</v>
      </c>
      <c r="BF88" s="48">
        <v>0</v>
      </c>
      <c r="BG88" s="49">
        <v>0</v>
      </c>
      <c r="BH88" s="48">
        <v>0</v>
      </c>
      <c r="BI88" s="49">
        <v>0</v>
      </c>
      <c r="BJ88" s="48">
        <v>23</v>
      </c>
      <c r="BK88" s="49">
        <v>100</v>
      </c>
      <c r="BL88" s="48">
        <v>23</v>
      </c>
    </row>
    <row r="89" spans="1:64" ht="15">
      <c r="A89" s="65" t="s">
        <v>291</v>
      </c>
      <c r="B89" s="65" t="s">
        <v>290</v>
      </c>
      <c r="C89" s="66" t="s">
        <v>2103</v>
      </c>
      <c r="D89" s="67">
        <v>3</v>
      </c>
      <c r="E89" s="68" t="s">
        <v>132</v>
      </c>
      <c r="F89" s="69">
        <v>35</v>
      </c>
      <c r="G89" s="66"/>
      <c r="H89" s="70"/>
      <c r="I89" s="71"/>
      <c r="J89" s="71"/>
      <c r="K89" s="34" t="s">
        <v>65</v>
      </c>
      <c r="L89" s="78">
        <v>89</v>
      </c>
      <c r="M89" s="78"/>
      <c r="N89" s="73"/>
      <c r="O89" s="80" t="s">
        <v>315</v>
      </c>
      <c r="P89" s="82">
        <v>43566.70012731481</v>
      </c>
      <c r="Q89" s="80" t="s">
        <v>348</v>
      </c>
      <c r="R89" s="80"/>
      <c r="S89" s="80"/>
      <c r="T89" s="80"/>
      <c r="U89" s="80"/>
      <c r="V89" s="84" t="s">
        <v>478</v>
      </c>
      <c r="W89" s="82">
        <v>43566.70012731481</v>
      </c>
      <c r="X89" s="84" t="s">
        <v>578</v>
      </c>
      <c r="Y89" s="80"/>
      <c r="Z89" s="80"/>
      <c r="AA89" s="86" t="s">
        <v>699</v>
      </c>
      <c r="AB89" s="80"/>
      <c r="AC89" s="80" t="b">
        <v>0</v>
      </c>
      <c r="AD89" s="80">
        <v>0</v>
      </c>
      <c r="AE89" s="86" t="s">
        <v>736</v>
      </c>
      <c r="AF89" s="80" t="b">
        <v>0</v>
      </c>
      <c r="AG89" s="80" t="s">
        <v>742</v>
      </c>
      <c r="AH89" s="80"/>
      <c r="AI89" s="86" t="s">
        <v>736</v>
      </c>
      <c r="AJ89" s="80" t="b">
        <v>0</v>
      </c>
      <c r="AK89" s="80">
        <v>1</v>
      </c>
      <c r="AL89" s="86" t="s">
        <v>698</v>
      </c>
      <c r="AM89" s="80" t="s">
        <v>748</v>
      </c>
      <c r="AN89" s="80" t="b">
        <v>0</v>
      </c>
      <c r="AO89" s="86" t="s">
        <v>698</v>
      </c>
      <c r="AP89" s="80" t="s">
        <v>178</v>
      </c>
      <c r="AQ89" s="80">
        <v>0</v>
      </c>
      <c r="AR89" s="80">
        <v>0</v>
      </c>
      <c r="AS89" s="80"/>
      <c r="AT89" s="80"/>
      <c r="AU89" s="80"/>
      <c r="AV89" s="80"/>
      <c r="AW89" s="80"/>
      <c r="AX89" s="80"/>
      <c r="AY89" s="80"/>
      <c r="AZ89" s="80"/>
      <c r="BA89">
        <v>1</v>
      </c>
      <c r="BB89" s="79" t="str">
        <f>REPLACE(INDEX(GroupVertices[Group],MATCH(Edges[[#This Row],[Vertex 1]],GroupVertices[Vertex],0)),1,1,"")</f>
        <v>9</v>
      </c>
      <c r="BC89" s="79" t="str">
        <f>REPLACE(INDEX(GroupVertices[Group],MATCH(Edges[[#This Row],[Vertex 2]],GroupVertices[Vertex],0)),1,1,"")</f>
        <v>9</v>
      </c>
      <c r="BD89" s="48">
        <v>0</v>
      </c>
      <c r="BE89" s="49">
        <v>0</v>
      </c>
      <c r="BF89" s="48">
        <v>0</v>
      </c>
      <c r="BG89" s="49">
        <v>0</v>
      </c>
      <c r="BH89" s="48">
        <v>0</v>
      </c>
      <c r="BI89" s="49">
        <v>0</v>
      </c>
      <c r="BJ89" s="48">
        <v>23</v>
      </c>
      <c r="BK89" s="49">
        <v>100</v>
      </c>
      <c r="BL89" s="48">
        <v>23</v>
      </c>
    </row>
    <row r="90" spans="1:64" ht="15">
      <c r="A90" s="65" t="s">
        <v>292</v>
      </c>
      <c r="B90" s="65" t="s">
        <v>292</v>
      </c>
      <c r="C90" s="66" t="s">
        <v>2103</v>
      </c>
      <c r="D90" s="67">
        <v>3</v>
      </c>
      <c r="E90" s="68" t="s">
        <v>132</v>
      </c>
      <c r="F90" s="69">
        <v>35</v>
      </c>
      <c r="G90" s="66"/>
      <c r="H90" s="70"/>
      <c r="I90" s="71"/>
      <c r="J90" s="71"/>
      <c r="K90" s="34" t="s">
        <v>65</v>
      </c>
      <c r="L90" s="78">
        <v>90</v>
      </c>
      <c r="M90" s="78"/>
      <c r="N90" s="73"/>
      <c r="O90" s="80" t="s">
        <v>178</v>
      </c>
      <c r="P90" s="82">
        <v>43566.84234953704</v>
      </c>
      <c r="Q90" s="80" t="s">
        <v>349</v>
      </c>
      <c r="R90" s="80"/>
      <c r="S90" s="80"/>
      <c r="T90" s="80" t="s">
        <v>382</v>
      </c>
      <c r="U90" s="80"/>
      <c r="V90" s="84" t="s">
        <v>479</v>
      </c>
      <c r="W90" s="82">
        <v>43566.84234953704</v>
      </c>
      <c r="X90" s="84" t="s">
        <v>579</v>
      </c>
      <c r="Y90" s="80"/>
      <c r="Z90" s="80"/>
      <c r="AA90" s="86" t="s">
        <v>700</v>
      </c>
      <c r="AB90" s="80"/>
      <c r="AC90" s="80" t="b">
        <v>0</v>
      </c>
      <c r="AD90" s="80">
        <v>0</v>
      </c>
      <c r="AE90" s="86" t="s">
        <v>736</v>
      </c>
      <c r="AF90" s="80" t="b">
        <v>0</v>
      </c>
      <c r="AG90" s="80" t="s">
        <v>740</v>
      </c>
      <c r="AH90" s="80"/>
      <c r="AI90" s="86" t="s">
        <v>736</v>
      </c>
      <c r="AJ90" s="80" t="b">
        <v>0</v>
      </c>
      <c r="AK90" s="80">
        <v>0</v>
      </c>
      <c r="AL90" s="86" t="s">
        <v>736</v>
      </c>
      <c r="AM90" s="80" t="s">
        <v>748</v>
      </c>
      <c r="AN90" s="80" t="b">
        <v>0</v>
      </c>
      <c r="AO90" s="86" t="s">
        <v>700</v>
      </c>
      <c r="AP90" s="80" t="s">
        <v>178</v>
      </c>
      <c r="AQ90" s="80">
        <v>0</v>
      </c>
      <c r="AR90" s="80">
        <v>0</v>
      </c>
      <c r="AS90" s="80"/>
      <c r="AT90" s="80"/>
      <c r="AU90" s="80"/>
      <c r="AV90" s="80"/>
      <c r="AW90" s="80"/>
      <c r="AX90" s="80"/>
      <c r="AY90" s="80"/>
      <c r="AZ90" s="80"/>
      <c r="BA90">
        <v>1</v>
      </c>
      <c r="BB90" s="79" t="str">
        <f>REPLACE(INDEX(GroupVertices[Group],MATCH(Edges[[#This Row],[Vertex 1]],GroupVertices[Vertex],0)),1,1,"")</f>
        <v>2</v>
      </c>
      <c r="BC90" s="79" t="str">
        <f>REPLACE(INDEX(GroupVertices[Group],MATCH(Edges[[#This Row],[Vertex 2]],GroupVertices[Vertex],0)),1,1,"")</f>
        <v>2</v>
      </c>
      <c r="BD90" s="48">
        <v>0</v>
      </c>
      <c r="BE90" s="49">
        <v>0</v>
      </c>
      <c r="BF90" s="48">
        <v>0</v>
      </c>
      <c r="BG90" s="49">
        <v>0</v>
      </c>
      <c r="BH90" s="48">
        <v>0</v>
      </c>
      <c r="BI90" s="49">
        <v>0</v>
      </c>
      <c r="BJ90" s="48">
        <v>2</v>
      </c>
      <c r="BK90" s="49">
        <v>100</v>
      </c>
      <c r="BL90" s="48">
        <v>2</v>
      </c>
    </row>
    <row r="91" spans="1:64" ht="15">
      <c r="A91" s="65" t="s">
        <v>293</v>
      </c>
      <c r="B91" s="65" t="s">
        <v>301</v>
      </c>
      <c r="C91" s="66" t="s">
        <v>2103</v>
      </c>
      <c r="D91" s="67">
        <v>3</v>
      </c>
      <c r="E91" s="68" t="s">
        <v>132</v>
      </c>
      <c r="F91" s="69">
        <v>35</v>
      </c>
      <c r="G91" s="66"/>
      <c r="H91" s="70"/>
      <c r="I91" s="71"/>
      <c r="J91" s="71"/>
      <c r="K91" s="34" t="s">
        <v>65</v>
      </c>
      <c r="L91" s="78">
        <v>91</v>
      </c>
      <c r="M91" s="78"/>
      <c r="N91" s="73"/>
      <c r="O91" s="80" t="s">
        <v>315</v>
      </c>
      <c r="P91" s="82">
        <v>43566.9744212963</v>
      </c>
      <c r="Q91" s="80" t="s">
        <v>327</v>
      </c>
      <c r="R91" s="80"/>
      <c r="S91" s="80"/>
      <c r="T91" s="80" t="s">
        <v>383</v>
      </c>
      <c r="U91" s="80"/>
      <c r="V91" s="84" t="s">
        <v>480</v>
      </c>
      <c r="W91" s="82">
        <v>43566.9744212963</v>
      </c>
      <c r="X91" s="84" t="s">
        <v>580</v>
      </c>
      <c r="Y91" s="80"/>
      <c r="Z91" s="80"/>
      <c r="AA91" s="86" t="s">
        <v>701</v>
      </c>
      <c r="AB91" s="80"/>
      <c r="AC91" s="80" t="b">
        <v>0</v>
      </c>
      <c r="AD91" s="80">
        <v>0</v>
      </c>
      <c r="AE91" s="86" t="s">
        <v>736</v>
      </c>
      <c r="AF91" s="80" t="b">
        <v>0</v>
      </c>
      <c r="AG91" s="80" t="s">
        <v>741</v>
      </c>
      <c r="AH91" s="80"/>
      <c r="AI91" s="86" t="s">
        <v>736</v>
      </c>
      <c r="AJ91" s="80" t="b">
        <v>0</v>
      </c>
      <c r="AK91" s="80">
        <v>27</v>
      </c>
      <c r="AL91" s="86" t="s">
        <v>713</v>
      </c>
      <c r="AM91" s="80" t="s">
        <v>748</v>
      </c>
      <c r="AN91" s="80" t="b">
        <v>0</v>
      </c>
      <c r="AO91" s="86" t="s">
        <v>713</v>
      </c>
      <c r="AP91" s="80" t="s">
        <v>178</v>
      </c>
      <c r="AQ91" s="80">
        <v>0</v>
      </c>
      <c r="AR91" s="80">
        <v>0</v>
      </c>
      <c r="AS91" s="80"/>
      <c r="AT91" s="80"/>
      <c r="AU91" s="80"/>
      <c r="AV91" s="80"/>
      <c r="AW91" s="80"/>
      <c r="AX91" s="80"/>
      <c r="AY91" s="80"/>
      <c r="AZ91" s="80"/>
      <c r="BA91">
        <v>1</v>
      </c>
      <c r="BB91" s="79" t="str">
        <f>REPLACE(INDEX(GroupVertices[Group],MATCH(Edges[[#This Row],[Vertex 1]],GroupVertices[Vertex],0)),1,1,"")</f>
        <v>1</v>
      </c>
      <c r="BC91" s="79" t="str">
        <f>REPLACE(INDEX(GroupVertices[Group],MATCH(Edges[[#This Row],[Vertex 2]],GroupVertices[Vertex],0)),1,1,"")</f>
        <v>1</v>
      </c>
      <c r="BD91" s="48">
        <v>0</v>
      </c>
      <c r="BE91" s="49">
        <v>0</v>
      </c>
      <c r="BF91" s="48">
        <v>2</v>
      </c>
      <c r="BG91" s="49">
        <v>12.5</v>
      </c>
      <c r="BH91" s="48">
        <v>0</v>
      </c>
      <c r="BI91" s="49">
        <v>0</v>
      </c>
      <c r="BJ91" s="48">
        <v>14</v>
      </c>
      <c r="BK91" s="49">
        <v>87.5</v>
      </c>
      <c r="BL91" s="48">
        <v>16</v>
      </c>
    </row>
    <row r="92" spans="1:64" ht="15">
      <c r="A92" s="65" t="s">
        <v>294</v>
      </c>
      <c r="B92" s="65" t="s">
        <v>301</v>
      </c>
      <c r="C92" s="66" t="s">
        <v>2103</v>
      </c>
      <c r="D92" s="67">
        <v>3</v>
      </c>
      <c r="E92" s="68" t="s">
        <v>132</v>
      </c>
      <c r="F92" s="69">
        <v>35</v>
      </c>
      <c r="G92" s="66"/>
      <c r="H92" s="70"/>
      <c r="I92" s="71"/>
      <c r="J92" s="71"/>
      <c r="K92" s="34" t="s">
        <v>65</v>
      </c>
      <c r="L92" s="78">
        <v>92</v>
      </c>
      <c r="M92" s="78"/>
      <c r="N92" s="73"/>
      <c r="O92" s="80" t="s">
        <v>315</v>
      </c>
      <c r="P92" s="82">
        <v>43567.3362037037</v>
      </c>
      <c r="Q92" s="80" t="s">
        <v>327</v>
      </c>
      <c r="R92" s="80"/>
      <c r="S92" s="80"/>
      <c r="T92" s="80" t="s">
        <v>383</v>
      </c>
      <c r="U92" s="80"/>
      <c r="V92" s="84" t="s">
        <v>481</v>
      </c>
      <c r="W92" s="82">
        <v>43567.3362037037</v>
      </c>
      <c r="X92" s="84" t="s">
        <v>581</v>
      </c>
      <c r="Y92" s="80"/>
      <c r="Z92" s="80"/>
      <c r="AA92" s="86" t="s">
        <v>702</v>
      </c>
      <c r="AB92" s="80"/>
      <c r="AC92" s="80" t="b">
        <v>0</v>
      </c>
      <c r="AD92" s="80">
        <v>0</v>
      </c>
      <c r="AE92" s="86" t="s">
        <v>736</v>
      </c>
      <c r="AF92" s="80" t="b">
        <v>0</v>
      </c>
      <c r="AG92" s="80" t="s">
        <v>741</v>
      </c>
      <c r="AH92" s="80"/>
      <c r="AI92" s="86" t="s">
        <v>736</v>
      </c>
      <c r="AJ92" s="80" t="b">
        <v>0</v>
      </c>
      <c r="AK92" s="80">
        <v>27</v>
      </c>
      <c r="AL92" s="86" t="s">
        <v>713</v>
      </c>
      <c r="AM92" s="80" t="s">
        <v>747</v>
      </c>
      <c r="AN92" s="80" t="b">
        <v>0</v>
      </c>
      <c r="AO92" s="86" t="s">
        <v>713</v>
      </c>
      <c r="AP92" s="80" t="s">
        <v>178</v>
      </c>
      <c r="AQ92" s="80">
        <v>0</v>
      </c>
      <c r="AR92" s="80">
        <v>0</v>
      </c>
      <c r="AS92" s="80"/>
      <c r="AT92" s="80"/>
      <c r="AU92" s="80"/>
      <c r="AV92" s="80"/>
      <c r="AW92" s="80"/>
      <c r="AX92" s="80"/>
      <c r="AY92" s="80"/>
      <c r="AZ92" s="80"/>
      <c r="BA92">
        <v>1</v>
      </c>
      <c r="BB92" s="79" t="str">
        <f>REPLACE(INDEX(GroupVertices[Group],MATCH(Edges[[#This Row],[Vertex 1]],GroupVertices[Vertex],0)),1,1,"")</f>
        <v>1</v>
      </c>
      <c r="BC92" s="79" t="str">
        <f>REPLACE(INDEX(GroupVertices[Group],MATCH(Edges[[#This Row],[Vertex 2]],GroupVertices[Vertex],0)),1,1,"")</f>
        <v>1</v>
      </c>
      <c r="BD92" s="48">
        <v>0</v>
      </c>
      <c r="BE92" s="49">
        <v>0</v>
      </c>
      <c r="BF92" s="48">
        <v>2</v>
      </c>
      <c r="BG92" s="49">
        <v>12.5</v>
      </c>
      <c r="BH92" s="48">
        <v>0</v>
      </c>
      <c r="BI92" s="49">
        <v>0</v>
      </c>
      <c r="BJ92" s="48">
        <v>14</v>
      </c>
      <c r="BK92" s="49">
        <v>87.5</v>
      </c>
      <c r="BL92" s="48">
        <v>16</v>
      </c>
    </row>
    <row r="93" spans="1:64" ht="15">
      <c r="A93" s="65" t="s">
        <v>295</v>
      </c>
      <c r="B93" s="65" t="s">
        <v>295</v>
      </c>
      <c r="C93" s="66" t="s">
        <v>2103</v>
      </c>
      <c r="D93" s="67">
        <v>3</v>
      </c>
      <c r="E93" s="68" t="s">
        <v>132</v>
      </c>
      <c r="F93" s="69">
        <v>35</v>
      </c>
      <c r="G93" s="66"/>
      <c r="H93" s="70"/>
      <c r="I93" s="71"/>
      <c r="J93" s="71"/>
      <c r="K93" s="34" t="s">
        <v>65</v>
      </c>
      <c r="L93" s="78">
        <v>93</v>
      </c>
      <c r="M93" s="78"/>
      <c r="N93" s="73"/>
      <c r="O93" s="80" t="s">
        <v>178</v>
      </c>
      <c r="P93" s="82">
        <v>43567.364282407405</v>
      </c>
      <c r="Q93" s="80" t="s">
        <v>350</v>
      </c>
      <c r="R93" s="84" t="s">
        <v>370</v>
      </c>
      <c r="S93" s="80" t="s">
        <v>378</v>
      </c>
      <c r="T93" s="80" t="s">
        <v>381</v>
      </c>
      <c r="U93" s="80"/>
      <c r="V93" s="84" t="s">
        <v>482</v>
      </c>
      <c r="W93" s="82">
        <v>43567.364282407405</v>
      </c>
      <c r="X93" s="84" t="s">
        <v>582</v>
      </c>
      <c r="Y93" s="80"/>
      <c r="Z93" s="80"/>
      <c r="AA93" s="86" t="s">
        <v>703</v>
      </c>
      <c r="AB93" s="80"/>
      <c r="AC93" s="80" t="b">
        <v>0</v>
      </c>
      <c r="AD93" s="80">
        <v>1</v>
      </c>
      <c r="AE93" s="86" t="s">
        <v>736</v>
      </c>
      <c r="AF93" s="80" t="b">
        <v>1</v>
      </c>
      <c r="AG93" s="80" t="s">
        <v>740</v>
      </c>
      <c r="AH93" s="80"/>
      <c r="AI93" s="86" t="s">
        <v>745</v>
      </c>
      <c r="AJ93" s="80" t="b">
        <v>0</v>
      </c>
      <c r="AK93" s="80">
        <v>0</v>
      </c>
      <c r="AL93" s="86" t="s">
        <v>736</v>
      </c>
      <c r="AM93" s="80" t="s">
        <v>748</v>
      </c>
      <c r="AN93" s="80" t="b">
        <v>0</v>
      </c>
      <c r="AO93" s="86" t="s">
        <v>703</v>
      </c>
      <c r="AP93" s="80" t="s">
        <v>178</v>
      </c>
      <c r="AQ93" s="80">
        <v>0</v>
      </c>
      <c r="AR93" s="80">
        <v>0</v>
      </c>
      <c r="AS93" s="80"/>
      <c r="AT93" s="80"/>
      <c r="AU93" s="80"/>
      <c r="AV93" s="80"/>
      <c r="AW93" s="80"/>
      <c r="AX93" s="80"/>
      <c r="AY93" s="80"/>
      <c r="AZ93" s="80"/>
      <c r="BA93">
        <v>1</v>
      </c>
      <c r="BB93" s="79" t="str">
        <f>REPLACE(INDEX(GroupVertices[Group],MATCH(Edges[[#This Row],[Vertex 1]],GroupVertices[Vertex],0)),1,1,"")</f>
        <v>2</v>
      </c>
      <c r="BC93" s="79" t="str">
        <f>REPLACE(INDEX(GroupVertices[Group],MATCH(Edges[[#This Row],[Vertex 2]],GroupVertices[Vertex],0)),1,1,"")</f>
        <v>2</v>
      </c>
      <c r="BD93" s="48">
        <v>0</v>
      </c>
      <c r="BE93" s="49">
        <v>0</v>
      </c>
      <c r="BF93" s="48">
        <v>0</v>
      </c>
      <c r="BG93" s="49">
        <v>0</v>
      </c>
      <c r="BH93" s="48">
        <v>0</v>
      </c>
      <c r="BI93" s="49">
        <v>0</v>
      </c>
      <c r="BJ93" s="48">
        <v>1</v>
      </c>
      <c r="BK93" s="49">
        <v>100</v>
      </c>
      <c r="BL93" s="48">
        <v>1</v>
      </c>
    </row>
    <row r="94" spans="1:64" ht="15">
      <c r="A94" s="65" t="s">
        <v>296</v>
      </c>
      <c r="B94" s="65" t="s">
        <v>310</v>
      </c>
      <c r="C94" s="66" t="s">
        <v>2103</v>
      </c>
      <c r="D94" s="67">
        <v>3</v>
      </c>
      <c r="E94" s="68" t="s">
        <v>132</v>
      </c>
      <c r="F94" s="69">
        <v>35</v>
      </c>
      <c r="G94" s="66"/>
      <c r="H94" s="70"/>
      <c r="I94" s="71"/>
      <c r="J94" s="71"/>
      <c r="K94" s="34" t="s">
        <v>65</v>
      </c>
      <c r="L94" s="78">
        <v>94</v>
      </c>
      <c r="M94" s="78"/>
      <c r="N94" s="73"/>
      <c r="O94" s="80" t="s">
        <v>316</v>
      </c>
      <c r="P94" s="82">
        <v>43567.3537037037</v>
      </c>
      <c r="Q94" s="80" t="s">
        <v>351</v>
      </c>
      <c r="R94" s="84" t="s">
        <v>371</v>
      </c>
      <c r="S94" s="80" t="s">
        <v>377</v>
      </c>
      <c r="T94" s="80" t="s">
        <v>381</v>
      </c>
      <c r="U94" s="80"/>
      <c r="V94" s="84" t="s">
        <v>483</v>
      </c>
      <c r="W94" s="82">
        <v>43567.3537037037</v>
      </c>
      <c r="X94" s="84" t="s">
        <v>583</v>
      </c>
      <c r="Y94" s="80"/>
      <c r="Z94" s="80"/>
      <c r="AA94" s="86" t="s">
        <v>704</v>
      </c>
      <c r="AB94" s="80"/>
      <c r="AC94" s="80" t="b">
        <v>0</v>
      </c>
      <c r="AD94" s="80">
        <v>0</v>
      </c>
      <c r="AE94" s="86" t="s">
        <v>736</v>
      </c>
      <c r="AF94" s="80" t="b">
        <v>0</v>
      </c>
      <c r="AG94" s="80" t="s">
        <v>744</v>
      </c>
      <c r="AH94" s="80"/>
      <c r="AI94" s="86" t="s">
        <v>736</v>
      </c>
      <c r="AJ94" s="80" t="b">
        <v>0</v>
      </c>
      <c r="AK94" s="80">
        <v>0</v>
      </c>
      <c r="AL94" s="86" t="s">
        <v>736</v>
      </c>
      <c r="AM94" s="80" t="s">
        <v>747</v>
      </c>
      <c r="AN94" s="80" t="b">
        <v>0</v>
      </c>
      <c r="AO94" s="86" t="s">
        <v>704</v>
      </c>
      <c r="AP94" s="80" t="s">
        <v>178</v>
      </c>
      <c r="AQ94" s="80">
        <v>0</v>
      </c>
      <c r="AR94" s="80">
        <v>0</v>
      </c>
      <c r="AS94" s="80"/>
      <c r="AT94" s="80"/>
      <c r="AU94" s="80"/>
      <c r="AV94" s="80"/>
      <c r="AW94" s="80"/>
      <c r="AX94" s="80"/>
      <c r="AY94" s="80"/>
      <c r="AZ94" s="80"/>
      <c r="BA94">
        <v>1</v>
      </c>
      <c r="BB94" s="79" t="str">
        <f>REPLACE(INDEX(GroupVertices[Group],MATCH(Edges[[#This Row],[Vertex 1]],GroupVertices[Vertex],0)),1,1,"")</f>
        <v>5</v>
      </c>
      <c r="BC94" s="79" t="str">
        <f>REPLACE(INDEX(GroupVertices[Group],MATCH(Edges[[#This Row],[Vertex 2]],GroupVertices[Vertex],0)),1,1,"")</f>
        <v>7</v>
      </c>
      <c r="BD94" s="48">
        <v>0</v>
      </c>
      <c r="BE94" s="49">
        <v>0</v>
      </c>
      <c r="BF94" s="48">
        <v>0</v>
      </c>
      <c r="BG94" s="49">
        <v>0</v>
      </c>
      <c r="BH94" s="48">
        <v>0</v>
      </c>
      <c r="BI94" s="49">
        <v>0</v>
      </c>
      <c r="BJ94" s="48">
        <v>15</v>
      </c>
      <c r="BK94" s="49">
        <v>100</v>
      </c>
      <c r="BL94" s="48">
        <v>15</v>
      </c>
    </row>
    <row r="95" spans="1:64" ht="15">
      <c r="A95" s="65" t="s">
        <v>297</v>
      </c>
      <c r="B95" s="65" t="s">
        <v>310</v>
      </c>
      <c r="C95" s="66" t="s">
        <v>2103</v>
      </c>
      <c r="D95" s="67">
        <v>3</v>
      </c>
      <c r="E95" s="68" t="s">
        <v>132</v>
      </c>
      <c r="F95" s="69">
        <v>35</v>
      </c>
      <c r="G95" s="66"/>
      <c r="H95" s="70"/>
      <c r="I95" s="71"/>
      <c r="J95" s="71"/>
      <c r="K95" s="34" t="s">
        <v>65</v>
      </c>
      <c r="L95" s="78">
        <v>95</v>
      </c>
      <c r="M95" s="78"/>
      <c r="N95" s="73"/>
      <c r="O95" s="80" t="s">
        <v>316</v>
      </c>
      <c r="P95" s="82">
        <v>43565.533472222225</v>
      </c>
      <c r="Q95" s="80" t="s">
        <v>331</v>
      </c>
      <c r="R95" s="84" t="s">
        <v>367</v>
      </c>
      <c r="S95" s="80" t="s">
        <v>377</v>
      </c>
      <c r="T95" s="80" t="s">
        <v>384</v>
      </c>
      <c r="U95" s="80"/>
      <c r="V95" s="84" t="s">
        <v>484</v>
      </c>
      <c r="W95" s="82">
        <v>43565.533472222225</v>
      </c>
      <c r="X95" s="84" t="s">
        <v>584</v>
      </c>
      <c r="Y95" s="80"/>
      <c r="Z95" s="80"/>
      <c r="AA95" s="86" t="s">
        <v>705</v>
      </c>
      <c r="AB95" s="80"/>
      <c r="AC95" s="80" t="b">
        <v>0</v>
      </c>
      <c r="AD95" s="80">
        <v>6</v>
      </c>
      <c r="AE95" s="86" t="s">
        <v>736</v>
      </c>
      <c r="AF95" s="80" t="b">
        <v>0</v>
      </c>
      <c r="AG95" s="80" t="s">
        <v>742</v>
      </c>
      <c r="AH95" s="80"/>
      <c r="AI95" s="86" t="s">
        <v>736</v>
      </c>
      <c r="AJ95" s="80" t="b">
        <v>0</v>
      </c>
      <c r="AK95" s="80">
        <v>2</v>
      </c>
      <c r="AL95" s="86" t="s">
        <v>736</v>
      </c>
      <c r="AM95" s="80" t="s">
        <v>747</v>
      </c>
      <c r="AN95" s="80" t="b">
        <v>0</v>
      </c>
      <c r="AO95" s="86" t="s">
        <v>705</v>
      </c>
      <c r="AP95" s="80" t="s">
        <v>178</v>
      </c>
      <c r="AQ95" s="80">
        <v>0</v>
      </c>
      <c r="AR95" s="80">
        <v>0</v>
      </c>
      <c r="AS95" s="80"/>
      <c r="AT95" s="80"/>
      <c r="AU95" s="80"/>
      <c r="AV95" s="80"/>
      <c r="AW95" s="80"/>
      <c r="AX95" s="80"/>
      <c r="AY95" s="80"/>
      <c r="AZ95" s="80"/>
      <c r="BA95">
        <v>1</v>
      </c>
      <c r="BB95" s="79" t="str">
        <f>REPLACE(INDEX(GroupVertices[Group],MATCH(Edges[[#This Row],[Vertex 1]],GroupVertices[Vertex],0)),1,1,"")</f>
        <v>7</v>
      </c>
      <c r="BC95" s="79" t="str">
        <f>REPLACE(INDEX(GroupVertices[Group],MATCH(Edges[[#This Row],[Vertex 2]],GroupVertices[Vertex],0)),1,1,"")</f>
        <v>7</v>
      </c>
      <c r="BD95" s="48">
        <v>0</v>
      </c>
      <c r="BE95" s="49">
        <v>0</v>
      </c>
      <c r="BF95" s="48">
        <v>0</v>
      </c>
      <c r="BG95" s="49">
        <v>0</v>
      </c>
      <c r="BH95" s="48">
        <v>0</v>
      </c>
      <c r="BI95" s="49">
        <v>0</v>
      </c>
      <c r="BJ95" s="48">
        <v>11</v>
      </c>
      <c r="BK95" s="49">
        <v>100</v>
      </c>
      <c r="BL95" s="48">
        <v>11</v>
      </c>
    </row>
    <row r="96" spans="1:64" ht="15">
      <c r="A96" s="65" t="s">
        <v>298</v>
      </c>
      <c r="B96" s="65" t="s">
        <v>298</v>
      </c>
      <c r="C96" s="66" t="s">
        <v>2103</v>
      </c>
      <c r="D96" s="67">
        <v>3</v>
      </c>
      <c r="E96" s="68" t="s">
        <v>132</v>
      </c>
      <c r="F96" s="69">
        <v>35</v>
      </c>
      <c r="G96" s="66"/>
      <c r="H96" s="70"/>
      <c r="I96" s="71"/>
      <c r="J96" s="71"/>
      <c r="K96" s="34" t="s">
        <v>65</v>
      </c>
      <c r="L96" s="78">
        <v>96</v>
      </c>
      <c r="M96" s="78"/>
      <c r="N96" s="73"/>
      <c r="O96" s="80" t="s">
        <v>178</v>
      </c>
      <c r="P96" s="82">
        <v>43565.83414351852</v>
      </c>
      <c r="Q96" s="80" t="s">
        <v>352</v>
      </c>
      <c r="R96" s="80"/>
      <c r="S96" s="80"/>
      <c r="T96" s="80" t="s">
        <v>382</v>
      </c>
      <c r="U96" s="80"/>
      <c r="V96" s="84" t="s">
        <v>485</v>
      </c>
      <c r="W96" s="82">
        <v>43565.83414351852</v>
      </c>
      <c r="X96" s="84" t="s">
        <v>585</v>
      </c>
      <c r="Y96" s="80"/>
      <c r="Z96" s="80"/>
      <c r="AA96" s="86" t="s">
        <v>706</v>
      </c>
      <c r="AB96" s="80"/>
      <c r="AC96" s="80" t="b">
        <v>0</v>
      </c>
      <c r="AD96" s="80">
        <v>5</v>
      </c>
      <c r="AE96" s="86" t="s">
        <v>736</v>
      </c>
      <c r="AF96" s="80" t="b">
        <v>0</v>
      </c>
      <c r="AG96" s="80" t="s">
        <v>744</v>
      </c>
      <c r="AH96" s="80"/>
      <c r="AI96" s="86" t="s">
        <v>736</v>
      </c>
      <c r="AJ96" s="80" t="b">
        <v>0</v>
      </c>
      <c r="AK96" s="80">
        <v>1</v>
      </c>
      <c r="AL96" s="86" t="s">
        <v>736</v>
      </c>
      <c r="AM96" s="80" t="s">
        <v>747</v>
      </c>
      <c r="AN96" s="80" t="b">
        <v>0</v>
      </c>
      <c r="AO96" s="86" t="s">
        <v>706</v>
      </c>
      <c r="AP96" s="80" t="s">
        <v>178</v>
      </c>
      <c r="AQ96" s="80">
        <v>0</v>
      </c>
      <c r="AR96" s="80">
        <v>0</v>
      </c>
      <c r="AS96" s="80"/>
      <c r="AT96" s="80"/>
      <c r="AU96" s="80"/>
      <c r="AV96" s="80"/>
      <c r="AW96" s="80"/>
      <c r="AX96" s="80"/>
      <c r="AY96" s="80"/>
      <c r="AZ96" s="80"/>
      <c r="BA96">
        <v>1</v>
      </c>
      <c r="BB96" s="79" t="str">
        <f>REPLACE(INDEX(GroupVertices[Group],MATCH(Edges[[#This Row],[Vertex 1]],GroupVertices[Vertex],0)),1,1,"")</f>
        <v>5</v>
      </c>
      <c r="BC96" s="79" t="str">
        <f>REPLACE(INDEX(GroupVertices[Group],MATCH(Edges[[#This Row],[Vertex 2]],GroupVertices[Vertex],0)),1,1,"")</f>
        <v>5</v>
      </c>
      <c r="BD96" s="48">
        <v>0</v>
      </c>
      <c r="BE96" s="49">
        <v>0</v>
      </c>
      <c r="BF96" s="48">
        <v>0</v>
      </c>
      <c r="BG96" s="49">
        <v>0</v>
      </c>
      <c r="BH96" s="48">
        <v>0</v>
      </c>
      <c r="BI96" s="49">
        <v>0</v>
      </c>
      <c r="BJ96" s="48">
        <v>41</v>
      </c>
      <c r="BK96" s="49">
        <v>100</v>
      </c>
      <c r="BL96" s="48">
        <v>41</v>
      </c>
    </row>
    <row r="97" spans="1:64" ht="15">
      <c r="A97" s="65" t="s">
        <v>299</v>
      </c>
      <c r="B97" s="65" t="s">
        <v>298</v>
      </c>
      <c r="C97" s="66" t="s">
        <v>2103</v>
      </c>
      <c r="D97" s="67">
        <v>3</v>
      </c>
      <c r="E97" s="68" t="s">
        <v>132</v>
      </c>
      <c r="F97" s="69">
        <v>35</v>
      </c>
      <c r="G97" s="66"/>
      <c r="H97" s="70"/>
      <c r="I97" s="71"/>
      <c r="J97" s="71"/>
      <c r="K97" s="34" t="s">
        <v>65</v>
      </c>
      <c r="L97" s="78">
        <v>97</v>
      </c>
      <c r="M97" s="78"/>
      <c r="N97" s="73"/>
      <c r="O97" s="80" t="s">
        <v>315</v>
      </c>
      <c r="P97" s="82">
        <v>43567.4403125</v>
      </c>
      <c r="Q97" s="80" t="s">
        <v>352</v>
      </c>
      <c r="R97" s="80"/>
      <c r="S97" s="80"/>
      <c r="T97" s="80"/>
      <c r="U97" s="80"/>
      <c r="V97" s="84" t="s">
        <v>486</v>
      </c>
      <c r="W97" s="82">
        <v>43567.4403125</v>
      </c>
      <c r="X97" s="84" t="s">
        <v>586</v>
      </c>
      <c r="Y97" s="80"/>
      <c r="Z97" s="80"/>
      <c r="AA97" s="86" t="s">
        <v>707</v>
      </c>
      <c r="AB97" s="80"/>
      <c r="AC97" s="80" t="b">
        <v>0</v>
      </c>
      <c r="AD97" s="80">
        <v>0</v>
      </c>
      <c r="AE97" s="86" t="s">
        <v>736</v>
      </c>
      <c r="AF97" s="80" t="b">
        <v>0</v>
      </c>
      <c r="AG97" s="80" t="s">
        <v>744</v>
      </c>
      <c r="AH97" s="80"/>
      <c r="AI97" s="86" t="s">
        <v>736</v>
      </c>
      <c r="AJ97" s="80" t="b">
        <v>0</v>
      </c>
      <c r="AK97" s="80">
        <v>1</v>
      </c>
      <c r="AL97" s="86" t="s">
        <v>706</v>
      </c>
      <c r="AM97" s="80" t="s">
        <v>747</v>
      </c>
      <c r="AN97" s="80" t="b">
        <v>0</v>
      </c>
      <c r="AO97" s="86" t="s">
        <v>706</v>
      </c>
      <c r="AP97" s="80" t="s">
        <v>178</v>
      </c>
      <c r="AQ97" s="80">
        <v>0</v>
      </c>
      <c r="AR97" s="80">
        <v>0</v>
      </c>
      <c r="AS97" s="80"/>
      <c r="AT97" s="80"/>
      <c r="AU97" s="80"/>
      <c r="AV97" s="80"/>
      <c r="AW97" s="80"/>
      <c r="AX97" s="80"/>
      <c r="AY97" s="80"/>
      <c r="AZ97" s="80"/>
      <c r="BA97">
        <v>1</v>
      </c>
      <c r="BB97" s="79" t="str">
        <f>REPLACE(INDEX(GroupVertices[Group],MATCH(Edges[[#This Row],[Vertex 1]],GroupVertices[Vertex],0)),1,1,"")</f>
        <v>5</v>
      </c>
      <c r="BC97" s="79" t="str">
        <f>REPLACE(INDEX(GroupVertices[Group],MATCH(Edges[[#This Row],[Vertex 2]],GroupVertices[Vertex],0)),1,1,"")</f>
        <v>5</v>
      </c>
      <c r="BD97" s="48">
        <v>0</v>
      </c>
      <c r="BE97" s="49">
        <v>0</v>
      </c>
      <c r="BF97" s="48">
        <v>0</v>
      </c>
      <c r="BG97" s="49">
        <v>0</v>
      </c>
      <c r="BH97" s="48">
        <v>0</v>
      </c>
      <c r="BI97" s="49">
        <v>0</v>
      </c>
      <c r="BJ97" s="48">
        <v>41</v>
      </c>
      <c r="BK97" s="49">
        <v>100</v>
      </c>
      <c r="BL97" s="48">
        <v>41</v>
      </c>
    </row>
    <row r="98" spans="1:64" ht="15">
      <c r="A98" s="65" t="s">
        <v>296</v>
      </c>
      <c r="B98" s="65" t="s">
        <v>312</v>
      </c>
      <c r="C98" s="66" t="s">
        <v>2103</v>
      </c>
      <c r="D98" s="67">
        <v>3</v>
      </c>
      <c r="E98" s="68" t="s">
        <v>132</v>
      </c>
      <c r="F98" s="69">
        <v>35</v>
      </c>
      <c r="G98" s="66"/>
      <c r="H98" s="70"/>
      <c r="I98" s="71"/>
      <c r="J98" s="71"/>
      <c r="K98" s="34" t="s">
        <v>65</v>
      </c>
      <c r="L98" s="78">
        <v>98</v>
      </c>
      <c r="M98" s="78"/>
      <c r="N98" s="73"/>
      <c r="O98" s="80" t="s">
        <v>316</v>
      </c>
      <c r="P98" s="82">
        <v>43566.25488425926</v>
      </c>
      <c r="Q98" s="80" t="s">
        <v>353</v>
      </c>
      <c r="R98" s="80"/>
      <c r="S98" s="80"/>
      <c r="T98" s="80" t="s">
        <v>384</v>
      </c>
      <c r="U98" s="84" t="s">
        <v>403</v>
      </c>
      <c r="V98" s="84" t="s">
        <v>403</v>
      </c>
      <c r="W98" s="82">
        <v>43566.25488425926</v>
      </c>
      <c r="X98" s="84" t="s">
        <v>587</v>
      </c>
      <c r="Y98" s="80"/>
      <c r="Z98" s="80"/>
      <c r="AA98" s="86" t="s">
        <v>708</v>
      </c>
      <c r="AB98" s="80"/>
      <c r="AC98" s="80" t="b">
        <v>0</v>
      </c>
      <c r="AD98" s="80">
        <v>4</v>
      </c>
      <c r="AE98" s="86" t="s">
        <v>738</v>
      </c>
      <c r="AF98" s="80" t="b">
        <v>0</v>
      </c>
      <c r="AG98" s="80" t="s">
        <v>741</v>
      </c>
      <c r="AH98" s="80"/>
      <c r="AI98" s="86" t="s">
        <v>736</v>
      </c>
      <c r="AJ98" s="80" t="b">
        <v>0</v>
      </c>
      <c r="AK98" s="80">
        <v>1</v>
      </c>
      <c r="AL98" s="86" t="s">
        <v>736</v>
      </c>
      <c r="AM98" s="80" t="s">
        <v>747</v>
      </c>
      <c r="AN98" s="80" t="b">
        <v>0</v>
      </c>
      <c r="AO98" s="86" t="s">
        <v>708</v>
      </c>
      <c r="AP98" s="80" t="s">
        <v>178</v>
      </c>
      <c r="AQ98" s="80">
        <v>0</v>
      </c>
      <c r="AR98" s="80">
        <v>0</v>
      </c>
      <c r="AS98" s="80"/>
      <c r="AT98" s="80"/>
      <c r="AU98" s="80"/>
      <c r="AV98" s="80"/>
      <c r="AW98" s="80"/>
      <c r="AX98" s="80"/>
      <c r="AY98" s="80"/>
      <c r="AZ98" s="80"/>
      <c r="BA98">
        <v>1</v>
      </c>
      <c r="BB98" s="79" t="str">
        <f>REPLACE(INDEX(GroupVertices[Group],MATCH(Edges[[#This Row],[Vertex 1]],GroupVertices[Vertex],0)),1,1,"")</f>
        <v>5</v>
      </c>
      <c r="BC98" s="79" t="str">
        <f>REPLACE(INDEX(GroupVertices[Group],MATCH(Edges[[#This Row],[Vertex 2]],GroupVertices[Vertex],0)),1,1,"")</f>
        <v>5</v>
      </c>
      <c r="BD98" s="48"/>
      <c r="BE98" s="49"/>
      <c r="BF98" s="48"/>
      <c r="BG98" s="49"/>
      <c r="BH98" s="48"/>
      <c r="BI98" s="49"/>
      <c r="BJ98" s="48"/>
      <c r="BK98" s="49"/>
      <c r="BL98" s="48"/>
    </row>
    <row r="99" spans="1:64" ht="15">
      <c r="A99" s="65" t="s">
        <v>296</v>
      </c>
      <c r="B99" s="65" t="s">
        <v>313</v>
      </c>
      <c r="C99" s="66" t="s">
        <v>2103</v>
      </c>
      <c r="D99" s="67">
        <v>3</v>
      </c>
      <c r="E99" s="68" t="s">
        <v>132</v>
      </c>
      <c r="F99" s="69">
        <v>35</v>
      </c>
      <c r="G99" s="66"/>
      <c r="H99" s="70"/>
      <c r="I99" s="71"/>
      <c r="J99" s="71"/>
      <c r="K99" s="34" t="s">
        <v>65</v>
      </c>
      <c r="L99" s="78">
        <v>99</v>
      </c>
      <c r="M99" s="78"/>
      <c r="N99" s="73"/>
      <c r="O99" s="80" t="s">
        <v>316</v>
      </c>
      <c r="P99" s="82">
        <v>43566.25488425926</v>
      </c>
      <c r="Q99" s="80" t="s">
        <v>353</v>
      </c>
      <c r="R99" s="80"/>
      <c r="S99" s="80"/>
      <c r="T99" s="80" t="s">
        <v>384</v>
      </c>
      <c r="U99" s="84" t="s">
        <v>403</v>
      </c>
      <c r="V99" s="84" t="s">
        <v>403</v>
      </c>
      <c r="W99" s="82">
        <v>43566.25488425926</v>
      </c>
      <c r="X99" s="84" t="s">
        <v>587</v>
      </c>
      <c r="Y99" s="80"/>
      <c r="Z99" s="80"/>
      <c r="AA99" s="86" t="s">
        <v>708</v>
      </c>
      <c r="AB99" s="80"/>
      <c r="AC99" s="80" t="b">
        <v>0</v>
      </c>
      <c r="AD99" s="80">
        <v>4</v>
      </c>
      <c r="AE99" s="86" t="s">
        <v>738</v>
      </c>
      <c r="AF99" s="80" t="b">
        <v>0</v>
      </c>
      <c r="AG99" s="80" t="s">
        <v>741</v>
      </c>
      <c r="AH99" s="80"/>
      <c r="AI99" s="86" t="s">
        <v>736</v>
      </c>
      <c r="AJ99" s="80" t="b">
        <v>0</v>
      </c>
      <c r="AK99" s="80">
        <v>1</v>
      </c>
      <c r="AL99" s="86" t="s">
        <v>736</v>
      </c>
      <c r="AM99" s="80" t="s">
        <v>747</v>
      </c>
      <c r="AN99" s="80" t="b">
        <v>0</v>
      </c>
      <c r="AO99" s="86" t="s">
        <v>708</v>
      </c>
      <c r="AP99" s="80" t="s">
        <v>178</v>
      </c>
      <c r="AQ99" s="80">
        <v>0</v>
      </c>
      <c r="AR99" s="80">
        <v>0</v>
      </c>
      <c r="AS99" s="80"/>
      <c r="AT99" s="80"/>
      <c r="AU99" s="80"/>
      <c r="AV99" s="80"/>
      <c r="AW99" s="80"/>
      <c r="AX99" s="80"/>
      <c r="AY99" s="80"/>
      <c r="AZ99" s="80"/>
      <c r="BA99">
        <v>1</v>
      </c>
      <c r="BB99" s="79" t="str">
        <f>REPLACE(INDEX(GroupVertices[Group],MATCH(Edges[[#This Row],[Vertex 1]],GroupVertices[Vertex],0)),1,1,"")</f>
        <v>5</v>
      </c>
      <c r="BC99" s="79" t="str">
        <f>REPLACE(INDEX(GroupVertices[Group],MATCH(Edges[[#This Row],[Vertex 2]],GroupVertices[Vertex],0)),1,1,"")</f>
        <v>5</v>
      </c>
      <c r="BD99" s="48"/>
      <c r="BE99" s="49"/>
      <c r="BF99" s="48"/>
      <c r="BG99" s="49"/>
      <c r="BH99" s="48"/>
      <c r="BI99" s="49"/>
      <c r="BJ99" s="48"/>
      <c r="BK99" s="49"/>
      <c r="BL99" s="48"/>
    </row>
    <row r="100" spans="1:64" ht="15">
      <c r="A100" s="65" t="s">
        <v>296</v>
      </c>
      <c r="B100" s="65" t="s">
        <v>314</v>
      </c>
      <c r="C100" s="66" t="s">
        <v>2103</v>
      </c>
      <c r="D100" s="67">
        <v>3</v>
      </c>
      <c r="E100" s="68" t="s">
        <v>132</v>
      </c>
      <c r="F100" s="69">
        <v>35</v>
      </c>
      <c r="G100" s="66"/>
      <c r="H100" s="70"/>
      <c r="I100" s="71"/>
      <c r="J100" s="71"/>
      <c r="K100" s="34" t="s">
        <v>65</v>
      </c>
      <c r="L100" s="78">
        <v>100</v>
      </c>
      <c r="M100" s="78"/>
      <c r="N100" s="73"/>
      <c r="O100" s="80" t="s">
        <v>317</v>
      </c>
      <c r="P100" s="82">
        <v>43566.25488425926</v>
      </c>
      <c r="Q100" s="80" t="s">
        <v>353</v>
      </c>
      <c r="R100" s="80"/>
      <c r="S100" s="80"/>
      <c r="T100" s="80" t="s">
        <v>384</v>
      </c>
      <c r="U100" s="84" t="s">
        <v>403</v>
      </c>
      <c r="V100" s="84" t="s">
        <v>403</v>
      </c>
      <c r="W100" s="82">
        <v>43566.25488425926</v>
      </c>
      <c r="X100" s="84" t="s">
        <v>587</v>
      </c>
      <c r="Y100" s="80"/>
      <c r="Z100" s="80"/>
      <c r="AA100" s="86" t="s">
        <v>708</v>
      </c>
      <c r="AB100" s="80"/>
      <c r="AC100" s="80" t="b">
        <v>0</v>
      </c>
      <c r="AD100" s="80">
        <v>4</v>
      </c>
      <c r="AE100" s="86" t="s">
        <v>738</v>
      </c>
      <c r="AF100" s="80" t="b">
        <v>0</v>
      </c>
      <c r="AG100" s="80" t="s">
        <v>741</v>
      </c>
      <c r="AH100" s="80"/>
      <c r="AI100" s="86" t="s">
        <v>736</v>
      </c>
      <c r="AJ100" s="80" t="b">
        <v>0</v>
      </c>
      <c r="AK100" s="80">
        <v>1</v>
      </c>
      <c r="AL100" s="86" t="s">
        <v>736</v>
      </c>
      <c r="AM100" s="80" t="s">
        <v>747</v>
      </c>
      <c r="AN100" s="80" t="b">
        <v>0</v>
      </c>
      <c r="AO100" s="86" t="s">
        <v>708</v>
      </c>
      <c r="AP100" s="80" t="s">
        <v>178</v>
      </c>
      <c r="AQ100" s="80">
        <v>0</v>
      </c>
      <c r="AR100" s="80">
        <v>0</v>
      </c>
      <c r="AS100" s="80"/>
      <c r="AT100" s="80"/>
      <c r="AU100" s="80"/>
      <c r="AV100" s="80"/>
      <c r="AW100" s="80"/>
      <c r="AX100" s="80"/>
      <c r="AY100" s="80"/>
      <c r="AZ100" s="80"/>
      <c r="BA100">
        <v>1</v>
      </c>
      <c r="BB100" s="79" t="str">
        <f>REPLACE(INDEX(GroupVertices[Group],MATCH(Edges[[#This Row],[Vertex 1]],GroupVertices[Vertex],0)),1,1,"")</f>
        <v>5</v>
      </c>
      <c r="BC100" s="79" t="str">
        <f>REPLACE(INDEX(GroupVertices[Group],MATCH(Edges[[#This Row],[Vertex 2]],GroupVertices[Vertex],0)),1,1,"")</f>
        <v>5</v>
      </c>
      <c r="BD100" s="48">
        <v>0</v>
      </c>
      <c r="BE100" s="49">
        <v>0</v>
      </c>
      <c r="BF100" s="48">
        <v>1</v>
      </c>
      <c r="BG100" s="49">
        <v>3.7037037037037037</v>
      </c>
      <c r="BH100" s="48">
        <v>0</v>
      </c>
      <c r="BI100" s="49">
        <v>0</v>
      </c>
      <c r="BJ100" s="48">
        <v>26</v>
      </c>
      <c r="BK100" s="49">
        <v>96.29629629629629</v>
      </c>
      <c r="BL100" s="48">
        <v>27</v>
      </c>
    </row>
    <row r="101" spans="1:64" ht="15">
      <c r="A101" s="65" t="s">
        <v>299</v>
      </c>
      <c r="B101" s="65" t="s">
        <v>296</v>
      </c>
      <c r="C101" s="66" t="s">
        <v>2103</v>
      </c>
      <c r="D101" s="67">
        <v>3</v>
      </c>
      <c r="E101" s="68" t="s">
        <v>132</v>
      </c>
      <c r="F101" s="69">
        <v>35</v>
      </c>
      <c r="G101" s="66"/>
      <c r="H101" s="70"/>
      <c r="I101" s="71"/>
      <c r="J101" s="71"/>
      <c r="K101" s="34" t="s">
        <v>65</v>
      </c>
      <c r="L101" s="78">
        <v>101</v>
      </c>
      <c r="M101" s="78"/>
      <c r="N101" s="73"/>
      <c r="O101" s="80" t="s">
        <v>315</v>
      </c>
      <c r="P101" s="82">
        <v>43567.44127314815</v>
      </c>
      <c r="Q101" s="80" t="s">
        <v>353</v>
      </c>
      <c r="R101" s="80"/>
      <c r="S101" s="80"/>
      <c r="T101" s="80"/>
      <c r="U101" s="80"/>
      <c r="V101" s="84" t="s">
        <v>486</v>
      </c>
      <c r="W101" s="82">
        <v>43567.44127314815</v>
      </c>
      <c r="X101" s="84" t="s">
        <v>588</v>
      </c>
      <c r="Y101" s="80"/>
      <c r="Z101" s="80"/>
      <c r="AA101" s="86" t="s">
        <v>709</v>
      </c>
      <c r="AB101" s="80"/>
      <c r="AC101" s="80" t="b">
        <v>0</v>
      </c>
      <c r="AD101" s="80">
        <v>0</v>
      </c>
      <c r="AE101" s="86" t="s">
        <v>736</v>
      </c>
      <c r="AF101" s="80" t="b">
        <v>0</v>
      </c>
      <c r="AG101" s="80" t="s">
        <v>741</v>
      </c>
      <c r="AH101" s="80"/>
      <c r="AI101" s="86" t="s">
        <v>736</v>
      </c>
      <c r="AJ101" s="80" t="b">
        <v>0</v>
      </c>
      <c r="AK101" s="80">
        <v>1</v>
      </c>
      <c r="AL101" s="86" t="s">
        <v>708</v>
      </c>
      <c r="AM101" s="80" t="s">
        <v>747</v>
      </c>
      <c r="AN101" s="80" t="b">
        <v>0</v>
      </c>
      <c r="AO101" s="86" t="s">
        <v>708</v>
      </c>
      <c r="AP101" s="80" t="s">
        <v>178</v>
      </c>
      <c r="AQ101" s="80">
        <v>0</v>
      </c>
      <c r="AR101" s="80">
        <v>0</v>
      </c>
      <c r="AS101" s="80"/>
      <c r="AT101" s="80"/>
      <c r="AU101" s="80"/>
      <c r="AV101" s="80"/>
      <c r="AW101" s="80"/>
      <c r="AX101" s="80"/>
      <c r="AY101" s="80"/>
      <c r="AZ101" s="80"/>
      <c r="BA101">
        <v>1</v>
      </c>
      <c r="BB101" s="79" t="str">
        <f>REPLACE(INDEX(GroupVertices[Group],MATCH(Edges[[#This Row],[Vertex 1]],GroupVertices[Vertex],0)),1,1,"")</f>
        <v>5</v>
      </c>
      <c r="BC101" s="79" t="str">
        <f>REPLACE(INDEX(GroupVertices[Group],MATCH(Edges[[#This Row],[Vertex 2]],GroupVertices[Vertex],0)),1,1,"")</f>
        <v>5</v>
      </c>
      <c r="BD101" s="48"/>
      <c r="BE101" s="49"/>
      <c r="BF101" s="48"/>
      <c r="BG101" s="49"/>
      <c r="BH101" s="48"/>
      <c r="BI101" s="49"/>
      <c r="BJ101" s="48"/>
      <c r="BK101" s="49"/>
      <c r="BL101" s="48"/>
    </row>
    <row r="102" spans="1:64" ht="15">
      <c r="A102" s="65" t="s">
        <v>299</v>
      </c>
      <c r="B102" s="65" t="s">
        <v>312</v>
      </c>
      <c r="C102" s="66" t="s">
        <v>2103</v>
      </c>
      <c r="D102" s="67">
        <v>3</v>
      </c>
      <c r="E102" s="68" t="s">
        <v>132</v>
      </c>
      <c r="F102" s="69">
        <v>35</v>
      </c>
      <c r="G102" s="66"/>
      <c r="H102" s="70"/>
      <c r="I102" s="71"/>
      <c r="J102" s="71"/>
      <c r="K102" s="34" t="s">
        <v>65</v>
      </c>
      <c r="L102" s="78">
        <v>102</v>
      </c>
      <c r="M102" s="78"/>
      <c r="N102" s="73"/>
      <c r="O102" s="80" t="s">
        <v>316</v>
      </c>
      <c r="P102" s="82">
        <v>43567.44127314815</v>
      </c>
      <c r="Q102" s="80" t="s">
        <v>353</v>
      </c>
      <c r="R102" s="80"/>
      <c r="S102" s="80"/>
      <c r="T102" s="80"/>
      <c r="U102" s="80"/>
      <c r="V102" s="84" t="s">
        <v>486</v>
      </c>
      <c r="W102" s="82">
        <v>43567.44127314815</v>
      </c>
      <c r="X102" s="84" t="s">
        <v>588</v>
      </c>
      <c r="Y102" s="80"/>
      <c r="Z102" s="80"/>
      <c r="AA102" s="86" t="s">
        <v>709</v>
      </c>
      <c r="AB102" s="80"/>
      <c r="AC102" s="80" t="b">
        <v>0</v>
      </c>
      <c r="AD102" s="80">
        <v>0</v>
      </c>
      <c r="AE102" s="86" t="s">
        <v>736</v>
      </c>
      <c r="AF102" s="80" t="b">
        <v>0</v>
      </c>
      <c r="AG102" s="80" t="s">
        <v>741</v>
      </c>
      <c r="AH102" s="80"/>
      <c r="AI102" s="86" t="s">
        <v>736</v>
      </c>
      <c r="AJ102" s="80" t="b">
        <v>0</v>
      </c>
      <c r="AK102" s="80">
        <v>1</v>
      </c>
      <c r="AL102" s="86" t="s">
        <v>708</v>
      </c>
      <c r="AM102" s="80" t="s">
        <v>747</v>
      </c>
      <c r="AN102" s="80" t="b">
        <v>0</v>
      </c>
      <c r="AO102" s="86" t="s">
        <v>708</v>
      </c>
      <c r="AP102" s="80" t="s">
        <v>178</v>
      </c>
      <c r="AQ102" s="80">
        <v>0</v>
      </c>
      <c r="AR102" s="80">
        <v>0</v>
      </c>
      <c r="AS102" s="80"/>
      <c r="AT102" s="80"/>
      <c r="AU102" s="80"/>
      <c r="AV102" s="80"/>
      <c r="AW102" s="80"/>
      <c r="AX102" s="80"/>
      <c r="AY102" s="80"/>
      <c r="AZ102" s="80"/>
      <c r="BA102">
        <v>1</v>
      </c>
      <c r="BB102" s="79" t="str">
        <f>REPLACE(INDEX(GroupVertices[Group],MATCH(Edges[[#This Row],[Vertex 1]],GroupVertices[Vertex],0)),1,1,"")</f>
        <v>5</v>
      </c>
      <c r="BC102" s="79" t="str">
        <f>REPLACE(INDEX(GroupVertices[Group],MATCH(Edges[[#This Row],[Vertex 2]],GroupVertices[Vertex],0)),1,1,"")</f>
        <v>5</v>
      </c>
      <c r="BD102" s="48"/>
      <c r="BE102" s="49"/>
      <c r="BF102" s="48"/>
      <c r="BG102" s="49"/>
      <c r="BH102" s="48"/>
      <c r="BI102" s="49"/>
      <c r="BJ102" s="48"/>
      <c r="BK102" s="49"/>
      <c r="BL102" s="48"/>
    </row>
    <row r="103" spans="1:64" ht="15">
      <c r="A103" s="65" t="s">
        <v>299</v>
      </c>
      <c r="B103" s="65" t="s">
        <v>313</v>
      </c>
      <c r="C103" s="66" t="s">
        <v>2103</v>
      </c>
      <c r="D103" s="67">
        <v>3</v>
      </c>
      <c r="E103" s="68" t="s">
        <v>132</v>
      </c>
      <c r="F103" s="69">
        <v>35</v>
      </c>
      <c r="G103" s="66"/>
      <c r="H103" s="70"/>
      <c r="I103" s="71"/>
      <c r="J103" s="71"/>
      <c r="K103" s="34" t="s">
        <v>65</v>
      </c>
      <c r="L103" s="78">
        <v>103</v>
      </c>
      <c r="M103" s="78"/>
      <c r="N103" s="73"/>
      <c r="O103" s="80" t="s">
        <v>316</v>
      </c>
      <c r="P103" s="82">
        <v>43567.44127314815</v>
      </c>
      <c r="Q103" s="80" t="s">
        <v>353</v>
      </c>
      <c r="R103" s="80"/>
      <c r="S103" s="80"/>
      <c r="T103" s="80"/>
      <c r="U103" s="80"/>
      <c r="V103" s="84" t="s">
        <v>486</v>
      </c>
      <c r="W103" s="82">
        <v>43567.44127314815</v>
      </c>
      <c r="X103" s="84" t="s">
        <v>588</v>
      </c>
      <c r="Y103" s="80"/>
      <c r="Z103" s="80"/>
      <c r="AA103" s="86" t="s">
        <v>709</v>
      </c>
      <c r="AB103" s="80"/>
      <c r="AC103" s="80" t="b">
        <v>0</v>
      </c>
      <c r="AD103" s="80">
        <v>0</v>
      </c>
      <c r="AE103" s="86" t="s">
        <v>736</v>
      </c>
      <c r="AF103" s="80" t="b">
        <v>0</v>
      </c>
      <c r="AG103" s="80" t="s">
        <v>741</v>
      </c>
      <c r="AH103" s="80"/>
      <c r="AI103" s="86" t="s">
        <v>736</v>
      </c>
      <c r="AJ103" s="80" t="b">
        <v>0</v>
      </c>
      <c r="AK103" s="80">
        <v>1</v>
      </c>
      <c r="AL103" s="86" t="s">
        <v>708</v>
      </c>
      <c r="AM103" s="80" t="s">
        <v>747</v>
      </c>
      <c r="AN103" s="80" t="b">
        <v>0</v>
      </c>
      <c r="AO103" s="86" t="s">
        <v>708</v>
      </c>
      <c r="AP103" s="80" t="s">
        <v>178</v>
      </c>
      <c r="AQ103" s="80">
        <v>0</v>
      </c>
      <c r="AR103" s="80">
        <v>0</v>
      </c>
      <c r="AS103" s="80"/>
      <c r="AT103" s="80"/>
      <c r="AU103" s="80"/>
      <c r="AV103" s="80"/>
      <c r="AW103" s="80"/>
      <c r="AX103" s="80"/>
      <c r="AY103" s="80"/>
      <c r="AZ103" s="80"/>
      <c r="BA103">
        <v>1</v>
      </c>
      <c r="BB103" s="79" t="str">
        <f>REPLACE(INDEX(GroupVertices[Group],MATCH(Edges[[#This Row],[Vertex 1]],GroupVertices[Vertex],0)),1,1,"")</f>
        <v>5</v>
      </c>
      <c r="BC103" s="79" t="str">
        <f>REPLACE(INDEX(GroupVertices[Group],MATCH(Edges[[#This Row],[Vertex 2]],GroupVertices[Vertex],0)),1,1,"")</f>
        <v>5</v>
      </c>
      <c r="BD103" s="48"/>
      <c r="BE103" s="49"/>
      <c r="BF103" s="48"/>
      <c r="BG103" s="49"/>
      <c r="BH103" s="48"/>
      <c r="BI103" s="49"/>
      <c r="BJ103" s="48"/>
      <c r="BK103" s="49"/>
      <c r="BL103" s="48"/>
    </row>
    <row r="104" spans="1:64" ht="15">
      <c r="A104" s="65" t="s">
        <v>299</v>
      </c>
      <c r="B104" s="65" t="s">
        <v>314</v>
      </c>
      <c r="C104" s="66" t="s">
        <v>2103</v>
      </c>
      <c r="D104" s="67">
        <v>3</v>
      </c>
      <c r="E104" s="68" t="s">
        <v>132</v>
      </c>
      <c r="F104" s="69">
        <v>35</v>
      </c>
      <c r="G104" s="66"/>
      <c r="H104" s="70"/>
      <c r="I104" s="71"/>
      <c r="J104" s="71"/>
      <c r="K104" s="34" t="s">
        <v>65</v>
      </c>
      <c r="L104" s="78">
        <v>104</v>
      </c>
      <c r="M104" s="78"/>
      <c r="N104" s="73"/>
      <c r="O104" s="80" t="s">
        <v>317</v>
      </c>
      <c r="P104" s="82">
        <v>43567.44127314815</v>
      </c>
      <c r="Q104" s="80" t="s">
        <v>353</v>
      </c>
      <c r="R104" s="80"/>
      <c r="S104" s="80"/>
      <c r="T104" s="80"/>
      <c r="U104" s="80"/>
      <c r="V104" s="84" t="s">
        <v>486</v>
      </c>
      <c r="W104" s="82">
        <v>43567.44127314815</v>
      </c>
      <c r="X104" s="84" t="s">
        <v>588</v>
      </c>
      <c r="Y104" s="80"/>
      <c r="Z104" s="80"/>
      <c r="AA104" s="86" t="s">
        <v>709</v>
      </c>
      <c r="AB104" s="80"/>
      <c r="AC104" s="80" t="b">
        <v>0</v>
      </c>
      <c r="AD104" s="80">
        <v>0</v>
      </c>
      <c r="AE104" s="86" t="s">
        <v>736</v>
      </c>
      <c r="AF104" s="80" t="b">
        <v>0</v>
      </c>
      <c r="AG104" s="80" t="s">
        <v>741</v>
      </c>
      <c r="AH104" s="80"/>
      <c r="AI104" s="86" t="s">
        <v>736</v>
      </c>
      <c r="AJ104" s="80" t="b">
        <v>0</v>
      </c>
      <c r="AK104" s="80">
        <v>1</v>
      </c>
      <c r="AL104" s="86" t="s">
        <v>708</v>
      </c>
      <c r="AM104" s="80" t="s">
        <v>747</v>
      </c>
      <c r="AN104" s="80" t="b">
        <v>0</v>
      </c>
      <c r="AO104" s="86" t="s">
        <v>708</v>
      </c>
      <c r="AP104" s="80" t="s">
        <v>178</v>
      </c>
      <c r="AQ104" s="80">
        <v>0</v>
      </c>
      <c r="AR104" s="80">
        <v>0</v>
      </c>
      <c r="AS104" s="80"/>
      <c r="AT104" s="80"/>
      <c r="AU104" s="80"/>
      <c r="AV104" s="80"/>
      <c r="AW104" s="80"/>
      <c r="AX104" s="80"/>
      <c r="AY104" s="80"/>
      <c r="AZ104" s="80"/>
      <c r="BA104">
        <v>1</v>
      </c>
      <c r="BB104" s="79" t="str">
        <f>REPLACE(INDEX(GroupVertices[Group],MATCH(Edges[[#This Row],[Vertex 1]],GroupVertices[Vertex],0)),1,1,"")</f>
        <v>5</v>
      </c>
      <c r="BC104" s="79" t="str">
        <f>REPLACE(INDEX(GroupVertices[Group],MATCH(Edges[[#This Row],[Vertex 2]],GroupVertices[Vertex],0)),1,1,"")</f>
        <v>5</v>
      </c>
      <c r="BD104" s="48">
        <v>0</v>
      </c>
      <c r="BE104" s="49">
        <v>0</v>
      </c>
      <c r="BF104" s="48">
        <v>1</v>
      </c>
      <c r="BG104" s="49">
        <v>3.7037037037037037</v>
      </c>
      <c r="BH104" s="48">
        <v>0</v>
      </c>
      <c r="BI104" s="49">
        <v>0</v>
      </c>
      <c r="BJ104" s="48">
        <v>26</v>
      </c>
      <c r="BK104" s="49">
        <v>96.29629629629629</v>
      </c>
      <c r="BL104" s="48">
        <v>27</v>
      </c>
    </row>
    <row r="105" spans="1:64" ht="15">
      <c r="A105" s="65" t="s">
        <v>300</v>
      </c>
      <c r="B105" s="65" t="s">
        <v>300</v>
      </c>
      <c r="C105" s="66" t="s">
        <v>2104</v>
      </c>
      <c r="D105" s="67">
        <v>10</v>
      </c>
      <c r="E105" s="68" t="s">
        <v>136</v>
      </c>
      <c r="F105" s="69">
        <v>12</v>
      </c>
      <c r="G105" s="66"/>
      <c r="H105" s="70"/>
      <c r="I105" s="71"/>
      <c r="J105" s="71"/>
      <c r="K105" s="34" t="s">
        <v>65</v>
      </c>
      <c r="L105" s="78">
        <v>105</v>
      </c>
      <c r="M105" s="78"/>
      <c r="N105" s="73"/>
      <c r="O105" s="80" t="s">
        <v>178</v>
      </c>
      <c r="P105" s="82">
        <v>43565.71560185185</v>
      </c>
      <c r="Q105" s="80" t="s">
        <v>328</v>
      </c>
      <c r="R105" s="80"/>
      <c r="S105" s="80"/>
      <c r="T105" s="80" t="s">
        <v>394</v>
      </c>
      <c r="U105" s="80"/>
      <c r="V105" s="84" t="s">
        <v>487</v>
      </c>
      <c r="W105" s="82">
        <v>43565.71560185185</v>
      </c>
      <c r="X105" s="84" t="s">
        <v>589</v>
      </c>
      <c r="Y105" s="80"/>
      <c r="Z105" s="80"/>
      <c r="AA105" s="86" t="s">
        <v>710</v>
      </c>
      <c r="AB105" s="80"/>
      <c r="AC105" s="80" t="b">
        <v>0</v>
      </c>
      <c r="AD105" s="80">
        <v>17</v>
      </c>
      <c r="AE105" s="86" t="s">
        <v>736</v>
      </c>
      <c r="AF105" s="80" t="b">
        <v>0</v>
      </c>
      <c r="AG105" s="80" t="s">
        <v>741</v>
      </c>
      <c r="AH105" s="80"/>
      <c r="AI105" s="86" t="s">
        <v>736</v>
      </c>
      <c r="AJ105" s="80" t="b">
        <v>0</v>
      </c>
      <c r="AK105" s="80">
        <v>6</v>
      </c>
      <c r="AL105" s="86" t="s">
        <v>736</v>
      </c>
      <c r="AM105" s="80" t="s">
        <v>747</v>
      </c>
      <c r="AN105" s="80" t="b">
        <v>0</v>
      </c>
      <c r="AO105" s="86" t="s">
        <v>710</v>
      </c>
      <c r="AP105" s="80" t="s">
        <v>178</v>
      </c>
      <c r="AQ105" s="80">
        <v>0</v>
      </c>
      <c r="AR105" s="80">
        <v>0</v>
      </c>
      <c r="AS105" s="80"/>
      <c r="AT105" s="80"/>
      <c r="AU105" s="80"/>
      <c r="AV105" s="80"/>
      <c r="AW105" s="80"/>
      <c r="AX105" s="80"/>
      <c r="AY105" s="80"/>
      <c r="AZ105" s="80"/>
      <c r="BA105">
        <v>2</v>
      </c>
      <c r="BB105" s="79" t="str">
        <f>REPLACE(INDEX(GroupVertices[Group],MATCH(Edges[[#This Row],[Vertex 1]],GroupVertices[Vertex],0)),1,1,"")</f>
        <v>8</v>
      </c>
      <c r="BC105" s="79" t="str">
        <f>REPLACE(INDEX(GroupVertices[Group],MATCH(Edges[[#This Row],[Vertex 2]],GroupVertices[Vertex],0)),1,1,"")</f>
        <v>8</v>
      </c>
      <c r="BD105" s="48">
        <v>0</v>
      </c>
      <c r="BE105" s="49">
        <v>0</v>
      </c>
      <c r="BF105" s="48">
        <v>3</v>
      </c>
      <c r="BG105" s="49">
        <v>7.317073170731708</v>
      </c>
      <c r="BH105" s="48">
        <v>0</v>
      </c>
      <c r="BI105" s="49">
        <v>0</v>
      </c>
      <c r="BJ105" s="48">
        <v>38</v>
      </c>
      <c r="BK105" s="49">
        <v>92.6829268292683</v>
      </c>
      <c r="BL105" s="48">
        <v>41</v>
      </c>
    </row>
    <row r="106" spans="1:64" ht="15">
      <c r="A106" s="65" t="s">
        <v>300</v>
      </c>
      <c r="B106" s="65" t="s">
        <v>300</v>
      </c>
      <c r="C106" s="66" t="s">
        <v>2104</v>
      </c>
      <c r="D106" s="67">
        <v>10</v>
      </c>
      <c r="E106" s="68" t="s">
        <v>136</v>
      </c>
      <c r="F106" s="69">
        <v>12</v>
      </c>
      <c r="G106" s="66"/>
      <c r="H106" s="70"/>
      <c r="I106" s="71"/>
      <c r="J106" s="71"/>
      <c r="K106" s="34" t="s">
        <v>65</v>
      </c>
      <c r="L106" s="78">
        <v>106</v>
      </c>
      <c r="M106" s="78"/>
      <c r="N106" s="73"/>
      <c r="O106" s="80" t="s">
        <v>178</v>
      </c>
      <c r="P106" s="82">
        <v>43565.71791666667</v>
      </c>
      <c r="Q106" s="80" t="s">
        <v>354</v>
      </c>
      <c r="R106" s="80"/>
      <c r="S106" s="80"/>
      <c r="T106" s="80" t="s">
        <v>395</v>
      </c>
      <c r="U106" s="80"/>
      <c r="V106" s="84" t="s">
        <v>487</v>
      </c>
      <c r="W106" s="82">
        <v>43565.71791666667</v>
      </c>
      <c r="X106" s="84" t="s">
        <v>590</v>
      </c>
      <c r="Y106" s="80"/>
      <c r="Z106" s="80"/>
      <c r="AA106" s="86" t="s">
        <v>711</v>
      </c>
      <c r="AB106" s="80"/>
      <c r="AC106" s="80" t="b">
        <v>0</v>
      </c>
      <c r="AD106" s="80">
        <v>4</v>
      </c>
      <c r="AE106" s="86" t="s">
        <v>736</v>
      </c>
      <c r="AF106" s="80" t="b">
        <v>0</v>
      </c>
      <c r="AG106" s="80" t="s">
        <v>742</v>
      </c>
      <c r="AH106" s="80"/>
      <c r="AI106" s="86" t="s">
        <v>736</v>
      </c>
      <c r="AJ106" s="80" t="b">
        <v>0</v>
      </c>
      <c r="AK106" s="80">
        <v>0</v>
      </c>
      <c r="AL106" s="86" t="s">
        <v>736</v>
      </c>
      <c r="AM106" s="80" t="s">
        <v>747</v>
      </c>
      <c r="AN106" s="80" t="b">
        <v>0</v>
      </c>
      <c r="AO106" s="86" t="s">
        <v>711</v>
      </c>
      <c r="AP106" s="80" t="s">
        <v>178</v>
      </c>
      <c r="AQ106" s="80">
        <v>0</v>
      </c>
      <c r="AR106" s="80">
        <v>0</v>
      </c>
      <c r="AS106" s="80"/>
      <c r="AT106" s="80"/>
      <c r="AU106" s="80"/>
      <c r="AV106" s="80"/>
      <c r="AW106" s="80"/>
      <c r="AX106" s="80"/>
      <c r="AY106" s="80"/>
      <c r="AZ106" s="80"/>
      <c r="BA106">
        <v>2</v>
      </c>
      <c r="BB106" s="79" t="str">
        <f>REPLACE(INDEX(GroupVertices[Group],MATCH(Edges[[#This Row],[Vertex 1]],GroupVertices[Vertex],0)),1,1,"")</f>
        <v>8</v>
      </c>
      <c r="BC106" s="79" t="str">
        <f>REPLACE(INDEX(GroupVertices[Group],MATCH(Edges[[#This Row],[Vertex 2]],GroupVertices[Vertex],0)),1,1,"")</f>
        <v>8</v>
      </c>
      <c r="BD106" s="48">
        <v>0</v>
      </c>
      <c r="BE106" s="49">
        <v>0</v>
      </c>
      <c r="BF106" s="48">
        <v>1</v>
      </c>
      <c r="BG106" s="49">
        <v>4.166666666666667</v>
      </c>
      <c r="BH106" s="48">
        <v>0</v>
      </c>
      <c r="BI106" s="49">
        <v>0</v>
      </c>
      <c r="BJ106" s="48">
        <v>23</v>
      </c>
      <c r="BK106" s="49">
        <v>95.83333333333333</v>
      </c>
      <c r="BL106" s="48">
        <v>24</v>
      </c>
    </row>
    <row r="107" spans="1:64" ht="15">
      <c r="A107" s="65" t="s">
        <v>299</v>
      </c>
      <c r="B107" s="65" t="s">
        <v>300</v>
      </c>
      <c r="C107" s="66" t="s">
        <v>2103</v>
      </c>
      <c r="D107" s="67">
        <v>3</v>
      </c>
      <c r="E107" s="68" t="s">
        <v>132</v>
      </c>
      <c r="F107" s="69">
        <v>35</v>
      </c>
      <c r="G107" s="66"/>
      <c r="H107" s="70"/>
      <c r="I107" s="71"/>
      <c r="J107" s="71"/>
      <c r="K107" s="34" t="s">
        <v>65</v>
      </c>
      <c r="L107" s="78">
        <v>107</v>
      </c>
      <c r="M107" s="78"/>
      <c r="N107" s="73"/>
      <c r="O107" s="80" t="s">
        <v>315</v>
      </c>
      <c r="P107" s="82">
        <v>43567.44238425926</v>
      </c>
      <c r="Q107" s="80" t="s">
        <v>328</v>
      </c>
      <c r="R107" s="80"/>
      <c r="S107" s="80"/>
      <c r="T107" s="80"/>
      <c r="U107" s="80"/>
      <c r="V107" s="84" t="s">
        <v>486</v>
      </c>
      <c r="W107" s="82">
        <v>43567.44238425926</v>
      </c>
      <c r="X107" s="84" t="s">
        <v>591</v>
      </c>
      <c r="Y107" s="80"/>
      <c r="Z107" s="80"/>
      <c r="AA107" s="86" t="s">
        <v>712</v>
      </c>
      <c r="AB107" s="80"/>
      <c r="AC107" s="80" t="b">
        <v>0</v>
      </c>
      <c r="AD107" s="80">
        <v>0</v>
      </c>
      <c r="AE107" s="86" t="s">
        <v>736</v>
      </c>
      <c r="AF107" s="80" t="b">
        <v>0</v>
      </c>
      <c r="AG107" s="80" t="s">
        <v>741</v>
      </c>
      <c r="AH107" s="80"/>
      <c r="AI107" s="86" t="s">
        <v>736</v>
      </c>
      <c r="AJ107" s="80" t="b">
        <v>0</v>
      </c>
      <c r="AK107" s="80">
        <v>6</v>
      </c>
      <c r="AL107" s="86" t="s">
        <v>710</v>
      </c>
      <c r="AM107" s="80" t="s">
        <v>747</v>
      </c>
      <c r="AN107" s="80" t="b">
        <v>0</v>
      </c>
      <c r="AO107" s="86" t="s">
        <v>710</v>
      </c>
      <c r="AP107" s="80" t="s">
        <v>178</v>
      </c>
      <c r="AQ107" s="80">
        <v>0</v>
      </c>
      <c r="AR107" s="80">
        <v>0</v>
      </c>
      <c r="AS107" s="80"/>
      <c r="AT107" s="80"/>
      <c r="AU107" s="80"/>
      <c r="AV107" s="80"/>
      <c r="AW107" s="80"/>
      <c r="AX107" s="80"/>
      <c r="AY107" s="80"/>
      <c r="AZ107" s="80"/>
      <c r="BA107">
        <v>1</v>
      </c>
      <c r="BB107" s="79" t="str">
        <f>REPLACE(INDEX(GroupVertices[Group],MATCH(Edges[[#This Row],[Vertex 1]],GroupVertices[Vertex],0)),1,1,"")</f>
        <v>5</v>
      </c>
      <c r="BC107" s="79" t="str">
        <f>REPLACE(INDEX(GroupVertices[Group],MATCH(Edges[[#This Row],[Vertex 2]],GroupVertices[Vertex],0)),1,1,"")</f>
        <v>8</v>
      </c>
      <c r="BD107" s="48">
        <v>0</v>
      </c>
      <c r="BE107" s="49">
        <v>0</v>
      </c>
      <c r="BF107" s="48">
        <v>3</v>
      </c>
      <c r="BG107" s="49">
        <v>7.317073170731708</v>
      </c>
      <c r="BH107" s="48">
        <v>0</v>
      </c>
      <c r="BI107" s="49">
        <v>0</v>
      </c>
      <c r="BJ107" s="48">
        <v>38</v>
      </c>
      <c r="BK107" s="49">
        <v>92.6829268292683</v>
      </c>
      <c r="BL107" s="48">
        <v>41</v>
      </c>
    </row>
    <row r="108" spans="1:64" ht="15">
      <c r="A108" s="65" t="s">
        <v>301</v>
      </c>
      <c r="B108" s="65" t="s">
        <v>301</v>
      </c>
      <c r="C108" s="66" t="s">
        <v>2103</v>
      </c>
      <c r="D108" s="67">
        <v>3</v>
      </c>
      <c r="E108" s="68" t="s">
        <v>132</v>
      </c>
      <c r="F108" s="69">
        <v>35</v>
      </c>
      <c r="G108" s="66"/>
      <c r="H108" s="70"/>
      <c r="I108" s="71"/>
      <c r="J108" s="71"/>
      <c r="K108" s="34" t="s">
        <v>65</v>
      </c>
      <c r="L108" s="78">
        <v>108</v>
      </c>
      <c r="M108" s="78"/>
      <c r="N108" s="73"/>
      <c r="O108" s="80" t="s">
        <v>178</v>
      </c>
      <c r="P108" s="82">
        <v>43565.66380787037</v>
      </c>
      <c r="Q108" s="80" t="s">
        <v>327</v>
      </c>
      <c r="R108" s="80"/>
      <c r="S108" s="80"/>
      <c r="T108" s="80" t="s">
        <v>383</v>
      </c>
      <c r="U108" s="84" t="s">
        <v>404</v>
      </c>
      <c r="V108" s="84" t="s">
        <v>404</v>
      </c>
      <c r="W108" s="82">
        <v>43565.66380787037</v>
      </c>
      <c r="X108" s="84" t="s">
        <v>592</v>
      </c>
      <c r="Y108" s="80"/>
      <c r="Z108" s="80"/>
      <c r="AA108" s="86" t="s">
        <v>713</v>
      </c>
      <c r="AB108" s="80"/>
      <c r="AC108" s="80" t="b">
        <v>0</v>
      </c>
      <c r="AD108" s="80">
        <v>35</v>
      </c>
      <c r="AE108" s="86" t="s">
        <v>736</v>
      </c>
      <c r="AF108" s="80" t="b">
        <v>0</v>
      </c>
      <c r="AG108" s="80" t="s">
        <v>741</v>
      </c>
      <c r="AH108" s="80"/>
      <c r="AI108" s="86" t="s">
        <v>736</v>
      </c>
      <c r="AJ108" s="80" t="b">
        <v>0</v>
      </c>
      <c r="AK108" s="80">
        <v>27</v>
      </c>
      <c r="AL108" s="86" t="s">
        <v>736</v>
      </c>
      <c r="AM108" s="80" t="s">
        <v>748</v>
      </c>
      <c r="AN108" s="80" t="b">
        <v>0</v>
      </c>
      <c r="AO108" s="86" t="s">
        <v>713</v>
      </c>
      <c r="AP108" s="80" t="s">
        <v>178</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v>0</v>
      </c>
      <c r="BE108" s="49">
        <v>0</v>
      </c>
      <c r="BF108" s="48">
        <v>2</v>
      </c>
      <c r="BG108" s="49">
        <v>12.5</v>
      </c>
      <c r="BH108" s="48">
        <v>0</v>
      </c>
      <c r="BI108" s="49">
        <v>0</v>
      </c>
      <c r="BJ108" s="48">
        <v>14</v>
      </c>
      <c r="BK108" s="49">
        <v>87.5</v>
      </c>
      <c r="BL108" s="48">
        <v>16</v>
      </c>
    </row>
    <row r="109" spans="1:64" ht="15">
      <c r="A109" s="65" t="s">
        <v>299</v>
      </c>
      <c r="B109" s="65" t="s">
        <v>301</v>
      </c>
      <c r="C109" s="66" t="s">
        <v>2103</v>
      </c>
      <c r="D109" s="67">
        <v>3</v>
      </c>
      <c r="E109" s="68" t="s">
        <v>132</v>
      </c>
      <c r="F109" s="69">
        <v>35</v>
      </c>
      <c r="G109" s="66"/>
      <c r="H109" s="70"/>
      <c r="I109" s="71"/>
      <c r="J109" s="71"/>
      <c r="K109" s="34" t="s">
        <v>65</v>
      </c>
      <c r="L109" s="78">
        <v>109</v>
      </c>
      <c r="M109" s="78"/>
      <c r="N109" s="73"/>
      <c r="O109" s="80" t="s">
        <v>315</v>
      </c>
      <c r="P109" s="82">
        <v>43567.442453703705</v>
      </c>
      <c r="Q109" s="80" t="s">
        <v>327</v>
      </c>
      <c r="R109" s="80"/>
      <c r="S109" s="80"/>
      <c r="T109" s="80" t="s">
        <v>383</v>
      </c>
      <c r="U109" s="80"/>
      <c r="V109" s="84" t="s">
        <v>486</v>
      </c>
      <c r="W109" s="82">
        <v>43567.442453703705</v>
      </c>
      <c r="X109" s="84" t="s">
        <v>593</v>
      </c>
      <c r="Y109" s="80"/>
      <c r="Z109" s="80"/>
      <c r="AA109" s="86" t="s">
        <v>714</v>
      </c>
      <c r="AB109" s="80"/>
      <c r="AC109" s="80" t="b">
        <v>0</v>
      </c>
      <c r="AD109" s="80">
        <v>0</v>
      </c>
      <c r="AE109" s="86" t="s">
        <v>736</v>
      </c>
      <c r="AF109" s="80" t="b">
        <v>0</v>
      </c>
      <c r="AG109" s="80" t="s">
        <v>741</v>
      </c>
      <c r="AH109" s="80"/>
      <c r="AI109" s="86" t="s">
        <v>736</v>
      </c>
      <c r="AJ109" s="80" t="b">
        <v>0</v>
      </c>
      <c r="AK109" s="80">
        <v>27</v>
      </c>
      <c r="AL109" s="86" t="s">
        <v>713</v>
      </c>
      <c r="AM109" s="80" t="s">
        <v>747</v>
      </c>
      <c r="AN109" s="80" t="b">
        <v>0</v>
      </c>
      <c r="AO109" s="86" t="s">
        <v>713</v>
      </c>
      <c r="AP109" s="80" t="s">
        <v>178</v>
      </c>
      <c r="AQ109" s="80">
        <v>0</v>
      </c>
      <c r="AR109" s="80">
        <v>0</v>
      </c>
      <c r="AS109" s="80"/>
      <c r="AT109" s="80"/>
      <c r="AU109" s="80"/>
      <c r="AV109" s="80"/>
      <c r="AW109" s="80"/>
      <c r="AX109" s="80"/>
      <c r="AY109" s="80"/>
      <c r="AZ109" s="80"/>
      <c r="BA109">
        <v>1</v>
      </c>
      <c r="BB109" s="79" t="str">
        <f>REPLACE(INDEX(GroupVertices[Group],MATCH(Edges[[#This Row],[Vertex 1]],GroupVertices[Vertex],0)),1,1,"")</f>
        <v>5</v>
      </c>
      <c r="BC109" s="79" t="str">
        <f>REPLACE(INDEX(GroupVertices[Group],MATCH(Edges[[#This Row],[Vertex 2]],GroupVertices[Vertex],0)),1,1,"")</f>
        <v>1</v>
      </c>
      <c r="BD109" s="48">
        <v>0</v>
      </c>
      <c r="BE109" s="49">
        <v>0</v>
      </c>
      <c r="BF109" s="48">
        <v>2</v>
      </c>
      <c r="BG109" s="49">
        <v>12.5</v>
      </c>
      <c r="BH109" s="48">
        <v>0</v>
      </c>
      <c r="BI109" s="49">
        <v>0</v>
      </c>
      <c r="BJ109" s="48">
        <v>14</v>
      </c>
      <c r="BK109" s="49">
        <v>87.5</v>
      </c>
      <c r="BL109" s="48">
        <v>16</v>
      </c>
    </row>
    <row r="110" spans="1:64" ht="15">
      <c r="A110" s="65" t="s">
        <v>299</v>
      </c>
      <c r="B110" s="65" t="s">
        <v>303</v>
      </c>
      <c r="C110" s="66" t="s">
        <v>2103</v>
      </c>
      <c r="D110" s="67">
        <v>3</v>
      </c>
      <c r="E110" s="68" t="s">
        <v>132</v>
      </c>
      <c r="F110" s="69">
        <v>35</v>
      </c>
      <c r="G110" s="66"/>
      <c r="H110" s="70"/>
      <c r="I110" s="71"/>
      <c r="J110" s="71"/>
      <c r="K110" s="34" t="s">
        <v>65</v>
      </c>
      <c r="L110" s="78">
        <v>110</v>
      </c>
      <c r="M110" s="78"/>
      <c r="N110" s="73"/>
      <c r="O110" s="80" t="s">
        <v>315</v>
      </c>
      <c r="P110" s="82">
        <v>43567.441458333335</v>
      </c>
      <c r="Q110" s="80" t="s">
        <v>339</v>
      </c>
      <c r="R110" s="80"/>
      <c r="S110" s="80"/>
      <c r="T110" s="80"/>
      <c r="U110" s="80"/>
      <c r="V110" s="84" t="s">
        <v>486</v>
      </c>
      <c r="W110" s="82">
        <v>43567.441458333335</v>
      </c>
      <c r="X110" s="84" t="s">
        <v>594</v>
      </c>
      <c r="Y110" s="80"/>
      <c r="Z110" s="80"/>
      <c r="AA110" s="86" t="s">
        <v>715</v>
      </c>
      <c r="AB110" s="80"/>
      <c r="AC110" s="80" t="b">
        <v>0</v>
      </c>
      <c r="AD110" s="80">
        <v>0</v>
      </c>
      <c r="AE110" s="86" t="s">
        <v>736</v>
      </c>
      <c r="AF110" s="80" t="b">
        <v>0</v>
      </c>
      <c r="AG110" s="80" t="s">
        <v>741</v>
      </c>
      <c r="AH110" s="80"/>
      <c r="AI110" s="86" t="s">
        <v>736</v>
      </c>
      <c r="AJ110" s="80" t="b">
        <v>0</v>
      </c>
      <c r="AK110" s="80">
        <v>13</v>
      </c>
      <c r="AL110" s="86" t="s">
        <v>718</v>
      </c>
      <c r="AM110" s="80" t="s">
        <v>747</v>
      </c>
      <c r="AN110" s="80" t="b">
        <v>0</v>
      </c>
      <c r="AO110" s="86" t="s">
        <v>718</v>
      </c>
      <c r="AP110" s="80" t="s">
        <v>178</v>
      </c>
      <c r="AQ110" s="80">
        <v>0</v>
      </c>
      <c r="AR110" s="80">
        <v>0</v>
      </c>
      <c r="AS110" s="80"/>
      <c r="AT110" s="80"/>
      <c r="AU110" s="80"/>
      <c r="AV110" s="80"/>
      <c r="AW110" s="80"/>
      <c r="AX110" s="80"/>
      <c r="AY110" s="80"/>
      <c r="AZ110" s="80"/>
      <c r="BA110">
        <v>1</v>
      </c>
      <c r="BB110" s="79" t="str">
        <f>REPLACE(INDEX(GroupVertices[Group],MATCH(Edges[[#This Row],[Vertex 1]],GroupVertices[Vertex],0)),1,1,"")</f>
        <v>5</v>
      </c>
      <c r="BC110" s="79" t="str">
        <f>REPLACE(INDEX(GroupVertices[Group],MATCH(Edges[[#This Row],[Vertex 2]],GroupVertices[Vertex],0)),1,1,"")</f>
        <v>6</v>
      </c>
      <c r="BD110" s="48">
        <v>0</v>
      </c>
      <c r="BE110" s="49">
        <v>0</v>
      </c>
      <c r="BF110" s="48">
        <v>4</v>
      </c>
      <c r="BG110" s="49">
        <v>9.090909090909092</v>
      </c>
      <c r="BH110" s="48">
        <v>0</v>
      </c>
      <c r="BI110" s="49">
        <v>0</v>
      </c>
      <c r="BJ110" s="48">
        <v>40</v>
      </c>
      <c r="BK110" s="49">
        <v>90.9090909090909</v>
      </c>
      <c r="BL110" s="48">
        <v>44</v>
      </c>
    </row>
    <row r="111" spans="1:64" ht="15">
      <c r="A111" s="65" t="s">
        <v>299</v>
      </c>
      <c r="B111" s="65" t="s">
        <v>309</v>
      </c>
      <c r="C111" s="66" t="s">
        <v>2103</v>
      </c>
      <c r="D111" s="67">
        <v>3</v>
      </c>
      <c r="E111" s="68" t="s">
        <v>132</v>
      </c>
      <c r="F111" s="69">
        <v>35</v>
      </c>
      <c r="G111" s="66"/>
      <c r="H111" s="70"/>
      <c r="I111" s="71"/>
      <c r="J111" s="71"/>
      <c r="K111" s="34" t="s">
        <v>65</v>
      </c>
      <c r="L111" s="78">
        <v>111</v>
      </c>
      <c r="M111" s="78"/>
      <c r="N111" s="73"/>
      <c r="O111" s="80" t="s">
        <v>315</v>
      </c>
      <c r="P111" s="82">
        <v>43567.44634259259</v>
      </c>
      <c r="Q111" s="80" t="s">
        <v>345</v>
      </c>
      <c r="R111" s="80"/>
      <c r="S111" s="80"/>
      <c r="T111" s="80"/>
      <c r="U111" s="80"/>
      <c r="V111" s="84" t="s">
        <v>486</v>
      </c>
      <c r="W111" s="82">
        <v>43567.44634259259</v>
      </c>
      <c r="X111" s="84" t="s">
        <v>595</v>
      </c>
      <c r="Y111" s="80"/>
      <c r="Z111" s="80"/>
      <c r="AA111" s="86" t="s">
        <v>716</v>
      </c>
      <c r="AB111" s="80"/>
      <c r="AC111" s="80" t="b">
        <v>0</v>
      </c>
      <c r="AD111" s="80">
        <v>0</v>
      </c>
      <c r="AE111" s="86" t="s">
        <v>736</v>
      </c>
      <c r="AF111" s="80" t="b">
        <v>0</v>
      </c>
      <c r="AG111" s="80" t="s">
        <v>742</v>
      </c>
      <c r="AH111" s="80"/>
      <c r="AI111" s="86" t="s">
        <v>736</v>
      </c>
      <c r="AJ111" s="80" t="b">
        <v>0</v>
      </c>
      <c r="AK111" s="80">
        <v>3</v>
      </c>
      <c r="AL111" s="86" t="s">
        <v>733</v>
      </c>
      <c r="AM111" s="80" t="s">
        <v>747</v>
      </c>
      <c r="AN111" s="80" t="b">
        <v>0</v>
      </c>
      <c r="AO111" s="86" t="s">
        <v>733</v>
      </c>
      <c r="AP111" s="80" t="s">
        <v>178</v>
      </c>
      <c r="AQ111" s="80">
        <v>0</v>
      </c>
      <c r="AR111" s="80">
        <v>0</v>
      </c>
      <c r="AS111" s="80"/>
      <c r="AT111" s="80"/>
      <c r="AU111" s="80"/>
      <c r="AV111" s="80"/>
      <c r="AW111" s="80"/>
      <c r="AX111" s="80"/>
      <c r="AY111" s="80"/>
      <c r="AZ111" s="80"/>
      <c r="BA111">
        <v>1</v>
      </c>
      <c r="BB111" s="79" t="str">
        <f>REPLACE(INDEX(GroupVertices[Group],MATCH(Edges[[#This Row],[Vertex 1]],GroupVertices[Vertex],0)),1,1,"")</f>
        <v>5</v>
      </c>
      <c r="BC111" s="79" t="str">
        <f>REPLACE(INDEX(GroupVertices[Group],MATCH(Edges[[#This Row],[Vertex 2]],GroupVertices[Vertex],0)),1,1,"")</f>
        <v>4</v>
      </c>
      <c r="BD111" s="48">
        <v>0</v>
      </c>
      <c r="BE111" s="49">
        <v>0</v>
      </c>
      <c r="BF111" s="48">
        <v>0</v>
      </c>
      <c r="BG111" s="49">
        <v>0</v>
      </c>
      <c r="BH111" s="48">
        <v>0</v>
      </c>
      <c r="BI111" s="49">
        <v>0</v>
      </c>
      <c r="BJ111" s="48">
        <v>35</v>
      </c>
      <c r="BK111" s="49">
        <v>100</v>
      </c>
      <c r="BL111" s="48">
        <v>35</v>
      </c>
    </row>
    <row r="112" spans="1:64" ht="15">
      <c r="A112" s="65" t="s">
        <v>302</v>
      </c>
      <c r="B112" s="65" t="s">
        <v>302</v>
      </c>
      <c r="C112" s="66" t="s">
        <v>2103</v>
      </c>
      <c r="D112" s="67">
        <v>3</v>
      </c>
      <c r="E112" s="68" t="s">
        <v>132</v>
      </c>
      <c r="F112" s="69">
        <v>35</v>
      </c>
      <c r="G112" s="66"/>
      <c r="H112" s="70"/>
      <c r="I112" s="71"/>
      <c r="J112" s="71"/>
      <c r="K112" s="34" t="s">
        <v>65</v>
      </c>
      <c r="L112" s="78">
        <v>112</v>
      </c>
      <c r="M112" s="78"/>
      <c r="N112" s="73"/>
      <c r="O112" s="80" t="s">
        <v>178</v>
      </c>
      <c r="P112" s="82">
        <v>43567.48480324074</v>
      </c>
      <c r="Q112" s="80" t="s">
        <v>355</v>
      </c>
      <c r="R112" s="80"/>
      <c r="S112" s="80"/>
      <c r="T112" s="80" t="s">
        <v>381</v>
      </c>
      <c r="U112" s="80"/>
      <c r="V112" s="84" t="s">
        <v>488</v>
      </c>
      <c r="W112" s="82">
        <v>43567.48480324074</v>
      </c>
      <c r="X112" s="84" t="s">
        <v>596</v>
      </c>
      <c r="Y112" s="80"/>
      <c r="Z112" s="80"/>
      <c r="AA112" s="86" t="s">
        <v>717</v>
      </c>
      <c r="AB112" s="80"/>
      <c r="AC112" s="80" t="b">
        <v>0</v>
      </c>
      <c r="AD112" s="80">
        <v>0</v>
      </c>
      <c r="AE112" s="86" t="s">
        <v>736</v>
      </c>
      <c r="AF112" s="80" t="b">
        <v>0</v>
      </c>
      <c r="AG112" s="80" t="s">
        <v>741</v>
      </c>
      <c r="AH112" s="80"/>
      <c r="AI112" s="86" t="s">
        <v>736</v>
      </c>
      <c r="AJ112" s="80" t="b">
        <v>0</v>
      </c>
      <c r="AK112" s="80">
        <v>0</v>
      </c>
      <c r="AL112" s="86" t="s">
        <v>736</v>
      </c>
      <c r="AM112" s="80" t="s">
        <v>750</v>
      </c>
      <c r="AN112" s="80" t="b">
        <v>0</v>
      </c>
      <c r="AO112" s="86" t="s">
        <v>717</v>
      </c>
      <c r="AP112" s="80" t="s">
        <v>178</v>
      </c>
      <c r="AQ112" s="80">
        <v>0</v>
      </c>
      <c r="AR112" s="80">
        <v>0</v>
      </c>
      <c r="AS112" s="80"/>
      <c r="AT112" s="80"/>
      <c r="AU112" s="80"/>
      <c r="AV112" s="80"/>
      <c r="AW112" s="80"/>
      <c r="AX112" s="80"/>
      <c r="AY112" s="80"/>
      <c r="AZ112" s="80"/>
      <c r="BA112">
        <v>1</v>
      </c>
      <c r="BB112" s="79" t="str">
        <f>REPLACE(INDEX(GroupVertices[Group],MATCH(Edges[[#This Row],[Vertex 1]],GroupVertices[Vertex],0)),1,1,"")</f>
        <v>2</v>
      </c>
      <c r="BC112" s="79" t="str">
        <f>REPLACE(INDEX(GroupVertices[Group],MATCH(Edges[[#This Row],[Vertex 2]],GroupVertices[Vertex],0)),1,1,"")</f>
        <v>2</v>
      </c>
      <c r="BD112" s="48">
        <v>0</v>
      </c>
      <c r="BE112" s="49">
        <v>0</v>
      </c>
      <c r="BF112" s="48">
        <v>2</v>
      </c>
      <c r="BG112" s="49">
        <v>18.181818181818183</v>
      </c>
      <c r="BH112" s="48">
        <v>1</v>
      </c>
      <c r="BI112" s="49">
        <v>9.090909090909092</v>
      </c>
      <c r="BJ112" s="48">
        <v>9</v>
      </c>
      <c r="BK112" s="49">
        <v>81.81818181818181</v>
      </c>
      <c r="BL112" s="48">
        <v>11</v>
      </c>
    </row>
    <row r="113" spans="1:64" ht="15">
      <c r="A113" s="65" t="s">
        <v>303</v>
      </c>
      <c r="B113" s="65" t="s">
        <v>303</v>
      </c>
      <c r="C113" s="66" t="s">
        <v>2103</v>
      </c>
      <c r="D113" s="67">
        <v>3</v>
      </c>
      <c r="E113" s="68" t="s">
        <v>132</v>
      </c>
      <c r="F113" s="69">
        <v>35</v>
      </c>
      <c r="G113" s="66"/>
      <c r="H113" s="70"/>
      <c r="I113" s="71"/>
      <c r="J113" s="71"/>
      <c r="K113" s="34" t="s">
        <v>65</v>
      </c>
      <c r="L113" s="78">
        <v>113</v>
      </c>
      <c r="M113" s="78"/>
      <c r="N113" s="73"/>
      <c r="O113" s="80" t="s">
        <v>178</v>
      </c>
      <c r="P113" s="82">
        <v>43566.254328703704</v>
      </c>
      <c r="Q113" s="80" t="s">
        <v>339</v>
      </c>
      <c r="R113" s="84" t="s">
        <v>372</v>
      </c>
      <c r="S113" s="80" t="s">
        <v>379</v>
      </c>
      <c r="T113" s="80" t="s">
        <v>384</v>
      </c>
      <c r="U113" s="80"/>
      <c r="V113" s="84" t="s">
        <v>489</v>
      </c>
      <c r="W113" s="82">
        <v>43566.254328703704</v>
      </c>
      <c r="X113" s="84" t="s">
        <v>597</v>
      </c>
      <c r="Y113" s="80"/>
      <c r="Z113" s="80"/>
      <c r="AA113" s="86" t="s">
        <v>718</v>
      </c>
      <c r="AB113" s="86" t="s">
        <v>735</v>
      </c>
      <c r="AC113" s="80" t="b">
        <v>0</v>
      </c>
      <c r="AD113" s="80">
        <v>24</v>
      </c>
      <c r="AE113" s="86" t="s">
        <v>739</v>
      </c>
      <c r="AF113" s="80" t="b">
        <v>0</v>
      </c>
      <c r="AG113" s="80" t="s">
        <v>741</v>
      </c>
      <c r="AH113" s="80"/>
      <c r="AI113" s="86" t="s">
        <v>736</v>
      </c>
      <c r="AJ113" s="80" t="b">
        <v>0</v>
      </c>
      <c r="AK113" s="80">
        <v>13</v>
      </c>
      <c r="AL113" s="86" t="s">
        <v>736</v>
      </c>
      <c r="AM113" s="80" t="s">
        <v>748</v>
      </c>
      <c r="AN113" s="80" t="b">
        <v>0</v>
      </c>
      <c r="AO113" s="86" t="s">
        <v>735</v>
      </c>
      <c r="AP113" s="80" t="s">
        <v>178</v>
      </c>
      <c r="AQ113" s="80">
        <v>0</v>
      </c>
      <c r="AR113" s="80">
        <v>0</v>
      </c>
      <c r="AS113" s="80"/>
      <c r="AT113" s="80"/>
      <c r="AU113" s="80"/>
      <c r="AV113" s="80"/>
      <c r="AW113" s="80"/>
      <c r="AX113" s="80"/>
      <c r="AY113" s="80"/>
      <c r="AZ113" s="80"/>
      <c r="BA113">
        <v>1</v>
      </c>
      <c r="BB113" s="79" t="str">
        <f>REPLACE(INDEX(GroupVertices[Group],MATCH(Edges[[#This Row],[Vertex 1]],GroupVertices[Vertex],0)),1,1,"")</f>
        <v>6</v>
      </c>
      <c r="BC113" s="79" t="str">
        <f>REPLACE(INDEX(GroupVertices[Group],MATCH(Edges[[#This Row],[Vertex 2]],GroupVertices[Vertex],0)),1,1,"")</f>
        <v>6</v>
      </c>
      <c r="BD113" s="48">
        <v>0</v>
      </c>
      <c r="BE113" s="49">
        <v>0</v>
      </c>
      <c r="BF113" s="48">
        <v>4</v>
      </c>
      <c r="BG113" s="49">
        <v>9.090909090909092</v>
      </c>
      <c r="BH113" s="48">
        <v>0</v>
      </c>
      <c r="BI113" s="49">
        <v>0</v>
      </c>
      <c r="BJ113" s="48">
        <v>40</v>
      </c>
      <c r="BK113" s="49">
        <v>90.9090909090909</v>
      </c>
      <c r="BL113" s="48">
        <v>44</v>
      </c>
    </row>
    <row r="114" spans="1:64" ht="15">
      <c r="A114" s="65" t="s">
        <v>303</v>
      </c>
      <c r="B114" s="65" t="s">
        <v>303</v>
      </c>
      <c r="C114" s="66" t="s">
        <v>2103</v>
      </c>
      <c r="D114" s="67">
        <v>3</v>
      </c>
      <c r="E114" s="68" t="s">
        <v>132</v>
      </c>
      <c r="F114" s="69">
        <v>35</v>
      </c>
      <c r="G114" s="66"/>
      <c r="H114" s="70"/>
      <c r="I114" s="71"/>
      <c r="J114" s="71"/>
      <c r="K114" s="34" t="s">
        <v>65</v>
      </c>
      <c r="L114" s="78">
        <v>114</v>
      </c>
      <c r="M114" s="78"/>
      <c r="N114" s="73"/>
      <c r="O114" s="80" t="s">
        <v>315</v>
      </c>
      <c r="P114" s="82">
        <v>43567.66550925926</v>
      </c>
      <c r="Q114" s="80" t="s">
        <v>339</v>
      </c>
      <c r="R114" s="80"/>
      <c r="S114" s="80"/>
      <c r="T114" s="80"/>
      <c r="U114" s="80"/>
      <c r="V114" s="84" t="s">
        <v>489</v>
      </c>
      <c r="W114" s="82">
        <v>43567.66550925926</v>
      </c>
      <c r="X114" s="84" t="s">
        <v>598</v>
      </c>
      <c r="Y114" s="80"/>
      <c r="Z114" s="80"/>
      <c r="AA114" s="86" t="s">
        <v>719</v>
      </c>
      <c r="AB114" s="80"/>
      <c r="AC114" s="80" t="b">
        <v>0</v>
      </c>
      <c r="AD114" s="80">
        <v>0</v>
      </c>
      <c r="AE114" s="86" t="s">
        <v>736</v>
      </c>
      <c r="AF114" s="80" t="b">
        <v>0</v>
      </c>
      <c r="AG114" s="80" t="s">
        <v>741</v>
      </c>
      <c r="AH114" s="80"/>
      <c r="AI114" s="86" t="s">
        <v>736</v>
      </c>
      <c r="AJ114" s="80" t="b">
        <v>0</v>
      </c>
      <c r="AK114" s="80">
        <v>13</v>
      </c>
      <c r="AL114" s="86" t="s">
        <v>718</v>
      </c>
      <c r="AM114" s="80" t="s">
        <v>748</v>
      </c>
      <c r="AN114" s="80" t="b">
        <v>0</v>
      </c>
      <c r="AO114" s="86" t="s">
        <v>718</v>
      </c>
      <c r="AP114" s="80" t="s">
        <v>178</v>
      </c>
      <c r="AQ114" s="80">
        <v>0</v>
      </c>
      <c r="AR114" s="80">
        <v>0</v>
      </c>
      <c r="AS114" s="80"/>
      <c r="AT114" s="80"/>
      <c r="AU114" s="80"/>
      <c r="AV114" s="80"/>
      <c r="AW114" s="80"/>
      <c r="AX114" s="80"/>
      <c r="AY114" s="80"/>
      <c r="AZ114" s="80"/>
      <c r="BA114">
        <v>1</v>
      </c>
      <c r="BB114" s="79" t="str">
        <f>REPLACE(INDEX(GroupVertices[Group],MATCH(Edges[[#This Row],[Vertex 1]],GroupVertices[Vertex],0)),1,1,"")</f>
        <v>6</v>
      </c>
      <c r="BC114" s="79" t="str">
        <f>REPLACE(INDEX(GroupVertices[Group],MATCH(Edges[[#This Row],[Vertex 2]],GroupVertices[Vertex],0)),1,1,"")</f>
        <v>6</v>
      </c>
      <c r="BD114" s="48">
        <v>0</v>
      </c>
      <c r="BE114" s="49">
        <v>0</v>
      </c>
      <c r="BF114" s="48">
        <v>4</v>
      </c>
      <c r="BG114" s="49">
        <v>9.090909090909092</v>
      </c>
      <c r="BH114" s="48">
        <v>0</v>
      </c>
      <c r="BI114" s="49">
        <v>0</v>
      </c>
      <c r="BJ114" s="48">
        <v>40</v>
      </c>
      <c r="BK114" s="49">
        <v>90.9090909090909</v>
      </c>
      <c r="BL114" s="48">
        <v>44</v>
      </c>
    </row>
    <row r="115" spans="1:64" ht="15">
      <c r="A115" s="65" t="s">
        <v>304</v>
      </c>
      <c r="B115" s="65" t="s">
        <v>304</v>
      </c>
      <c r="C115" s="66" t="s">
        <v>2103</v>
      </c>
      <c r="D115" s="67">
        <v>3</v>
      </c>
      <c r="E115" s="68" t="s">
        <v>132</v>
      </c>
      <c r="F115" s="69">
        <v>35</v>
      </c>
      <c r="G115" s="66"/>
      <c r="H115" s="70"/>
      <c r="I115" s="71"/>
      <c r="J115" s="71"/>
      <c r="K115" s="34" t="s">
        <v>65</v>
      </c>
      <c r="L115" s="78">
        <v>115</v>
      </c>
      <c r="M115" s="78"/>
      <c r="N115" s="73"/>
      <c r="O115" s="80" t="s">
        <v>178</v>
      </c>
      <c r="P115" s="82">
        <v>43567.696238425924</v>
      </c>
      <c r="Q115" s="80" t="s">
        <v>356</v>
      </c>
      <c r="R115" s="80"/>
      <c r="S115" s="80"/>
      <c r="T115" s="80" t="s">
        <v>381</v>
      </c>
      <c r="U115" s="84" t="s">
        <v>405</v>
      </c>
      <c r="V115" s="84" t="s">
        <v>405</v>
      </c>
      <c r="W115" s="82">
        <v>43567.696238425924</v>
      </c>
      <c r="X115" s="84" t="s">
        <v>599</v>
      </c>
      <c r="Y115" s="80"/>
      <c r="Z115" s="80"/>
      <c r="AA115" s="86" t="s">
        <v>720</v>
      </c>
      <c r="AB115" s="80"/>
      <c r="AC115" s="80" t="b">
        <v>0</v>
      </c>
      <c r="AD115" s="80">
        <v>0</v>
      </c>
      <c r="AE115" s="86" t="s">
        <v>736</v>
      </c>
      <c r="AF115" s="80" t="b">
        <v>0</v>
      </c>
      <c r="AG115" s="80" t="s">
        <v>740</v>
      </c>
      <c r="AH115" s="80"/>
      <c r="AI115" s="86" t="s">
        <v>736</v>
      </c>
      <c r="AJ115" s="80" t="b">
        <v>0</v>
      </c>
      <c r="AK115" s="80">
        <v>0</v>
      </c>
      <c r="AL115" s="86" t="s">
        <v>736</v>
      </c>
      <c r="AM115" s="80" t="s">
        <v>747</v>
      </c>
      <c r="AN115" s="80" t="b">
        <v>0</v>
      </c>
      <c r="AO115" s="86" t="s">
        <v>720</v>
      </c>
      <c r="AP115" s="80" t="s">
        <v>178</v>
      </c>
      <c r="AQ115" s="80">
        <v>0</v>
      </c>
      <c r="AR115" s="80">
        <v>0</v>
      </c>
      <c r="AS115" s="80"/>
      <c r="AT115" s="80"/>
      <c r="AU115" s="80"/>
      <c r="AV115" s="80"/>
      <c r="AW115" s="80"/>
      <c r="AX115" s="80"/>
      <c r="AY115" s="80"/>
      <c r="AZ115" s="80"/>
      <c r="BA115">
        <v>1</v>
      </c>
      <c r="BB115" s="79" t="str">
        <f>REPLACE(INDEX(GroupVertices[Group],MATCH(Edges[[#This Row],[Vertex 1]],GroupVertices[Vertex],0)),1,1,"")</f>
        <v>2</v>
      </c>
      <c r="BC115" s="79" t="str">
        <f>REPLACE(INDEX(GroupVertices[Group],MATCH(Edges[[#This Row],[Vertex 2]],GroupVertices[Vertex],0)),1,1,"")</f>
        <v>2</v>
      </c>
      <c r="BD115" s="48">
        <v>0</v>
      </c>
      <c r="BE115" s="49">
        <v>0</v>
      </c>
      <c r="BF115" s="48">
        <v>0</v>
      </c>
      <c r="BG115" s="49">
        <v>0</v>
      </c>
      <c r="BH115" s="48">
        <v>0</v>
      </c>
      <c r="BI115" s="49">
        <v>0</v>
      </c>
      <c r="BJ115" s="48">
        <v>1</v>
      </c>
      <c r="BK115" s="49">
        <v>100</v>
      </c>
      <c r="BL115" s="48">
        <v>1</v>
      </c>
    </row>
    <row r="116" spans="1:64" ht="15">
      <c r="A116" s="65" t="s">
        <v>305</v>
      </c>
      <c r="B116" s="65" t="s">
        <v>305</v>
      </c>
      <c r="C116" s="66" t="s">
        <v>2103</v>
      </c>
      <c r="D116" s="67">
        <v>3</v>
      </c>
      <c r="E116" s="68" t="s">
        <v>132</v>
      </c>
      <c r="F116" s="69">
        <v>35</v>
      </c>
      <c r="G116" s="66"/>
      <c r="H116" s="70"/>
      <c r="I116" s="71"/>
      <c r="J116" s="71"/>
      <c r="K116" s="34" t="s">
        <v>65</v>
      </c>
      <c r="L116" s="78">
        <v>116</v>
      </c>
      <c r="M116" s="78"/>
      <c r="N116" s="73"/>
      <c r="O116" s="80" t="s">
        <v>178</v>
      </c>
      <c r="P116" s="82">
        <v>43567.69111111111</v>
      </c>
      <c r="Q116" s="80" t="s">
        <v>357</v>
      </c>
      <c r="R116" s="80"/>
      <c r="S116" s="80"/>
      <c r="T116" s="80" t="s">
        <v>396</v>
      </c>
      <c r="U116" s="84" t="s">
        <v>406</v>
      </c>
      <c r="V116" s="84" t="s">
        <v>406</v>
      </c>
      <c r="W116" s="82">
        <v>43567.69111111111</v>
      </c>
      <c r="X116" s="84" t="s">
        <v>600</v>
      </c>
      <c r="Y116" s="80"/>
      <c r="Z116" s="80"/>
      <c r="AA116" s="86" t="s">
        <v>721</v>
      </c>
      <c r="AB116" s="80"/>
      <c r="AC116" s="80" t="b">
        <v>0</v>
      </c>
      <c r="AD116" s="80">
        <v>1</v>
      </c>
      <c r="AE116" s="86" t="s">
        <v>736</v>
      </c>
      <c r="AF116" s="80" t="b">
        <v>0</v>
      </c>
      <c r="AG116" s="80" t="s">
        <v>740</v>
      </c>
      <c r="AH116" s="80"/>
      <c r="AI116" s="86" t="s">
        <v>736</v>
      </c>
      <c r="AJ116" s="80" t="b">
        <v>0</v>
      </c>
      <c r="AK116" s="80">
        <v>1</v>
      </c>
      <c r="AL116" s="86" t="s">
        <v>736</v>
      </c>
      <c r="AM116" s="80" t="s">
        <v>748</v>
      </c>
      <c r="AN116" s="80" t="b">
        <v>0</v>
      </c>
      <c r="AO116" s="86" t="s">
        <v>721</v>
      </c>
      <c r="AP116" s="80" t="s">
        <v>178</v>
      </c>
      <c r="AQ116" s="80">
        <v>0</v>
      </c>
      <c r="AR116" s="80">
        <v>0</v>
      </c>
      <c r="AS116" s="80"/>
      <c r="AT116" s="80"/>
      <c r="AU116" s="80"/>
      <c r="AV116" s="80"/>
      <c r="AW116" s="80"/>
      <c r="AX116" s="80"/>
      <c r="AY116" s="80"/>
      <c r="AZ116" s="80"/>
      <c r="BA116">
        <v>1</v>
      </c>
      <c r="BB116" s="79" t="str">
        <f>REPLACE(INDEX(GroupVertices[Group],MATCH(Edges[[#This Row],[Vertex 1]],GroupVertices[Vertex],0)),1,1,"")</f>
        <v>11</v>
      </c>
      <c r="BC116" s="79" t="str">
        <f>REPLACE(INDEX(GroupVertices[Group],MATCH(Edges[[#This Row],[Vertex 2]],GroupVertices[Vertex],0)),1,1,"")</f>
        <v>11</v>
      </c>
      <c r="BD116" s="48">
        <v>0</v>
      </c>
      <c r="BE116" s="49">
        <v>0</v>
      </c>
      <c r="BF116" s="48">
        <v>0</v>
      </c>
      <c r="BG116" s="49">
        <v>0</v>
      </c>
      <c r="BH116" s="48">
        <v>0</v>
      </c>
      <c r="BI116" s="49">
        <v>0</v>
      </c>
      <c r="BJ116" s="48">
        <v>2</v>
      </c>
      <c r="BK116" s="49">
        <v>100</v>
      </c>
      <c r="BL116" s="48">
        <v>2</v>
      </c>
    </row>
    <row r="117" spans="1:64" ht="15">
      <c r="A117" s="65" t="s">
        <v>306</v>
      </c>
      <c r="B117" s="65" t="s">
        <v>305</v>
      </c>
      <c r="C117" s="66" t="s">
        <v>2103</v>
      </c>
      <c r="D117" s="67">
        <v>3</v>
      </c>
      <c r="E117" s="68" t="s">
        <v>132</v>
      </c>
      <c r="F117" s="69">
        <v>35</v>
      </c>
      <c r="G117" s="66"/>
      <c r="H117" s="70"/>
      <c r="I117" s="71"/>
      <c r="J117" s="71"/>
      <c r="K117" s="34" t="s">
        <v>65</v>
      </c>
      <c r="L117" s="78">
        <v>117</v>
      </c>
      <c r="M117" s="78"/>
      <c r="N117" s="73"/>
      <c r="O117" s="80" t="s">
        <v>315</v>
      </c>
      <c r="P117" s="82">
        <v>43567.69577546296</v>
      </c>
      <c r="Q117" s="80" t="s">
        <v>357</v>
      </c>
      <c r="R117" s="80"/>
      <c r="S117" s="80"/>
      <c r="T117" s="80" t="s">
        <v>396</v>
      </c>
      <c r="U117" s="84" t="s">
        <v>406</v>
      </c>
      <c r="V117" s="84" t="s">
        <v>406</v>
      </c>
      <c r="W117" s="82">
        <v>43567.69577546296</v>
      </c>
      <c r="X117" s="84" t="s">
        <v>601</v>
      </c>
      <c r="Y117" s="80"/>
      <c r="Z117" s="80"/>
      <c r="AA117" s="86" t="s">
        <v>722</v>
      </c>
      <c r="AB117" s="80"/>
      <c r="AC117" s="80" t="b">
        <v>0</v>
      </c>
      <c r="AD117" s="80">
        <v>0</v>
      </c>
      <c r="AE117" s="86" t="s">
        <v>736</v>
      </c>
      <c r="AF117" s="80" t="b">
        <v>0</v>
      </c>
      <c r="AG117" s="80" t="s">
        <v>740</v>
      </c>
      <c r="AH117" s="80"/>
      <c r="AI117" s="86" t="s">
        <v>736</v>
      </c>
      <c r="AJ117" s="80" t="b">
        <v>0</v>
      </c>
      <c r="AK117" s="80">
        <v>1</v>
      </c>
      <c r="AL117" s="86" t="s">
        <v>721</v>
      </c>
      <c r="AM117" s="80" t="s">
        <v>748</v>
      </c>
      <c r="AN117" s="80" t="b">
        <v>0</v>
      </c>
      <c r="AO117" s="86" t="s">
        <v>721</v>
      </c>
      <c r="AP117" s="80" t="s">
        <v>178</v>
      </c>
      <c r="AQ117" s="80">
        <v>0</v>
      </c>
      <c r="AR117" s="80">
        <v>0</v>
      </c>
      <c r="AS117" s="80"/>
      <c r="AT117" s="80"/>
      <c r="AU117" s="80"/>
      <c r="AV117" s="80"/>
      <c r="AW117" s="80"/>
      <c r="AX117" s="80"/>
      <c r="AY117" s="80"/>
      <c r="AZ117" s="80"/>
      <c r="BA117">
        <v>1</v>
      </c>
      <c r="BB117" s="79" t="str">
        <f>REPLACE(INDEX(GroupVertices[Group],MATCH(Edges[[#This Row],[Vertex 1]],GroupVertices[Vertex],0)),1,1,"")</f>
        <v>11</v>
      </c>
      <c r="BC117" s="79" t="str">
        <f>REPLACE(INDEX(GroupVertices[Group],MATCH(Edges[[#This Row],[Vertex 2]],GroupVertices[Vertex],0)),1,1,"")</f>
        <v>11</v>
      </c>
      <c r="BD117" s="48">
        <v>0</v>
      </c>
      <c r="BE117" s="49">
        <v>0</v>
      </c>
      <c r="BF117" s="48">
        <v>0</v>
      </c>
      <c r="BG117" s="49">
        <v>0</v>
      </c>
      <c r="BH117" s="48">
        <v>0</v>
      </c>
      <c r="BI117" s="49">
        <v>0</v>
      </c>
      <c r="BJ117" s="48">
        <v>2</v>
      </c>
      <c r="BK117" s="49">
        <v>100</v>
      </c>
      <c r="BL117" s="48">
        <v>2</v>
      </c>
    </row>
    <row r="118" spans="1:64" ht="15">
      <c r="A118" s="65" t="s">
        <v>306</v>
      </c>
      <c r="B118" s="65" t="s">
        <v>306</v>
      </c>
      <c r="C118" s="66" t="s">
        <v>2103</v>
      </c>
      <c r="D118" s="67">
        <v>3</v>
      </c>
      <c r="E118" s="68" t="s">
        <v>132</v>
      </c>
      <c r="F118" s="69">
        <v>35</v>
      </c>
      <c r="G118" s="66"/>
      <c r="H118" s="70"/>
      <c r="I118" s="71"/>
      <c r="J118" s="71"/>
      <c r="K118" s="34" t="s">
        <v>65</v>
      </c>
      <c r="L118" s="78">
        <v>118</v>
      </c>
      <c r="M118" s="78"/>
      <c r="N118" s="73"/>
      <c r="O118" s="80" t="s">
        <v>178</v>
      </c>
      <c r="P118" s="82">
        <v>43567.696701388886</v>
      </c>
      <c r="Q118" s="80" t="s">
        <v>358</v>
      </c>
      <c r="R118" s="80"/>
      <c r="S118" s="80"/>
      <c r="T118" s="80" t="s">
        <v>396</v>
      </c>
      <c r="U118" s="84" t="s">
        <v>407</v>
      </c>
      <c r="V118" s="84" t="s">
        <v>407</v>
      </c>
      <c r="W118" s="82">
        <v>43567.696701388886</v>
      </c>
      <c r="X118" s="84" t="s">
        <v>602</v>
      </c>
      <c r="Y118" s="80"/>
      <c r="Z118" s="80"/>
      <c r="AA118" s="86" t="s">
        <v>723</v>
      </c>
      <c r="AB118" s="80"/>
      <c r="AC118" s="80" t="b">
        <v>0</v>
      </c>
      <c r="AD118" s="80">
        <v>0</v>
      </c>
      <c r="AE118" s="86" t="s">
        <v>736</v>
      </c>
      <c r="AF118" s="80" t="b">
        <v>0</v>
      </c>
      <c r="AG118" s="80" t="s">
        <v>740</v>
      </c>
      <c r="AH118" s="80"/>
      <c r="AI118" s="86" t="s">
        <v>736</v>
      </c>
      <c r="AJ118" s="80" t="b">
        <v>0</v>
      </c>
      <c r="AK118" s="80">
        <v>0</v>
      </c>
      <c r="AL118" s="86" t="s">
        <v>736</v>
      </c>
      <c r="AM118" s="80" t="s">
        <v>748</v>
      </c>
      <c r="AN118" s="80" t="b">
        <v>0</v>
      </c>
      <c r="AO118" s="86" t="s">
        <v>723</v>
      </c>
      <c r="AP118" s="80" t="s">
        <v>178</v>
      </c>
      <c r="AQ118" s="80">
        <v>0</v>
      </c>
      <c r="AR118" s="80">
        <v>0</v>
      </c>
      <c r="AS118" s="80"/>
      <c r="AT118" s="80"/>
      <c r="AU118" s="80"/>
      <c r="AV118" s="80"/>
      <c r="AW118" s="80"/>
      <c r="AX118" s="80"/>
      <c r="AY118" s="80"/>
      <c r="AZ118" s="80"/>
      <c r="BA118">
        <v>1</v>
      </c>
      <c r="BB118" s="79" t="str">
        <f>REPLACE(INDEX(GroupVertices[Group],MATCH(Edges[[#This Row],[Vertex 1]],GroupVertices[Vertex],0)),1,1,"")</f>
        <v>11</v>
      </c>
      <c r="BC118" s="79" t="str">
        <f>REPLACE(INDEX(GroupVertices[Group],MATCH(Edges[[#This Row],[Vertex 2]],GroupVertices[Vertex],0)),1,1,"")</f>
        <v>11</v>
      </c>
      <c r="BD118" s="48">
        <v>0</v>
      </c>
      <c r="BE118" s="49">
        <v>0</v>
      </c>
      <c r="BF118" s="48">
        <v>0</v>
      </c>
      <c r="BG118" s="49">
        <v>0</v>
      </c>
      <c r="BH118" s="48">
        <v>0</v>
      </c>
      <c r="BI118" s="49">
        <v>0</v>
      </c>
      <c r="BJ118" s="48">
        <v>2</v>
      </c>
      <c r="BK118" s="49">
        <v>100</v>
      </c>
      <c r="BL118" s="48">
        <v>2</v>
      </c>
    </row>
    <row r="119" spans="1:64" ht="15">
      <c r="A119" s="65" t="s">
        <v>307</v>
      </c>
      <c r="B119" s="65" t="s">
        <v>307</v>
      </c>
      <c r="C119" s="66" t="s">
        <v>2103</v>
      </c>
      <c r="D119" s="67">
        <v>3</v>
      </c>
      <c r="E119" s="68" t="s">
        <v>132</v>
      </c>
      <c r="F119" s="69">
        <v>35</v>
      </c>
      <c r="G119" s="66"/>
      <c r="H119" s="70"/>
      <c r="I119" s="71"/>
      <c r="J119" s="71"/>
      <c r="K119" s="34" t="s">
        <v>65</v>
      </c>
      <c r="L119" s="78">
        <v>119</v>
      </c>
      <c r="M119" s="78"/>
      <c r="N119" s="73"/>
      <c r="O119" s="80" t="s">
        <v>178</v>
      </c>
      <c r="P119" s="82">
        <v>43567.709641203706</v>
      </c>
      <c r="Q119" s="80" t="s">
        <v>359</v>
      </c>
      <c r="R119" s="84" t="s">
        <v>373</v>
      </c>
      <c r="S119" s="80" t="s">
        <v>376</v>
      </c>
      <c r="T119" s="80" t="s">
        <v>397</v>
      </c>
      <c r="U119" s="80"/>
      <c r="V119" s="84" t="s">
        <v>490</v>
      </c>
      <c r="W119" s="82">
        <v>43567.709641203706</v>
      </c>
      <c r="X119" s="84" t="s">
        <v>603</v>
      </c>
      <c r="Y119" s="80"/>
      <c r="Z119" s="80"/>
      <c r="AA119" s="86" t="s">
        <v>724</v>
      </c>
      <c r="AB119" s="80"/>
      <c r="AC119" s="80" t="b">
        <v>0</v>
      </c>
      <c r="AD119" s="80">
        <v>0</v>
      </c>
      <c r="AE119" s="86" t="s">
        <v>736</v>
      </c>
      <c r="AF119" s="80" t="b">
        <v>0</v>
      </c>
      <c r="AG119" s="80" t="s">
        <v>740</v>
      </c>
      <c r="AH119" s="80"/>
      <c r="AI119" s="86" t="s">
        <v>736</v>
      </c>
      <c r="AJ119" s="80" t="b">
        <v>0</v>
      </c>
      <c r="AK119" s="80">
        <v>0</v>
      </c>
      <c r="AL119" s="86" t="s">
        <v>736</v>
      </c>
      <c r="AM119" s="80" t="s">
        <v>751</v>
      </c>
      <c r="AN119" s="80" t="b">
        <v>0</v>
      </c>
      <c r="AO119" s="86" t="s">
        <v>724</v>
      </c>
      <c r="AP119" s="80" t="s">
        <v>178</v>
      </c>
      <c r="AQ119" s="80">
        <v>0</v>
      </c>
      <c r="AR119" s="80">
        <v>0</v>
      </c>
      <c r="AS119" s="80"/>
      <c r="AT119" s="80"/>
      <c r="AU119" s="80"/>
      <c r="AV119" s="80"/>
      <c r="AW119" s="80"/>
      <c r="AX119" s="80"/>
      <c r="AY119" s="80"/>
      <c r="AZ119" s="80"/>
      <c r="BA119">
        <v>1</v>
      </c>
      <c r="BB119" s="79" t="str">
        <f>REPLACE(INDEX(GroupVertices[Group],MATCH(Edges[[#This Row],[Vertex 1]],GroupVertices[Vertex],0)),1,1,"")</f>
        <v>2</v>
      </c>
      <c r="BC119" s="79" t="str">
        <f>REPLACE(INDEX(GroupVertices[Group],MATCH(Edges[[#This Row],[Vertex 2]],GroupVertices[Vertex],0)),1,1,"")</f>
        <v>2</v>
      </c>
      <c r="BD119" s="48">
        <v>0</v>
      </c>
      <c r="BE119" s="49">
        <v>0</v>
      </c>
      <c r="BF119" s="48">
        <v>0</v>
      </c>
      <c r="BG119" s="49">
        <v>0</v>
      </c>
      <c r="BH119" s="48">
        <v>0</v>
      </c>
      <c r="BI119" s="49">
        <v>0</v>
      </c>
      <c r="BJ119" s="48">
        <v>2</v>
      </c>
      <c r="BK119" s="49">
        <v>100</v>
      </c>
      <c r="BL119" s="48">
        <v>2</v>
      </c>
    </row>
    <row r="120" spans="1:64" ht="15">
      <c r="A120" s="65" t="s">
        <v>297</v>
      </c>
      <c r="B120" s="65" t="s">
        <v>297</v>
      </c>
      <c r="C120" s="66" t="s">
        <v>2104</v>
      </c>
      <c r="D120" s="67">
        <v>10</v>
      </c>
      <c r="E120" s="68" t="s">
        <v>136</v>
      </c>
      <c r="F120" s="69">
        <v>12</v>
      </c>
      <c r="G120" s="66"/>
      <c r="H120" s="70"/>
      <c r="I120" s="71"/>
      <c r="J120" s="71"/>
      <c r="K120" s="34" t="s">
        <v>65</v>
      </c>
      <c r="L120" s="78">
        <v>120</v>
      </c>
      <c r="M120" s="78"/>
      <c r="N120" s="73"/>
      <c r="O120" s="80" t="s">
        <v>178</v>
      </c>
      <c r="P120" s="82">
        <v>43565.4896875</v>
      </c>
      <c r="Q120" s="80" t="s">
        <v>360</v>
      </c>
      <c r="R120" s="80"/>
      <c r="S120" s="80"/>
      <c r="T120" s="80" t="s">
        <v>384</v>
      </c>
      <c r="U120" s="80"/>
      <c r="V120" s="84" t="s">
        <v>484</v>
      </c>
      <c r="W120" s="82">
        <v>43565.4896875</v>
      </c>
      <c r="X120" s="84" t="s">
        <v>604</v>
      </c>
      <c r="Y120" s="80"/>
      <c r="Z120" s="80"/>
      <c r="AA120" s="86" t="s">
        <v>725</v>
      </c>
      <c r="AB120" s="80"/>
      <c r="AC120" s="80" t="b">
        <v>0</v>
      </c>
      <c r="AD120" s="80">
        <v>1</v>
      </c>
      <c r="AE120" s="86" t="s">
        <v>736</v>
      </c>
      <c r="AF120" s="80" t="b">
        <v>0</v>
      </c>
      <c r="AG120" s="80" t="s">
        <v>740</v>
      </c>
      <c r="AH120" s="80"/>
      <c r="AI120" s="86" t="s">
        <v>736</v>
      </c>
      <c r="AJ120" s="80" t="b">
        <v>0</v>
      </c>
      <c r="AK120" s="80">
        <v>1</v>
      </c>
      <c r="AL120" s="86" t="s">
        <v>736</v>
      </c>
      <c r="AM120" s="80" t="s">
        <v>747</v>
      </c>
      <c r="AN120" s="80" t="b">
        <v>0</v>
      </c>
      <c r="AO120" s="86" t="s">
        <v>725</v>
      </c>
      <c r="AP120" s="80" t="s">
        <v>178</v>
      </c>
      <c r="AQ120" s="80">
        <v>0</v>
      </c>
      <c r="AR120" s="80">
        <v>0</v>
      </c>
      <c r="AS120" s="80"/>
      <c r="AT120" s="80"/>
      <c r="AU120" s="80"/>
      <c r="AV120" s="80"/>
      <c r="AW120" s="80"/>
      <c r="AX120" s="80"/>
      <c r="AY120" s="80"/>
      <c r="AZ120" s="80"/>
      <c r="BA120">
        <v>6</v>
      </c>
      <c r="BB120" s="79" t="str">
        <f>REPLACE(INDEX(GroupVertices[Group],MATCH(Edges[[#This Row],[Vertex 1]],GroupVertices[Vertex],0)),1,1,"")</f>
        <v>7</v>
      </c>
      <c r="BC120" s="79" t="str">
        <f>REPLACE(INDEX(GroupVertices[Group],MATCH(Edges[[#This Row],[Vertex 2]],GroupVertices[Vertex],0)),1,1,"")</f>
        <v>7</v>
      </c>
      <c r="BD120" s="48">
        <v>0</v>
      </c>
      <c r="BE120" s="49">
        <v>0</v>
      </c>
      <c r="BF120" s="48">
        <v>0</v>
      </c>
      <c r="BG120" s="49">
        <v>0</v>
      </c>
      <c r="BH120" s="48">
        <v>0</v>
      </c>
      <c r="BI120" s="49">
        <v>0</v>
      </c>
      <c r="BJ120" s="48">
        <v>2</v>
      </c>
      <c r="BK120" s="49">
        <v>100</v>
      </c>
      <c r="BL120" s="48">
        <v>2</v>
      </c>
    </row>
    <row r="121" spans="1:64" ht="15">
      <c r="A121" s="65" t="s">
        <v>297</v>
      </c>
      <c r="B121" s="65" t="s">
        <v>297</v>
      </c>
      <c r="C121" s="66" t="s">
        <v>2104</v>
      </c>
      <c r="D121" s="67">
        <v>10</v>
      </c>
      <c r="E121" s="68" t="s">
        <v>136</v>
      </c>
      <c r="F121" s="69">
        <v>12</v>
      </c>
      <c r="G121" s="66"/>
      <c r="H121" s="70"/>
      <c r="I121" s="71"/>
      <c r="J121" s="71"/>
      <c r="K121" s="34" t="s">
        <v>65</v>
      </c>
      <c r="L121" s="78">
        <v>121</v>
      </c>
      <c r="M121" s="78"/>
      <c r="N121" s="73"/>
      <c r="O121" s="80" t="s">
        <v>178</v>
      </c>
      <c r="P121" s="82">
        <v>43565.525358796294</v>
      </c>
      <c r="Q121" s="80" t="s">
        <v>361</v>
      </c>
      <c r="R121" s="80"/>
      <c r="S121" s="80"/>
      <c r="T121" s="80" t="s">
        <v>384</v>
      </c>
      <c r="U121" s="80"/>
      <c r="V121" s="84" t="s">
        <v>484</v>
      </c>
      <c r="W121" s="82">
        <v>43565.525358796294</v>
      </c>
      <c r="X121" s="84" t="s">
        <v>605</v>
      </c>
      <c r="Y121" s="80"/>
      <c r="Z121" s="80"/>
      <c r="AA121" s="86" t="s">
        <v>726</v>
      </c>
      <c r="AB121" s="80"/>
      <c r="AC121" s="80" t="b">
        <v>0</v>
      </c>
      <c r="AD121" s="80">
        <v>6</v>
      </c>
      <c r="AE121" s="86" t="s">
        <v>736</v>
      </c>
      <c r="AF121" s="80" t="b">
        <v>0</v>
      </c>
      <c r="AG121" s="80" t="s">
        <v>742</v>
      </c>
      <c r="AH121" s="80"/>
      <c r="AI121" s="86" t="s">
        <v>736</v>
      </c>
      <c r="AJ121" s="80" t="b">
        <v>0</v>
      </c>
      <c r="AK121" s="80">
        <v>1</v>
      </c>
      <c r="AL121" s="86" t="s">
        <v>736</v>
      </c>
      <c r="AM121" s="80" t="s">
        <v>747</v>
      </c>
      <c r="AN121" s="80" t="b">
        <v>0</v>
      </c>
      <c r="AO121" s="86" t="s">
        <v>726</v>
      </c>
      <c r="AP121" s="80" t="s">
        <v>178</v>
      </c>
      <c r="AQ121" s="80">
        <v>0</v>
      </c>
      <c r="AR121" s="80">
        <v>0</v>
      </c>
      <c r="AS121" s="80"/>
      <c r="AT121" s="80"/>
      <c r="AU121" s="80"/>
      <c r="AV121" s="80"/>
      <c r="AW121" s="80"/>
      <c r="AX121" s="80"/>
      <c r="AY121" s="80"/>
      <c r="AZ121" s="80"/>
      <c r="BA121">
        <v>6</v>
      </c>
      <c r="BB121" s="79" t="str">
        <f>REPLACE(INDEX(GroupVertices[Group],MATCH(Edges[[#This Row],[Vertex 1]],GroupVertices[Vertex],0)),1,1,"")</f>
        <v>7</v>
      </c>
      <c r="BC121" s="79" t="str">
        <f>REPLACE(INDEX(GroupVertices[Group],MATCH(Edges[[#This Row],[Vertex 2]],GroupVertices[Vertex],0)),1,1,"")</f>
        <v>7</v>
      </c>
      <c r="BD121" s="48">
        <v>0</v>
      </c>
      <c r="BE121" s="49">
        <v>0</v>
      </c>
      <c r="BF121" s="48">
        <v>0</v>
      </c>
      <c r="BG121" s="49">
        <v>0</v>
      </c>
      <c r="BH121" s="48">
        <v>0</v>
      </c>
      <c r="BI121" s="49">
        <v>0</v>
      </c>
      <c r="BJ121" s="48">
        <v>5</v>
      </c>
      <c r="BK121" s="49">
        <v>100</v>
      </c>
      <c r="BL121" s="48">
        <v>5</v>
      </c>
    </row>
    <row r="122" spans="1:64" ht="15">
      <c r="A122" s="65" t="s">
        <v>297</v>
      </c>
      <c r="B122" s="65" t="s">
        <v>297</v>
      </c>
      <c r="C122" s="66" t="s">
        <v>2104</v>
      </c>
      <c r="D122" s="67">
        <v>10</v>
      </c>
      <c r="E122" s="68" t="s">
        <v>136</v>
      </c>
      <c r="F122" s="69">
        <v>12</v>
      </c>
      <c r="G122" s="66"/>
      <c r="H122" s="70"/>
      <c r="I122" s="71"/>
      <c r="J122" s="71"/>
      <c r="K122" s="34" t="s">
        <v>65</v>
      </c>
      <c r="L122" s="78">
        <v>122</v>
      </c>
      <c r="M122" s="78"/>
      <c r="N122" s="73"/>
      <c r="O122" s="80" t="s">
        <v>178</v>
      </c>
      <c r="P122" s="82">
        <v>43565.52638888889</v>
      </c>
      <c r="Q122" s="80" t="s">
        <v>330</v>
      </c>
      <c r="R122" s="80"/>
      <c r="S122" s="80"/>
      <c r="T122" s="80" t="s">
        <v>382</v>
      </c>
      <c r="U122" s="80"/>
      <c r="V122" s="84" t="s">
        <v>484</v>
      </c>
      <c r="W122" s="82">
        <v>43565.52638888889</v>
      </c>
      <c r="X122" s="84" t="s">
        <v>606</v>
      </c>
      <c r="Y122" s="80"/>
      <c r="Z122" s="80"/>
      <c r="AA122" s="86" t="s">
        <v>727</v>
      </c>
      <c r="AB122" s="80"/>
      <c r="AC122" s="80" t="b">
        <v>0</v>
      </c>
      <c r="AD122" s="80">
        <v>3</v>
      </c>
      <c r="AE122" s="86" t="s">
        <v>736</v>
      </c>
      <c r="AF122" s="80" t="b">
        <v>0</v>
      </c>
      <c r="AG122" s="80" t="s">
        <v>742</v>
      </c>
      <c r="AH122" s="80"/>
      <c r="AI122" s="86" t="s">
        <v>736</v>
      </c>
      <c r="AJ122" s="80" t="b">
        <v>0</v>
      </c>
      <c r="AK122" s="80">
        <v>2</v>
      </c>
      <c r="AL122" s="86" t="s">
        <v>736</v>
      </c>
      <c r="AM122" s="80" t="s">
        <v>747</v>
      </c>
      <c r="AN122" s="80" t="b">
        <v>0</v>
      </c>
      <c r="AO122" s="86" t="s">
        <v>727</v>
      </c>
      <c r="AP122" s="80" t="s">
        <v>178</v>
      </c>
      <c r="AQ122" s="80">
        <v>0</v>
      </c>
      <c r="AR122" s="80">
        <v>0</v>
      </c>
      <c r="AS122" s="80"/>
      <c r="AT122" s="80"/>
      <c r="AU122" s="80"/>
      <c r="AV122" s="80"/>
      <c r="AW122" s="80"/>
      <c r="AX122" s="80"/>
      <c r="AY122" s="80"/>
      <c r="AZ122" s="80"/>
      <c r="BA122">
        <v>6</v>
      </c>
      <c r="BB122" s="79" t="str">
        <f>REPLACE(INDEX(GroupVertices[Group],MATCH(Edges[[#This Row],[Vertex 1]],GroupVertices[Vertex],0)),1,1,"")</f>
        <v>7</v>
      </c>
      <c r="BC122" s="79" t="str">
        <f>REPLACE(INDEX(GroupVertices[Group],MATCH(Edges[[#This Row],[Vertex 2]],GroupVertices[Vertex],0)),1,1,"")</f>
        <v>7</v>
      </c>
      <c r="BD122" s="48">
        <v>0</v>
      </c>
      <c r="BE122" s="49">
        <v>0</v>
      </c>
      <c r="BF122" s="48">
        <v>0</v>
      </c>
      <c r="BG122" s="49">
        <v>0</v>
      </c>
      <c r="BH122" s="48">
        <v>0</v>
      </c>
      <c r="BI122" s="49">
        <v>0</v>
      </c>
      <c r="BJ122" s="48">
        <v>26</v>
      </c>
      <c r="BK122" s="49">
        <v>100</v>
      </c>
      <c r="BL122" s="48">
        <v>26</v>
      </c>
    </row>
    <row r="123" spans="1:64" ht="15">
      <c r="A123" s="65" t="s">
        <v>297</v>
      </c>
      <c r="B123" s="65" t="s">
        <v>297</v>
      </c>
      <c r="C123" s="66" t="s">
        <v>2104</v>
      </c>
      <c r="D123" s="67">
        <v>10</v>
      </c>
      <c r="E123" s="68" t="s">
        <v>136</v>
      </c>
      <c r="F123" s="69">
        <v>12</v>
      </c>
      <c r="G123" s="66"/>
      <c r="H123" s="70"/>
      <c r="I123" s="71"/>
      <c r="J123" s="71"/>
      <c r="K123" s="34" t="s">
        <v>65</v>
      </c>
      <c r="L123" s="78">
        <v>123</v>
      </c>
      <c r="M123" s="78"/>
      <c r="N123" s="73"/>
      <c r="O123" s="80" t="s">
        <v>178</v>
      </c>
      <c r="P123" s="82">
        <v>43565.52795138889</v>
      </c>
      <c r="Q123" s="80" t="s">
        <v>324</v>
      </c>
      <c r="R123" s="80"/>
      <c r="S123" s="80"/>
      <c r="T123" s="80" t="s">
        <v>382</v>
      </c>
      <c r="U123" s="80"/>
      <c r="V123" s="84" t="s">
        <v>484</v>
      </c>
      <c r="W123" s="82">
        <v>43565.52795138889</v>
      </c>
      <c r="X123" s="84" t="s">
        <v>607</v>
      </c>
      <c r="Y123" s="80"/>
      <c r="Z123" s="80"/>
      <c r="AA123" s="86" t="s">
        <v>728</v>
      </c>
      <c r="AB123" s="80"/>
      <c r="AC123" s="80" t="b">
        <v>0</v>
      </c>
      <c r="AD123" s="80">
        <v>33</v>
      </c>
      <c r="AE123" s="86" t="s">
        <v>736</v>
      </c>
      <c r="AF123" s="80" t="b">
        <v>0</v>
      </c>
      <c r="AG123" s="80" t="s">
        <v>742</v>
      </c>
      <c r="AH123" s="80"/>
      <c r="AI123" s="86" t="s">
        <v>736</v>
      </c>
      <c r="AJ123" s="80" t="b">
        <v>0</v>
      </c>
      <c r="AK123" s="80">
        <v>5</v>
      </c>
      <c r="AL123" s="86" t="s">
        <v>736</v>
      </c>
      <c r="AM123" s="80" t="s">
        <v>747</v>
      </c>
      <c r="AN123" s="80" t="b">
        <v>0</v>
      </c>
      <c r="AO123" s="86" t="s">
        <v>728</v>
      </c>
      <c r="AP123" s="80" t="s">
        <v>178</v>
      </c>
      <c r="AQ123" s="80">
        <v>0</v>
      </c>
      <c r="AR123" s="80">
        <v>0</v>
      </c>
      <c r="AS123" s="80"/>
      <c r="AT123" s="80"/>
      <c r="AU123" s="80"/>
      <c r="AV123" s="80"/>
      <c r="AW123" s="80"/>
      <c r="AX123" s="80"/>
      <c r="AY123" s="80"/>
      <c r="AZ123" s="80"/>
      <c r="BA123">
        <v>6</v>
      </c>
      <c r="BB123" s="79" t="str">
        <f>REPLACE(INDEX(GroupVertices[Group],MATCH(Edges[[#This Row],[Vertex 1]],GroupVertices[Vertex],0)),1,1,"")</f>
        <v>7</v>
      </c>
      <c r="BC123" s="79" t="str">
        <f>REPLACE(INDEX(GroupVertices[Group],MATCH(Edges[[#This Row],[Vertex 2]],GroupVertices[Vertex],0)),1,1,"")</f>
        <v>7</v>
      </c>
      <c r="BD123" s="48">
        <v>0</v>
      </c>
      <c r="BE123" s="49">
        <v>0</v>
      </c>
      <c r="BF123" s="48">
        <v>0</v>
      </c>
      <c r="BG123" s="49">
        <v>0</v>
      </c>
      <c r="BH123" s="48">
        <v>0</v>
      </c>
      <c r="BI123" s="49">
        <v>0</v>
      </c>
      <c r="BJ123" s="48">
        <v>35</v>
      </c>
      <c r="BK123" s="49">
        <v>100</v>
      </c>
      <c r="BL123" s="48">
        <v>35</v>
      </c>
    </row>
    <row r="124" spans="1:64" ht="15">
      <c r="A124" s="65" t="s">
        <v>297</v>
      </c>
      <c r="B124" s="65" t="s">
        <v>297</v>
      </c>
      <c r="C124" s="66" t="s">
        <v>2104</v>
      </c>
      <c r="D124" s="67">
        <v>10</v>
      </c>
      <c r="E124" s="68" t="s">
        <v>136</v>
      </c>
      <c r="F124" s="69">
        <v>12</v>
      </c>
      <c r="G124" s="66"/>
      <c r="H124" s="70"/>
      <c r="I124" s="71"/>
      <c r="J124" s="71"/>
      <c r="K124" s="34" t="s">
        <v>65</v>
      </c>
      <c r="L124" s="78">
        <v>124</v>
      </c>
      <c r="M124" s="78"/>
      <c r="N124" s="73"/>
      <c r="O124" s="80" t="s">
        <v>178</v>
      </c>
      <c r="P124" s="82">
        <v>43566.71784722222</v>
      </c>
      <c r="Q124" s="80" t="s">
        <v>362</v>
      </c>
      <c r="R124" s="80"/>
      <c r="S124" s="80"/>
      <c r="T124" s="80" t="s">
        <v>398</v>
      </c>
      <c r="U124" s="80"/>
      <c r="V124" s="84" t="s">
        <v>484</v>
      </c>
      <c r="W124" s="82">
        <v>43566.71784722222</v>
      </c>
      <c r="X124" s="84" t="s">
        <v>608</v>
      </c>
      <c r="Y124" s="80"/>
      <c r="Z124" s="80"/>
      <c r="AA124" s="86" t="s">
        <v>729</v>
      </c>
      <c r="AB124" s="80"/>
      <c r="AC124" s="80" t="b">
        <v>0</v>
      </c>
      <c r="AD124" s="80">
        <v>1</v>
      </c>
      <c r="AE124" s="86" t="s">
        <v>736</v>
      </c>
      <c r="AF124" s="80" t="b">
        <v>0</v>
      </c>
      <c r="AG124" s="80" t="s">
        <v>742</v>
      </c>
      <c r="AH124" s="80"/>
      <c r="AI124" s="86" t="s">
        <v>736</v>
      </c>
      <c r="AJ124" s="80" t="b">
        <v>0</v>
      </c>
      <c r="AK124" s="80">
        <v>1</v>
      </c>
      <c r="AL124" s="86" t="s">
        <v>736</v>
      </c>
      <c r="AM124" s="80" t="s">
        <v>747</v>
      </c>
      <c r="AN124" s="80" t="b">
        <v>0</v>
      </c>
      <c r="AO124" s="86" t="s">
        <v>729</v>
      </c>
      <c r="AP124" s="80" t="s">
        <v>178</v>
      </c>
      <c r="AQ124" s="80">
        <v>0</v>
      </c>
      <c r="AR124" s="80">
        <v>0</v>
      </c>
      <c r="AS124" s="80"/>
      <c r="AT124" s="80"/>
      <c r="AU124" s="80"/>
      <c r="AV124" s="80"/>
      <c r="AW124" s="80"/>
      <c r="AX124" s="80"/>
      <c r="AY124" s="80"/>
      <c r="AZ124" s="80"/>
      <c r="BA124">
        <v>6</v>
      </c>
      <c r="BB124" s="79" t="str">
        <f>REPLACE(INDEX(GroupVertices[Group],MATCH(Edges[[#This Row],[Vertex 1]],GroupVertices[Vertex],0)),1,1,"")</f>
        <v>7</v>
      </c>
      <c r="BC124" s="79" t="str">
        <f>REPLACE(INDEX(GroupVertices[Group],MATCH(Edges[[#This Row],[Vertex 2]],GroupVertices[Vertex],0)),1,1,"")</f>
        <v>7</v>
      </c>
      <c r="BD124" s="48">
        <v>0</v>
      </c>
      <c r="BE124" s="49">
        <v>0</v>
      </c>
      <c r="BF124" s="48">
        <v>0</v>
      </c>
      <c r="BG124" s="49">
        <v>0</v>
      </c>
      <c r="BH124" s="48">
        <v>0</v>
      </c>
      <c r="BI124" s="49">
        <v>0</v>
      </c>
      <c r="BJ124" s="48">
        <v>8</v>
      </c>
      <c r="BK124" s="49">
        <v>100</v>
      </c>
      <c r="BL124" s="48">
        <v>8</v>
      </c>
    </row>
    <row r="125" spans="1:64" ht="15">
      <c r="A125" s="65" t="s">
        <v>297</v>
      </c>
      <c r="B125" s="65" t="s">
        <v>297</v>
      </c>
      <c r="C125" s="66" t="s">
        <v>2104</v>
      </c>
      <c r="D125" s="67">
        <v>10</v>
      </c>
      <c r="E125" s="68" t="s">
        <v>136</v>
      </c>
      <c r="F125" s="69">
        <v>12</v>
      </c>
      <c r="G125" s="66"/>
      <c r="H125" s="70"/>
      <c r="I125" s="71"/>
      <c r="J125" s="71"/>
      <c r="K125" s="34" t="s">
        <v>65</v>
      </c>
      <c r="L125" s="78">
        <v>125</v>
      </c>
      <c r="M125" s="78"/>
      <c r="N125" s="73"/>
      <c r="O125" s="80" t="s">
        <v>178</v>
      </c>
      <c r="P125" s="82">
        <v>43567.37435185185</v>
      </c>
      <c r="Q125" s="80" t="s">
        <v>363</v>
      </c>
      <c r="R125" s="84" t="s">
        <v>374</v>
      </c>
      <c r="S125" s="80" t="s">
        <v>376</v>
      </c>
      <c r="T125" s="80" t="s">
        <v>382</v>
      </c>
      <c r="U125" s="80"/>
      <c r="V125" s="84" t="s">
        <v>484</v>
      </c>
      <c r="W125" s="82">
        <v>43567.37435185185</v>
      </c>
      <c r="X125" s="84" t="s">
        <v>609</v>
      </c>
      <c r="Y125" s="80"/>
      <c r="Z125" s="80"/>
      <c r="AA125" s="86" t="s">
        <v>730</v>
      </c>
      <c r="AB125" s="80"/>
      <c r="AC125" s="80" t="b">
        <v>0</v>
      </c>
      <c r="AD125" s="80">
        <v>2</v>
      </c>
      <c r="AE125" s="86" t="s">
        <v>736</v>
      </c>
      <c r="AF125" s="80" t="b">
        <v>0</v>
      </c>
      <c r="AG125" s="80" t="s">
        <v>742</v>
      </c>
      <c r="AH125" s="80"/>
      <c r="AI125" s="86" t="s">
        <v>736</v>
      </c>
      <c r="AJ125" s="80" t="b">
        <v>0</v>
      </c>
      <c r="AK125" s="80">
        <v>0</v>
      </c>
      <c r="AL125" s="86" t="s">
        <v>736</v>
      </c>
      <c r="AM125" s="80" t="s">
        <v>750</v>
      </c>
      <c r="AN125" s="80" t="b">
        <v>0</v>
      </c>
      <c r="AO125" s="86" t="s">
        <v>730</v>
      </c>
      <c r="AP125" s="80" t="s">
        <v>178</v>
      </c>
      <c r="AQ125" s="80">
        <v>0</v>
      </c>
      <c r="AR125" s="80">
        <v>0</v>
      </c>
      <c r="AS125" s="80"/>
      <c r="AT125" s="80"/>
      <c r="AU125" s="80"/>
      <c r="AV125" s="80"/>
      <c r="AW125" s="80"/>
      <c r="AX125" s="80"/>
      <c r="AY125" s="80"/>
      <c r="AZ125" s="80"/>
      <c r="BA125">
        <v>6</v>
      </c>
      <c r="BB125" s="79" t="str">
        <f>REPLACE(INDEX(GroupVertices[Group],MATCH(Edges[[#This Row],[Vertex 1]],GroupVertices[Vertex],0)),1,1,"")</f>
        <v>7</v>
      </c>
      <c r="BC125" s="79" t="str">
        <f>REPLACE(INDEX(GroupVertices[Group],MATCH(Edges[[#This Row],[Vertex 2]],GroupVertices[Vertex],0)),1,1,"")</f>
        <v>7</v>
      </c>
      <c r="BD125" s="48">
        <v>0</v>
      </c>
      <c r="BE125" s="49">
        <v>0</v>
      </c>
      <c r="BF125" s="48">
        <v>0</v>
      </c>
      <c r="BG125" s="49">
        <v>0</v>
      </c>
      <c r="BH125" s="48">
        <v>0</v>
      </c>
      <c r="BI125" s="49">
        <v>0</v>
      </c>
      <c r="BJ125" s="48">
        <v>31</v>
      </c>
      <c r="BK125" s="49">
        <v>100</v>
      </c>
      <c r="BL125" s="48">
        <v>31</v>
      </c>
    </row>
    <row r="126" spans="1:64" ht="15">
      <c r="A126" s="65" t="s">
        <v>308</v>
      </c>
      <c r="B126" s="65" t="s">
        <v>297</v>
      </c>
      <c r="C126" s="66" t="s">
        <v>2103</v>
      </c>
      <c r="D126" s="67">
        <v>3</v>
      </c>
      <c r="E126" s="68" t="s">
        <v>132</v>
      </c>
      <c r="F126" s="69">
        <v>35</v>
      </c>
      <c r="G126" s="66"/>
      <c r="H126" s="70"/>
      <c r="I126" s="71"/>
      <c r="J126" s="71"/>
      <c r="K126" s="34" t="s">
        <v>65</v>
      </c>
      <c r="L126" s="78">
        <v>126</v>
      </c>
      <c r="M126" s="78"/>
      <c r="N126" s="73"/>
      <c r="O126" s="80" t="s">
        <v>315</v>
      </c>
      <c r="P126" s="82">
        <v>43567.710868055554</v>
      </c>
      <c r="Q126" s="80" t="s">
        <v>324</v>
      </c>
      <c r="R126" s="80"/>
      <c r="S126" s="80"/>
      <c r="T126" s="80"/>
      <c r="U126" s="80"/>
      <c r="V126" s="84" t="s">
        <v>491</v>
      </c>
      <c r="W126" s="82">
        <v>43567.710868055554</v>
      </c>
      <c r="X126" s="84" t="s">
        <v>610</v>
      </c>
      <c r="Y126" s="80"/>
      <c r="Z126" s="80"/>
      <c r="AA126" s="86" t="s">
        <v>731</v>
      </c>
      <c r="AB126" s="80"/>
      <c r="AC126" s="80" t="b">
        <v>0</v>
      </c>
      <c r="AD126" s="80">
        <v>0</v>
      </c>
      <c r="AE126" s="86" t="s">
        <v>736</v>
      </c>
      <c r="AF126" s="80" t="b">
        <v>0</v>
      </c>
      <c r="AG126" s="80" t="s">
        <v>742</v>
      </c>
      <c r="AH126" s="80"/>
      <c r="AI126" s="86" t="s">
        <v>736</v>
      </c>
      <c r="AJ126" s="80" t="b">
        <v>0</v>
      </c>
      <c r="AK126" s="80">
        <v>5</v>
      </c>
      <c r="AL126" s="86" t="s">
        <v>728</v>
      </c>
      <c r="AM126" s="80" t="s">
        <v>747</v>
      </c>
      <c r="AN126" s="80" t="b">
        <v>0</v>
      </c>
      <c r="AO126" s="86" t="s">
        <v>728</v>
      </c>
      <c r="AP126" s="80" t="s">
        <v>178</v>
      </c>
      <c r="AQ126" s="80">
        <v>0</v>
      </c>
      <c r="AR126" s="80">
        <v>0</v>
      </c>
      <c r="AS126" s="80"/>
      <c r="AT126" s="80"/>
      <c r="AU126" s="80"/>
      <c r="AV126" s="80"/>
      <c r="AW126" s="80"/>
      <c r="AX126" s="80"/>
      <c r="AY126" s="80"/>
      <c r="AZ126" s="80"/>
      <c r="BA126">
        <v>1</v>
      </c>
      <c r="BB126" s="79" t="str">
        <f>REPLACE(INDEX(GroupVertices[Group],MATCH(Edges[[#This Row],[Vertex 1]],GroupVertices[Vertex],0)),1,1,"")</f>
        <v>4</v>
      </c>
      <c r="BC126" s="79" t="str">
        <f>REPLACE(INDEX(GroupVertices[Group],MATCH(Edges[[#This Row],[Vertex 2]],GroupVertices[Vertex],0)),1,1,"")</f>
        <v>7</v>
      </c>
      <c r="BD126" s="48">
        <v>0</v>
      </c>
      <c r="BE126" s="49">
        <v>0</v>
      </c>
      <c r="BF126" s="48">
        <v>0</v>
      </c>
      <c r="BG126" s="49">
        <v>0</v>
      </c>
      <c r="BH126" s="48">
        <v>0</v>
      </c>
      <c r="BI126" s="49">
        <v>0</v>
      </c>
      <c r="BJ126" s="48">
        <v>35</v>
      </c>
      <c r="BK126" s="49">
        <v>100</v>
      </c>
      <c r="BL126" s="48">
        <v>35</v>
      </c>
    </row>
    <row r="127" spans="1:64" ht="15">
      <c r="A127" s="65" t="s">
        <v>309</v>
      </c>
      <c r="B127" s="65" t="s">
        <v>309</v>
      </c>
      <c r="C127" s="66" t="s">
        <v>2104</v>
      </c>
      <c r="D127" s="67">
        <v>10</v>
      </c>
      <c r="E127" s="68" t="s">
        <v>136</v>
      </c>
      <c r="F127" s="69">
        <v>12</v>
      </c>
      <c r="G127" s="66"/>
      <c r="H127" s="70"/>
      <c r="I127" s="71"/>
      <c r="J127" s="71"/>
      <c r="K127" s="34" t="s">
        <v>65</v>
      </c>
      <c r="L127" s="78">
        <v>127</v>
      </c>
      <c r="M127" s="78"/>
      <c r="N127" s="73"/>
      <c r="O127" s="80" t="s">
        <v>178</v>
      </c>
      <c r="P127" s="82">
        <v>43565.77594907407</v>
      </c>
      <c r="Q127" s="80" t="s">
        <v>335</v>
      </c>
      <c r="R127" s="84" t="s">
        <v>369</v>
      </c>
      <c r="S127" s="80" t="s">
        <v>375</v>
      </c>
      <c r="T127" s="80" t="s">
        <v>384</v>
      </c>
      <c r="U127" s="80"/>
      <c r="V127" s="84" t="s">
        <v>492</v>
      </c>
      <c r="W127" s="82">
        <v>43565.77594907407</v>
      </c>
      <c r="X127" s="84" t="s">
        <v>611</v>
      </c>
      <c r="Y127" s="80"/>
      <c r="Z127" s="80"/>
      <c r="AA127" s="86" t="s">
        <v>732</v>
      </c>
      <c r="AB127" s="80"/>
      <c r="AC127" s="80" t="b">
        <v>0</v>
      </c>
      <c r="AD127" s="80">
        <v>6</v>
      </c>
      <c r="AE127" s="86" t="s">
        <v>736</v>
      </c>
      <c r="AF127" s="80" t="b">
        <v>0</v>
      </c>
      <c r="AG127" s="80" t="s">
        <v>740</v>
      </c>
      <c r="AH127" s="80"/>
      <c r="AI127" s="86" t="s">
        <v>736</v>
      </c>
      <c r="AJ127" s="80" t="b">
        <v>0</v>
      </c>
      <c r="AK127" s="80">
        <v>3</v>
      </c>
      <c r="AL127" s="86" t="s">
        <v>736</v>
      </c>
      <c r="AM127" s="80" t="s">
        <v>746</v>
      </c>
      <c r="AN127" s="80" t="b">
        <v>0</v>
      </c>
      <c r="AO127" s="86" t="s">
        <v>732</v>
      </c>
      <c r="AP127" s="80" t="s">
        <v>178</v>
      </c>
      <c r="AQ127" s="80">
        <v>0</v>
      </c>
      <c r="AR127" s="80">
        <v>0</v>
      </c>
      <c r="AS127" s="80"/>
      <c r="AT127" s="80"/>
      <c r="AU127" s="80"/>
      <c r="AV127" s="80"/>
      <c r="AW127" s="80"/>
      <c r="AX127" s="80"/>
      <c r="AY127" s="80"/>
      <c r="AZ127" s="80"/>
      <c r="BA127">
        <v>2</v>
      </c>
      <c r="BB127" s="79" t="str">
        <f>REPLACE(INDEX(GroupVertices[Group],MATCH(Edges[[#This Row],[Vertex 1]],GroupVertices[Vertex],0)),1,1,"")</f>
        <v>4</v>
      </c>
      <c r="BC127" s="79" t="str">
        <f>REPLACE(INDEX(GroupVertices[Group],MATCH(Edges[[#This Row],[Vertex 2]],GroupVertices[Vertex],0)),1,1,"")</f>
        <v>4</v>
      </c>
      <c r="BD127" s="48">
        <v>0</v>
      </c>
      <c r="BE127" s="49">
        <v>0</v>
      </c>
      <c r="BF127" s="48">
        <v>0</v>
      </c>
      <c r="BG127" s="49">
        <v>0</v>
      </c>
      <c r="BH127" s="48">
        <v>0</v>
      </c>
      <c r="BI127" s="49">
        <v>0</v>
      </c>
      <c r="BJ127" s="48">
        <v>2</v>
      </c>
      <c r="BK127" s="49">
        <v>100</v>
      </c>
      <c r="BL127" s="48">
        <v>2</v>
      </c>
    </row>
    <row r="128" spans="1:64" ht="15">
      <c r="A128" s="65" t="s">
        <v>309</v>
      </c>
      <c r="B128" s="65" t="s">
        <v>309</v>
      </c>
      <c r="C128" s="66" t="s">
        <v>2104</v>
      </c>
      <c r="D128" s="67">
        <v>10</v>
      </c>
      <c r="E128" s="68" t="s">
        <v>136</v>
      </c>
      <c r="F128" s="69">
        <v>12</v>
      </c>
      <c r="G128" s="66"/>
      <c r="H128" s="70"/>
      <c r="I128" s="71"/>
      <c r="J128" s="71"/>
      <c r="K128" s="34" t="s">
        <v>65</v>
      </c>
      <c r="L128" s="78">
        <v>128</v>
      </c>
      <c r="M128" s="78"/>
      <c r="N128" s="73"/>
      <c r="O128" s="80" t="s">
        <v>178</v>
      </c>
      <c r="P128" s="82">
        <v>43566.240381944444</v>
      </c>
      <c r="Q128" s="80" t="s">
        <v>345</v>
      </c>
      <c r="R128" s="80"/>
      <c r="S128" s="80"/>
      <c r="T128" s="80" t="s">
        <v>384</v>
      </c>
      <c r="U128" s="80"/>
      <c r="V128" s="84" t="s">
        <v>492</v>
      </c>
      <c r="W128" s="82">
        <v>43566.240381944444</v>
      </c>
      <c r="X128" s="84" t="s">
        <v>612</v>
      </c>
      <c r="Y128" s="80"/>
      <c r="Z128" s="80"/>
      <c r="AA128" s="86" t="s">
        <v>733</v>
      </c>
      <c r="AB128" s="80"/>
      <c r="AC128" s="80" t="b">
        <v>0</v>
      </c>
      <c r="AD128" s="80">
        <v>45</v>
      </c>
      <c r="AE128" s="86" t="s">
        <v>736</v>
      </c>
      <c r="AF128" s="80" t="b">
        <v>0</v>
      </c>
      <c r="AG128" s="80" t="s">
        <v>742</v>
      </c>
      <c r="AH128" s="80"/>
      <c r="AI128" s="86" t="s">
        <v>736</v>
      </c>
      <c r="AJ128" s="80" t="b">
        <v>0</v>
      </c>
      <c r="AK128" s="80">
        <v>3</v>
      </c>
      <c r="AL128" s="86" t="s">
        <v>736</v>
      </c>
      <c r="AM128" s="80" t="s">
        <v>747</v>
      </c>
      <c r="AN128" s="80" t="b">
        <v>0</v>
      </c>
      <c r="AO128" s="86" t="s">
        <v>733</v>
      </c>
      <c r="AP128" s="80" t="s">
        <v>178</v>
      </c>
      <c r="AQ128" s="80">
        <v>0</v>
      </c>
      <c r="AR128" s="80">
        <v>0</v>
      </c>
      <c r="AS128" s="80"/>
      <c r="AT128" s="80"/>
      <c r="AU128" s="80"/>
      <c r="AV128" s="80"/>
      <c r="AW128" s="80"/>
      <c r="AX128" s="80"/>
      <c r="AY128" s="80"/>
      <c r="AZ128" s="80"/>
      <c r="BA128">
        <v>2</v>
      </c>
      <c r="BB128" s="79" t="str">
        <f>REPLACE(INDEX(GroupVertices[Group],MATCH(Edges[[#This Row],[Vertex 1]],GroupVertices[Vertex],0)),1,1,"")</f>
        <v>4</v>
      </c>
      <c r="BC128" s="79" t="str">
        <f>REPLACE(INDEX(GroupVertices[Group],MATCH(Edges[[#This Row],[Vertex 2]],GroupVertices[Vertex],0)),1,1,"")</f>
        <v>4</v>
      </c>
      <c r="BD128" s="48">
        <v>0</v>
      </c>
      <c r="BE128" s="49">
        <v>0</v>
      </c>
      <c r="BF128" s="48">
        <v>0</v>
      </c>
      <c r="BG128" s="49">
        <v>0</v>
      </c>
      <c r="BH128" s="48">
        <v>0</v>
      </c>
      <c r="BI128" s="49">
        <v>0</v>
      </c>
      <c r="BJ128" s="48">
        <v>35</v>
      </c>
      <c r="BK128" s="49">
        <v>100</v>
      </c>
      <c r="BL128" s="48">
        <v>35</v>
      </c>
    </row>
    <row r="129" spans="1:64" ht="15">
      <c r="A129" s="65" t="s">
        <v>308</v>
      </c>
      <c r="B129" s="65" t="s">
        <v>309</v>
      </c>
      <c r="C129" s="66" t="s">
        <v>2103</v>
      </c>
      <c r="D129" s="67">
        <v>3</v>
      </c>
      <c r="E129" s="68" t="s">
        <v>132</v>
      </c>
      <c r="F129" s="69">
        <v>35</v>
      </c>
      <c r="G129" s="66"/>
      <c r="H129" s="70"/>
      <c r="I129" s="71"/>
      <c r="J129" s="71"/>
      <c r="K129" s="34" t="s">
        <v>65</v>
      </c>
      <c r="L129" s="78">
        <v>129</v>
      </c>
      <c r="M129" s="78"/>
      <c r="N129" s="73"/>
      <c r="O129" s="80" t="s">
        <v>315</v>
      </c>
      <c r="P129" s="82">
        <v>43567.71344907407</v>
      </c>
      <c r="Q129" s="80" t="s">
        <v>345</v>
      </c>
      <c r="R129" s="80"/>
      <c r="S129" s="80"/>
      <c r="T129" s="80"/>
      <c r="U129" s="80"/>
      <c r="V129" s="84" t="s">
        <v>491</v>
      </c>
      <c r="W129" s="82">
        <v>43567.71344907407</v>
      </c>
      <c r="X129" s="84" t="s">
        <v>613</v>
      </c>
      <c r="Y129" s="80"/>
      <c r="Z129" s="80"/>
      <c r="AA129" s="86" t="s">
        <v>734</v>
      </c>
      <c r="AB129" s="80"/>
      <c r="AC129" s="80" t="b">
        <v>0</v>
      </c>
      <c r="AD129" s="80">
        <v>0</v>
      </c>
      <c r="AE129" s="86" t="s">
        <v>736</v>
      </c>
      <c r="AF129" s="80" t="b">
        <v>0</v>
      </c>
      <c r="AG129" s="80" t="s">
        <v>742</v>
      </c>
      <c r="AH129" s="80"/>
      <c r="AI129" s="86" t="s">
        <v>736</v>
      </c>
      <c r="AJ129" s="80" t="b">
        <v>0</v>
      </c>
      <c r="AK129" s="80">
        <v>3</v>
      </c>
      <c r="AL129" s="86" t="s">
        <v>733</v>
      </c>
      <c r="AM129" s="80" t="s">
        <v>747</v>
      </c>
      <c r="AN129" s="80" t="b">
        <v>0</v>
      </c>
      <c r="AO129" s="86" t="s">
        <v>733</v>
      </c>
      <c r="AP129" s="80" t="s">
        <v>178</v>
      </c>
      <c r="AQ129" s="80">
        <v>0</v>
      </c>
      <c r="AR129" s="80">
        <v>0</v>
      </c>
      <c r="AS129" s="80"/>
      <c r="AT129" s="80"/>
      <c r="AU129" s="80"/>
      <c r="AV129" s="80"/>
      <c r="AW129" s="80"/>
      <c r="AX129" s="80"/>
      <c r="AY129" s="80"/>
      <c r="AZ129" s="80"/>
      <c r="BA129">
        <v>1</v>
      </c>
      <c r="BB129" s="79" t="str">
        <f>REPLACE(INDEX(GroupVertices[Group],MATCH(Edges[[#This Row],[Vertex 1]],GroupVertices[Vertex],0)),1,1,"")</f>
        <v>4</v>
      </c>
      <c r="BC129" s="79" t="str">
        <f>REPLACE(INDEX(GroupVertices[Group],MATCH(Edges[[#This Row],[Vertex 2]],GroupVertices[Vertex],0)),1,1,"")</f>
        <v>4</v>
      </c>
      <c r="BD129" s="48">
        <v>0</v>
      </c>
      <c r="BE129" s="49">
        <v>0</v>
      </c>
      <c r="BF129" s="48">
        <v>0</v>
      </c>
      <c r="BG129" s="49">
        <v>0</v>
      </c>
      <c r="BH129" s="48">
        <v>0</v>
      </c>
      <c r="BI129" s="49">
        <v>0</v>
      </c>
      <c r="BJ129" s="48">
        <v>35</v>
      </c>
      <c r="BK129" s="49">
        <v>100</v>
      </c>
      <c r="BL129"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R3" r:id="rId1" display="https://www.instagram.com/p/Bv7LAbzgbddturwK-nuuYKkWINv4nHOF-pqAjs0/?utm_source=ig_twitter_share&amp;igshid=82xokqfin4sz"/>
    <hyperlink ref="R18" r:id="rId2" display="https://m.facebook.com/groups/120696791909494?view=permalink&amp;id=338671230112048"/>
    <hyperlink ref="R39" r:id="rId3" display="https://www.facebook.com/100003663972273/posts/1563109100487874/"/>
    <hyperlink ref="R41" r:id="rId4" display="http://chng.it/rbNLZPZg"/>
    <hyperlink ref="R42" r:id="rId5" display="http://chng.it/rbNLZPZg"/>
    <hyperlink ref="R50" r:id="rId6" display="http://chng.it/Wv7znwBS"/>
    <hyperlink ref="R53" r:id="rId7" display="https://www.instagram.com/p/BwE-4djBVuB/?igshid=18h4gqycbry16"/>
    <hyperlink ref="R93" r:id="rId8" display="https://twitter.com/dj_tural/status/1115961759104421891"/>
    <hyperlink ref="R94" r:id="rId9" display="http://chng.it/8yN9XxQC"/>
    <hyperlink ref="R95" r:id="rId10" display="http://chng.it/rbNLZPZg"/>
    <hyperlink ref="R113" r:id="rId11" display="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
    <hyperlink ref="R119" r:id="rId12" display="https://www.facebook.com/100000300995070/posts/2325769667443044/"/>
    <hyperlink ref="R125" r:id="rId13" display="https://www.facebook.com/goldmilliondollarboy/videos/867261483625412/UzpfSTEwMDAxMDMxMTEyNjY1Mjo4NTAwMDg4MjUzNTI4MTQ/?id=100010311126652"/>
    <hyperlink ref="R127" r:id="rId14" display="https://www.instagram.com/p/BwE-4djBVuB/?igshid=18h4gqycbry16"/>
    <hyperlink ref="U51" r:id="rId15" display="https://pbs.twimg.com/media/D30O5v2W4AAQ4v-.jpg"/>
    <hyperlink ref="U73" r:id="rId16" display="https://pbs.twimg.com/media/D30clqqX4AI19ji.jpg"/>
    <hyperlink ref="U78" r:id="rId17" display="https://pbs.twimg.com/media/D3u3So6W4AEfeuw.jpg"/>
    <hyperlink ref="U83" r:id="rId18" display="https://pbs.twimg.com/media/D32fYYfW4AArC31.jpg"/>
    <hyperlink ref="U98" r:id="rId19" display="https://pbs.twimg.com/media/D32dK1aXkAEpr14.jpg"/>
    <hyperlink ref="U99" r:id="rId20" display="https://pbs.twimg.com/media/D32dK1aXkAEpr14.jpg"/>
    <hyperlink ref="U100" r:id="rId21" display="https://pbs.twimg.com/media/D32dK1aXkAEpr14.jpg"/>
    <hyperlink ref="U108" r:id="rId22" display="https://pbs.twimg.com/media/D3zaWnOW0AYbRvS.jpg"/>
    <hyperlink ref="U115" r:id="rId23" display="https://pbs.twimg.com/media/D394OFDXoAQjrfG.jpg"/>
    <hyperlink ref="U116" r:id="rId24" display="https://pbs.twimg.com/media/D392hrmW4AAK3nv.jpg"/>
    <hyperlink ref="U117" r:id="rId25" display="https://pbs.twimg.com/media/D392hrmW4AAK3nv.jpg"/>
    <hyperlink ref="U118" r:id="rId26" display="https://pbs.twimg.com/media/D394ST5XkAMDaS0.jpg"/>
    <hyperlink ref="V3" r:id="rId27" display="http://pbs.twimg.com/profile_images/923202508104851456/HKa9CavF_normal.jpg"/>
    <hyperlink ref="V4" r:id="rId28" display="http://pbs.twimg.com/profile_images/1112367090566983680/BxHpl2JL_normal.jpg"/>
    <hyperlink ref="V5" r:id="rId29" display="http://pbs.twimg.com/profile_images/1085532272495742976/IY3GvzOQ_normal.jpg"/>
    <hyperlink ref="V6" r:id="rId30" display="http://pbs.twimg.com/profile_images/1113143319616471041/Wa_2ZrXs_normal.jpg"/>
    <hyperlink ref="V7" r:id="rId31" display="http://pbs.twimg.com/profile_images/1113465491316543488/_GmmXdIZ_normal.jpg"/>
    <hyperlink ref="V8" r:id="rId32" display="http://pbs.twimg.com/profile_images/1104976854803468288/yEZQ5YQj_normal.jpg"/>
    <hyperlink ref="V9" r:id="rId33" display="http://pbs.twimg.com/profile_images/1116633864670208000/GjIdM0Pk_normal.jpg"/>
    <hyperlink ref="V10" r:id="rId34" display="http://pbs.twimg.com/profile_images/1108127699124609026/poHCp8uS_normal.jpg"/>
    <hyperlink ref="V11" r:id="rId35" display="http://pbs.twimg.com/profile_images/1044876679393538048/f4buQtZ6_normal.jpg"/>
    <hyperlink ref="V12" r:id="rId36" display="http://pbs.twimg.com/profile_images/1115398423312834566/15rUiL1T_normal.jpg"/>
    <hyperlink ref="V13" r:id="rId37" display="http://pbs.twimg.com/profile_images/1115530468936392704/ODdzdqrB_normal.jpg"/>
    <hyperlink ref="V14" r:id="rId38" display="http://pbs.twimg.com/profile_images/681638555655909376/4d5y3J4z_normal.jpg"/>
    <hyperlink ref="V15" r:id="rId39" display="http://pbs.twimg.com/profile_images/1113396989301915650/0zGil1da_normal.jpg"/>
    <hyperlink ref="V16" r:id="rId40" display="http://pbs.twimg.com/profile_images/1115790977216602112/CVrTy3wo_normal.jpg"/>
    <hyperlink ref="V17" r:id="rId41" display="http://pbs.twimg.com/profile_images/947520620362850305/p8dYSByi_normal.jpg"/>
    <hyperlink ref="V18" r:id="rId42" display="http://pbs.twimg.com/profile_images/1114499259334897665/IXKvKNVi_normal.jpg"/>
    <hyperlink ref="V19" r:id="rId43" display="http://pbs.twimg.com/profile_images/1110798150934110209/c3LQ1XWc_normal.jpg"/>
    <hyperlink ref="V20" r:id="rId44" display="http://pbs.twimg.com/profile_images/1113343377146302465/TIIyCPug_normal.jpg"/>
    <hyperlink ref="V21" r:id="rId45" display="http://pbs.twimg.com/profile_images/1114868984661389312/hjUtHyID_normal.jpg"/>
    <hyperlink ref="V22" r:id="rId46" display="http://pbs.twimg.com/profile_images/1093450179859177473/ioFtmNrB_normal.jpg"/>
    <hyperlink ref="V23" r:id="rId47" display="http://pbs.twimg.com/profile_images/1082764255680696321/QylHnyzk_normal.jpg"/>
    <hyperlink ref="V24" r:id="rId48" display="http://pbs.twimg.com/profile_images/1084821850092433409/Ro3V8lFK_normal.jpg"/>
    <hyperlink ref="V25" r:id="rId49" display="http://abs.twimg.com/sticky/default_profile_images/default_profile_normal.png"/>
    <hyperlink ref="V26" r:id="rId50" display="http://pbs.twimg.com/profile_images/1115740047758770176/CQlVeZxb_normal.jpg"/>
    <hyperlink ref="V27" r:id="rId51" display="http://pbs.twimg.com/profile_images/1115740047758770176/CQlVeZxb_normal.jpg"/>
    <hyperlink ref="V28" r:id="rId52" display="http://pbs.twimg.com/profile_images/1116732439475437571/iEVo0jAt_normal.jpg"/>
    <hyperlink ref="V29" r:id="rId53" display="http://pbs.twimg.com/profile_images/1110502653526794240/z1Yo4552_normal.jpg"/>
    <hyperlink ref="V30" r:id="rId54" display="http://pbs.twimg.com/profile_images/1086836335242104838/h2_D9zQc_normal.jpg"/>
    <hyperlink ref="V31" r:id="rId55" display="http://pbs.twimg.com/profile_images/1107634249182691328/2xNNkcxe_normal.jpg"/>
    <hyperlink ref="V32" r:id="rId56" display="http://pbs.twimg.com/profile_images/1079453980575584256/H1oZDnw1_normal.jpg"/>
    <hyperlink ref="V33" r:id="rId57" display="http://pbs.twimg.com/profile_images/1095381419713544193/wlXcY-73_normal.jpg"/>
    <hyperlink ref="V34" r:id="rId58" display="http://pbs.twimg.com/profile_images/1114668149662679040/TCket1jD_normal.jpg"/>
    <hyperlink ref="V35" r:id="rId59" display="http://pbs.twimg.com/profile_images/1109898416279166976/RIDBMTOU_normal.jpg"/>
    <hyperlink ref="V36" r:id="rId60" display="http://pbs.twimg.com/profile_images/378800000531259856/ba0b3003f97024ae6e1365c37a069193_normal.jpeg"/>
    <hyperlink ref="V37" r:id="rId61" display="http://pbs.twimg.com/profile_images/1115206144086163456/7_Q0Unfs_normal.jpg"/>
    <hyperlink ref="V38" r:id="rId62" display="http://pbs.twimg.com/profile_images/1115206144086163456/7_Q0Unfs_normal.jpg"/>
    <hyperlink ref="V39" r:id="rId63" display="http://pbs.twimg.com/profile_images/417930304297648128/Cew7C0Bo_normal.jpeg"/>
    <hyperlink ref="V40" r:id="rId64" display="http://pbs.twimg.com/profile_images/1058981494184701952/np7icSYE_normal.jpg"/>
    <hyperlink ref="V41" r:id="rId65" display="http://pbs.twimg.com/profile_images/1058981494184701952/np7icSYE_normal.jpg"/>
    <hyperlink ref="V42" r:id="rId66" display="http://pbs.twimg.com/profile_images/1058981494184701952/np7icSYE_normal.jpg"/>
    <hyperlink ref="V43" r:id="rId67" display="http://pbs.twimg.com/profile_images/1104687278578913286/JFfAX8as_normal.jpg"/>
    <hyperlink ref="V44" r:id="rId68" display="http://pbs.twimg.com/profile_images/1111374671155478529/6uGxiPQW_normal.jpg"/>
    <hyperlink ref="V45" r:id="rId69" display="http://pbs.twimg.com/profile_images/1112629580026785792/AcihelcS_normal.jpg"/>
    <hyperlink ref="V46" r:id="rId70" display="http://pbs.twimg.com/profile_images/1104829014752092160/L9arGlvw_normal.jpg"/>
    <hyperlink ref="V47" r:id="rId71" display="http://pbs.twimg.com/profile_images/1061609812520304640/7fQ7AthK_normal.jpg"/>
    <hyperlink ref="V48" r:id="rId72" display="http://pbs.twimg.com/profile_images/447393480420376576/15vqIUi-_normal.jpeg"/>
    <hyperlink ref="V49" r:id="rId73" display="http://pbs.twimg.com/profile_images/1108469410568855552/jddnEpaZ_normal.jpg"/>
    <hyperlink ref="V50" r:id="rId74" display="http://abs.twimg.com/sticky/default_profile_images/default_profile_normal.png"/>
    <hyperlink ref="V51" r:id="rId75" display="https://pbs.twimg.com/media/D30O5v2W4AAQ4v-.jpg"/>
    <hyperlink ref="V52" r:id="rId76" display="http://pbs.twimg.com/profile_images/1054294533184331776/cuWIFsjA_normal.jpg"/>
    <hyperlink ref="V53" r:id="rId77" display="http://pbs.twimg.com/profile_images/871131446685163520/gya70wwV_normal.jpg"/>
    <hyperlink ref="V54" r:id="rId78" display="http://pbs.twimg.com/profile_images/1114674818987757568/JfC_WWXk_normal.jpg"/>
    <hyperlink ref="V55" r:id="rId79" display="http://pbs.twimg.com/profile_images/1079466462778150913/i9YXgWbO_normal.jpg"/>
    <hyperlink ref="V56" r:id="rId80" display="http://pbs.twimg.com/profile_images/1111660100182294528/D6fhfjIk_normal.jpg"/>
    <hyperlink ref="V57" r:id="rId81" display="http://pbs.twimg.com/profile_images/1038844410010759168/b0lkgcGJ_normal.jpg"/>
    <hyperlink ref="V58" r:id="rId82" display="http://pbs.twimg.com/profile_images/1091939741975613440/UZWU2lxQ_normal.jpg"/>
    <hyperlink ref="V59" r:id="rId83" display="http://pbs.twimg.com/profile_images/1109536876262772737/ywJE0AfN_normal.jpg"/>
    <hyperlink ref="V60" r:id="rId84" display="http://pbs.twimg.com/profile_images/1107667724375912448/5h_VQIkw_normal.jpg"/>
    <hyperlink ref="V61" r:id="rId85" display="http://pbs.twimg.com/profile_images/636597365122535428/FxKVo7kw_normal.jpg"/>
    <hyperlink ref="V62" r:id="rId86" display="http://pbs.twimg.com/profile_images/1042071606124838914/Q5b-kxv0_normal.jpg"/>
    <hyperlink ref="V63" r:id="rId87" display="http://pbs.twimg.com/profile_images/1115927496397074432/u2rTaxju_normal.jpg"/>
    <hyperlink ref="V64" r:id="rId88" display="http://pbs.twimg.com/profile_images/1115875215148560384/g5jji4xk_normal.jpg"/>
    <hyperlink ref="V65" r:id="rId89" display="http://pbs.twimg.com/profile_images/1115889702916304902/jvAhJky-_normal.jpg"/>
    <hyperlink ref="V66" r:id="rId90" display="http://pbs.twimg.com/profile_images/1115485804313305088/SpIbbIYV_normal.jpg"/>
    <hyperlink ref="V67" r:id="rId91" display="http://pbs.twimg.com/profile_images/1103673978453979137/vG9am83G_normal.jpg"/>
    <hyperlink ref="V68" r:id="rId92" display="http://pbs.twimg.com/profile_images/845579453317218304/ItycSqm9_normal.jpg"/>
    <hyperlink ref="V69" r:id="rId93" display="http://pbs.twimg.com/profile_images/1116574373974953984/jPCb1fFA_normal.jpg"/>
    <hyperlink ref="V70" r:id="rId94" display="http://pbs.twimg.com/profile_images/1114620389316091905/G_EumPne_normal.jpg"/>
    <hyperlink ref="V71" r:id="rId95" display="http://pbs.twimg.com/profile_images/1082325634544746503/gf2KTCrt_normal.jpg"/>
    <hyperlink ref="V72" r:id="rId96" display="http://pbs.twimg.com/profile_images/983090252188405760/2UP7UAL2_normal.jpg"/>
    <hyperlink ref="V73" r:id="rId97" display="https://pbs.twimg.com/media/D30clqqX4AI19ji.jpg"/>
    <hyperlink ref="V74" r:id="rId98" display="http://pbs.twimg.com/profile_images/1091442596629676032/UXfvNZes_normal.jpg"/>
    <hyperlink ref="V75" r:id="rId99" display="http://pbs.twimg.com/profile_images/1091442596629676032/UXfvNZes_normal.jpg"/>
    <hyperlink ref="V76" r:id="rId100" display="http://pbs.twimg.com/profile_images/1091442596629676032/UXfvNZes_normal.jpg"/>
    <hyperlink ref="V77" r:id="rId101" display="http://pbs.twimg.com/profile_images/1091442596629676032/UXfvNZes_normal.jpg"/>
    <hyperlink ref="V78" r:id="rId102" display="https://pbs.twimg.com/media/D3u3So6W4AEfeuw.jpg"/>
    <hyperlink ref="V79" r:id="rId103" display="http://pbs.twimg.com/profile_images/1113242200136146945/WRh4iYfX_normal.jpg"/>
    <hyperlink ref="V80" r:id="rId104" display="http://pbs.twimg.com/profile_images/1113242200136146945/WRh4iYfX_normal.jpg"/>
    <hyperlink ref="V81" r:id="rId105" display="http://pbs.twimg.com/profile_images/1115923836241883136/xB1FVkqO_normal.jpg"/>
    <hyperlink ref="V82" r:id="rId106" display="http://abs.twimg.com/sticky/default_profile_images/default_profile_normal.png"/>
    <hyperlink ref="V83" r:id="rId107" display="https://pbs.twimg.com/media/D32fYYfW4AArC31.jpg"/>
    <hyperlink ref="V84" r:id="rId108" display="http://pbs.twimg.com/profile_images/1116373451936272384/MTn0cXMJ_normal.jpg"/>
    <hyperlink ref="V85" r:id="rId109" display="http://pbs.twimg.com/profile_images/1116036259733024784/FH0f8o78_normal.jpg"/>
    <hyperlink ref="V86" r:id="rId110" display="http://abs.twimg.com/sticky/default_profile_images/default_profile_normal.png"/>
    <hyperlink ref="V87" r:id="rId111" display="http://pbs.twimg.com/profile_images/1113493237279404033/HXj-CjNw_normal.jpg"/>
    <hyperlink ref="V88" r:id="rId112" display="http://pbs.twimg.com/profile_images/1113493237279404033/HXj-CjNw_normal.jpg"/>
    <hyperlink ref="V89" r:id="rId113" display="http://pbs.twimg.com/profile_images/1116701132599037952/4plHM1Tk_normal.jpg"/>
    <hyperlink ref="V90" r:id="rId114" display="http://pbs.twimg.com/profile_images/778652174528221184/tNRemC3x_normal.jpg"/>
    <hyperlink ref="V91" r:id="rId115" display="http://pbs.twimg.com/profile_images/1096476714518089729/aQ7Dd-0l_normal.jpg"/>
    <hyperlink ref="V92" r:id="rId116" display="http://pbs.twimg.com/profile_images/1114786058422456320/C_xYu4l1_normal.jpg"/>
    <hyperlink ref="V93" r:id="rId117" display="http://pbs.twimg.com/profile_images/485763685512523776/obLu192w_normal.jpeg"/>
    <hyperlink ref="V94" r:id="rId118" display="http://pbs.twimg.com/profile_images/1024426821851467776/v7gj2krL_normal.jpg"/>
    <hyperlink ref="V95" r:id="rId119" display="http://pbs.twimg.com/profile_images/1079429946852941824/BYAQg-Ux_normal.jpg"/>
    <hyperlink ref="V96" r:id="rId120" display="http://pbs.twimg.com/profile_images/1116067245459935233/9wfecoE__normal.jpg"/>
    <hyperlink ref="V97" r:id="rId121" display="http://pbs.twimg.com/profile_images/1068209896666120192/1hQQp_MP_normal.jpg"/>
    <hyperlink ref="V98" r:id="rId122" display="https://pbs.twimg.com/media/D32dK1aXkAEpr14.jpg"/>
    <hyperlink ref="V99" r:id="rId123" display="https://pbs.twimg.com/media/D32dK1aXkAEpr14.jpg"/>
    <hyperlink ref="V100" r:id="rId124" display="https://pbs.twimg.com/media/D32dK1aXkAEpr14.jpg"/>
    <hyperlink ref="V101" r:id="rId125" display="http://pbs.twimg.com/profile_images/1068209896666120192/1hQQp_MP_normal.jpg"/>
    <hyperlink ref="V102" r:id="rId126" display="http://pbs.twimg.com/profile_images/1068209896666120192/1hQQp_MP_normal.jpg"/>
    <hyperlink ref="V103" r:id="rId127" display="http://pbs.twimg.com/profile_images/1068209896666120192/1hQQp_MP_normal.jpg"/>
    <hyperlink ref="V104" r:id="rId128" display="http://pbs.twimg.com/profile_images/1068209896666120192/1hQQp_MP_normal.jpg"/>
    <hyperlink ref="V105" r:id="rId129" display="http://pbs.twimg.com/profile_images/1116046894726303750/jfb18_Rh_normal.jpg"/>
    <hyperlink ref="V106" r:id="rId130" display="http://pbs.twimg.com/profile_images/1116046894726303750/jfb18_Rh_normal.jpg"/>
    <hyperlink ref="V107" r:id="rId131" display="http://pbs.twimg.com/profile_images/1068209896666120192/1hQQp_MP_normal.jpg"/>
    <hyperlink ref="V108" r:id="rId132" display="https://pbs.twimg.com/media/D3zaWnOW0AYbRvS.jpg"/>
    <hyperlink ref="V109" r:id="rId133" display="http://pbs.twimg.com/profile_images/1068209896666120192/1hQQp_MP_normal.jpg"/>
    <hyperlink ref="V110" r:id="rId134" display="http://pbs.twimg.com/profile_images/1068209896666120192/1hQQp_MP_normal.jpg"/>
    <hyperlink ref="V111" r:id="rId135" display="http://pbs.twimg.com/profile_images/1068209896666120192/1hQQp_MP_normal.jpg"/>
    <hyperlink ref="V112" r:id="rId136" display="http://pbs.twimg.com/profile_images/1063016588197146625/gPSa-_Ck_normal.jpg"/>
    <hyperlink ref="V113" r:id="rId137" display="http://pbs.twimg.com/profile_images/1115296068508495872/Y287iihn_normal.jpg"/>
    <hyperlink ref="V114" r:id="rId138" display="http://pbs.twimg.com/profile_images/1115296068508495872/Y287iihn_normal.jpg"/>
    <hyperlink ref="V115" r:id="rId139" display="https://pbs.twimg.com/media/D394OFDXoAQjrfG.jpg"/>
    <hyperlink ref="V116" r:id="rId140" display="https://pbs.twimg.com/media/D392hrmW4AAK3nv.jpg"/>
    <hyperlink ref="V117" r:id="rId141" display="https://pbs.twimg.com/media/D392hrmW4AAK3nv.jpg"/>
    <hyperlink ref="V118" r:id="rId142" display="https://pbs.twimg.com/media/D394ST5XkAMDaS0.jpg"/>
    <hyperlink ref="V119" r:id="rId143" display="http://pbs.twimg.com/profile_images/1030353921041215488/2zWNwTUQ_normal.jpg"/>
    <hyperlink ref="V120" r:id="rId144" display="http://pbs.twimg.com/profile_images/1079429946852941824/BYAQg-Ux_normal.jpg"/>
    <hyperlink ref="V121" r:id="rId145" display="http://pbs.twimg.com/profile_images/1079429946852941824/BYAQg-Ux_normal.jpg"/>
    <hyperlink ref="V122" r:id="rId146" display="http://pbs.twimg.com/profile_images/1079429946852941824/BYAQg-Ux_normal.jpg"/>
    <hyperlink ref="V123" r:id="rId147" display="http://pbs.twimg.com/profile_images/1079429946852941824/BYAQg-Ux_normal.jpg"/>
    <hyperlink ref="V124" r:id="rId148" display="http://pbs.twimg.com/profile_images/1079429946852941824/BYAQg-Ux_normal.jpg"/>
    <hyperlink ref="V125" r:id="rId149" display="http://pbs.twimg.com/profile_images/1079429946852941824/BYAQg-Ux_normal.jpg"/>
    <hyperlink ref="V126" r:id="rId150" display="http://pbs.twimg.com/profile_images/1116745402336862209/xTgln7fG_normal.jpg"/>
    <hyperlink ref="V127" r:id="rId151" display="http://pbs.twimg.com/profile_images/947073130165620736/cAC4kkMX_normal.jpg"/>
    <hyperlink ref="V128" r:id="rId152" display="http://pbs.twimg.com/profile_images/947073130165620736/cAC4kkMX_normal.jpg"/>
    <hyperlink ref="V129" r:id="rId153" display="http://pbs.twimg.com/profile_images/1116745402336862209/xTgln7fG_normal.jpg"/>
    <hyperlink ref="X3" r:id="rId154" display="https://twitter.com/aygun_mva96/status/1114599465665617920"/>
    <hyperlink ref="X4" r:id="rId155" display="https://twitter.com/heyitsnaddd/status/1115688072035758080"/>
    <hyperlink ref="X5" r:id="rId156" display="https://twitter.com/joonspuppees/status/1115688603747672065"/>
    <hyperlink ref="X6" r:id="rId157" display="https://twitter.com/crystalaej/status/1115690460775841792"/>
    <hyperlink ref="X7" r:id="rId158" display="https://twitter.com/jiminiehoodie_/status/1115690833133465606"/>
    <hyperlink ref="X8" r:id="rId159" display="https://twitter.com/moccawoo/status/1115691935786774529"/>
    <hyperlink ref="X9" r:id="rId160" display="https://twitter.com/auugun/status/1115698312718499846"/>
    <hyperlink ref="X10" r:id="rId161" display="https://twitter.com/ajooniex/status/1115715706123948032"/>
    <hyperlink ref="X11" r:id="rId162" display="https://twitter.com/mamaniiim/status/1115744885636653056"/>
    <hyperlink ref="X12" r:id="rId163" display="https://twitter.com/sugoikorea/status/1115754434523537408"/>
    <hyperlink ref="X13" r:id="rId164" display="https://twitter.com/lfl2000_/status/1115765075032199168"/>
    <hyperlink ref="X14" r:id="rId165" display="https://twitter.com/damayanti_minoz/status/1115782780007276544"/>
    <hyperlink ref="X15" r:id="rId166" display="https://twitter.com/stducktose/status/1115785119300714496"/>
    <hyperlink ref="X16" r:id="rId167" display="https://twitter.com/seoknami/status/1115788079980089344"/>
    <hyperlink ref="X17" r:id="rId168" display="https://twitter.com/aniesanne/status/1115792134525710340"/>
    <hyperlink ref="X18" r:id="rId169" display="https://twitter.com/sheymashey/status/1115863930633633792"/>
    <hyperlink ref="X19" r:id="rId170" display="https://twitter.com/shabyzz/status/1115869631560978432"/>
    <hyperlink ref="X20" r:id="rId171" display="https://twitter.com/jeihunn/status/1115903052651880448"/>
    <hyperlink ref="X21" r:id="rId172" display="https://twitter.com/bangtan52590698/status/1115913846865133570"/>
    <hyperlink ref="X22" r:id="rId173" display="https://twitter.com/muradaghayeeev/status/1115941402100289541"/>
    <hyperlink ref="X23" r:id="rId174" display="https://twitter.com/baharol_/status/1115979228565123072"/>
    <hyperlink ref="X24" r:id="rId175" display="https://twitter.com/oykuugirmen/status/1115984273855655937"/>
    <hyperlink ref="X25" r:id="rId176" display="https://twitter.com/winger8070/status/1115992488487948288"/>
    <hyperlink ref="X26" r:id="rId177" display="https://twitter.com/darknessqueenn_/status/1115860485335920648"/>
    <hyperlink ref="X27" r:id="rId178" display="https://twitter.com/darknessqueenn_/status/1115860944192716802"/>
    <hyperlink ref="X28" r:id="rId179" display="https://twitter.com/sesakisendes/status/1116002858183405568"/>
    <hyperlink ref="X29" r:id="rId180" display="https://twitter.com/gunai_alieva/status/1116007670648135680"/>
    <hyperlink ref="X30" r:id="rId181" display="https://twitter.com/sismailzadeh/status/1116007994846638080"/>
    <hyperlink ref="X31" r:id="rId182" display="https://twitter.com/rasulzaidov/status/1116009336407457793"/>
    <hyperlink ref="X32" r:id="rId183" display="https://twitter.com/brksnermin/status/1116011354618507265"/>
    <hyperlink ref="X33" r:id="rId184" display="https://twitter.com/huseynli_ilkin/status/1116013308669235201"/>
    <hyperlink ref="X34" r:id="rId185" display="https://twitter.com/sadako_sasaki/status/1116015023313358848"/>
    <hyperlink ref="X35" r:id="rId186" display="https://twitter.com/janmirzayeva/status/1116021686388891648"/>
    <hyperlink ref="X36" r:id="rId187" display="https://twitter.com/poladli/status/1116029865092841472"/>
    <hyperlink ref="X37" r:id="rId188" display="https://twitter.com/oruc_hummet/status/1116035272385486850"/>
    <hyperlink ref="X38" r:id="rId189" display="https://twitter.com/oruc_hummet/status/1116035286927052801"/>
    <hyperlink ref="X39" r:id="rId190" display="https://twitter.com/rafishka_aziz/status/1116036768200052736"/>
    <hyperlink ref="X40" r:id="rId191" display="https://twitter.com/jgaribova/status/1116041721702383616"/>
    <hyperlink ref="X41" r:id="rId192" display="https://twitter.com/jgaribova/status/1116041941618167809"/>
    <hyperlink ref="X42" r:id="rId193" display="https://twitter.com/jgaribova/status/1116041941618167809"/>
    <hyperlink ref="X43" r:id="rId194" display="https://twitter.com/rfarajli/status/1116044449258381312"/>
    <hyperlink ref="X44" r:id="rId195" display="https://twitter.com/babakhanli_/status/1116048019705737216"/>
    <hyperlink ref="X45" r:id="rId196" display="https://twitter.com/aydan_nabiyeva/status/1116051141631070208"/>
    <hyperlink ref="X46" r:id="rId197" display="https://twitter.com/huseynovakama/status/1116048004862095362"/>
    <hyperlink ref="X47" r:id="rId198" display="https://twitter.com/ebruliii94/status/1116051331565981697"/>
    <hyperlink ref="X48" r:id="rId199" display="https://twitter.com/ramin_huseyn/status/1116052875526930439"/>
    <hyperlink ref="X49" r:id="rId200" display="https://twitter.com/mhrrmzamanov/status/1116053654446989314"/>
    <hyperlink ref="X50" r:id="rId201" display="https://twitter.com/ilkin98190823/status/1116054843498561536"/>
    <hyperlink ref="X51" r:id="rId202" display="https://twitter.com/kama48964100/status/1116064674938806272"/>
    <hyperlink ref="X52" r:id="rId203" display="https://twitter.com/_roshen/status/1116065441045196800"/>
    <hyperlink ref="X53" r:id="rId204" display="https://twitter.com/namik_az/status/1116067247586463744"/>
    <hyperlink ref="X54" r:id="rId205" display="https://twitter.com/mrhydrl/status/1116067359754792962"/>
    <hyperlink ref="X55" r:id="rId206" display="https://twitter.com/farxaddd/status/1116068333105885184"/>
    <hyperlink ref="X56" r:id="rId207" display="https://twitter.com/gunelragimli/status/1116088668761014272"/>
    <hyperlink ref="X57" r:id="rId208" display="https://twitter.com/floresnarcissus/status/1116089813462147072"/>
    <hyperlink ref="X58" r:id="rId209" display="https://twitter.com/java_hva/status/1116091115604717569"/>
    <hyperlink ref="X59" r:id="rId210" display="https://twitter.com/tahire1908/status/1116105002915913728"/>
    <hyperlink ref="X60" r:id="rId211" display="https://twitter.com/19reshad03/status/1116111997299564544"/>
    <hyperlink ref="X61" r:id="rId212" display="https://twitter.com/ilkin_f/status/1116178060951396352"/>
    <hyperlink ref="X62" r:id="rId213" display="https://twitter.com/etibarlis/status/1116192961589473281"/>
    <hyperlink ref="X63" r:id="rId214" display="https://twitter.com/mehinibra/status/1116212746004172801"/>
    <hyperlink ref="X64" r:id="rId215" display="https://twitter.com/hylintangg/status/1116219421964419073"/>
    <hyperlink ref="X65" r:id="rId216" display="https://twitter.com/yeehawlix/status/1116221668073013248"/>
    <hyperlink ref="X66" r:id="rId217" display="https://twitter.com/ncteabag/status/1116222248409370624"/>
    <hyperlink ref="X67" r:id="rId218" display="https://twitter.com/flowersforhjs/status/1116223822913507328"/>
    <hyperlink ref="X68" r:id="rId219" display="https://twitter.com/ahmadovhikmat/status/1116228976257716224"/>
    <hyperlink ref="X69" r:id="rId220" display="https://twitter.com/fa1imma/status/1116270195658698752"/>
    <hyperlink ref="X70" r:id="rId221" display="https://twitter.com/konul_rustamova/status/1116271827305816065"/>
    <hyperlink ref="X71" r:id="rId222" display="https://twitter.com/fidanasofieva/status/1116272051650691072"/>
    <hyperlink ref="X72" r:id="rId223" display="https://twitter.com/guli072289/status/1116287324659310594"/>
    <hyperlink ref="X73" r:id="rId224" display="https://twitter.com/rustamlisabina/status/1116079728480460804"/>
    <hyperlink ref="X74" r:id="rId225" display="https://twitter.com/ruslanasad/status/1116180895847919616"/>
    <hyperlink ref="X75" r:id="rId226" display="https://twitter.com/ruslanasad/status/1116088621931667457"/>
    <hyperlink ref="X76" r:id="rId227" display="https://twitter.com/ruslanasad/status/1116088668354220032"/>
    <hyperlink ref="X77" r:id="rId228" display="https://twitter.com/ruslanasad/status/1116292482155859968"/>
    <hyperlink ref="X78" r:id="rId229" display="https://twitter.com/jamilajoon/status/1115686871823278086"/>
    <hyperlink ref="X79" r:id="rId230" display="https://twitter.com/seouitro/status/1116298807241842689"/>
    <hyperlink ref="X80" r:id="rId231" display="https://twitter.com/seouitro/status/1116298915165417472"/>
    <hyperlink ref="X81" r:id="rId232" display="https://twitter.com/revaaze/status/1116313335362981888"/>
    <hyperlink ref="X82" r:id="rId233" display="https://twitter.com/scovelljohn/status/1116317742448160768"/>
    <hyperlink ref="X83" r:id="rId234" display="https://twitter.com/cirtdanpro/status/1116223728302665728"/>
    <hyperlink ref="X84" r:id="rId235" display="https://twitter.com/samira_iv3/status/1116324224338100224"/>
    <hyperlink ref="X85" r:id="rId236" display="https://twitter.com/yourbiiss/status/1116343937931849730"/>
    <hyperlink ref="X86" r:id="rId237" display="https://twitter.com/sardarova_/status/1116370891137527811"/>
    <hyperlink ref="X87" r:id="rId238" display="https://twitter.com/reoabilssociety/status/1116183638968762368"/>
    <hyperlink ref="X88" r:id="rId239" display="https://twitter.com/reoabilssociety/status/1116374629944320000"/>
    <hyperlink ref="X89" r:id="rId240" display="https://twitter.com/agakhendi/status/1116382446734454785"/>
    <hyperlink ref="X90" r:id="rId241" display="https://twitter.com/ilaxa23/status/1116433986560065537"/>
    <hyperlink ref="X91" r:id="rId242" display="https://twitter.com/therealorkhan/status/1116481850019602434"/>
    <hyperlink ref="X92" r:id="rId243" display="https://twitter.com/hafeez_poldz/status/1116612953942315009"/>
    <hyperlink ref="X93" r:id="rId244" display="https://twitter.com/lel_aghayeva/status/1116623130401755137"/>
    <hyperlink ref="X94" r:id="rId245" display="https://twitter.com/lu4nica/status/1116619293527961600"/>
    <hyperlink ref="X95" r:id="rId246" display="https://twitter.com/ms_rzayeva/status/1115959665878282240"/>
    <hyperlink ref="X96" r:id="rId247" display="https://twitter.com/rayaramazanova/status/1116068625436356608"/>
    <hyperlink ref="X97" r:id="rId248" display="https://twitter.com/littleblackbab4/status/1116650681526620160"/>
    <hyperlink ref="X98" r:id="rId249" display="https://twitter.com/lu4nica/status/1116221095542185985"/>
    <hyperlink ref="X99" r:id="rId250" display="https://twitter.com/lu4nica/status/1116221095542185985"/>
    <hyperlink ref="X100" r:id="rId251" display="https://twitter.com/lu4nica/status/1116221095542185985"/>
    <hyperlink ref="X101" r:id="rId252" display="https://twitter.com/littleblackbab4/status/1116651028609417216"/>
    <hyperlink ref="X102" r:id="rId253" display="https://twitter.com/littleblackbab4/status/1116651028609417216"/>
    <hyperlink ref="X103" r:id="rId254" display="https://twitter.com/littleblackbab4/status/1116651028609417216"/>
    <hyperlink ref="X104" r:id="rId255" display="https://twitter.com/littleblackbab4/status/1116651028609417216"/>
    <hyperlink ref="X105" r:id="rId256" display="https://twitter.com/xaliqm1/status/1116025668041572353"/>
    <hyperlink ref="X106" r:id="rId257" display="https://twitter.com/xaliqm1/status/1116026505228955648"/>
    <hyperlink ref="X107" r:id="rId258" display="https://twitter.com/littleblackbab4/status/1116651432139214848"/>
    <hyperlink ref="X108" r:id="rId259" display="https://twitter.com/endorphinbaku/status/1116006896496934913"/>
    <hyperlink ref="X109" r:id="rId260" display="https://twitter.com/littleblackbab4/status/1116651457732911107"/>
    <hyperlink ref="X110" r:id="rId261" display="https://twitter.com/littleblackbab4/status/1116651095303106560"/>
    <hyperlink ref="X111" r:id="rId262" display="https://twitter.com/littleblackbab4/status/1116652865760706561"/>
    <hyperlink ref="X112" r:id="rId263" display="https://twitter.com/iko_cobain/status/1116666804489867265"/>
    <hyperlink ref="X113" r:id="rId264" display="https://twitter.com/yoonkookologist/status/1116220895255781376"/>
    <hyperlink ref="X114" r:id="rId265" display="https://twitter.com/yoonkookologist/status/1116732289415827456"/>
    <hyperlink ref="X115" r:id="rId266" display="https://twitter.com/biolojizm/status/1116743424064008192"/>
    <hyperlink ref="X116" r:id="rId267" display="https://twitter.com/xaaay_f/status/1116741569384554496"/>
    <hyperlink ref="X117" r:id="rId268" display="https://twitter.com/xuduayx/status/1116743259827703808"/>
    <hyperlink ref="X118" r:id="rId269" display="https://twitter.com/xuduayx/status/1116743595640414209"/>
    <hyperlink ref="X119" r:id="rId270" display="https://twitter.com/sevinj0606/status/1116748283538489357"/>
    <hyperlink ref="X120" r:id="rId271" display="https://twitter.com/ms_rzayeva/status/1115943798067146752"/>
    <hyperlink ref="X121" r:id="rId272" display="https://twitter.com/ms_rzayeva/status/1115956726405173248"/>
    <hyperlink ref="X122" r:id="rId273" display="https://twitter.com/ms_rzayeva/status/1115957100281253888"/>
    <hyperlink ref="X123" r:id="rId274" display="https://twitter.com/ms_rzayeva/status/1115957663001645058"/>
    <hyperlink ref="X124" r:id="rId275" display="https://twitter.com/ms_rzayeva/status/1116388869027581952"/>
    <hyperlink ref="X125" r:id="rId276" display="https://twitter.com/ms_rzayeva/status/1116626779538509829"/>
    <hyperlink ref="X126" r:id="rId277" display="https://twitter.com/yellowdreams16/status/1116748728847745025"/>
    <hyperlink ref="X127" r:id="rId278" display="https://twitter.com/muradarif/status/1116047537645871105"/>
    <hyperlink ref="X128" r:id="rId279" display="https://twitter.com/muradarif/status/1116215842864340992"/>
    <hyperlink ref="X129" r:id="rId280" display="https://twitter.com/yellowdreams16/status/1116749663007334405"/>
    <hyperlink ref="AZ78" r:id="rId281" display="https://api.twitter.com/1.1/geo/id/efc23cd34689b068.json"/>
  </hyperlinks>
  <printOptions/>
  <pageMargins left="0.7" right="0.7" top="0.75" bottom="0.75" header="0.3" footer="0.3"/>
  <pageSetup horizontalDpi="600" verticalDpi="600" orientation="portrait" r:id="rId285"/>
  <legacyDrawing r:id="rId283"/>
  <tableParts>
    <tablePart r:id="rId2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1837</v>
      </c>
      <c r="B1" s="13" t="s">
        <v>2045</v>
      </c>
      <c r="C1" s="13" t="s">
        <v>2046</v>
      </c>
      <c r="D1" s="13" t="s">
        <v>144</v>
      </c>
      <c r="E1" s="13" t="s">
        <v>2048</v>
      </c>
      <c r="F1" s="13" t="s">
        <v>2049</v>
      </c>
      <c r="G1" s="13" t="s">
        <v>2050</v>
      </c>
    </row>
    <row r="2" spans="1:7" ht="15">
      <c r="A2" s="79" t="s">
        <v>1500</v>
      </c>
      <c r="B2" s="79">
        <v>1</v>
      </c>
      <c r="C2" s="121">
        <v>0.0003436426116838488</v>
      </c>
      <c r="D2" s="79" t="s">
        <v>2047</v>
      </c>
      <c r="E2" s="79"/>
      <c r="F2" s="79"/>
      <c r="G2" s="79"/>
    </row>
    <row r="3" spans="1:7" ht="15">
      <c r="A3" s="79" t="s">
        <v>1501</v>
      </c>
      <c r="B3" s="79">
        <v>146</v>
      </c>
      <c r="C3" s="121">
        <v>0.05017182130584193</v>
      </c>
      <c r="D3" s="79" t="s">
        <v>2047</v>
      </c>
      <c r="E3" s="79"/>
      <c r="F3" s="79"/>
      <c r="G3" s="79"/>
    </row>
    <row r="4" spans="1:7" ht="15">
      <c r="A4" s="79" t="s">
        <v>1502</v>
      </c>
      <c r="B4" s="79">
        <v>1</v>
      </c>
      <c r="C4" s="121">
        <v>0.0003436426116838488</v>
      </c>
      <c r="D4" s="79" t="s">
        <v>2047</v>
      </c>
      <c r="E4" s="79"/>
      <c r="F4" s="79"/>
      <c r="G4" s="79"/>
    </row>
    <row r="5" spans="1:7" ht="15">
      <c r="A5" s="79" t="s">
        <v>1503</v>
      </c>
      <c r="B5" s="79">
        <v>2763</v>
      </c>
      <c r="C5" s="121">
        <v>0.9494845360824742</v>
      </c>
      <c r="D5" s="79" t="s">
        <v>2047</v>
      </c>
      <c r="E5" s="79"/>
      <c r="F5" s="79"/>
      <c r="G5" s="79"/>
    </row>
    <row r="6" spans="1:7" ht="15">
      <c r="A6" s="79" t="s">
        <v>1504</v>
      </c>
      <c r="B6" s="79">
        <v>2910</v>
      </c>
      <c r="C6" s="121">
        <v>1</v>
      </c>
      <c r="D6" s="79" t="s">
        <v>2047</v>
      </c>
      <c r="E6" s="79"/>
      <c r="F6" s="79"/>
      <c r="G6" s="79"/>
    </row>
    <row r="7" spans="1:7" ht="15">
      <c r="A7" s="85" t="s">
        <v>1505</v>
      </c>
      <c r="B7" s="85">
        <v>121</v>
      </c>
      <c r="C7" s="122">
        <v>0</v>
      </c>
      <c r="D7" s="85" t="s">
        <v>2047</v>
      </c>
      <c r="E7" s="85" t="b">
        <v>0</v>
      </c>
      <c r="F7" s="85" t="b">
        <v>0</v>
      </c>
      <c r="G7" s="85" t="b">
        <v>0</v>
      </c>
    </row>
    <row r="8" spans="1:7" ht="15">
      <c r="A8" s="85" t="s">
        <v>1506</v>
      </c>
      <c r="B8" s="85">
        <v>81</v>
      </c>
      <c r="C8" s="122">
        <v>0.0063999675731921234</v>
      </c>
      <c r="D8" s="85" t="s">
        <v>2047</v>
      </c>
      <c r="E8" s="85" t="b">
        <v>0</v>
      </c>
      <c r="F8" s="85" t="b">
        <v>0</v>
      </c>
      <c r="G8" s="85" t="b">
        <v>0</v>
      </c>
    </row>
    <row r="9" spans="1:7" ht="15">
      <c r="A9" s="85" t="s">
        <v>1507</v>
      </c>
      <c r="B9" s="85">
        <v>67</v>
      </c>
      <c r="C9" s="122">
        <v>0.012195583366744249</v>
      </c>
      <c r="D9" s="85" t="s">
        <v>2047</v>
      </c>
      <c r="E9" s="85" t="b">
        <v>0</v>
      </c>
      <c r="F9" s="85" t="b">
        <v>0</v>
      </c>
      <c r="G9" s="85" t="b">
        <v>0</v>
      </c>
    </row>
    <row r="10" spans="1:7" ht="15">
      <c r="A10" s="85" t="s">
        <v>1508</v>
      </c>
      <c r="B10" s="85">
        <v>63</v>
      </c>
      <c r="C10" s="122">
        <v>0.012546672579921373</v>
      </c>
      <c r="D10" s="85" t="s">
        <v>2047</v>
      </c>
      <c r="E10" s="85" t="b">
        <v>0</v>
      </c>
      <c r="F10" s="85" t="b">
        <v>0</v>
      </c>
      <c r="G10" s="85" t="b">
        <v>0</v>
      </c>
    </row>
    <row r="11" spans="1:7" ht="15">
      <c r="A11" s="85" t="s">
        <v>386</v>
      </c>
      <c r="B11" s="85">
        <v>58</v>
      </c>
      <c r="C11" s="122">
        <v>0.008396522144924635</v>
      </c>
      <c r="D11" s="85" t="s">
        <v>2047</v>
      </c>
      <c r="E11" s="85" t="b">
        <v>0</v>
      </c>
      <c r="F11" s="85" t="b">
        <v>0</v>
      </c>
      <c r="G11" s="85" t="b">
        <v>0</v>
      </c>
    </row>
    <row r="12" spans="1:7" ht="15">
      <c r="A12" s="85" t="s">
        <v>1516</v>
      </c>
      <c r="B12" s="85">
        <v>58</v>
      </c>
      <c r="C12" s="122">
        <v>0.009865132032943697</v>
      </c>
      <c r="D12" s="85" t="s">
        <v>2047</v>
      </c>
      <c r="E12" s="85" t="b">
        <v>0</v>
      </c>
      <c r="F12" s="85" t="b">
        <v>0</v>
      </c>
      <c r="G12" s="85" t="b">
        <v>0</v>
      </c>
    </row>
    <row r="13" spans="1:7" ht="15">
      <c r="A13" s="85" t="s">
        <v>1513</v>
      </c>
      <c r="B13" s="85">
        <v>51</v>
      </c>
      <c r="C13" s="122">
        <v>0.00867451264965739</v>
      </c>
      <c r="D13" s="85" t="s">
        <v>2047</v>
      </c>
      <c r="E13" s="85" t="b">
        <v>0</v>
      </c>
      <c r="F13" s="85" t="b">
        <v>1</v>
      </c>
      <c r="G13" s="85" t="b">
        <v>0</v>
      </c>
    </row>
    <row r="14" spans="1:7" ht="15">
      <c r="A14" s="85" t="s">
        <v>1511</v>
      </c>
      <c r="B14" s="85">
        <v>44</v>
      </c>
      <c r="C14" s="122">
        <v>0.008762755452643498</v>
      </c>
      <c r="D14" s="85" t="s">
        <v>2047</v>
      </c>
      <c r="E14" s="85" t="b">
        <v>0</v>
      </c>
      <c r="F14" s="85" t="b">
        <v>0</v>
      </c>
      <c r="G14" s="85" t="b">
        <v>0</v>
      </c>
    </row>
    <row r="15" spans="1:7" ht="15">
      <c r="A15" s="85" t="s">
        <v>1525</v>
      </c>
      <c r="B15" s="85">
        <v>38</v>
      </c>
      <c r="C15" s="122">
        <v>0.01385004861097806</v>
      </c>
      <c r="D15" s="85" t="s">
        <v>2047</v>
      </c>
      <c r="E15" s="85" t="b">
        <v>0</v>
      </c>
      <c r="F15" s="85" t="b">
        <v>0</v>
      </c>
      <c r="G15" s="85" t="b">
        <v>0</v>
      </c>
    </row>
    <row r="16" spans="1:7" ht="15">
      <c r="A16" s="85" t="s">
        <v>1532</v>
      </c>
      <c r="B16" s="85">
        <v>33</v>
      </c>
      <c r="C16" s="122">
        <v>0.008441050410005695</v>
      </c>
      <c r="D16" s="85" t="s">
        <v>2047</v>
      </c>
      <c r="E16" s="85" t="b">
        <v>0</v>
      </c>
      <c r="F16" s="85" t="b">
        <v>0</v>
      </c>
      <c r="G16" s="85" t="b">
        <v>0</v>
      </c>
    </row>
    <row r="17" spans="1:7" ht="15">
      <c r="A17" s="85" t="s">
        <v>1546</v>
      </c>
      <c r="B17" s="85">
        <v>28</v>
      </c>
      <c r="C17" s="122">
        <v>0.008067799406744543</v>
      </c>
      <c r="D17" s="85" t="s">
        <v>2047</v>
      </c>
      <c r="E17" s="85" t="b">
        <v>0</v>
      </c>
      <c r="F17" s="85" t="b">
        <v>0</v>
      </c>
      <c r="G17" s="85" t="b">
        <v>0</v>
      </c>
    </row>
    <row r="18" spans="1:7" ht="15">
      <c r="A18" s="85" t="s">
        <v>1547</v>
      </c>
      <c r="B18" s="85">
        <v>27</v>
      </c>
      <c r="C18" s="122">
        <v>0.00797297523402153</v>
      </c>
      <c r="D18" s="85" t="s">
        <v>2047</v>
      </c>
      <c r="E18" s="85" t="b">
        <v>0</v>
      </c>
      <c r="F18" s="85" t="b">
        <v>0</v>
      </c>
      <c r="G18" s="85" t="b">
        <v>0</v>
      </c>
    </row>
    <row r="19" spans="1:7" ht="15">
      <c r="A19" s="85" t="s">
        <v>1838</v>
      </c>
      <c r="B19" s="85">
        <v>26</v>
      </c>
      <c r="C19" s="122">
        <v>0.007870857924291222</v>
      </c>
      <c r="D19" s="85" t="s">
        <v>2047</v>
      </c>
      <c r="E19" s="85" t="b">
        <v>0</v>
      </c>
      <c r="F19" s="85" t="b">
        <v>0</v>
      </c>
      <c r="G19" s="85" t="b">
        <v>0</v>
      </c>
    </row>
    <row r="20" spans="1:7" ht="15">
      <c r="A20" s="85" t="s">
        <v>1510</v>
      </c>
      <c r="B20" s="85">
        <v>25</v>
      </c>
      <c r="C20" s="122">
        <v>0.0077611668364054</v>
      </c>
      <c r="D20" s="85" t="s">
        <v>2047</v>
      </c>
      <c r="E20" s="85" t="b">
        <v>0</v>
      </c>
      <c r="F20" s="85" t="b">
        <v>0</v>
      </c>
      <c r="G20" s="85" t="b">
        <v>0</v>
      </c>
    </row>
    <row r="21" spans="1:7" ht="15">
      <c r="A21" s="85" t="s">
        <v>1512</v>
      </c>
      <c r="B21" s="85">
        <v>25</v>
      </c>
      <c r="C21" s="122">
        <v>0.0077611668364054</v>
      </c>
      <c r="D21" s="85" t="s">
        <v>2047</v>
      </c>
      <c r="E21" s="85" t="b">
        <v>0</v>
      </c>
      <c r="F21" s="85" t="b">
        <v>0</v>
      </c>
      <c r="G21" s="85" t="b">
        <v>0</v>
      </c>
    </row>
    <row r="22" spans="1:7" ht="15">
      <c r="A22" s="85" t="s">
        <v>1514</v>
      </c>
      <c r="B22" s="85">
        <v>25</v>
      </c>
      <c r="C22" s="122">
        <v>0.0077611668364054</v>
      </c>
      <c r="D22" s="85" t="s">
        <v>2047</v>
      </c>
      <c r="E22" s="85" t="b">
        <v>0</v>
      </c>
      <c r="F22" s="85" t="b">
        <v>0</v>
      </c>
      <c r="G22" s="85" t="b">
        <v>0</v>
      </c>
    </row>
    <row r="23" spans="1:7" ht="15">
      <c r="A23" s="85" t="s">
        <v>1515</v>
      </c>
      <c r="B23" s="85">
        <v>25</v>
      </c>
      <c r="C23" s="122">
        <v>0.0077611668364054</v>
      </c>
      <c r="D23" s="85" t="s">
        <v>2047</v>
      </c>
      <c r="E23" s="85" t="b">
        <v>0</v>
      </c>
      <c r="F23" s="85" t="b">
        <v>0</v>
      </c>
      <c r="G23" s="85" t="b">
        <v>0</v>
      </c>
    </row>
    <row r="24" spans="1:7" ht="15">
      <c r="A24" s="85" t="s">
        <v>1487</v>
      </c>
      <c r="B24" s="85">
        <v>25</v>
      </c>
      <c r="C24" s="122">
        <v>0.0077611668364054</v>
      </c>
      <c r="D24" s="85" t="s">
        <v>2047</v>
      </c>
      <c r="E24" s="85" t="b">
        <v>0</v>
      </c>
      <c r="F24" s="85" t="b">
        <v>1</v>
      </c>
      <c r="G24" s="85" t="b">
        <v>0</v>
      </c>
    </row>
    <row r="25" spans="1:7" ht="15">
      <c r="A25" s="85" t="s">
        <v>1542</v>
      </c>
      <c r="B25" s="85">
        <v>24</v>
      </c>
      <c r="C25" s="122">
        <v>0.007643598860614805</v>
      </c>
      <c r="D25" s="85" t="s">
        <v>2047</v>
      </c>
      <c r="E25" s="85" t="b">
        <v>0</v>
      </c>
      <c r="F25" s="85" t="b">
        <v>0</v>
      </c>
      <c r="G25" s="85" t="b">
        <v>0</v>
      </c>
    </row>
    <row r="26" spans="1:7" ht="15">
      <c r="A26" s="85" t="s">
        <v>1545</v>
      </c>
      <c r="B26" s="85">
        <v>23</v>
      </c>
      <c r="C26" s="122">
        <v>0.00945329309111409</v>
      </c>
      <c r="D26" s="85" t="s">
        <v>2047</v>
      </c>
      <c r="E26" s="85" t="b">
        <v>0</v>
      </c>
      <c r="F26" s="85" t="b">
        <v>1</v>
      </c>
      <c r="G26" s="85" t="b">
        <v>0</v>
      </c>
    </row>
    <row r="27" spans="1:7" ht="15">
      <c r="A27" s="85" t="s">
        <v>1839</v>
      </c>
      <c r="B27" s="85">
        <v>20</v>
      </c>
      <c r="C27" s="122">
        <v>0.007087537394854659</v>
      </c>
      <c r="D27" s="85" t="s">
        <v>2047</v>
      </c>
      <c r="E27" s="85" t="b">
        <v>0</v>
      </c>
      <c r="F27" s="85" t="b">
        <v>0</v>
      </c>
      <c r="G27" s="85" t="b">
        <v>0</v>
      </c>
    </row>
    <row r="28" spans="1:7" ht="15">
      <c r="A28" s="85" t="s">
        <v>1526</v>
      </c>
      <c r="B28" s="85">
        <v>19</v>
      </c>
      <c r="C28" s="122">
        <v>0.00692502430548903</v>
      </c>
      <c r="D28" s="85" t="s">
        <v>2047</v>
      </c>
      <c r="E28" s="85" t="b">
        <v>0</v>
      </c>
      <c r="F28" s="85" t="b">
        <v>0</v>
      </c>
      <c r="G28" s="85" t="b">
        <v>0</v>
      </c>
    </row>
    <row r="29" spans="1:7" ht="15">
      <c r="A29" s="85" t="s">
        <v>1527</v>
      </c>
      <c r="B29" s="85">
        <v>19</v>
      </c>
      <c r="C29" s="122">
        <v>0.00692502430548903</v>
      </c>
      <c r="D29" s="85" t="s">
        <v>2047</v>
      </c>
      <c r="E29" s="85" t="b">
        <v>0</v>
      </c>
      <c r="F29" s="85" t="b">
        <v>0</v>
      </c>
      <c r="G29" s="85" t="b">
        <v>0</v>
      </c>
    </row>
    <row r="30" spans="1:7" ht="15">
      <c r="A30" s="85" t="s">
        <v>1840</v>
      </c>
      <c r="B30" s="85">
        <v>19</v>
      </c>
      <c r="C30" s="122">
        <v>0.00692502430548903</v>
      </c>
      <c r="D30" s="85" t="s">
        <v>2047</v>
      </c>
      <c r="E30" s="85" t="b">
        <v>0</v>
      </c>
      <c r="F30" s="85" t="b">
        <v>0</v>
      </c>
      <c r="G30" s="85" t="b">
        <v>0</v>
      </c>
    </row>
    <row r="31" spans="1:7" ht="15">
      <c r="A31" s="85" t="s">
        <v>1841</v>
      </c>
      <c r="B31" s="85">
        <v>19</v>
      </c>
      <c r="C31" s="122">
        <v>0.00692502430548903</v>
      </c>
      <c r="D31" s="85" t="s">
        <v>2047</v>
      </c>
      <c r="E31" s="85" t="b">
        <v>0</v>
      </c>
      <c r="F31" s="85" t="b">
        <v>0</v>
      </c>
      <c r="G31" s="85" t="b">
        <v>0</v>
      </c>
    </row>
    <row r="32" spans="1:7" ht="15">
      <c r="A32" s="85" t="s">
        <v>1842</v>
      </c>
      <c r="B32" s="85">
        <v>19</v>
      </c>
      <c r="C32" s="122">
        <v>0.00692502430548903</v>
      </c>
      <c r="D32" s="85" t="s">
        <v>2047</v>
      </c>
      <c r="E32" s="85" t="b">
        <v>0</v>
      </c>
      <c r="F32" s="85" t="b">
        <v>0</v>
      </c>
      <c r="G32" s="85" t="b">
        <v>0</v>
      </c>
    </row>
    <row r="33" spans="1:7" ht="15">
      <c r="A33" s="85" t="s">
        <v>1843</v>
      </c>
      <c r="B33" s="85">
        <v>19</v>
      </c>
      <c r="C33" s="122">
        <v>0.00692502430548903</v>
      </c>
      <c r="D33" s="85" t="s">
        <v>2047</v>
      </c>
      <c r="E33" s="85" t="b">
        <v>0</v>
      </c>
      <c r="F33" s="85" t="b">
        <v>0</v>
      </c>
      <c r="G33" s="85" t="b">
        <v>0</v>
      </c>
    </row>
    <row r="34" spans="1:7" ht="15">
      <c r="A34" s="85" t="s">
        <v>1844</v>
      </c>
      <c r="B34" s="85">
        <v>19</v>
      </c>
      <c r="C34" s="122">
        <v>0.00692502430548903</v>
      </c>
      <c r="D34" s="85" t="s">
        <v>2047</v>
      </c>
      <c r="E34" s="85" t="b">
        <v>0</v>
      </c>
      <c r="F34" s="85" t="b">
        <v>0</v>
      </c>
      <c r="G34" s="85" t="b">
        <v>0</v>
      </c>
    </row>
    <row r="35" spans="1:7" ht="15">
      <c r="A35" s="85" t="s">
        <v>1845</v>
      </c>
      <c r="B35" s="85">
        <v>19</v>
      </c>
      <c r="C35" s="122">
        <v>0.00692502430548903</v>
      </c>
      <c r="D35" s="85" t="s">
        <v>2047</v>
      </c>
      <c r="E35" s="85" t="b">
        <v>0</v>
      </c>
      <c r="F35" s="85" t="b">
        <v>1</v>
      </c>
      <c r="G35" s="85" t="b">
        <v>0</v>
      </c>
    </row>
    <row r="36" spans="1:7" ht="15">
      <c r="A36" s="85" t="s">
        <v>1846</v>
      </c>
      <c r="B36" s="85">
        <v>19</v>
      </c>
      <c r="C36" s="122">
        <v>0.00692502430548903</v>
      </c>
      <c r="D36" s="85" t="s">
        <v>2047</v>
      </c>
      <c r="E36" s="85" t="b">
        <v>0</v>
      </c>
      <c r="F36" s="85" t="b">
        <v>0</v>
      </c>
      <c r="G36" s="85" t="b">
        <v>0</v>
      </c>
    </row>
    <row r="37" spans="1:7" ht="15">
      <c r="A37" s="85" t="s">
        <v>1530</v>
      </c>
      <c r="B37" s="85">
        <v>13</v>
      </c>
      <c r="C37" s="122">
        <v>0.0057094044578989</v>
      </c>
      <c r="D37" s="85" t="s">
        <v>2047</v>
      </c>
      <c r="E37" s="85" t="b">
        <v>0</v>
      </c>
      <c r="F37" s="85" t="b">
        <v>0</v>
      </c>
      <c r="G37" s="85" t="b">
        <v>0</v>
      </c>
    </row>
    <row r="38" spans="1:7" ht="15">
      <c r="A38" s="85" t="s">
        <v>1561</v>
      </c>
      <c r="B38" s="85">
        <v>12</v>
      </c>
      <c r="C38" s="122">
        <v>0.005459315272541207</v>
      </c>
      <c r="D38" s="85" t="s">
        <v>2047</v>
      </c>
      <c r="E38" s="85" t="b">
        <v>0</v>
      </c>
      <c r="F38" s="85" t="b">
        <v>0</v>
      </c>
      <c r="G38" s="85" t="b">
        <v>0</v>
      </c>
    </row>
    <row r="39" spans="1:7" ht="15">
      <c r="A39" s="85" t="s">
        <v>1518</v>
      </c>
      <c r="B39" s="85">
        <v>11</v>
      </c>
      <c r="C39" s="122">
        <v>0.005192801240589518</v>
      </c>
      <c r="D39" s="85" t="s">
        <v>2047</v>
      </c>
      <c r="E39" s="85" t="b">
        <v>0</v>
      </c>
      <c r="F39" s="85" t="b">
        <v>0</v>
      </c>
      <c r="G39" s="85" t="b">
        <v>0</v>
      </c>
    </row>
    <row r="40" spans="1:7" ht="15">
      <c r="A40" s="85" t="s">
        <v>1531</v>
      </c>
      <c r="B40" s="85">
        <v>11</v>
      </c>
      <c r="C40" s="122">
        <v>0.005192801240589518</v>
      </c>
      <c r="D40" s="85" t="s">
        <v>2047</v>
      </c>
      <c r="E40" s="85" t="b">
        <v>0</v>
      </c>
      <c r="F40" s="85" t="b">
        <v>0</v>
      </c>
      <c r="G40" s="85" t="b">
        <v>0</v>
      </c>
    </row>
    <row r="41" spans="1:7" ht="15">
      <c r="A41" s="85" t="s">
        <v>1543</v>
      </c>
      <c r="B41" s="85">
        <v>10</v>
      </c>
      <c r="C41" s="122">
        <v>0.004908365232622167</v>
      </c>
      <c r="D41" s="85" t="s">
        <v>2047</v>
      </c>
      <c r="E41" s="85" t="b">
        <v>0</v>
      </c>
      <c r="F41" s="85" t="b">
        <v>0</v>
      </c>
      <c r="G41" s="85" t="b">
        <v>0</v>
      </c>
    </row>
    <row r="42" spans="1:7" ht="15">
      <c r="A42" s="85" t="s">
        <v>1541</v>
      </c>
      <c r="B42" s="85">
        <v>9</v>
      </c>
      <c r="C42" s="122">
        <v>0.004604209314548562</v>
      </c>
      <c r="D42" s="85" t="s">
        <v>2047</v>
      </c>
      <c r="E42" s="85" t="b">
        <v>0</v>
      </c>
      <c r="F42" s="85" t="b">
        <v>0</v>
      </c>
      <c r="G42" s="85" t="b">
        <v>0</v>
      </c>
    </row>
    <row r="43" spans="1:7" ht="15">
      <c r="A43" s="85" t="s">
        <v>1529</v>
      </c>
      <c r="B43" s="85">
        <v>8</v>
      </c>
      <c r="C43" s="122">
        <v>0.00536981098454574</v>
      </c>
      <c r="D43" s="85" t="s">
        <v>2047</v>
      </c>
      <c r="E43" s="85" t="b">
        <v>0</v>
      </c>
      <c r="F43" s="85" t="b">
        <v>0</v>
      </c>
      <c r="G43" s="85" t="b">
        <v>0</v>
      </c>
    </row>
    <row r="44" spans="1:7" ht="15">
      <c r="A44" s="85" t="s">
        <v>1554</v>
      </c>
      <c r="B44" s="85">
        <v>8</v>
      </c>
      <c r="C44" s="122">
        <v>0.00536981098454574</v>
      </c>
      <c r="D44" s="85" t="s">
        <v>2047</v>
      </c>
      <c r="E44" s="85" t="b">
        <v>0</v>
      </c>
      <c r="F44" s="85" t="b">
        <v>0</v>
      </c>
      <c r="G44" s="85" t="b">
        <v>0</v>
      </c>
    </row>
    <row r="45" spans="1:7" ht="15">
      <c r="A45" s="85" t="s">
        <v>756</v>
      </c>
      <c r="B45" s="85">
        <v>8</v>
      </c>
      <c r="C45" s="122">
        <v>0.004278133756389869</v>
      </c>
      <c r="D45" s="85" t="s">
        <v>2047</v>
      </c>
      <c r="E45" s="85" t="b">
        <v>0</v>
      </c>
      <c r="F45" s="85" t="b">
        <v>0</v>
      </c>
      <c r="G45" s="85" t="b">
        <v>0</v>
      </c>
    </row>
    <row r="46" spans="1:7" ht="15">
      <c r="A46" s="85" t="s">
        <v>1548</v>
      </c>
      <c r="B46" s="85">
        <v>8</v>
      </c>
      <c r="C46" s="122">
        <v>0.004278133756389869</v>
      </c>
      <c r="D46" s="85" t="s">
        <v>2047</v>
      </c>
      <c r="E46" s="85" t="b">
        <v>0</v>
      </c>
      <c r="F46" s="85" t="b">
        <v>1</v>
      </c>
      <c r="G46" s="85" t="b">
        <v>0</v>
      </c>
    </row>
    <row r="47" spans="1:7" ht="15">
      <c r="A47" s="85" t="s">
        <v>1549</v>
      </c>
      <c r="B47" s="85">
        <v>8</v>
      </c>
      <c r="C47" s="122">
        <v>0.004278133756389869</v>
      </c>
      <c r="D47" s="85" t="s">
        <v>2047</v>
      </c>
      <c r="E47" s="85" t="b">
        <v>0</v>
      </c>
      <c r="F47" s="85" t="b">
        <v>0</v>
      </c>
      <c r="G47" s="85" t="b">
        <v>0</v>
      </c>
    </row>
    <row r="48" spans="1:7" ht="15">
      <c r="A48" s="85" t="s">
        <v>1550</v>
      </c>
      <c r="B48" s="85">
        <v>8</v>
      </c>
      <c r="C48" s="122">
        <v>0.004278133756389869</v>
      </c>
      <c r="D48" s="85" t="s">
        <v>2047</v>
      </c>
      <c r="E48" s="85" t="b">
        <v>0</v>
      </c>
      <c r="F48" s="85" t="b">
        <v>0</v>
      </c>
      <c r="G48" s="85" t="b">
        <v>0</v>
      </c>
    </row>
    <row r="49" spans="1:7" ht="15">
      <c r="A49" s="85" t="s">
        <v>1551</v>
      </c>
      <c r="B49" s="85">
        <v>8</v>
      </c>
      <c r="C49" s="122">
        <v>0.004278133756389869</v>
      </c>
      <c r="D49" s="85" t="s">
        <v>2047</v>
      </c>
      <c r="E49" s="85" t="b">
        <v>0</v>
      </c>
      <c r="F49" s="85" t="b">
        <v>0</v>
      </c>
      <c r="G49" s="85" t="b">
        <v>0</v>
      </c>
    </row>
    <row r="50" spans="1:7" ht="15">
      <c r="A50" s="85" t="s">
        <v>1552</v>
      </c>
      <c r="B50" s="85">
        <v>8</v>
      </c>
      <c r="C50" s="122">
        <v>0.004278133756389869</v>
      </c>
      <c r="D50" s="85" t="s">
        <v>2047</v>
      </c>
      <c r="E50" s="85" t="b">
        <v>0</v>
      </c>
      <c r="F50" s="85" t="b">
        <v>0</v>
      </c>
      <c r="G50" s="85" t="b">
        <v>0</v>
      </c>
    </row>
    <row r="51" spans="1:7" ht="15">
      <c r="A51" s="85" t="s">
        <v>1847</v>
      </c>
      <c r="B51" s="85">
        <v>8</v>
      </c>
      <c r="C51" s="122">
        <v>0.004278133756389869</v>
      </c>
      <c r="D51" s="85" t="s">
        <v>2047</v>
      </c>
      <c r="E51" s="85" t="b">
        <v>0</v>
      </c>
      <c r="F51" s="85" t="b">
        <v>0</v>
      </c>
      <c r="G51" s="85" t="b">
        <v>0</v>
      </c>
    </row>
    <row r="52" spans="1:7" ht="15">
      <c r="A52" s="85" t="s">
        <v>1848</v>
      </c>
      <c r="B52" s="85">
        <v>8</v>
      </c>
      <c r="C52" s="122">
        <v>0.004278133756389869</v>
      </c>
      <c r="D52" s="85" t="s">
        <v>2047</v>
      </c>
      <c r="E52" s="85" t="b">
        <v>0</v>
      </c>
      <c r="F52" s="85" t="b">
        <v>0</v>
      </c>
      <c r="G52" s="85" t="b">
        <v>0</v>
      </c>
    </row>
    <row r="53" spans="1:7" ht="15">
      <c r="A53" s="85" t="s">
        <v>1849</v>
      </c>
      <c r="B53" s="85">
        <v>8</v>
      </c>
      <c r="C53" s="122">
        <v>0.004278133756389869</v>
      </c>
      <c r="D53" s="85" t="s">
        <v>2047</v>
      </c>
      <c r="E53" s="85" t="b">
        <v>0</v>
      </c>
      <c r="F53" s="85" t="b">
        <v>1</v>
      </c>
      <c r="G53" s="85" t="b">
        <v>0</v>
      </c>
    </row>
    <row r="54" spans="1:7" ht="15">
      <c r="A54" s="85" t="s">
        <v>1850</v>
      </c>
      <c r="B54" s="85">
        <v>8</v>
      </c>
      <c r="C54" s="122">
        <v>0.004278133756389869</v>
      </c>
      <c r="D54" s="85" t="s">
        <v>2047</v>
      </c>
      <c r="E54" s="85" t="b">
        <v>0</v>
      </c>
      <c r="F54" s="85" t="b">
        <v>0</v>
      </c>
      <c r="G54" s="85" t="b">
        <v>0</v>
      </c>
    </row>
    <row r="55" spans="1:7" ht="15">
      <c r="A55" s="85" t="s">
        <v>1851</v>
      </c>
      <c r="B55" s="85">
        <v>8</v>
      </c>
      <c r="C55" s="122">
        <v>0.004278133756389869</v>
      </c>
      <c r="D55" s="85" t="s">
        <v>2047</v>
      </c>
      <c r="E55" s="85" t="b">
        <v>0</v>
      </c>
      <c r="F55" s="85" t="b">
        <v>0</v>
      </c>
      <c r="G55" s="85" t="b">
        <v>0</v>
      </c>
    </row>
    <row r="56" spans="1:7" ht="15">
      <c r="A56" s="85" t="s">
        <v>1852</v>
      </c>
      <c r="B56" s="85">
        <v>8</v>
      </c>
      <c r="C56" s="122">
        <v>0.004278133756389869</v>
      </c>
      <c r="D56" s="85" t="s">
        <v>2047</v>
      </c>
      <c r="E56" s="85" t="b">
        <v>0</v>
      </c>
      <c r="F56" s="85" t="b">
        <v>0</v>
      </c>
      <c r="G56" s="85" t="b">
        <v>0</v>
      </c>
    </row>
    <row r="57" spans="1:7" ht="15">
      <c r="A57" s="85" t="s">
        <v>1853</v>
      </c>
      <c r="B57" s="85">
        <v>8</v>
      </c>
      <c r="C57" s="122">
        <v>0.004278133756389869</v>
      </c>
      <c r="D57" s="85" t="s">
        <v>2047</v>
      </c>
      <c r="E57" s="85" t="b">
        <v>0</v>
      </c>
      <c r="F57" s="85" t="b">
        <v>0</v>
      </c>
      <c r="G57" s="85" t="b">
        <v>0</v>
      </c>
    </row>
    <row r="58" spans="1:7" ht="15">
      <c r="A58" s="85" t="s">
        <v>1854</v>
      </c>
      <c r="B58" s="85">
        <v>8</v>
      </c>
      <c r="C58" s="122">
        <v>0.004278133756389869</v>
      </c>
      <c r="D58" s="85" t="s">
        <v>2047</v>
      </c>
      <c r="E58" s="85" t="b">
        <v>0</v>
      </c>
      <c r="F58" s="85" t="b">
        <v>0</v>
      </c>
      <c r="G58" s="85" t="b">
        <v>0</v>
      </c>
    </row>
    <row r="59" spans="1:7" ht="15">
      <c r="A59" s="85" t="s">
        <v>1855</v>
      </c>
      <c r="B59" s="85">
        <v>8</v>
      </c>
      <c r="C59" s="122">
        <v>0.004278133756389869</v>
      </c>
      <c r="D59" s="85" t="s">
        <v>2047</v>
      </c>
      <c r="E59" s="85" t="b">
        <v>0</v>
      </c>
      <c r="F59" s="85" t="b">
        <v>0</v>
      </c>
      <c r="G59" s="85" t="b">
        <v>0</v>
      </c>
    </row>
    <row r="60" spans="1:7" ht="15">
      <c r="A60" s="85" t="s">
        <v>1856</v>
      </c>
      <c r="B60" s="85">
        <v>8</v>
      </c>
      <c r="C60" s="122">
        <v>0.004278133756389869</v>
      </c>
      <c r="D60" s="85" t="s">
        <v>2047</v>
      </c>
      <c r="E60" s="85" t="b">
        <v>0</v>
      </c>
      <c r="F60" s="85" t="b">
        <v>0</v>
      </c>
      <c r="G60" s="85" t="b">
        <v>0</v>
      </c>
    </row>
    <row r="61" spans="1:7" ht="15">
      <c r="A61" s="85" t="s">
        <v>1535</v>
      </c>
      <c r="B61" s="85">
        <v>8</v>
      </c>
      <c r="C61" s="122">
        <v>0.004278133756389869</v>
      </c>
      <c r="D61" s="85" t="s">
        <v>2047</v>
      </c>
      <c r="E61" s="85" t="b">
        <v>0</v>
      </c>
      <c r="F61" s="85" t="b">
        <v>0</v>
      </c>
      <c r="G61" s="85" t="b">
        <v>0</v>
      </c>
    </row>
    <row r="62" spans="1:7" ht="15">
      <c r="A62" s="85" t="s">
        <v>1536</v>
      </c>
      <c r="B62" s="85">
        <v>8</v>
      </c>
      <c r="C62" s="122">
        <v>0.004278133756389869</v>
      </c>
      <c r="D62" s="85" t="s">
        <v>2047</v>
      </c>
      <c r="E62" s="85" t="b">
        <v>0</v>
      </c>
      <c r="F62" s="85" t="b">
        <v>0</v>
      </c>
      <c r="G62" s="85" t="b">
        <v>0</v>
      </c>
    </row>
    <row r="63" spans="1:7" ht="15">
      <c r="A63" s="85" t="s">
        <v>1857</v>
      </c>
      <c r="B63" s="85">
        <v>8</v>
      </c>
      <c r="C63" s="122">
        <v>0.004278133756389869</v>
      </c>
      <c r="D63" s="85" t="s">
        <v>2047</v>
      </c>
      <c r="E63" s="85" t="b">
        <v>0</v>
      </c>
      <c r="F63" s="85" t="b">
        <v>0</v>
      </c>
      <c r="G63" s="85" t="b">
        <v>0</v>
      </c>
    </row>
    <row r="64" spans="1:7" ht="15">
      <c r="A64" s="85" t="s">
        <v>1562</v>
      </c>
      <c r="B64" s="85">
        <v>7</v>
      </c>
      <c r="C64" s="122">
        <v>0.0039273850009589086</v>
      </c>
      <c r="D64" s="85" t="s">
        <v>2047</v>
      </c>
      <c r="E64" s="85" t="b">
        <v>0</v>
      </c>
      <c r="F64" s="85" t="b">
        <v>0</v>
      </c>
      <c r="G64" s="85" t="b">
        <v>0</v>
      </c>
    </row>
    <row r="65" spans="1:7" ht="15">
      <c r="A65" s="85" t="s">
        <v>1563</v>
      </c>
      <c r="B65" s="85">
        <v>7</v>
      </c>
      <c r="C65" s="122">
        <v>0.0039273850009589086</v>
      </c>
      <c r="D65" s="85" t="s">
        <v>2047</v>
      </c>
      <c r="E65" s="85" t="b">
        <v>0</v>
      </c>
      <c r="F65" s="85" t="b">
        <v>0</v>
      </c>
      <c r="G65" s="85" t="b">
        <v>0</v>
      </c>
    </row>
    <row r="66" spans="1:7" ht="15">
      <c r="A66" s="85" t="s">
        <v>1564</v>
      </c>
      <c r="B66" s="85">
        <v>7</v>
      </c>
      <c r="C66" s="122">
        <v>0.0039273850009589086</v>
      </c>
      <c r="D66" s="85" t="s">
        <v>2047</v>
      </c>
      <c r="E66" s="85" t="b">
        <v>0</v>
      </c>
      <c r="F66" s="85" t="b">
        <v>0</v>
      </c>
      <c r="G66" s="85" t="b">
        <v>0</v>
      </c>
    </row>
    <row r="67" spans="1:7" ht="15">
      <c r="A67" s="85" t="s">
        <v>1565</v>
      </c>
      <c r="B67" s="85">
        <v>7</v>
      </c>
      <c r="C67" s="122">
        <v>0.0039273850009589086</v>
      </c>
      <c r="D67" s="85" t="s">
        <v>2047</v>
      </c>
      <c r="E67" s="85" t="b">
        <v>0</v>
      </c>
      <c r="F67" s="85" t="b">
        <v>0</v>
      </c>
      <c r="G67" s="85" t="b">
        <v>0</v>
      </c>
    </row>
    <row r="68" spans="1:7" ht="15">
      <c r="A68" s="85" t="s">
        <v>1858</v>
      </c>
      <c r="B68" s="85">
        <v>7</v>
      </c>
      <c r="C68" s="122">
        <v>0.0039273850009589086</v>
      </c>
      <c r="D68" s="85" t="s">
        <v>2047</v>
      </c>
      <c r="E68" s="85" t="b">
        <v>0</v>
      </c>
      <c r="F68" s="85" t="b">
        <v>0</v>
      </c>
      <c r="G68" s="85" t="b">
        <v>0</v>
      </c>
    </row>
    <row r="69" spans="1:7" ht="15">
      <c r="A69" s="85" t="s">
        <v>1859</v>
      </c>
      <c r="B69" s="85">
        <v>7</v>
      </c>
      <c r="C69" s="122">
        <v>0.0039273850009589086</v>
      </c>
      <c r="D69" s="85" t="s">
        <v>2047</v>
      </c>
      <c r="E69" s="85" t="b">
        <v>0</v>
      </c>
      <c r="F69" s="85" t="b">
        <v>0</v>
      </c>
      <c r="G69" s="85" t="b">
        <v>0</v>
      </c>
    </row>
    <row r="70" spans="1:7" ht="15">
      <c r="A70" s="85" t="s">
        <v>1860</v>
      </c>
      <c r="B70" s="85">
        <v>7</v>
      </c>
      <c r="C70" s="122">
        <v>0.0039273850009589086</v>
      </c>
      <c r="D70" s="85" t="s">
        <v>2047</v>
      </c>
      <c r="E70" s="85" t="b">
        <v>0</v>
      </c>
      <c r="F70" s="85" t="b">
        <v>0</v>
      </c>
      <c r="G70" s="85" t="b">
        <v>0</v>
      </c>
    </row>
    <row r="71" spans="1:7" ht="15">
      <c r="A71" s="85" t="s">
        <v>1861</v>
      </c>
      <c r="B71" s="85">
        <v>7</v>
      </c>
      <c r="C71" s="122">
        <v>0.0039273850009589086</v>
      </c>
      <c r="D71" s="85" t="s">
        <v>2047</v>
      </c>
      <c r="E71" s="85" t="b">
        <v>0</v>
      </c>
      <c r="F71" s="85" t="b">
        <v>1</v>
      </c>
      <c r="G71" s="85" t="b">
        <v>0</v>
      </c>
    </row>
    <row r="72" spans="1:7" ht="15">
      <c r="A72" s="85" t="s">
        <v>1862</v>
      </c>
      <c r="B72" s="85">
        <v>7</v>
      </c>
      <c r="C72" s="122">
        <v>0.0039273850009589086</v>
      </c>
      <c r="D72" s="85" t="s">
        <v>2047</v>
      </c>
      <c r="E72" s="85" t="b">
        <v>0</v>
      </c>
      <c r="F72" s="85" t="b">
        <v>0</v>
      </c>
      <c r="G72" s="85" t="b">
        <v>0</v>
      </c>
    </row>
    <row r="73" spans="1:7" ht="15">
      <c r="A73" s="85" t="s">
        <v>1863</v>
      </c>
      <c r="B73" s="85">
        <v>7</v>
      </c>
      <c r="C73" s="122">
        <v>0.0039273850009589086</v>
      </c>
      <c r="D73" s="85" t="s">
        <v>2047</v>
      </c>
      <c r="E73" s="85" t="b">
        <v>0</v>
      </c>
      <c r="F73" s="85" t="b">
        <v>0</v>
      </c>
      <c r="G73" s="85" t="b">
        <v>0</v>
      </c>
    </row>
    <row r="74" spans="1:7" ht="15">
      <c r="A74" s="85" t="s">
        <v>1864</v>
      </c>
      <c r="B74" s="85">
        <v>7</v>
      </c>
      <c r="C74" s="122">
        <v>0.0039273850009589086</v>
      </c>
      <c r="D74" s="85" t="s">
        <v>2047</v>
      </c>
      <c r="E74" s="85" t="b">
        <v>0</v>
      </c>
      <c r="F74" s="85" t="b">
        <v>0</v>
      </c>
      <c r="G74" s="85" t="b">
        <v>0</v>
      </c>
    </row>
    <row r="75" spans="1:7" ht="15">
      <c r="A75" s="85" t="s">
        <v>1577</v>
      </c>
      <c r="B75" s="85">
        <v>7</v>
      </c>
      <c r="C75" s="122">
        <v>0.0039273850009589086</v>
      </c>
      <c r="D75" s="85" t="s">
        <v>2047</v>
      </c>
      <c r="E75" s="85" t="b">
        <v>0</v>
      </c>
      <c r="F75" s="85" t="b">
        <v>0</v>
      </c>
      <c r="G75" s="85" t="b">
        <v>0</v>
      </c>
    </row>
    <row r="76" spans="1:7" ht="15">
      <c r="A76" s="85" t="s">
        <v>1578</v>
      </c>
      <c r="B76" s="85">
        <v>7</v>
      </c>
      <c r="C76" s="122">
        <v>0.0039273850009589086</v>
      </c>
      <c r="D76" s="85" t="s">
        <v>2047</v>
      </c>
      <c r="E76" s="85" t="b">
        <v>0</v>
      </c>
      <c r="F76" s="85" t="b">
        <v>0</v>
      </c>
      <c r="G76" s="85" t="b">
        <v>0</v>
      </c>
    </row>
    <row r="77" spans="1:7" ht="15">
      <c r="A77" s="85" t="s">
        <v>1579</v>
      </c>
      <c r="B77" s="85">
        <v>7</v>
      </c>
      <c r="C77" s="122">
        <v>0.0039273850009589086</v>
      </c>
      <c r="D77" s="85" t="s">
        <v>2047</v>
      </c>
      <c r="E77" s="85" t="b">
        <v>0</v>
      </c>
      <c r="F77" s="85" t="b">
        <v>0</v>
      </c>
      <c r="G77" s="85" t="b">
        <v>0</v>
      </c>
    </row>
    <row r="78" spans="1:7" ht="15">
      <c r="A78" s="85" t="s">
        <v>1580</v>
      </c>
      <c r="B78" s="85">
        <v>7</v>
      </c>
      <c r="C78" s="122">
        <v>0.0039273850009589086</v>
      </c>
      <c r="D78" s="85" t="s">
        <v>2047</v>
      </c>
      <c r="E78" s="85" t="b">
        <v>0</v>
      </c>
      <c r="F78" s="85" t="b">
        <v>0</v>
      </c>
      <c r="G78" s="85" t="b">
        <v>0</v>
      </c>
    </row>
    <row r="79" spans="1:7" ht="15">
      <c r="A79" s="85" t="s">
        <v>1581</v>
      </c>
      <c r="B79" s="85">
        <v>7</v>
      </c>
      <c r="C79" s="122">
        <v>0.0039273850009589086</v>
      </c>
      <c r="D79" s="85" t="s">
        <v>2047</v>
      </c>
      <c r="E79" s="85" t="b">
        <v>0</v>
      </c>
      <c r="F79" s="85" t="b">
        <v>0</v>
      </c>
      <c r="G79" s="85" t="b">
        <v>0</v>
      </c>
    </row>
    <row r="80" spans="1:7" ht="15">
      <c r="A80" s="85" t="s">
        <v>1865</v>
      </c>
      <c r="B80" s="85">
        <v>7</v>
      </c>
      <c r="C80" s="122">
        <v>0.0039273850009589086</v>
      </c>
      <c r="D80" s="85" t="s">
        <v>2047</v>
      </c>
      <c r="E80" s="85" t="b">
        <v>0</v>
      </c>
      <c r="F80" s="85" t="b">
        <v>0</v>
      </c>
      <c r="G80" s="85" t="b">
        <v>0</v>
      </c>
    </row>
    <row r="81" spans="1:7" ht="15">
      <c r="A81" s="85" t="s">
        <v>1866</v>
      </c>
      <c r="B81" s="85">
        <v>7</v>
      </c>
      <c r="C81" s="122">
        <v>0.0039273850009589086</v>
      </c>
      <c r="D81" s="85" t="s">
        <v>2047</v>
      </c>
      <c r="E81" s="85" t="b">
        <v>0</v>
      </c>
      <c r="F81" s="85" t="b">
        <v>0</v>
      </c>
      <c r="G81" s="85" t="b">
        <v>0</v>
      </c>
    </row>
    <row r="82" spans="1:7" ht="15">
      <c r="A82" s="85" t="s">
        <v>1867</v>
      </c>
      <c r="B82" s="85">
        <v>7</v>
      </c>
      <c r="C82" s="122">
        <v>0.0039273850009589086</v>
      </c>
      <c r="D82" s="85" t="s">
        <v>2047</v>
      </c>
      <c r="E82" s="85" t="b">
        <v>0</v>
      </c>
      <c r="F82" s="85" t="b">
        <v>0</v>
      </c>
      <c r="G82" s="85" t="b">
        <v>0</v>
      </c>
    </row>
    <row r="83" spans="1:7" ht="15">
      <c r="A83" s="85" t="s">
        <v>1868</v>
      </c>
      <c r="B83" s="85">
        <v>7</v>
      </c>
      <c r="C83" s="122">
        <v>0.0039273850009589086</v>
      </c>
      <c r="D83" s="85" t="s">
        <v>2047</v>
      </c>
      <c r="E83" s="85" t="b">
        <v>0</v>
      </c>
      <c r="F83" s="85" t="b">
        <v>0</v>
      </c>
      <c r="G83" s="85" t="b">
        <v>0</v>
      </c>
    </row>
    <row r="84" spans="1:7" ht="15">
      <c r="A84" s="85" t="s">
        <v>1869</v>
      </c>
      <c r="B84" s="85">
        <v>7</v>
      </c>
      <c r="C84" s="122">
        <v>0.0039273850009589086</v>
      </c>
      <c r="D84" s="85" t="s">
        <v>2047</v>
      </c>
      <c r="E84" s="85" t="b">
        <v>0</v>
      </c>
      <c r="F84" s="85" t="b">
        <v>0</v>
      </c>
      <c r="G84" s="85" t="b">
        <v>0</v>
      </c>
    </row>
    <row r="85" spans="1:7" ht="15">
      <c r="A85" s="85" t="s">
        <v>1870</v>
      </c>
      <c r="B85" s="85">
        <v>7</v>
      </c>
      <c r="C85" s="122">
        <v>0.0039273850009589086</v>
      </c>
      <c r="D85" s="85" t="s">
        <v>2047</v>
      </c>
      <c r="E85" s="85" t="b">
        <v>0</v>
      </c>
      <c r="F85" s="85" t="b">
        <v>0</v>
      </c>
      <c r="G85" s="85" t="b">
        <v>0</v>
      </c>
    </row>
    <row r="86" spans="1:7" ht="15">
      <c r="A86" s="85" t="s">
        <v>1871</v>
      </c>
      <c r="B86" s="85">
        <v>7</v>
      </c>
      <c r="C86" s="122">
        <v>0.0039273850009589086</v>
      </c>
      <c r="D86" s="85" t="s">
        <v>2047</v>
      </c>
      <c r="E86" s="85" t="b">
        <v>0</v>
      </c>
      <c r="F86" s="85" t="b">
        <v>0</v>
      </c>
      <c r="G86" s="85" t="b">
        <v>0</v>
      </c>
    </row>
    <row r="87" spans="1:7" ht="15">
      <c r="A87" s="85" t="s">
        <v>1872</v>
      </c>
      <c r="B87" s="85">
        <v>6</v>
      </c>
      <c r="C87" s="122">
        <v>0.003548415557387506</v>
      </c>
      <c r="D87" s="85" t="s">
        <v>2047</v>
      </c>
      <c r="E87" s="85" t="b">
        <v>0</v>
      </c>
      <c r="F87" s="85" t="b">
        <v>0</v>
      </c>
      <c r="G87" s="85" t="b">
        <v>0</v>
      </c>
    </row>
    <row r="88" spans="1:7" ht="15">
      <c r="A88" s="85" t="s">
        <v>1523</v>
      </c>
      <c r="B88" s="85">
        <v>6</v>
      </c>
      <c r="C88" s="122">
        <v>0.003763777060690203</v>
      </c>
      <c r="D88" s="85" t="s">
        <v>2047</v>
      </c>
      <c r="E88" s="85" t="b">
        <v>0</v>
      </c>
      <c r="F88" s="85" t="b">
        <v>0</v>
      </c>
      <c r="G88" s="85" t="b">
        <v>0</v>
      </c>
    </row>
    <row r="89" spans="1:7" ht="15">
      <c r="A89" s="85" t="s">
        <v>1538</v>
      </c>
      <c r="B89" s="85">
        <v>6</v>
      </c>
      <c r="C89" s="122">
        <v>0.0048461161595262075</v>
      </c>
      <c r="D89" s="85" t="s">
        <v>2047</v>
      </c>
      <c r="E89" s="85" t="b">
        <v>0</v>
      </c>
      <c r="F89" s="85" t="b">
        <v>0</v>
      </c>
      <c r="G89" s="85" t="b">
        <v>0</v>
      </c>
    </row>
    <row r="90" spans="1:7" ht="15">
      <c r="A90" s="85" t="s">
        <v>1569</v>
      </c>
      <c r="B90" s="85">
        <v>6</v>
      </c>
      <c r="C90" s="122">
        <v>0.003548415557387506</v>
      </c>
      <c r="D90" s="85" t="s">
        <v>2047</v>
      </c>
      <c r="E90" s="85" t="b">
        <v>0</v>
      </c>
      <c r="F90" s="85" t="b">
        <v>0</v>
      </c>
      <c r="G90" s="85" t="b">
        <v>0</v>
      </c>
    </row>
    <row r="91" spans="1:7" ht="15">
      <c r="A91" s="85" t="s">
        <v>1873</v>
      </c>
      <c r="B91" s="85">
        <v>6</v>
      </c>
      <c r="C91" s="122">
        <v>0.0048461161595262075</v>
      </c>
      <c r="D91" s="85" t="s">
        <v>2047</v>
      </c>
      <c r="E91" s="85" t="b">
        <v>0</v>
      </c>
      <c r="F91" s="85" t="b">
        <v>0</v>
      </c>
      <c r="G91" s="85" t="b">
        <v>0</v>
      </c>
    </row>
    <row r="92" spans="1:7" ht="15">
      <c r="A92" s="85" t="s">
        <v>1874</v>
      </c>
      <c r="B92" s="85">
        <v>5</v>
      </c>
      <c r="C92" s="122">
        <v>0.0031364808839085025</v>
      </c>
      <c r="D92" s="85" t="s">
        <v>2047</v>
      </c>
      <c r="E92" s="85" t="b">
        <v>0</v>
      </c>
      <c r="F92" s="85" t="b">
        <v>0</v>
      </c>
      <c r="G92" s="85" t="b">
        <v>0</v>
      </c>
    </row>
    <row r="93" spans="1:7" ht="15">
      <c r="A93" s="85" t="s">
        <v>1875</v>
      </c>
      <c r="B93" s="85">
        <v>5</v>
      </c>
      <c r="C93" s="122">
        <v>0.0031364808839085025</v>
      </c>
      <c r="D93" s="85" t="s">
        <v>2047</v>
      </c>
      <c r="E93" s="85" t="b">
        <v>0</v>
      </c>
      <c r="F93" s="85" t="b">
        <v>0</v>
      </c>
      <c r="G93" s="85" t="b">
        <v>0</v>
      </c>
    </row>
    <row r="94" spans="1:7" ht="15">
      <c r="A94" s="85" t="s">
        <v>1556</v>
      </c>
      <c r="B94" s="85">
        <v>5</v>
      </c>
      <c r="C94" s="122">
        <v>0.0031364808839085025</v>
      </c>
      <c r="D94" s="85" t="s">
        <v>2047</v>
      </c>
      <c r="E94" s="85" t="b">
        <v>0</v>
      </c>
      <c r="F94" s="85" t="b">
        <v>0</v>
      </c>
      <c r="G94" s="85" t="b">
        <v>0</v>
      </c>
    </row>
    <row r="95" spans="1:7" ht="15">
      <c r="A95" s="85" t="s">
        <v>1519</v>
      </c>
      <c r="B95" s="85">
        <v>5</v>
      </c>
      <c r="C95" s="122">
        <v>0.0036393112320870073</v>
      </c>
      <c r="D95" s="85" t="s">
        <v>2047</v>
      </c>
      <c r="E95" s="85" t="b">
        <v>0</v>
      </c>
      <c r="F95" s="85" t="b">
        <v>0</v>
      </c>
      <c r="G95" s="85" t="b">
        <v>0</v>
      </c>
    </row>
    <row r="96" spans="1:7" ht="15">
      <c r="A96" s="85" t="s">
        <v>1533</v>
      </c>
      <c r="B96" s="85">
        <v>5</v>
      </c>
      <c r="C96" s="122">
        <v>0.0031364808839085025</v>
      </c>
      <c r="D96" s="85" t="s">
        <v>2047</v>
      </c>
      <c r="E96" s="85" t="b">
        <v>0</v>
      </c>
      <c r="F96" s="85" t="b">
        <v>0</v>
      </c>
      <c r="G96" s="85" t="b">
        <v>0</v>
      </c>
    </row>
    <row r="97" spans="1:7" ht="15">
      <c r="A97" s="85" t="s">
        <v>1876</v>
      </c>
      <c r="B97" s="85">
        <v>5</v>
      </c>
      <c r="C97" s="122">
        <v>0.0036393112320870073</v>
      </c>
      <c r="D97" s="85" t="s">
        <v>2047</v>
      </c>
      <c r="E97" s="85" t="b">
        <v>0</v>
      </c>
      <c r="F97" s="85" t="b">
        <v>0</v>
      </c>
      <c r="G97" s="85" t="b">
        <v>0</v>
      </c>
    </row>
    <row r="98" spans="1:7" ht="15">
      <c r="A98" s="85" t="s">
        <v>1877</v>
      </c>
      <c r="B98" s="85">
        <v>4</v>
      </c>
      <c r="C98" s="122">
        <v>0.00268490549227287</v>
      </c>
      <c r="D98" s="85" t="s">
        <v>2047</v>
      </c>
      <c r="E98" s="85" t="b">
        <v>0</v>
      </c>
      <c r="F98" s="85" t="b">
        <v>0</v>
      </c>
      <c r="G98" s="85" t="b">
        <v>0</v>
      </c>
    </row>
    <row r="99" spans="1:7" ht="15">
      <c r="A99" s="85" t="s">
        <v>1878</v>
      </c>
      <c r="B99" s="85">
        <v>4</v>
      </c>
      <c r="C99" s="122">
        <v>0.00268490549227287</v>
      </c>
      <c r="D99" s="85" t="s">
        <v>2047</v>
      </c>
      <c r="E99" s="85" t="b">
        <v>0</v>
      </c>
      <c r="F99" s="85" t="b">
        <v>0</v>
      </c>
      <c r="G99" s="85" t="b">
        <v>0</v>
      </c>
    </row>
    <row r="100" spans="1:7" ht="15">
      <c r="A100" s="85" t="s">
        <v>1879</v>
      </c>
      <c r="B100" s="85">
        <v>4</v>
      </c>
      <c r="C100" s="122">
        <v>0.00268490549227287</v>
      </c>
      <c r="D100" s="85" t="s">
        <v>2047</v>
      </c>
      <c r="E100" s="85" t="b">
        <v>0</v>
      </c>
      <c r="F100" s="85" t="b">
        <v>0</v>
      </c>
      <c r="G100" s="85" t="b">
        <v>0</v>
      </c>
    </row>
    <row r="101" spans="1:7" ht="15">
      <c r="A101" s="85" t="s">
        <v>1880</v>
      </c>
      <c r="B101" s="85">
        <v>4</v>
      </c>
      <c r="C101" s="122">
        <v>0.00268490549227287</v>
      </c>
      <c r="D101" s="85" t="s">
        <v>2047</v>
      </c>
      <c r="E101" s="85" t="b">
        <v>0</v>
      </c>
      <c r="F101" s="85" t="b">
        <v>0</v>
      </c>
      <c r="G101" s="85" t="b">
        <v>0</v>
      </c>
    </row>
    <row r="102" spans="1:7" ht="15">
      <c r="A102" s="85" t="s">
        <v>1881</v>
      </c>
      <c r="B102" s="85">
        <v>4</v>
      </c>
      <c r="C102" s="122">
        <v>0.00268490549227287</v>
      </c>
      <c r="D102" s="85" t="s">
        <v>2047</v>
      </c>
      <c r="E102" s="85" t="b">
        <v>0</v>
      </c>
      <c r="F102" s="85" t="b">
        <v>0</v>
      </c>
      <c r="G102" s="85" t="b">
        <v>0</v>
      </c>
    </row>
    <row r="103" spans="1:7" ht="15">
      <c r="A103" s="85" t="s">
        <v>1882</v>
      </c>
      <c r="B103" s="85">
        <v>4</v>
      </c>
      <c r="C103" s="122">
        <v>0.00268490549227287</v>
      </c>
      <c r="D103" s="85" t="s">
        <v>2047</v>
      </c>
      <c r="E103" s="85" t="b">
        <v>0</v>
      </c>
      <c r="F103" s="85" t="b">
        <v>0</v>
      </c>
      <c r="G103" s="85" t="b">
        <v>0</v>
      </c>
    </row>
    <row r="104" spans="1:7" ht="15">
      <c r="A104" s="85" t="s">
        <v>1883</v>
      </c>
      <c r="B104" s="85">
        <v>4</v>
      </c>
      <c r="C104" s="122">
        <v>0.00268490549227287</v>
      </c>
      <c r="D104" s="85" t="s">
        <v>2047</v>
      </c>
      <c r="E104" s="85" t="b">
        <v>0</v>
      </c>
      <c r="F104" s="85" t="b">
        <v>0</v>
      </c>
      <c r="G104" s="85" t="b">
        <v>0</v>
      </c>
    </row>
    <row r="105" spans="1:7" ht="15">
      <c r="A105" s="85" t="s">
        <v>1884</v>
      </c>
      <c r="B105" s="85">
        <v>4</v>
      </c>
      <c r="C105" s="122">
        <v>0.00268490549227287</v>
      </c>
      <c r="D105" s="85" t="s">
        <v>2047</v>
      </c>
      <c r="E105" s="85" t="b">
        <v>0</v>
      </c>
      <c r="F105" s="85" t="b">
        <v>0</v>
      </c>
      <c r="G105" s="85" t="b">
        <v>0</v>
      </c>
    </row>
    <row r="106" spans="1:7" ht="15">
      <c r="A106" s="85" t="s">
        <v>1885</v>
      </c>
      <c r="B106" s="85">
        <v>4</v>
      </c>
      <c r="C106" s="122">
        <v>0.00268490549227287</v>
      </c>
      <c r="D106" s="85" t="s">
        <v>2047</v>
      </c>
      <c r="E106" s="85" t="b">
        <v>0</v>
      </c>
      <c r="F106" s="85" t="b">
        <v>0</v>
      </c>
      <c r="G106" s="85" t="b">
        <v>0</v>
      </c>
    </row>
    <row r="107" spans="1:7" ht="15">
      <c r="A107" s="85" t="s">
        <v>1886</v>
      </c>
      <c r="B107" s="85">
        <v>4</v>
      </c>
      <c r="C107" s="122">
        <v>0.00268490549227287</v>
      </c>
      <c r="D107" s="85" t="s">
        <v>2047</v>
      </c>
      <c r="E107" s="85" t="b">
        <v>0</v>
      </c>
      <c r="F107" s="85" t="b">
        <v>0</v>
      </c>
      <c r="G107" s="85" t="b">
        <v>0</v>
      </c>
    </row>
    <row r="108" spans="1:7" ht="15">
      <c r="A108" s="85" t="s">
        <v>1887</v>
      </c>
      <c r="B108" s="85">
        <v>4</v>
      </c>
      <c r="C108" s="122">
        <v>0.00268490549227287</v>
      </c>
      <c r="D108" s="85" t="s">
        <v>2047</v>
      </c>
      <c r="E108" s="85" t="b">
        <v>0</v>
      </c>
      <c r="F108" s="85" t="b">
        <v>0</v>
      </c>
      <c r="G108" s="85" t="b">
        <v>0</v>
      </c>
    </row>
    <row r="109" spans="1:7" ht="15">
      <c r="A109" s="85" t="s">
        <v>1888</v>
      </c>
      <c r="B109" s="85">
        <v>4</v>
      </c>
      <c r="C109" s="122">
        <v>0.00268490549227287</v>
      </c>
      <c r="D109" s="85" t="s">
        <v>2047</v>
      </c>
      <c r="E109" s="85" t="b">
        <v>0</v>
      </c>
      <c r="F109" s="85" t="b">
        <v>0</v>
      </c>
      <c r="G109" s="85" t="b">
        <v>0</v>
      </c>
    </row>
    <row r="110" spans="1:7" ht="15">
      <c r="A110" s="85" t="s">
        <v>1889</v>
      </c>
      <c r="B110" s="85">
        <v>4</v>
      </c>
      <c r="C110" s="122">
        <v>0.00268490549227287</v>
      </c>
      <c r="D110" s="85" t="s">
        <v>2047</v>
      </c>
      <c r="E110" s="85" t="b">
        <v>0</v>
      </c>
      <c r="F110" s="85" t="b">
        <v>0</v>
      </c>
      <c r="G110" s="85" t="b">
        <v>0</v>
      </c>
    </row>
    <row r="111" spans="1:7" ht="15">
      <c r="A111" s="85" t="s">
        <v>1890</v>
      </c>
      <c r="B111" s="85">
        <v>4</v>
      </c>
      <c r="C111" s="122">
        <v>0.00268490549227287</v>
      </c>
      <c r="D111" s="85" t="s">
        <v>2047</v>
      </c>
      <c r="E111" s="85" t="b">
        <v>0</v>
      </c>
      <c r="F111" s="85" t="b">
        <v>0</v>
      </c>
      <c r="G111" s="85" t="b">
        <v>0</v>
      </c>
    </row>
    <row r="112" spans="1:7" ht="15">
      <c r="A112" s="85" t="s">
        <v>1891</v>
      </c>
      <c r="B112" s="85">
        <v>4</v>
      </c>
      <c r="C112" s="122">
        <v>0.00268490549227287</v>
      </c>
      <c r="D112" s="85" t="s">
        <v>2047</v>
      </c>
      <c r="E112" s="85" t="b">
        <v>0</v>
      </c>
      <c r="F112" s="85" t="b">
        <v>0</v>
      </c>
      <c r="G112" s="85" t="b">
        <v>0</v>
      </c>
    </row>
    <row r="113" spans="1:7" ht="15">
      <c r="A113" s="85" t="s">
        <v>1892</v>
      </c>
      <c r="B113" s="85">
        <v>4</v>
      </c>
      <c r="C113" s="122">
        <v>0.00268490549227287</v>
      </c>
      <c r="D113" s="85" t="s">
        <v>2047</v>
      </c>
      <c r="E113" s="85" t="b">
        <v>0</v>
      </c>
      <c r="F113" s="85" t="b">
        <v>0</v>
      </c>
      <c r="G113" s="85" t="b">
        <v>0</v>
      </c>
    </row>
    <row r="114" spans="1:7" ht="15">
      <c r="A114" s="85" t="s">
        <v>1893</v>
      </c>
      <c r="B114" s="85">
        <v>4</v>
      </c>
      <c r="C114" s="122">
        <v>0.00268490549227287</v>
      </c>
      <c r="D114" s="85" t="s">
        <v>2047</v>
      </c>
      <c r="E114" s="85" t="b">
        <v>0</v>
      </c>
      <c r="F114" s="85" t="b">
        <v>0</v>
      </c>
      <c r="G114" s="85" t="b">
        <v>0</v>
      </c>
    </row>
    <row r="115" spans="1:7" ht="15">
      <c r="A115" s="85" t="s">
        <v>1894</v>
      </c>
      <c r="B115" s="85">
        <v>4</v>
      </c>
      <c r="C115" s="122">
        <v>0.00268490549227287</v>
      </c>
      <c r="D115" s="85" t="s">
        <v>2047</v>
      </c>
      <c r="E115" s="85" t="b">
        <v>0</v>
      </c>
      <c r="F115" s="85" t="b">
        <v>0</v>
      </c>
      <c r="G115" s="85" t="b">
        <v>0</v>
      </c>
    </row>
    <row r="116" spans="1:7" ht="15">
      <c r="A116" s="85" t="s">
        <v>1895</v>
      </c>
      <c r="B116" s="85">
        <v>4</v>
      </c>
      <c r="C116" s="122">
        <v>0.00268490549227287</v>
      </c>
      <c r="D116" s="85" t="s">
        <v>2047</v>
      </c>
      <c r="E116" s="85" t="b">
        <v>0</v>
      </c>
      <c r="F116" s="85" t="b">
        <v>0</v>
      </c>
      <c r="G116" s="85" t="b">
        <v>0</v>
      </c>
    </row>
    <row r="117" spans="1:7" ht="15">
      <c r="A117" s="85" t="s">
        <v>1896</v>
      </c>
      <c r="B117" s="85">
        <v>4</v>
      </c>
      <c r="C117" s="122">
        <v>0.00268490549227287</v>
      </c>
      <c r="D117" s="85" t="s">
        <v>2047</v>
      </c>
      <c r="E117" s="85" t="b">
        <v>0</v>
      </c>
      <c r="F117" s="85" t="b">
        <v>0</v>
      </c>
      <c r="G117" s="85" t="b">
        <v>0</v>
      </c>
    </row>
    <row r="118" spans="1:7" ht="15">
      <c r="A118" s="85" t="s">
        <v>1897</v>
      </c>
      <c r="B118" s="85">
        <v>4</v>
      </c>
      <c r="C118" s="122">
        <v>0.00268490549227287</v>
      </c>
      <c r="D118" s="85" t="s">
        <v>2047</v>
      </c>
      <c r="E118" s="85" t="b">
        <v>0</v>
      </c>
      <c r="F118" s="85" t="b">
        <v>0</v>
      </c>
      <c r="G118" s="85" t="b">
        <v>0</v>
      </c>
    </row>
    <row r="119" spans="1:7" ht="15">
      <c r="A119" s="85" t="s">
        <v>1898</v>
      </c>
      <c r="B119" s="85">
        <v>4</v>
      </c>
      <c r="C119" s="122">
        <v>0.00268490549227287</v>
      </c>
      <c r="D119" s="85" t="s">
        <v>2047</v>
      </c>
      <c r="E119" s="85" t="b">
        <v>0</v>
      </c>
      <c r="F119" s="85" t="b">
        <v>0</v>
      </c>
      <c r="G119" s="85" t="b">
        <v>0</v>
      </c>
    </row>
    <row r="120" spans="1:7" ht="15">
      <c r="A120" s="85" t="s">
        <v>1899</v>
      </c>
      <c r="B120" s="85">
        <v>4</v>
      </c>
      <c r="C120" s="122">
        <v>0.00268490549227287</v>
      </c>
      <c r="D120" s="85" t="s">
        <v>2047</v>
      </c>
      <c r="E120" s="85" t="b">
        <v>0</v>
      </c>
      <c r="F120" s="85" t="b">
        <v>0</v>
      </c>
      <c r="G120" s="85" t="b">
        <v>0</v>
      </c>
    </row>
    <row r="121" spans="1:7" ht="15">
      <c r="A121" s="85" t="s">
        <v>1900</v>
      </c>
      <c r="B121" s="85">
        <v>4</v>
      </c>
      <c r="C121" s="122">
        <v>0.00268490549227287</v>
      </c>
      <c r="D121" s="85" t="s">
        <v>2047</v>
      </c>
      <c r="E121" s="85" t="b">
        <v>0</v>
      </c>
      <c r="F121" s="85" t="b">
        <v>0</v>
      </c>
      <c r="G121" s="85" t="b">
        <v>0</v>
      </c>
    </row>
    <row r="122" spans="1:7" ht="15">
      <c r="A122" s="85" t="s">
        <v>1901</v>
      </c>
      <c r="B122" s="85">
        <v>4</v>
      </c>
      <c r="C122" s="122">
        <v>0.00268490549227287</v>
      </c>
      <c r="D122" s="85" t="s">
        <v>2047</v>
      </c>
      <c r="E122" s="85" t="b">
        <v>0</v>
      </c>
      <c r="F122" s="85" t="b">
        <v>0</v>
      </c>
      <c r="G122" s="85" t="b">
        <v>0</v>
      </c>
    </row>
    <row r="123" spans="1:7" ht="15">
      <c r="A123" s="85" t="s">
        <v>1902</v>
      </c>
      <c r="B123" s="85">
        <v>4</v>
      </c>
      <c r="C123" s="122">
        <v>0.00268490549227287</v>
      </c>
      <c r="D123" s="85" t="s">
        <v>2047</v>
      </c>
      <c r="E123" s="85" t="b">
        <v>0</v>
      </c>
      <c r="F123" s="85" t="b">
        <v>0</v>
      </c>
      <c r="G123" s="85" t="b">
        <v>0</v>
      </c>
    </row>
    <row r="124" spans="1:7" ht="15">
      <c r="A124" s="85" t="s">
        <v>1903</v>
      </c>
      <c r="B124" s="85">
        <v>4</v>
      </c>
      <c r="C124" s="122">
        <v>0.00268490549227287</v>
      </c>
      <c r="D124" s="85" t="s">
        <v>2047</v>
      </c>
      <c r="E124" s="85" t="b">
        <v>0</v>
      </c>
      <c r="F124" s="85" t="b">
        <v>0</v>
      </c>
      <c r="G124" s="85" t="b">
        <v>0</v>
      </c>
    </row>
    <row r="125" spans="1:7" ht="15">
      <c r="A125" s="85" t="s">
        <v>1904</v>
      </c>
      <c r="B125" s="85">
        <v>4</v>
      </c>
      <c r="C125" s="122">
        <v>0.00268490549227287</v>
      </c>
      <c r="D125" s="85" t="s">
        <v>2047</v>
      </c>
      <c r="E125" s="85" t="b">
        <v>0</v>
      </c>
      <c r="F125" s="85" t="b">
        <v>0</v>
      </c>
      <c r="G125" s="85" t="b">
        <v>0</v>
      </c>
    </row>
    <row r="126" spans="1:7" ht="15">
      <c r="A126" s="85" t="s">
        <v>1905</v>
      </c>
      <c r="B126" s="85">
        <v>4</v>
      </c>
      <c r="C126" s="122">
        <v>0.00268490549227287</v>
      </c>
      <c r="D126" s="85" t="s">
        <v>2047</v>
      </c>
      <c r="E126" s="85" t="b">
        <v>0</v>
      </c>
      <c r="F126" s="85" t="b">
        <v>0</v>
      </c>
      <c r="G126" s="85" t="b">
        <v>0</v>
      </c>
    </row>
    <row r="127" spans="1:7" ht="15">
      <c r="A127" s="85" t="s">
        <v>1558</v>
      </c>
      <c r="B127" s="85">
        <v>4</v>
      </c>
      <c r="C127" s="122">
        <v>0.00268490549227287</v>
      </c>
      <c r="D127" s="85" t="s">
        <v>2047</v>
      </c>
      <c r="E127" s="85" t="b">
        <v>0</v>
      </c>
      <c r="F127" s="85" t="b">
        <v>0</v>
      </c>
      <c r="G127" s="85" t="b">
        <v>0</v>
      </c>
    </row>
    <row r="128" spans="1:7" ht="15">
      <c r="A128" s="85" t="s">
        <v>1559</v>
      </c>
      <c r="B128" s="85">
        <v>4</v>
      </c>
      <c r="C128" s="122">
        <v>0.00268490549227287</v>
      </c>
      <c r="D128" s="85" t="s">
        <v>2047</v>
      </c>
      <c r="E128" s="85" t="b">
        <v>0</v>
      </c>
      <c r="F128" s="85" t="b">
        <v>0</v>
      </c>
      <c r="G128" s="85" t="b">
        <v>0</v>
      </c>
    </row>
    <row r="129" spans="1:7" ht="15">
      <c r="A129" s="85" t="s">
        <v>1906</v>
      </c>
      <c r="B129" s="85">
        <v>4</v>
      </c>
      <c r="C129" s="122">
        <v>0.00268490549227287</v>
      </c>
      <c r="D129" s="85" t="s">
        <v>2047</v>
      </c>
      <c r="E129" s="85" t="b">
        <v>0</v>
      </c>
      <c r="F129" s="85" t="b">
        <v>0</v>
      </c>
      <c r="G129" s="85" t="b">
        <v>0</v>
      </c>
    </row>
    <row r="130" spans="1:7" ht="15">
      <c r="A130" s="85" t="s">
        <v>1907</v>
      </c>
      <c r="B130" s="85">
        <v>4</v>
      </c>
      <c r="C130" s="122">
        <v>0.00268490549227287</v>
      </c>
      <c r="D130" s="85" t="s">
        <v>2047</v>
      </c>
      <c r="E130" s="85" t="b">
        <v>0</v>
      </c>
      <c r="F130" s="85" t="b">
        <v>0</v>
      </c>
      <c r="G130" s="85" t="b">
        <v>0</v>
      </c>
    </row>
    <row r="131" spans="1:7" ht="15">
      <c r="A131" s="85" t="s">
        <v>1908</v>
      </c>
      <c r="B131" s="85">
        <v>4</v>
      </c>
      <c r="C131" s="122">
        <v>0.00268490549227287</v>
      </c>
      <c r="D131" s="85" t="s">
        <v>2047</v>
      </c>
      <c r="E131" s="85" t="b">
        <v>0</v>
      </c>
      <c r="F131" s="85" t="b">
        <v>0</v>
      </c>
      <c r="G131" s="85" t="b">
        <v>0</v>
      </c>
    </row>
    <row r="132" spans="1:7" ht="15">
      <c r="A132" s="85" t="s">
        <v>1909</v>
      </c>
      <c r="B132" s="85">
        <v>4</v>
      </c>
      <c r="C132" s="122">
        <v>0.00268490549227287</v>
      </c>
      <c r="D132" s="85" t="s">
        <v>2047</v>
      </c>
      <c r="E132" s="85" t="b">
        <v>0</v>
      </c>
      <c r="F132" s="85" t="b">
        <v>0</v>
      </c>
      <c r="G132" s="85" t="b">
        <v>0</v>
      </c>
    </row>
    <row r="133" spans="1:7" ht="15">
      <c r="A133" s="85" t="s">
        <v>1910</v>
      </c>
      <c r="B133" s="85">
        <v>4</v>
      </c>
      <c r="C133" s="122">
        <v>0.00268490549227287</v>
      </c>
      <c r="D133" s="85" t="s">
        <v>2047</v>
      </c>
      <c r="E133" s="85" t="b">
        <v>0</v>
      </c>
      <c r="F133" s="85" t="b">
        <v>0</v>
      </c>
      <c r="G133" s="85" t="b">
        <v>0</v>
      </c>
    </row>
    <row r="134" spans="1:7" ht="15">
      <c r="A134" s="85" t="s">
        <v>1911</v>
      </c>
      <c r="B134" s="85">
        <v>4</v>
      </c>
      <c r="C134" s="122">
        <v>0.00268490549227287</v>
      </c>
      <c r="D134" s="85" t="s">
        <v>2047</v>
      </c>
      <c r="E134" s="85" t="b">
        <v>0</v>
      </c>
      <c r="F134" s="85" t="b">
        <v>0</v>
      </c>
      <c r="G134" s="85" t="b">
        <v>0</v>
      </c>
    </row>
    <row r="135" spans="1:7" ht="15">
      <c r="A135" s="85" t="s">
        <v>1912</v>
      </c>
      <c r="B135" s="85">
        <v>4</v>
      </c>
      <c r="C135" s="122">
        <v>0.00268490549227287</v>
      </c>
      <c r="D135" s="85" t="s">
        <v>2047</v>
      </c>
      <c r="E135" s="85" t="b">
        <v>0</v>
      </c>
      <c r="F135" s="85" t="b">
        <v>0</v>
      </c>
      <c r="G135" s="85" t="b">
        <v>0</v>
      </c>
    </row>
    <row r="136" spans="1:7" ht="15">
      <c r="A136" s="85" t="s">
        <v>1913</v>
      </c>
      <c r="B136" s="85">
        <v>4</v>
      </c>
      <c r="C136" s="122">
        <v>0.00268490549227287</v>
      </c>
      <c r="D136" s="85" t="s">
        <v>2047</v>
      </c>
      <c r="E136" s="85" t="b">
        <v>0</v>
      </c>
      <c r="F136" s="85" t="b">
        <v>0</v>
      </c>
      <c r="G136" s="85" t="b">
        <v>0</v>
      </c>
    </row>
    <row r="137" spans="1:7" ht="15">
      <c r="A137" s="85" t="s">
        <v>1914</v>
      </c>
      <c r="B137" s="85">
        <v>4</v>
      </c>
      <c r="C137" s="122">
        <v>0.00268490549227287</v>
      </c>
      <c r="D137" s="85" t="s">
        <v>2047</v>
      </c>
      <c r="E137" s="85" t="b">
        <v>0</v>
      </c>
      <c r="F137" s="85" t="b">
        <v>0</v>
      </c>
      <c r="G137" s="85" t="b">
        <v>0</v>
      </c>
    </row>
    <row r="138" spans="1:7" ht="15">
      <c r="A138" s="85" t="s">
        <v>1915</v>
      </c>
      <c r="B138" s="85">
        <v>4</v>
      </c>
      <c r="C138" s="122">
        <v>0.00268490549227287</v>
      </c>
      <c r="D138" s="85" t="s">
        <v>2047</v>
      </c>
      <c r="E138" s="85" t="b">
        <v>0</v>
      </c>
      <c r="F138" s="85" t="b">
        <v>0</v>
      </c>
      <c r="G138" s="85" t="b">
        <v>0</v>
      </c>
    </row>
    <row r="139" spans="1:7" ht="15">
      <c r="A139" s="85" t="s">
        <v>1916</v>
      </c>
      <c r="B139" s="85">
        <v>4</v>
      </c>
      <c r="C139" s="122">
        <v>0.00268490549227287</v>
      </c>
      <c r="D139" s="85" t="s">
        <v>2047</v>
      </c>
      <c r="E139" s="85" t="b">
        <v>0</v>
      </c>
      <c r="F139" s="85" t="b">
        <v>0</v>
      </c>
      <c r="G139" s="85" t="b">
        <v>0</v>
      </c>
    </row>
    <row r="140" spans="1:7" ht="15">
      <c r="A140" s="85" t="s">
        <v>1917</v>
      </c>
      <c r="B140" s="85">
        <v>4</v>
      </c>
      <c r="C140" s="122">
        <v>0.00268490549227287</v>
      </c>
      <c r="D140" s="85" t="s">
        <v>2047</v>
      </c>
      <c r="E140" s="85" t="b">
        <v>0</v>
      </c>
      <c r="F140" s="85" t="b">
        <v>0</v>
      </c>
      <c r="G140" s="85" t="b">
        <v>0</v>
      </c>
    </row>
    <row r="141" spans="1:7" ht="15">
      <c r="A141" s="85" t="s">
        <v>1918</v>
      </c>
      <c r="B141" s="85">
        <v>4</v>
      </c>
      <c r="C141" s="122">
        <v>0.00268490549227287</v>
      </c>
      <c r="D141" s="85" t="s">
        <v>2047</v>
      </c>
      <c r="E141" s="85" t="b">
        <v>0</v>
      </c>
      <c r="F141" s="85" t="b">
        <v>0</v>
      </c>
      <c r="G141" s="85" t="b">
        <v>0</v>
      </c>
    </row>
    <row r="142" spans="1:7" ht="15">
      <c r="A142" s="85" t="s">
        <v>1919</v>
      </c>
      <c r="B142" s="85">
        <v>4</v>
      </c>
      <c r="C142" s="122">
        <v>0.00268490549227287</v>
      </c>
      <c r="D142" s="85" t="s">
        <v>2047</v>
      </c>
      <c r="E142" s="85" t="b">
        <v>0</v>
      </c>
      <c r="F142" s="85" t="b">
        <v>0</v>
      </c>
      <c r="G142" s="85" t="b">
        <v>0</v>
      </c>
    </row>
    <row r="143" spans="1:7" ht="15">
      <c r="A143" s="85" t="s">
        <v>1920</v>
      </c>
      <c r="B143" s="85">
        <v>4</v>
      </c>
      <c r="C143" s="122">
        <v>0.00268490549227287</v>
      </c>
      <c r="D143" s="85" t="s">
        <v>2047</v>
      </c>
      <c r="E143" s="85" t="b">
        <v>0</v>
      </c>
      <c r="F143" s="85" t="b">
        <v>0</v>
      </c>
      <c r="G143" s="85" t="b">
        <v>0</v>
      </c>
    </row>
    <row r="144" spans="1:7" ht="15">
      <c r="A144" s="85" t="s">
        <v>1921</v>
      </c>
      <c r="B144" s="85">
        <v>4</v>
      </c>
      <c r="C144" s="122">
        <v>0.00268490549227287</v>
      </c>
      <c r="D144" s="85" t="s">
        <v>2047</v>
      </c>
      <c r="E144" s="85" t="b">
        <v>0</v>
      </c>
      <c r="F144" s="85" t="b">
        <v>0</v>
      </c>
      <c r="G144" s="85" t="b">
        <v>0</v>
      </c>
    </row>
    <row r="145" spans="1:7" ht="15">
      <c r="A145" s="85" t="s">
        <v>1922</v>
      </c>
      <c r="B145" s="85">
        <v>4</v>
      </c>
      <c r="C145" s="122">
        <v>0.00268490549227287</v>
      </c>
      <c r="D145" s="85" t="s">
        <v>2047</v>
      </c>
      <c r="E145" s="85" t="b">
        <v>0</v>
      </c>
      <c r="F145" s="85" t="b">
        <v>0</v>
      </c>
      <c r="G145" s="85" t="b">
        <v>0</v>
      </c>
    </row>
    <row r="146" spans="1:7" ht="15">
      <c r="A146" s="85" t="s">
        <v>1923</v>
      </c>
      <c r="B146" s="85">
        <v>4</v>
      </c>
      <c r="C146" s="122">
        <v>0.00268490549227287</v>
      </c>
      <c r="D146" s="85" t="s">
        <v>2047</v>
      </c>
      <c r="E146" s="85" t="b">
        <v>0</v>
      </c>
      <c r="F146" s="85" t="b">
        <v>0</v>
      </c>
      <c r="G146" s="85" t="b">
        <v>0</v>
      </c>
    </row>
    <row r="147" spans="1:7" ht="15">
      <c r="A147" s="85" t="s">
        <v>1924</v>
      </c>
      <c r="B147" s="85">
        <v>4</v>
      </c>
      <c r="C147" s="122">
        <v>0.00268490549227287</v>
      </c>
      <c r="D147" s="85" t="s">
        <v>2047</v>
      </c>
      <c r="E147" s="85" t="b">
        <v>0</v>
      </c>
      <c r="F147" s="85" t="b">
        <v>0</v>
      </c>
      <c r="G147" s="85" t="b">
        <v>0</v>
      </c>
    </row>
    <row r="148" spans="1:7" ht="15">
      <c r="A148" s="85" t="s">
        <v>1925</v>
      </c>
      <c r="B148" s="85">
        <v>4</v>
      </c>
      <c r="C148" s="122">
        <v>0.00268490549227287</v>
      </c>
      <c r="D148" s="85" t="s">
        <v>2047</v>
      </c>
      <c r="E148" s="85" t="b">
        <v>0</v>
      </c>
      <c r="F148" s="85" t="b">
        <v>0</v>
      </c>
      <c r="G148" s="85" t="b">
        <v>0</v>
      </c>
    </row>
    <row r="149" spans="1:7" ht="15">
      <c r="A149" s="85" t="s">
        <v>1926</v>
      </c>
      <c r="B149" s="85">
        <v>4</v>
      </c>
      <c r="C149" s="122">
        <v>0.00268490549227287</v>
      </c>
      <c r="D149" s="85" t="s">
        <v>2047</v>
      </c>
      <c r="E149" s="85" t="b">
        <v>0</v>
      </c>
      <c r="F149" s="85" t="b">
        <v>0</v>
      </c>
      <c r="G149" s="85" t="b">
        <v>0</v>
      </c>
    </row>
    <row r="150" spans="1:7" ht="15">
      <c r="A150" s="85" t="s">
        <v>1927</v>
      </c>
      <c r="B150" s="85">
        <v>4</v>
      </c>
      <c r="C150" s="122">
        <v>0.00268490549227287</v>
      </c>
      <c r="D150" s="85" t="s">
        <v>2047</v>
      </c>
      <c r="E150" s="85" t="b">
        <v>0</v>
      </c>
      <c r="F150" s="85" t="b">
        <v>0</v>
      </c>
      <c r="G150" s="85" t="b">
        <v>0</v>
      </c>
    </row>
    <row r="151" spans="1:7" ht="15">
      <c r="A151" s="85" t="s">
        <v>1928</v>
      </c>
      <c r="B151" s="85">
        <v>4</v>
      </c>
      <c r="C151" s="122">
        <v>0.00268490549227287</v>
      </c>
      <c r="D151" s="85" t="s">
        <v>2047</v>
      </c>
      <c r="E151" s="85" t="b">
        <v>0</v>
      </c>
      <c r="F151" s="85" t="b">
        <v>0</v>
      </c>
      <c r="G151" s="85" t="b">
        <v>0</v>
      </c>
    </row>
    <row r="152" spans="1:7" ht="15">
      <c r="A152" s="85" t="s">
        <v>1539</v>
      </c>
      <c r="B152" s="85">
        <v>4</v>
      </c>
      <c r="C152" s="122">
        <v>0.0032307441063508047</v>
      </c>
      <c r="D152" s="85" t="s">
        <v>2047</v>
      </c>
      <c r="E152" s="85" t="b">
        <v>0</v>
      </c>
      <c r="F152" s="85" t="b">
        <v>0</v>
      </c>
      <c r="G152" s="85" t="b">
        <v>0</v>
      </c>
    </row>
    <row r="153" spans="1:7" ht="15">
      <c r="A153" s="85" t="s">
        <v>1540</v>
      </c>
      <c r="B153" s="85">
        <v>4</v>
      </c>
      <c r="C153" s="122">
        <v>0.0032307441063508047</v>
      </c>
      <c r="D153" s="85" t="s">
        <v>2047</v>
      </c>
      <c r="E153" s="85" t="b">
        <v>0</v>
      </c>
      <c r="F153" s="85" t="b">
        <v>0</v>
      </c>
      <c r="G153" s="85" t="b">
        <v>0</v>
      </c>
    </row>
    <row r="154" spans="1:7" ht="15">
      <c r="A154" s="85" t="s">
        <v>1521</v>
      </c>
      <c r="B154" s="85">
        <v>4</v>
      </c>
      <c r="C154" s="122">
        <v>0.00268490549227287</v>
      </c>
      <c r="D154" s="85" t="s">
        <v>2047</v>
      </c>
      <c r="E154" s="85" t="b">
        <v>0</v>
      </c>
      <c r="F154" s="85" t="b">
        <v>0</v>
      </c>
      <c r="G154" s="85" t="b">
        <v>0</v>
      </c>
    </row>
    <row r="155" spans="1:7" ht="15">
      <c r="A155" s="85" t="s">
        <v>1534</v>
      </c>
      <c r="B155" s="85">
        <v>4</v>
      </c>
      <c r="C155" s="122">
        <v>0.00268490549227287</v>
      </c>
      <c r="D155" s="85" t="s">
        <v>2047</v>
      </c>
      <c r="E155" s="85" t="b">
        <v>0</v>
      </c>
      <c r="F155" s="85" t="b">
        <v>0</v>
      </c>
      <c r="G155" s="85" t="b">
        <v>0</v>
      </c>
    </row>
    <row r="156" spans="1:7" ht="15">
      <c r="A156" s="85" t="s">
        <v>1929</v>
      </c>
      <c r="B156" s="85">
        <v>4</v>
      </c>
      <c r="C156" s="122">
        <v>0.00268490549227287</v>
      </c>
      <c r="D156" s="85" t="s">
        <v>2047</v>
      </c>
      <c r="E156" s="85" t="b">
        <v>0</v>
      </c>
      <c r="F156" s="85" t="b">
        <v>0</v>
      </c>
      <c r="G156" s="85" t="b">
        <v>0</v>
      </c>
    </row>
    <row r="157" spans="1:7" ht="15">
      <c r="A157" s="85" t="s">
        <v>1555</v>
      </c>
      <c r="B157" s="85">
        <v>4</v>
      </c>
      <c r="C157" s="122">
        <v>0.0032307441063508047</v>
      </c>
      <c r="D157" s="85" t="s">
        <v>2047</v>
      </c>
      <c r="E157" s="85" t="b">
        <v>0</v>
      </c>
      <c r="F157" s="85" t="b">
        <v>0</v>
      </c>
      <c r="G157" s="85" t="b">
        <v>0</v>
      </c>
    </row>
    <row r="158" spans="1:7" ht="15">
      <c r="A158" s="85" t="s">
        <v>1930</v>
      </c>
      <c r="B158" s="85">
        <v>4</v>
      </c>
      <c r="C158" s="122">
        <v>0.0032307441063508047</v>
      </c>
      <c r="D158" s="85" t="s">
        <v>2047</v>
      </c>
      <c r="E158" s="85" t="b">
        <v>0</v>
      </c>
      <c r="F158" s="85" t="b">
        <v>0</v>
      </c>
      <c r="G158" s="85" t="b">
        <v>0</v>
      </c>
    </row>
    <row r="159" spans="1:7" ht="15">
      <c r="A159" s="85" t="s">
        <v>1931</v>
      </c>
      <c r="B159" s="85">
        <v>4</v>
      </c>
      <c r="C159" s="122">
        <v>0.0032307441063508047</v>
      </c>
      <c r="D159" s="85" t="s">
        <v>2047</v>
      </c>
      <c r="E159" s="85" t="b">
        <v>0</v>
      </c>
      <c r="F159" s="85" t="b">
        <v>0</v>
      </c>
      <c r="G159" s="85" t="b">
        <v>0</v>
      </c>
    </row>
    <row r="160" spans="1:7" ht="15">
      <c r="A160" s="85" t="s">
        <v>1932</v>
      </c>
      <c r="B160" s="85">
        <v>4</v>
      </c>
      <c r="C160" s="122">
        <v>0.0032307441063508047</v>
      </c>
      <c r="D160" s="85" t="s">
        <v>2047</v>
      </c>
      <c r="E160" s="85" t="b">
        <v>0</v>
      </c>
      <c r="F160" s="85" t="b">
        <v>0</v>
      </c>
      <c r="G160" s="85" t="b">
        <v>0</v>
      </c>
    </row>
    <row r="161" spans="1:7" ht="15">
      <c r="A161" s="85" t="s">
        <v>1933</v>
      </c>
      <c r="B161" s="85">
        <v>3</v>
      </c>
      <c r="C161" s="122">
        <v>0.0021835867392522045</v>
      </c>
      <c r="D161" s="85" t="s">
        <v>2047</v>
      </c>
      <c r="E161" s="85" t="b">
        <v>0</v>
      </c>
      <c r="F161" s="85" t="b">
        <v>0</v>
      </c>
      <c r="G161" s="85" t="b">
        <v>0</v>
      </c>
    </row>
    <row r="162" spans="1:7" ht="15">
      <c r="A162" s="85" t="s">
        <v>310</v>
      </c>
      <c r="B162" s="85">
        <v>3</v>
      </c>
      <c r="C162" s="122">
        <v>0.0021835867392522045</v>
      </c>
      <c r="D162" s="85" t="s">
        <v>2047</v>
      </c>
      <c r="E162" s="85" t="b">
        <v>0</v>
      </c>
      <c r="F162" s="85" t="b">
        <v>0</v>
      </c>
      <c r="G162" s="85" t="b">
        <v>0</v>
      </c>
    </row>
    <row r="163" spans="1:7" ht="15">
      <c r="A163" s="85" t="s">
        <v>1568</v>
      </c>
      <c r="B163" s="85">
        <v>3</v>
      </c>
      <c r="C163" s="122">
        <v>0.0021835867392522045</v>
      </c>
      <c r="D163" s="85" t="s">
        <v>2047</v>
      </c>
      <c r="E163" s="85" t="b">
        <v>0</v>
      </c>
      <c r="F163" s="85" t="b">
        <v>0</v>
      </c>
      <c r="G163" s="85" t="b">
        <v>0</v>
      </c>
    </row>
    <row r="164" spans="1:7" ht="15">
      <c r="A164" s="85" t="s">
        <v>1573</v>
      </c>
      <c r="B164" s="85">
        <v>3</v>
      </c>
      <c r="C164" s="122">
        <v>0.0021835867392522045</v>
      </c>
      <c r="D164" s="85" t="s">
        <v>2047</v>
      </c>
      <c r="E164" s="85" t="b">
        <v>0</v>
      </c>
      <c r="F164" s="85" t="b">
        <v>0</v>
      </c>
      <c r="G164" s="85" t="b">
        <v>0</v>
      </c>
    </row>
    <row r="165" spans="1:7" ht="15">
      <c r="A165" s="85" t="s">
        <v>1574</v>
      </c>
      <c r="B165" s="85">
        <v>3</v>
      </c>
      <c r="C165" s="122">
        <v>0.0021835867392522045</v>
      </c>
      <c r="D165" s="85" t="s">
        <v>2047</v>
      </c>
      <c r="E165" s="85" t="b">
        <v>0</v>
      </c>
      <c r="F165" s="85" t="b">
        <v>0</v>
      </c>
      <c r="G165" s="85" t="b">
        <v>0</v>
      </c>
    </row>
    <row r="166" spans="1:7" ht="15">
      <c r="A166" s="85" t="s">
        <v>1576</v>
      </c>
      <c r="B166" s="85">
        <v>3</v>
      </c>
      <c r="C166" s="122">
        <v>0.0021835867392522045</v>
      </c>
      <c r="D166" s="85" t="s">
        <v>2047</v>
      </c>
      <c r="E166" s="85" t="b">
        <v>0</v>
      </c>
      <c r="F166" s="85" t="b">
        <v>0</v>
      </c>
      <c r="G166" s="85" t="b">
        <v>0</v>
      </c>
    </row>
    <row r="167" spans="1:7" ht="15">
      <c r="A167" s="85" t="s">
        <v>1934</v>
      </c>
      <c r="B167" s="85">
        <v>3</v>
      </c>
      <c r="C167" s="122">
        <v>0.0021835867392522045</v>
      </c>
      <c r="D167" s="85" t="s">
        <v>2047</v>
      </c>
      <c r="E167" s="85" t="b">
        <v>0</v>
      </c>
      <c r="F167" s="85" t="b">
        <v>0</v>
      </c>
      <c r="G167" s="85" t="b">
        <v>0</v>
      </c>
    </row>
    <row r="168" spans="1:7" ht="15">
      <c r="A168" s="85" t="s">
        <v>1935</v>
      </c>
      <c r="B168" s="85">
        <v>3</v>
      </c>
      <c r="C168" s="122">
        <v>0.0021835867392522045</v>
      </c>
      <c r="D168" s="85" t="s">
        <v>2047</v>
      </c>
      <c r="E168" s="85" t="b">
        <v>0</v>
      </c>
      <c r="F168" s="85" t="b">
        <v>0</v>
      </c>
      <c r="G168" s="85" t="b">
        <v>0</v>
      </c>
    </row>
    <row r="169" spans="1:7" ht="15">
      <c r="A169" s="85" t="s">
        <v>1936</v>
      </c>
      <c r="B169" s="85">
        <v>3</v>
      </c>
      <c r="C169" s="122">
        <v>0.0021835867392522045</v>
      </c>
      <c r="D169" s="85" t="s">
        <v>2047</v>
      </c>
      <c r="E169" s="85" t="b">
        <v>0</v>
      </c>
      <c r="F169" s="85" t="b">
        <v>0</v>
      </c>
      <c r="G169" s="85" t="b">
        <v>0</v>
      </c>
    </row>
    <row r="170" spans="1:7" ht="15">
      <c r="A170" s="85" t="s">
        <v>1520</v>
      </c>
      <c r="B170" s="85">
        <v>3</v>
      </c>
      <c r="C170" s="122">
        <v>0.0028324370403215553</v>
      </c>
      <c r="D170" s="85" t="s">
        <v>2047</v>
      </c>
      <c r="E170" s="85" t="b">
        <v>0</v>
      </c>
      <c r="F170" s="85" t="b">
        <v>0</v>
      </c>
      <c r="G170" s="85" t="b">
        <v>0</v>
      </c>
    </row>
    <row r="171" spans="1:7" ht="15">
      <c r="A171" s="85" t="s">
        <v>1937</v>
      </c>
      <c r="B171" s="85">
        <v>3</v>
      </c>
      <c r="C171" s="122">
        <v>0.0021835867392522045</v>
      </c>
      <c r="D171" s="85" t="s">
        <v>2047</v>
      </c>
      <c r="E171" s="85" t="b">
        <v>0</v>
      </c>
      <c r="F171" s="85" t="b">
        <v>0</v>
      </c>
      <c r="G171" s="85" t="b">
        <v>0</v>
      </c>
    </row>
    <row r="172" spans="1:7" ht="15">
      <c r="A172" s="85" t="s">
        <v>1557</v>
      </c>
      <c r="B172" s="85">
        <v>3</v>
      </c>
      <c r="C172" s="122">
        <v>0.0021835867392522045</v>
      </c>
      <c r="D172" s="85" t="s">
        <v>2047</v>
      </c>
      <c r="E172" s="85" t="b">
        <v>0</v>
      </c>
      <c r="F172" s="85" t="b">
        <v>0</v>
      </c>
      <c r="G172" s="85" t="b">
        <v>0</v>
      </c>
    </row>
    <row r="173" spans="1:7" ht="15">
      <c r="A173" s="85" t="s">
        <v>1938</v>
      </c>
      <c r="B173" s="85">
        <v>3</v>
      </c>
      <c r="C173" s="122">
        <v>0.0021835867392522045</v>
      </c>
      <c r="D173" s="85" t="s">
        <v>2047</v>
      </c>
      <c r="E173" s="85" t="b">
        <v>0</v>
      </c>
      <c r="F173" s="85" t="b">
        <v>0</v>
      </c>
      <c r="G173" s="85" t="b">
        <v>0</v>
      </c>
    </row>
    <row r="174" spans="1:7" ht="15">
      <c r="A174" s="85" t="s">
        <v>314</v>
      </c>
      <c r="B174" s="85">
        <v>2</v>
      </c>
      <c r="C174" s="122">
        <v>0.0016153720531754024</v>
      </c>
      <c r="D174" s="85" t="s">
        <v>2047</v>
      </c>
      <c r="E174" s="85" t="b">
        <v>0</v>
      </c>
      <c r="F174" s="85" t="b">
        <v>0</v>
      </c>
      <c r="G174" s="85" t="b">
        <v>0</v>
      </c>
    </row>
    <row r="175" spans="1:7" ht="15">
      <c r="A175" s="85" t="s">
        <v>313</v>
      </c>
      <c r="B175" s="85">
        <v>2</v>
      </c>
      <c r="C175" s="122">
        <v>0.0016153720531754024</v>
      </c>
      <c r="D175" s="85" t="s">
        <v>2047</v>
      </c>
      <c r="E175" s="85" t="b">
        <v>0</v>
      </c>
      <c r="F175" s="85" t="b">
        <v>0</v>
      </c>
      <c r="G175" s="85" t="b">
        <v>0</v>
      </c>
    </row>
    <row r="176" spans="1:7" ht="15">
      <c r="A176" s="85" t="s">
        <v>312</v>
      </c>
      <c r="B176" s="85">
        <v>2</v>
      </c>
      <c r="C176" s="122">
        <v>0.0016153720531754024</v>
      </c>
      <c r="D176" s="85" t="s">
        <v>2047</v>
      </c>
      <c r="E176" s="85" t="b">
        <v>0</v>
      </c>
      <c r="F176" s="85" t="b">
        <v>0</v>
      </c>
      <c r="G176" s="85" t="b">
        <v>0</v>
      </c>
    </row>
    <row r="177" spans="1:7" ht="15">
      <c r="A177" s="85" t="s">
        <v>1939</v>
      </c>
      <c r="B177" s="85">
        <v>2</v>
      </c>
      <c r="C177" s="122">
        <v>0.0016153720531754024</v>
      </c>
      <c r="D177" s="85" t="s">
        <v>2047</v>
      </c>
      <c r="E177" s="85" t="b">
        <v>0</v>
      </c>
      <c r="F177" s="85" t="b">
        <v>0</v>
      </c>
      <c r="G177" s="85" t="b">
        <v>0</v>
      </c>
    </row>
    <row r="178" spans="1:7" ht="15">
      <c r="A178" s="85" t="s">
        <v>1940</v>
      </c>
      <c r="B178" s="85">
        <v>2</v>
      </c>
      <c r="C178" s="122">
        <v>0.0016153720531754024</v>
      </c>
      <c r="D178" s="85" t="s">
        <v>2047</v>
      </c>
      <c r="E178" s="85" t="b">
        <v>0</v>
      </c>
      <c r="F178" s="85" t="b">
        <v>0</v>
      </c>
      <c r="G178" s="85" t="b">
        <v>0</v>
      </c>
    </row>
    <row r="179" spans="1:7" ht="15">
      <c r="A179" s="85" t="s">
        <v>1941</v>
      </c>
      <c r="B179" s="85">
        <v>2</v>
      </c>
      <c r="C179" s="122">
        <v>0.0016153720531754024</v>
      </c>
      <c r="D179" s="85" t="s">
        <v>2047</v>
      </c>
      <c r="E179" s="85" t="b">
        <v>0</v>
      </c>
      <c r="F179" s="85" t="b">
        <v>0</v>
      </c>
      <c r="G179" s="85" t="b">
        <v>0</v>
      </c>
    </row>
    <row r="180" spans="1:7" ht="15">
      <c r="A180" s="85" t="s">
        <v>1942</v>
      </c>
      <c r="B180" s="85">
        <v>2</v>
      </c>
      <c r="C180" s="122">
        <v>0.0016153720531754024</v>
      </c>
      <c r="D180" s="85" t="s">
        <v>2047</v>
      </c>
      <c r="E180" s="85" t="b">
        <v>0</v>
      </c>
      <c r="F180" s="85" t="b">
        <v>0</v>
      </c>
      <c r="G180" s="85" t="b">
        <v>0</v>
      </c>
    </row>
    <row r="181" spans="1:7" ht="15">
      <c r="A181" s="85" t="s">
        <v>1943</v>
      </c>
      <c r="B181" s="85">
        <v>2</v>
      </c>
      <c r="C181" s="122">
        <v>0.0016153720531754024</v>
      </c>
      <c r="D181" s="85" t="s">
        <v>2047</v>
      </c>
      <c r="E181" s="85" t="b">
        <v>0</v>
      </c>
      <c r="F181" s="85" t="b">
        <v>0</v>
      </c>
      <c r="G181" s="85" t="b">
        <v>0</v>
      </c>
    </row>
    <row r="182" spans="1:7" ht="15">
      <c r="A182" s="85" t="s">
        <v>1944</v>
      </c>
      <c r="B182" s="85">
        <v>2</v>
      </c>
      <c r="C182" s="122">
        <v>0.0016153720531754024</v>
      </c>
      <c r="D182" s="85" t="s">
        <v>2047</v>
      </c>
      <c r="E182" s="85" t="b">
        <v>0</v>
      </c>
      <c r="F182" s="85" t="b">
        <v>0</v>
      </c>
      <c r="G182" s="85" t="b">
        <v>0</v>
      </c>
    </row>
    <row r="183" spans="1:7" ht="15">
      <c r="A183" s="85" t="s">
        <v>1945</v>
      </c>
      <c r="B183" s="85">
        <v>2</v>
      </c>
      <c r="C183" s="122">
        <v>0.0016153720531754024</v>
      </c>
      <c r="D183" s="85" t="s">
        <v>2047</v>
      </c>
      <c r="E183" s="85" t="b">
        <v>0</v>
      </c>
      <c r="F183" s="85" t="b">
        <v>1</v>
      </c>
      <c r="G183" s="85" t="b">
        <v>0</v>
      </c>
    </row>
    <row r="184" spans="1:7" ht="15">
      <c r="A184" s="85" t="s">
        <v>1946</v>
      </c>
      <c r="B184" s="85">
        <v>2</v>
      </c>
      <c r="C184" s="122">
        <v>0.0016153720531754024</v>
      </c>
      <c r="D184" s="85" t="s">
        <v>2047</v>
      </c>
      <c r="E184" s="85" t="b">
        <v>0</v>
      </c>
      <c r="F184" s="85" t="b">
        <v>0</v>
      </c>
      <c r="G184" s="85" t="b">
        <v>0</v>
      </c>
    </row>
    <row r="185" spans="1:7" ht="15">
      <c r="A185" s="85" t="s">
        <v>1947</v>
      </c>
      <c r="B185" s="85">
        <v>2</v>
      </c>
      <c r="C185" s="122">
        <v>0.0016153720531754024</v>
      </c>
      <c r="D185" s="85" t="s">
        <v>2047</v>
      </c>
      <c r="E185" s="85" t="b">
        <v>0</v>
      </c>
      <c r="F185" s="85" t="b">
        <v>0</v>
      </c>
      <c r="G185" s="85" t="b">
        <v>0</v>
      </c>
    </row>
    <row r="186" spans="1:7" ht="15">
      <c r="A186" s="85" t="s">
        <v>1948</v>
      </c>
      <c r="B186" s="85">
        <v>2</v>
      </c>
      <c r="C186" s="122">
        <v>0.0016153720531754024</v>
      </c>
      <c r="D186" s="85" t="s">
        <v>2047</v>
      </c>
      <c r="E186" s="85" t="b">
        <v>0</v>
      </c>
      <c r="F186" s="85" t="b">
        <v>0</v>
      </c>
      <c r="G186" s="85" t="b">
        <v>0</v>
      </c>
    </row>
    <row r="187" spans="1:7" ht="15">
      <c r="A187" s="85" t="s">
        <v>1949</v>
      </c>
      <c r="B187" s="85">
        <v>2</v>
      </c>
      <c r="C187" s="122">
        <v>0.0016153720531754024</v>
      </c>
      <c r="D187" s="85" t="s">
        <v>2047</v>
      </c>
      <c r="E187" s="85" t="b">
        <v>0</v>
      </c>
      <c r="F187" s="85" t="b">
        <v>0</v>
      </c>
      <c r="G187" s="85" t="b">
        <v>0</v>
      </c>
    </row>
    <row r="188" spans="1:7" ht="15">
      <c r="A188" s="85" t="s">
        <v>1950</v>
      </c>
      <c r="B188" s="85">
        <v>2</v>
      </c>
      <c r="C188" s="122">
        <v>0.0016153720531754024</v>
      </c>
      <c r="D188" s="85" t="s">
        <v>2047</v>
      </c>
      <c r="E188" s="85" t="b">
        <v>0</v>
      </c>
      <c r="F188" s="85" t="b">
        <v>0</v>
      </c>
      <c r="G188" s="85" t="b">
        <v>0</v>
      </c>
    </row>
    <row r="189" spans="1:7" ht="15">
      <c r="A189" s="85" t="s">
        <v>1951</v>
      </c>
      <c r="B189" s="85">
        <v>2</v>
      </c>
      <c r="C189" s="122">
        <v>0.0016153720531754024</v>
      </c>
      <c r="D189" s="85" t="s">
        <v>2047</v>
      </c>
      <c r="E189" s="85" t="b">
        <v>0</v>
      </c>
      <c r="F189" s="85" t="b">
        <v>0</v>
      </c>
      <c r="G189" s="85" t="b">
        <v>0</v>
      </c>
    </row>
    <row r="190" spans="1:7" ht="15">
      <c r="A190" s="85" t="s">
        <v>1952</v>
      </c>
      <c r="B190" s="85">
        <v>2</v>
      </c>
      <c r="C190" s="122">
        <v>0.0016153720531754024</v>
      </c>
      <c r="D190" s="85" t="s">
        <v>2047</v>
      </c>
      <c r="E190" s="85" t="b">
        <v>0</v>
      </c>
      <c r="F190" s="85" t="b">
        <v>0</v>
      </c>
      <c r="G190" s="85" t="b">
        <v>0</v>
      </c>
    </row>
    <row r="191" spans="1:7" ht="15">
      <c r="A191" s="85" t="s">
        <v>1953</v>
      </c>
      <c r="B191" s="85">
        <v>2</v>
      </c>
      <c r="C191" s="122">
        <v>0.0016153720531754024</v>
      </c>
      <c r="D191" s="85" t="s">
        <v>2047</v>
      </c>
      <c r="E191" s="85" t="b">
        <v>0</v>
      </c>
      <c r="F191" s="85" t="b">
        <v>0</v>
      </c>
      <c r="G191" s="85" t="b">
        <v>0</v>
      </c>
    </row>
    <row r="192" spans="1:7" ht="15">
      <c r="A192" s="85" t="s">
        <v>1954</v>
      </c>
      <c r="B192" s="85">
        <v>2</v>
      </c>
      <c r="C192" s="122">
        <v>0.0016153720531754024</v>
      </c>
      <c r="D192" s="85" t="s">
        <v>2047</v>
      </c>
      <c r="E192" s="85" t="b">
        <v>0</v>
      </c>
      <c r="F192" s="85" t="b">
        <v>0</v>
      </c>
      <c r="G192" s="85" t="b">
        <v>0</v>
      </c>
    </row>
    <row r="193" spans="1:7" ht="15">
      <c r="A193" s="85" t="s">
        <v>1955</v>
      </c>
      <c r="B193" s="85">
        <v>2</v>
      </c>
      <c r="C193" s="122">
        <v>0.0016153720531754024</v>
      </c>
      <c r="D193" s="85" t="s">
        <v>2047</v>
      </c>
      <c r="E193" s="85" t="b">
        <v>0</v>
      </c>
      <c r="F193" s="85" t="b">
        <v>0</v>
      </c>
      <c r="G193" s="85" t="b">
        <v>0</v>
      </c>
    </row>
    <row r="194" spans="1:7" ht="15">
      <c r="A194" s="85" t="s">
        <v>1956</v>
      </c>
      <c r="B194" s="85">
        <v>2</v>
      </c>
      <c r="C194" s="122">
        <v>0.0016153720531754024</v>
      </c>
      <c r="D194" s="85" t="s">
        <v>2047</v>
      </c>
      <c r="E194" s="85" t="b">
        <v>0</v>
      </c>
      <c r="F194" s="85" t="b">
        <v>0</v>
      </c>
      <c r="G194" s="85" t="b">
        <v>0</v>
      </c>
    </row>
    <row r="195" spans="1:7" ht="15">
      <c r="A195" s="85" t="s">
        <v>1957</v>
      </c>
      <c r="B195" s="85">
        <v>2</v>
      </c>
      <c r="C195" s="122">
        <v>0.0016153720531754024</v>
      </c>
      <c r="D195" s="85" t="s">
        <v>2047</v>
      </c>
      <c r="E195" s="85" t="b">
        <v>0</v>
      </c>
      <c r="F195" s="85" t="b">
        <v>0</v>
      </c>
      <c r="G195" s="85" t="b">
        <v>0</v>
      </c>
    </row>
    <row r="196" spans="1:7" ht="15">
      <c r="A196" s="85" t="s">
        <v>1958</v>
      </c>
      <c r="B196" s="85">
        <v>2</v>
      </c>
      <c r="C196" s="122">
        <v>0.0016153720531754024</v>
      </c>
      <c r="D196" s="85" t="s">
        <v>2047</v>
      </c>
      <c r="E196" s="85" t="b">
        <v>0</v>
      </c>
      <c r="F196" s="85" t="b">
        <v>0</v>
      </c>
      <c r="G196" s="85" t="b">
        <v>0</v>
      </c>
    </row>
    <row r="197" spans="1:7" ht="15">
      <c r="A197" s="85" t="s">
        <v>1959</v>
      </c>
      <c r="B197" s="85">
        <v>2</v>
      </c>
      <c r="C197" s="122">
        <v>0.0016153720531754024</v>
      </c>
      <c r="D197" s="85" t="s">
        <v>2047</v>
      </c>
      <c r="E197" s="85" t="b">
        <v>0</v>
      </c>
      <c r="F197" s="85" t="b">
        <v>0</v>
      </c>
      <c r="G197" s="85" t="b">
        <v>0</v>
      </c>
    </row>
    <row r="198" spans="1:7" ht="15">
      <c r="A198" s="85" t="s">
        <v>1960</v>
      </c>
      <c r="B198" s="85">
        <v>2</v>
      </c>
      <c r="C198" s="122">
        <v>0.0016153720531754024</v>
      </c>
      <c r="D198" s="85" t="s">
        <v>2047</v>
      </c>
      <c r="E198" s="85" t="b">
        <v>0</v>
      </c>
      <c r="F198" s="85" t="b">
        <v>0</v>
      </c>
      <c r="G198" s="85" t="b">
        <v>0</v>
      </c>
    </row>
    <row r="199" spans="1:7" ht="15">
      <c r="A199" s="85" t="s">
        <v>1961</v>
      </c>
      <c r="B199" s="85">
        <v>2</v>
      </c>
      <c r="C199" s="122">
        <v>0.0016153720531754024</v>
      </c>
      <c r="D199" s="85" t="s">
        <v>2047</v>
      </c>
      <c r="E199" s="85" t="b">
        <v>0</v>
      </c>
      <c r="F199" s="85" t="b">
        <v>0</v>
      </c>
      <c r="G199" s="85" t="b">
        <v>0</v>
      </c>
    </row>
    <row r="200" spans="1:7" ht="15">
      <c r="A200" s="85" t="s">
        <v>1962</v>
      </c>
      <c r="B200" s="85">
        <v>2</v>
      </c>
      <c r="C200" s="122">
        <v>0.0016153720531754024</v>
      </c>
      <c r="D200" s="85" t="s">
        <v>2047</v>
      </c>
      <c r="E200" s="85" t="b">
        <v>0</v>
      </c>
      <c r="F200" s="85" t="b">
        <v>0</v>
      </c>
      <c r="G200" s="85" t="b">
        <v>0</v>
      </c>
    </row>
    <row r="201" spans="1:7" ht="15">
      <c r="A201" s="85" t="s">
        <v>1963</v>
      </c>
      <c r="B201" s="85">
        <v>2</v>
      </c>
      <c r="C201" s="122">
        <v>0.0016153720531754024</v>
      </c>
      <c r="D201" s="85" t="s">
        <v>2047</v>
      </c>
      <c r="E201" s="85" t="b">
        <v>0</v>
      </c>
      <c r="F201" s="85" t="b">
        <v>0</v>
      </c>
      <c r="G201" s="85" t="b">
        <v>0</v>
      </c>
    </row>
    <row r="202" spans="1:7" ht="15">
      <c r="A202" s="85" t="s">
        <v>1964</v>
      </c>
      <c r="B202" s="85">
        <v>2</v>
      </c>
      <c r="C202" s="122">
        <v>0.0016153720531754024</v>
      </c>
      <c r="D202" s="85" t="s">
        <v>2047</v>
      </c>
      <c r="E202" s="85" t="b">
        <v>0</v>
      </c>
      <c r="F202" s="85" t="b">
        <v>0</v>
      </c>
      <c r="G202" s="85" t="b">
        <v>0</v>
      </c>
    </row>
    <row r="203" spans="1:7" ht="15">
      <c r="A203" s="85" t="s">
        <v>1965</v>
      </c>
      <c r="B203" s="85">
        <v>2</v>
      </c>
      <c r="C203" s="122">
        <v>0.0016153720531754024</v>
      </c>
      <c r="D203" s="85" t="s">
        <v>2047</v>
      </c>
      <c r="E203" s="85" t="b">
        <v>0</v>
      </c>
      <c r="F203" s="85" t="b">
        <v>0</v>
      </c>
      <c r="G203" s="85" t="b">
        <v>0</v>
      </c>
    </row>
    <row r="204" spans="1:7" ht="15">
      <c r="A204" s="85" t="s">
        <v>1966</v>
      </c>
      <c r="B204" s="85">
        <v>2</v>
      </c>
      <c r="C204" s="122">
        <v>0.0016153720531754024</v>
      </c>
      <c r="D204" s="85" t="s">
        <v>2047</v>
      </c>
      <c r="E204" s="85" t="b">
        <v>0</v>
      </c>
      <c r="F204" s="85" t="b">
        <v>0</v>
      </c>
      <c r="G204" s="85" t="b">
        <v>0</v>
      </c>
    </row>
    <row r="205" spans="1:7" ht="15">
      <c r="A205" s="85" t="s">
        <v>1967</v>
      </c>
      <c r="B205" s="85">
        <v>2</v>
      </c>
      <c r="C205" s="122">
        <v>0.0016153720531754024</v>
      </c>
      <c r="D205" s="85" t="s">
        <v>2047</v>
      </c>
      <c r="E205" s="85" t="b">
        <v>0</v>
      </c>
      <c r="F205" s="85" t="b">
        <v>0</v>
      </c>
      <c r="G205" s="85" t="b">
        <v>0</v>
      </c>
    </row>
    <row r="206" spans="1:7" ht="15">
      <c r="A206" s="85" t="s">
        <v>1968</v>
      </c>
      <c r="B206" s="85">
        <v>2</v>
      </c>
      <c r="C206" s="122">
        <v>0.0016153720531754024</v>
      </c>
      <c r="D206" s="85" t="s">
        <v>2047</v>
      </c>
      <c r="E206" s="85" t="b">
        <v>0</v>
      </c>
      <c r="F206" s="85" t="b">
        <v>0</v>
      </c>
      <c r="G206" s="85" t="b">
        <v>0</v>
      </c>
    </row>
    <row r="207" spans="1:7" ht="15">
      <c r="A207" s="85" t="s">
        <v>1969</v>
      </c>
      <c r="B207" s="85">
        <v>2</v>
      </c>
      <c r="C207" s="122">
        <v>0.0016153720531754024</v>
      </c>
      <c r="D207" s="85" t="s">
        <v>2047</v>
      </c>
      <c r="E207" s="85" t="b">
        <v>0</v>
      </c>
      <c r="F207" s="85" t="b">
        <v>0</v>
      </c>
      <c r="G207" s="85" t="b">
        <v>0</v>
      </c>
    </row>
    <row r="208" spans="1:7" ht="15">
      <c r="A208" s="85" t="s">
        <v>1970</v>
      </c>
      <c r="B208" s="85">
        <v>2</v>
      </c>
      <c r="C208" s="122">
        <v>0.0016153720531754024</v>
      </c>
      <c r="D208" s="85" t="s">
        <v>2047</v>
      </c>
      <c r="E208" s="85" t="b">
        <v>0</v>
      </c>
      <c r="F208" s="85" t="b">
        <v>0</v>
      </c>
      <c r="G208" s="85" t="b">
        <v>0</v>
      </c>
    </row>
    <row r="209" spans="1:7" ht="15">
      <c r="A209" s="85" t="s">
        <v>1971</v>
      </c>
      <c r="B209" s="85">
        <v>2</v>
      </c>
      <c r="C209" s="122">
        <v>0.0016153720531754024</v>
      </c>
      <c r="D209" s="85" t="s">
        <v>2047</v>
      </c>
      <c r="E209" s="85" t="b">
        <v>0</v>
      </c>
      <c r="F209" s="85" t="b">
        <v>0</v>
      </c>
      <c r="G209" s="85" t="b">
        <v>0</v>
      </c>
    </row>
    <row r="210" spans="1:7" ht="15">
      <c r="A210" s="85" t="s">
        <v>1972</v>
      </c>
      <c r="B210" s="85">
        <v>2</v>
      </c>
      <c r="C210" s="122">
        <v>0.0016153720531754024</v>
      </c>
      <c r="D210" s="85" t="s">
        <v>2047</v>
      </c>
      <c r="E210" s="85" t="b">
        <v>0</v>
      </c>
      <c r="F210" s="85" t="b">
        <v>0</v>
      </c>
      <c r="G210" s="85" t="b">
        <v>0</v>
      </c>
    </row>
    <row r="211" spans="1:7" ht="15">
      <c r="A211" s="85" t="s">
        <v>1973</v>
      </c>
      <c r="B211" s="85">
        <v>2</v>
      </c>
      <c r="C211" s="122">
        <v>0.0016153720531754024</v>
      </c>
      <c r="D211" s="85" t="s">
        <v>2047</v>
      </c>
      <c r="E211" s="85" t="b">
        <v>0</v>
      </c>
      <c r="F211" s="85" t="b">
        <v>0</v>
      </c>
      <c r="G211" s="85" t="b">
        <v>0</v>
      </c>
    </row>
    <row r="212" spans="1:7" ht="15">
      <c r="A212" s="85" t="s">
        <v>1974</v>
      </c>
      <c r="B212" s="85">
        <v>2</v>
      </c>
      <c r="C212" s="122">
        <v>0.0016153720531754024</v>
      </c>
      <c r="D212" s="85" t="s">
        <v>2047</v>
      </c>
      <c r="E212" s="85" t="b">
        <v>0</v>
      </c>
      <c r="F212" s="85" t="b">
        <v>0</v>
      </c>
      <c r="G212" s="85" t="b">
        <v>0</v>
      </c>
    </row>
    <row r="213" spans="1:7" ht="15">
      <c r="A213" s="85" t="s">
        <v>1975</v>
      </c>
      <c r="B213" s="85">
        <v>2</v>
      </c>
      <c r="C213" s="122">
        <v>0.0016153720531754024</v>
      </c>
      <c r="D213" s="85" t="s">
        <v>2047</v>
      </c>
      <c r="E213" s="85" t="b">
        <v>0</v>
      </c>
      <c r="F213" s="85" t="b">
        <v>0</v>
      </c>
      <c r="G213" s="85" t="b">
        <v>0</v>
      </c>
    </row>
    <row r="214" spans="1:7" ht="15">
      <c r="A214" s="85" t="s">
        <v>1976</v>
      </c>
      <c r="B214" s="85">
        <v>2</v>
      </c>
      <c r="C214" s="122">
        <v>0.0016153720531754024</v>
      </c>
      <c r="D214" s="85" t="s">
        <v>2047</v>
      </c>
      <c r="E214" s="85" t="b">
        <v>0</v>
      </c>
      <c r="F214" s="85" t="b">
        <v>0</v>
      </c>
      <c r="G214" s="85" t="b">
        <v>0</v>
      </c>
    </row>
    <row r="215" spans="1:7" ht="15">
      <c r="A215" s="85" t="s">
        <v>1977</v>
      </c>
      <c r="B215" s="85">
        <v>2</v>
      </c>
      <c r="C215" s="122">
        <v>0.0016153720531754024</v>
      </c>
      <c r="D215" s="85" t="s">
        <v>2047</v>
      </c>
      <c r="E215" s="85" t="b">
        <v>0</v>
      </c>
      <c r="F215" s="85" t="b">
        <v>0</v>
      </c>
      <c r="G215" s="85" t="b">
        <v>0</v>
      </c>
    </row>
    <row r="216" spans="1:7" ht="15">
      <c r="A216" s="85" t="s">
        <v>1567</v>
      </c>
      <c r="B216" s="85">
        <v>2</v>
      </c>
      <c r="C216" s="122">
        <v>0.0016153720531754024</v>
      </c>
      <c r="D216" s="85" t="s">
        <v>2047</v>
      </c>
      <c r="E216" s="85" t="b">
        <v>0</v>
      </c>
      <c r="F216" s="85" t="b">
        <v>0</v>
      </c>
      <c r="G216" s="85" t="b">
        <v>0</v>
      </c>
    </row>
    <row r="217" spans="1:7" ht="15">
      <c r="A217" s="85" t="s">
        <v>1570</v>
      </c>
      <c r="B217" s="85">
        <v>2</v>
      </c>
      <c r="C217" s="122">
        <v>0.0016153720531754024</v>
      </c>
      <c r="D217" s="85" t="s">
        <v>2047</v>
      </c>
      <c r="E217" s="85" t="b">
        <v>0</v>
      </c>
      <c r="F217" s="85" t="b">
        <v>0</v>
      </c>
      <c r="G217" s="85" t="b">
        <v>0</v>
      </c>
    </row>
    <row r="218" spans="1:7" ht="15">
      <c r="A218" s="85" t="s">
        <v>1571</v>
      </c>
      <c r="B218" s="85">
        <v>2</v>
      </c>
      <c r="C218" s="122">
        <v>0.0016153720531754024</v>
      </c>
      <c r="D218" s="85" t="s">
        <v>2047</v>
      </c>
      <c r="E218" s="85" t="b">
        <v>0</v>
      </c>
      <c r="F218" s="85" t="b">
        <v>0</v>
      </c>
      <c r="G218" s="85" t="b">
        <v>0</v>
      </c>
    </row>
    <row r="219" spans="1:7" ht="15">
      <c r="A219" s="85" t="s">
        <v>1572</v>
      </c>
      <c r="B219" s="85">
        <v>2</v>
      </c>
      <c r="C219" s="122">
        <v>0.0016153720531754024</v>
      </c>
      <c r="D219" s="85" t="s">
        <v>2047</v>
      </c>
      <c r="E219" s="85" t="b">
        <v>0</v>
      </c>
      <c r="F219" s="85" t="b">
        <v>0</v>
      </c>
      <c r="G219" s="85" t="b">
        <v>0</v>
      </c>
    </row>
    <row r="220" spans="1:7" ht="15">
      <c r="A220" s="85" t="s">
        <v>1978</v>
      </c>
      <c r="B220" s="85">
        <v>2</v>
      </c>
      <c r="C220" s="122">
        <v>0.0016153720531754024</v>
      </c>
      <c r="D220" s="85" t="s">
        <v>2047</v>
      </c>
      <c r="E220" s="85" t="b">
        <v>0</v>
      </c>
      <c r="F220" s="85" t="b">
        <v>0</v>
      </c>
      <c r="G220" s="85" t="b">
        <v>0</v>
      </c>
    </row>
    <row r="221" spans="1:7" ht="15">
      <c r="A221" s="85" t="s">
        <v>1979</v>
      </c>
      <c r="B221" s="85">
        <v>2</v>
      </c>
      <c r="C221" s="122">
        <v>0.0016153720531754024</v>
      </c>
      <c r="D221" s="85" t="s">
        <v>2047</v>
      </c>
      <c r="E221" s="85" t="b">
        <v>0</v>
      </c>
      <c r="F221" s="85" t="b">
        <v>0</v>
      </c>
      <c r="G221" s="85" t="b">
        <v>0</v>
      </c>
    </row>
    <row r="222" spans="1:7" ht="15">
      <c r="A222" s="85" t="s">
        <v>1980</v>
      </c>
      <c r="B222" s="85">
        <v>2</v>
      </c>
      <c r="C222" s="122">
        <v>0.0016153720531754024</v>
      </c>
      <c r="D222" s="85" t="s">
        <v>2047</v>
      </c>
      <c r="E222" s="85" t="b">
        <v>0</v>
      </c>
      <c r="F222" s="85" t="b">
        <v>0</v>
      </c>
      <c r="G222" s="85" t="b">
        <v>0</v>
      </c>
    </row>
    <row r="223" spans="1:7" ht="15">
      <c r="A223" s="85" t="s">
        <v>1981</v>
      </c>
      <c r="B223" s="85">
        <v>2</v>
      </c>
      <c r="C223" s="122">
        <v>0.0016153720531754024</v>
      </c>
      <c r="D223" s="85" t="s">
        <v>2047</v>
      </c>
      <c r="E223" s="85" t="b">
        <v>0</v>
      </c>
      <c r="F223" s="85" t="b">
        <v>0</v>
      </c>
      <c r="G223" s="85" t="b">
        <v>0</v>
      </c>
    </row>
    <row r="224" spans="1:7" ht="15">
      <c r="A224" s="85" t="s">
        <v>1982</v>
      </c>
      <c r="B224" s="85">
        <v>2</v>
      </c>
      <c r="C224" s="122">
        <v>0.0016153720531754024</v>
      </c>
      <c r="D224" s="85" t="s">
        <v>2047</v>
      </c>
      <c r="E224" s="85" t="b">
        <v>0</v>
      </c>
      <c r="F224" s="85" t="b">
        <v>0</v>
      </c>
      <c r="G224" s="85" t="b">
        <v>0</v>
      </c>
    </row>
    <row r="225" spans="1:7" ht="15">
      <c r="A225" s="85" t="s">
        <v>1983</v>
      </c>
      <c r="B225" s="85">
        <v>2</v>
      </c>
      <c r="C225" s="122">
        <v>0.0016153720531754024</v>
      </c>
      <c r="D225" s="85" t="s">
        <v>2047</v>
      </c>
      <c r="E225" s="85" t="b">
        <v>0</v>
      </c>
      <c r="F225" s="85" t="b">
        <v>0</v>
      </c>
      <c r="G225" s="85" t="b">
        <v>0</v>
      </c>
    </row>
    <row r="226" spans="1:7" ht="15">
      <c r="A226" s="85" t="s">
        <v>1984</v>
      </c>
      <c r="B226" s="85">
        <v>2</v>
      </c>
      <c r="C226" s="122">
        <v>0.0016153720531754024</v>
      </c>
      <c r="D226" s="85" t="s">
        <v>2047</v>
      </c>
      <c r="E226" s="85" t="b">
        <v>0</v>
      </c>
      <c r="F226" s="85" t="b">
        <v>0</v>
      </c>
      <c r="G226" s="85" t="b">
        <v>0</v>
      </c>
    </row>
    <row r="227" spans="1:7" ht="15">
      <c r="A227" s="85" t="s">
        <v>1985</v>
      </c>
      <c r="B227" s="85">
        <v>2</v>
      </c>
      <c r="C227" s="122">
        <v>0.0016153720531754024</v>
      </c>
      <c r="D227" s="85" t="s">
        <v>2047</v>
      </c>
      <c r="E227" s="85" t="b">
        <v>0</v>
      </c>
      <c r="F227" s="85" t="b">
        <v>0</v>
      </c>
      <c r="G227" s="85" t="b">
        <v>0</v>
      </c>
    </row>
    <row r="228" spans="1:7" ht="15">
      <c r="A228" s="85" t="s">
        <v>1986</v>
      </c>
      <c r="B228" s="85">
        <v>2</v>
      </c>
      <c r="C228" s="122">
        <v>0.0016153720531754024</v>
      </c>
      <c r="D228" s="85" t="s">
        <v>2047</v>
      </c>
      <c r="E228" s="85" t="b">
        <v>0</v>
      </c>
      <c r="F228" s="85" t="b">
        <v>0</v>
      </c>
      <c r="G228" s="85" t="b">
        <v>0</v>
      </c>
    </row>
    <row r="229" spans="1:7" ht="15">
      <c r="A229" s="85" t="s">
        <v>1987</v>
      </c>
      <c r="B229" s="85">
        <v>2</v>
      </c>
      <c r="C229" s="122">
        <v>0.0016153720531754024</v>
      </c>
      <c r="D229" s="85" t="s">
        <v>2047</v>
      </c>
      <c r="E229" s="85" t="b">
        <v>0</v>
      </c>
      <c r="F229" s="85" t="b">
        <v>0</v>
      </c>
      <c r="G229" s="85" t="b">
        <v>0</v>
      </c>
    </row>
    <row r="230" spans="1:7" ht="15">
      <c r="A230" s="85" t="s">
        <v>1988</v>
      </c>
      <c r="B230" s="85">
        <v>2</v>
      </c>
      <c r="C230" s="122">
        <v>0.0016153720531754024</v>
      </c>
      <c r="D230" s="85" t="s">
        <v>2047</v>
      </c>
      <c r="E230" s="85" t="b">
        <v>0</v>
      </c>
      <c r="F230" s="85" t="b">
        <v>0</v>
      </c>
      <c r="G230" s="85" t="b">
        <v>0</v>
      </c>
    </row>
    <row r="231" spans="1:7" ht="15">
      <c r="A231" s="85" t="s">
        <v>1989</v>
      </c>
      <c r="B231" s="85">
        <v>2</v>
      </c>
      <c r="C231" s="122">
        <v>0.0016153720531754024</v>
      </c>
      <c r="D231" s="85" t="s">
        <v>2047</v>
      </c>
      <c r="E231" s="85" t="b">
        <v>0</v>
      </c>
      <c r="F231" s="85" t="b">
        <v>0</v>
      </c>
      <c r="G231" s="85" t="b">
        <v>0</v>
      </c>
    </row>
    <row r="232" spans="1:7" ht="15">
      <c r="A232" s="85" t="s">
        <v>1990</v>
      </c>
      <c r="B232" s="85">
        <v>2</v>
      </c>
      <c r="C232" s="122">
        <v>0.0016153720531754024</v>
      </c>
      <c r="D232" s="85" t="s">
        <v>2047</v>
      </c>
      <c r="E232" s="85" t="b">
        <v>0</v>
      </c>
      <c r="F232" s="85" t="b">
        <v>0</v>
      </c>
      <c r="G232" s="85" t="b">
        <v>0</v>
      </c>
    </row>
    <row r="233" spans="1:7" ht="15">
      <c r="A233" s="85" t="s">
        <v>1991</v>
      </c>
      <c r="B233" s="85">
        <v>2</v>
      </c>
      <c r="C233" s="122">
        <v>0.0016153720531754024</v>
      </c>
      <c r="D233" s="85" t="s">
        <v>2047</v>
      </c>
      <c r="E233" s="85" t="b">
        <v>0</v>
      </c>
      <c r="F233" s="85" t="b">
        <v>0</v>
      </c>
      <c r="G233" s="85" t="b">
        <v>0</v>
      </c>
    </row>
    <row r="234" spans="1:7" ht="15">
      <c r="A234" s="85" t="s">
        <v>1992</v>
      </c>
      <c r="B234" s="85">
        <v>2</v>
      </c>
      <c r="C234" s="122">
        <v>0.0016153720531754024</v>
      </c>
      <c r="D234" s="85" t="s">
        <v>2047</v>
      </c>
      <c r="E234" s="85" t="b">
        <v>0</v>
      </c>
      <c r="F234" s="85" t="b">
        <v>0</v>
      </c>
      <c r="G234" s="85" t="b">
        <v>0</v>
      </c>
    </row>
    <row r="235" spans="1:7" ht="15">
      <c r="A235" s="85" t="s">
        <v>1993</v>
      </c>
      <c r="B235" s="85">
        <v>2</v>
      </c>
      <c r="C235" s="122">
        <v>0.0016153720531754024</v>
      </c>
      <c r="D235" s="85" t="s">
        <v>2047</v>
      </c>
      <c r="E235" s="85" t="b">
        <v>0</v>
      </c>
      <c r="F235" s="85" t="b">
        <v>0</v>
      </c>
      <c r="G235" s="85" t="b">
        <v>0</v>
      </c>
    </row>
    <row r="236" spans="1:7" ht="15">
      <c r="A236" s="85" t="s">
        <v>1994</v>
      </c>
      <c r="B236" s="85">
        <v>2</v>
      </c>
      <c r="C236" s="122">
        <v>0.0016153720531754024</v>
      </c>
      <c r="D236" s="85" t="s">
        <v>2047</v>
      </c>
      <c r="E236" s="85" t="b">
        <v>0</v>
      </c>
      <c r="F236" s="85" t="b">
        <v>0</v>
      </c>
      <c r="G236" s="85" t="b">
        <v>0</v>
      </c>
    </row>
    <row r="237" spans="1:7" ht="15">
      <c r="A237" s="85" t="s">
        <v>1995</v>
      </c>
      <c r="B237" s="85">
        <v>2</v>
      </c>
      <c r="C237" s="122">
        <v>0.0016153720531754024</v>
      </c>
      <c r="D237" s="85" t="s">
        <v>2047</v>
      </c>
      <c r="E237" s="85" t="b">
        <v>0</v>
      </c>
      <c r="F237" s="85" t="b">
        <v>0</v>
      </c>
      <c r="G237" s="85" t="b">
        <v>0</v>
      </c>
    </row>
    <row r="238" spans="1:7" ht="15">
      <c r="A238" s="85" t="s">
        <v>1996</v>
      </c>
      <c r="B238" s="85">
        <v>2</v>
      </c>
      <c r="C238" s="122">
        <v>0.0016153720531754024</v>
      </c>
      <c r="D238" s="85" t="s">
        <v>2047</v>
      </c>
      <c r="E238" s="85" t="b">
        <v>0</v>
      </c>
      <c r="F238" s="85" t="b">
        <v>0</v>
      </c>
      <c r="G238" s="85" t="b">
        <v>0</v>
      </c>
    </row>
    <row r="239" spans="1:7" ht="15">
      <c r="A239" s="85" t="s">
        <v>1997</v>
      </c>
      <c r="B239" s="85">
        <v>2</v>
      </c>
      <c r="C239" s="122">
        <v>0.0016153720531754024</v>
      </c>
      <c r="D239" s="85" t="s">
        <v>2047</v>
      </c>
      <c r="E239" s="85" t="b">
        <v>0</v>
      </c>
      <c r="F239" s="85" t="b">
        <v>0</v>
      </c>
      <c r="G239" s="85" t="b">
        <v>0</v>
      </c>
    </row>
    <row r="240" spans="1:7" ht="15">
      <c r="A240" s="85" t="s">
        <v>1998</v>
      </c>
      <c r="B240" s="85">
        <v>2</v>
      </c>
      <c r="C240" s="122">
        <v>0.0016153720531754024</v>
      </c>
      <c r="D240" s="85" t="s">
        <v>2047</v>
      </c>
      <c r="E240" s="85" t="b">
        <v>0</v>
      </c>
      <c r="F240" s="85" t="b">
        <v>0</v>
      </c>
      <c r="G240" s="85" t="b">
        <v>0</v>
      </c>
    </row>
    <row r="241" spans="1:7" ht="15">
      <c r="A241" s="85" t="s">
        <v>1999</v>
      </c>
      <c r="B241" s="85">
        <v>2</v>
      </c>
      <c r="C241" s="122">
        <v>0.0016153720531754024</v>
      </c>
      <c r="D241" s="85" t="s">
        <v>2047</v>
      </c>
      <c r="E241" s="85" t="b">
        <v>0</v>
      </c>
      <c r="F241" s="85" t="b">
        <v>0</v>
      </c>
      <c r="G241" s="85" t="b">
        <v>0</v>
      </c>
    </row>
    <row r="242" spans="1:7" ht="15">
      <c r="A242" s="85" t="s">
        <v>2000</v>
      </c>
      <c r="B242" s="85">
        <v>2</v>
      </c>
      <c r="C242" s="122">
        <v>0.0016153720531754024</v>
      </c>
      <c r="D242" s="85" t="s">
        <v>2047</v>
      </c>
      <c r="E242" s="85" t="b">
        <v>0</v>
      </c>
      <c r="F242" s="85" t="b">
        <v>0</v>
      </c>
      <c r="G242" s="85" t="b">
        <v>0</v>
      </c>
    </row>
    <row r="243" spans="1:7" ht="15">
      <c r="A243" s="85" t="s">
        <v>2001</v>
      </c>
      <c r="B243" s="85">
        <v>2</v>
      </c>
      <c r="C243" s="122">
        <v>0.0016153720531754024</v>
      </c>
      <c r="D243" s="85" t="s">
        <v>2047</v>
      </c>
      <c r="E243" s="85" t="b">
        <v>0</v>
      </c>
      <c r="F243" s="85" t="b">
        <v>0</v>
      </c>
      <c r="G243" s="85" t="b">
        <v>0</v>
      </c>
    </row>
    <row r="244" spans="1:7" ht="15">
      <c r="A244" s="85" t="s">
        <v>2002</v>
      </c>
      <c r="B244" s="85">
        <v>2</v>
      </c>
      <c r="C244" s="122">
        <v>0.0016153720531754024</v>
      </c>
      <c r="D244" s="85" t="s">
        <v>2047</v>
      </c>
      <c r="E244" s="85" t="b">
        <v>0</v>
      </c>
      <c r="F244" s="85" t="b">
        <v>0</v>
      </c>
      <c r="G244" s="85" t="b">
        <v>0</v>
      </c>
    </row>
    <row r="245" spans="1:7" ht="15">
      <c r="A245" s="85" t="s">
        <v>2003</v>
      </c>
      <c r="B245" s="85">
        <v>2</v>
      </c>
      <c r="C245" s="122">
        <v>0.0016153720531754024</v>
      </c>
      <c r="D245" s="85" t="s">
        <v>2047</v>
      </c>
      <c r="E245" s="85" t="b">
        <v>0</v>
      </c>
      <c r="F245" s="85" t="b">
        <v>0</v>
      </c>
      <c r="G245" s="85" t="b">
        <v>0</v>
      </c>
    </row>
    <row r="246" spans="1:7" ht="15">
      <c r="A246" s="85" t="s">
        <v>2004</v>
      </c>
      <c r="B246" s="85">
        <v>2</v>
      </c>
      <c r="C246" s="122">
        <v>0.0016153720531754024</v>
      </c>
      <c r="D246" s="85" t="s">
        <v>2047</v>
      </c>
      <c r="E246" s="85" t="b">
        <v>0</v>
      </c>
      <c r="F246" s="85" t="b">
        <v>0</v>
      </c>
      <c r="G246" s="85" t="b">
        <v>0</v>
      </c>
    </row>
    <row r="247" spans="1:7" ht="15">
      <c r="A247" s="85" t="s">
        <v>2005</v>
      </c>
      <c r="B247" s="85">
        <v>2</v>
      </c>
      <c r="C247" s="122">
        <v>0.0016153720531754024</v>
      </c>
      <c r="D247" s="85" t="s">
        <v>2047</v>
      </c>
      <c r="E247" s="85" t="b">
        <v>0</v>
      </c>
      <c r="F247" s="85" t="b">
        <v>0</v>
      </c>
      <c r="G247" s="85" t="b">
        <v>0</v>
      </c>
    </row>
    <row r="248" spans="1:7" ht="15">
      <c r="A248" s="85" t="s">
        <v>2006</v>
      </c>
      <c r="B248" s="85">
        <v>2</v>
      </c>
      <c r="C248" s="122">
        <v>0.0016153720531754024</v>
      </c>
      <c r="D248" s="85" t="s">
        <v>2047</v>
      </c>
      <c r="E248" s="85" t="b">
        <v>0</v>
      </c>
      <c r="F248" s="85" t="b">
        <v>0</v>
      </c>
      <c r="G248" s="85" t="b">
        <v>0</v>
      </c>
    </row>
    <row r="249" spans="1:7" ht="15">
      <c r="A249" s="85" t="s">
        <v>2007</v>
      </c>
      <c r="B249" s="85">
        <v>2</v>
      </c>
      <c r="C249" s="122">
        <v>0.0016153720531754024</v>
      </c>
      <c r="D249" s="85" t="s">
        <v>2047</v>
      </c>
      <c r="E249" s="85" t="b">
        <v>0</v>
      </c>
      <c r="F249" s="85" t="b">
        <v>0</v>
      </c>
      <c r="G249" s="85" t="b">
        <v>0</v>
      </c>
    </row>
    <row r="250" spans="1:7" ht="15">
      <c r="A250" s="85" t="s">
        <v>2008</v>
      </c>
      <c r="B250" s="85">
        <v>2</v>
      </c>
      <c r="C250" s="122">
        <v>0.0016153720531754024</v>
      </c>
      <c r="D250" s="85" t="s">
        <v>2047</v>
      </c>
      <c r="E250" s="85" t="b">
        <v>0</v>
      </c>
      <c r="F250" s="85" t="b">
        <v>0</v>
      </c>
      <c r="G250" s="85" t="b">
        <v>0</v>
      </c>
    </row>
    <row r="251" spans="1:7" ht="15">
      <c r="A251" s="85" t="s">
        <v>2009</v>
      </c>
      <c r="B251" s="85">
        <v>2</v>
      </c>
      <c r="C251" s="122">
        <v>0.0016153720531754024</v>
      </c>
      <c r="D251" s="85" t="s">
        <v>2047</v>
      </c>
      <c r="E251" s="85" t="b">
        <v>0</v>
      </c>
      <c r="F251" s="85" t="b">
        <v>0</v>
      </c>
      <c r="G251" s="85" t="b">
        <v>0</v>
      </c>
    </row>
    <row r="252" spans="1:7" ht="15">
      <c r="A252" s="85" t="s">
        <v>2010</v>
      </c>
      <c r="B252" s="85">
        <v>2</v>
      </c>
      <c r="C252" s="122">
        <v>0.0016153720531754024</v>
      </c>
      <c r="D252" s="85" t="s">
        <v>2047</v>
      </c>
      <c r="E252" s="85" t="b">
        <v>0</v>
      </c>
      <c r="F252" s="85" t="b">
        <v>0</v>
      </c>
      <c r="G252" s="85" t="b">
        <v>0</v>
      </c>
    </row>
    <row r="253" spans="1:7" ht="15">
      <c r="A253" s="85" t="s">
        <v>2011</v>
      </c>
      <c r="B253" s="85">
        <v>2</v>
      </c>
      <c r="C253" s="122">
        <v>0.0016153720531754024</v>
      </c>
      <c r="D253" s="85" t="s">
        <v>2047</v>
      </c>
      <c r="E253" s="85" t="b">
        <v>0</v>
      </c>
      <c r="F253" s="85" t="b">
        <v>0</v>
      </c>
      <c r="G253" s="85" t="b">
        <v>0</v>
      </c>
    </row>
    <row r="254" spans="1:7" ht="15">
      <c r="A254" s="85" t="s">
        <v>2012</v>
      </c>
      <c r="B254" s="85">
        <v>2</v>
      </c>
      <c r="C254" s="122">
        <v>0.0016153720531754024</v>
      </c>
      <c r="D254" s="85" t="s">
        <v>2047</v>
      </c>
      <c r="E254" s="85" t="b">
        <v>0</v>
      </c>
      <c r="F254" s="85" t="b">
        <v>0</v>
      </c>
      <c r="G254" s="85" t="b">
        <v>0</v>
      </c>
    </row>
    <row r="255" spans="1:7" ht="15">
      <c r="A255" s="85" t="s">
        <v>2013</v>
      </c>
      <c r="B255" s="85">
        <v>2</v>
      </c>
      <c r="C255" s="122">
        <v>0.0016153720531754024</v>
      </c>
      <c r="D255" s="85" t="s">
        <v>2047</v>
      </c>
      <c r="E255" s="85" t="b">
        <v>0</v>
      </c>
      <c r="F255" s="85" t="b">
        <v>0</v>
      </c>
      <c r="G255" s="85" t="b">
        <v>0</v>
      </c>
    </row>
    <row r="256" spans="1:7" ht="15">
      <c r="A256" s="85" t="s">
        <v>2014</v>
      </c>
      <c r="B256" s="85">
        <v>2</v>
      </c>
      <c r="C256" s="122">
        <v>0.0016153720531754024</v>
      </c>
      <c r="D256" s="85" t="s">
        <v>2047</v>
      </c>
      <c r="E256" s="85" t="b">
        <v>0</v>
      </c>
      <c r="F256" s="85" t="b">
        <v>0</v>
      </c>
      <c r="G256" s="85" t="b">
        <v>0</v>
      </c>
    </row>
    <row r="257" spans="1:7" ht="15">
      <c r="A257" s="85" t="s">
        <v>2015</v>
      </c>
      <c r="B257" s="85">
        <v>2</v>
      </c>
      <c r="C257" s="122">
        <v>0.0016153720531754024</v>
      </c>
      <c r="D257" s="85" t="s">
        <v>2047</v>
      </c>
      <c r="E257" s="85" t="b">
        <v>0</v>
      </c>
      <c r="F257" s="85" t="b">
        <v>0</v>
      </c>
      <c r="G257" s="85" t="b">
        <v>0</v>
      </c>
    </row>
    <row r="258" spans="1:7" ht="15">
      <c r="A258" s="85" t="s">
        <v>2016</v>
      </c>
      <c r="B258" s="85">
        <v>2</v>
      </c>
      <c r="C258" s="122">
        <v>0.0016153720531754024</v>
      </c>
      <c r="D258" s="85" t="s">
        <v>2047</v>
      </c>
      <c r="E258" s="85" t="b">
        <v>0</v>
      </c>
      <c r="F258" s="85" t="b">
        <v>0</v>
      </c>
      <c r="G258" s="85" t="b">
        <v>0</v>
      </c>
    </row>
    <row r="259" spans="1:7" ht="15">
      <c r="A259" s="85" t="s">
        <v>2017</v>
      </c>
      <c r="B259" s="85">
        <v>2</v>
      </c>
      <c r="C259" s="122">
        <v>0.0016153720531754024</v>
      </c>
      <c r="D259" s="85" t="s">
        <v>2047</v>
      </c>
      <c r="E259" s="85" t="b">
        <v>0</v>
      </c>
      <c r="F259" s="85" t="b">
        <v>0</v>
      </c>
      <c r="G259" s="85" t="b">
        <v>0</v>
      </c>
    </row>
    <row r="260" spans="1:7" ht="15">
      <c r="A260" s="85" t="s">
        <v>2018</v>
      </c>
      <c r="B260" s="85">
        <v>2</v>
      </c>
      <c r="C260" s="122">
        <v>0.0016153720531754024</v>
      </c>
      <c r="D260" s="85" t="s">
        <v>2047</v>
      </c>
      <c r="E260" s="85" t="b">
        <v>0</v>
      </c>
      <c r="F260" s="85" t="b">
        <v>0</v>
      </c>
      <c r="G260" s="85" t="b">
        <v>0</v>
      </c>
    </row>
    <row r="261" spans="1:7" ht="15">
      <c r="A261" s="85" t="s">
        <v>2019</v>
      </c>
      <c r="B261" s="85">
        <v>2</v>
      </c>
      <c r="C261" s="122">
        <v>0.0016153720531754024</v>
      </c>
      <c r="D261" s="85" t="s">
        <v>2047</v>
      </c>
      <c r="E261" s="85" t="b">
        <v>0</v>
      </c>
      <c r="F261" s="85" t="b">
        <v>0</v>
      </c>
      <c r="G261" s="85" t="b">
        <v>0</v>
      </c>
    </row>
    <row r="262" spans="1:7" ht="15">
      <c r="A262" s="85" t="s">
        <v>2020</v>
      </c>
      <c r="B262" s="85">
        <v>2</v>
      </c>
      <c r="C262" s="122">
        <v>0.0016153720531754024</v>
      </c>
      <c r="D262" s="85" t="s">
        <v>2047</v>
      </c>
      <c r="E262" s="85" t="b">
        <v>0</v>
      </c>
      <c r="F262" s="85" t="b">
        <v>0</v>
      </c>
      <c r="G262" s="85" t="b">
        <v>0</v>
      </c>
    </row>
    <row r="263" spans="1:7" ht="15">
      <c r="A263" s="85" t="s">
        <v>2021</v>
      </c>
      <c r="B263" s="85">
        <v>2</v>
      </c>
      <c r="C263" s="122">
        <v>0.0016153720531754024</v>
      </c>
      <c r="D263" s="85" t="s">
        <v>2047</v>
      </c>
      <c r="E263" s="85" t="b">
        <v>0</v>
      </c>
      <c r="F263" s="85" t="b">
        <v>0</v>
      </c>
      <c r="G263" s="85" t="b">
        <v>0</v>
      </c>
    </row>
    <row r="264" spans="1:7" ht="15">
      <c r="A264" s="85" t="s">
        <v>2022</v>
      </c>
      <c r="B264" s="85">
        <v>2</v>
      </c>
      <c r="C264" s="122">
        <v>0.0016153720531754024</v>
      </c>
      <c r="D264" s="85" t="s">
        <v>2047</v>
      </c>
      <c r="E264" s="85" t="b">
        <v>0</v>
      </c>
      <c r="F264" s="85" t="b">
        <v>0</v>
      </c>
      <c r="G264" s="85" t="b">
        <v>0</v>
      </c>
    </row>
    <row r="265" spans="1:7" ht="15">
      <c r="A265" s="85" t="s">
        <v>2023</v>
      </c>
      <c r="B265" s="85">
        <v>2</v>
      </c>
      <c r="C265" s="122">
        <v>0.0016153720531754024</v>
      </c>
      <c r="D265" s="85" t="s">
        <v>2047</v>
      </c>
      <c r="E265" s="85" t="b">
        <v>0</v>
      </c>
      <c r="F265" s="85" t="b">
        <v>0</v>
      </c>
      <c r="G265" s="85" t="b">
        <v>0</v>
      </c>
    </row>
    <row r="266" spans="1:7" ht="15">
      <c r="A266" s="85" t="s">
        <v>2024</v>
      </c>
      <c r="B266" s="85">
        <v>2</v>
      </c>
      <c r="C266" s="122">
        <v>0.0016153720531754024</v>
      </c>
      <c r="D266" s="85" t="s">
        <v>2047</v>
      </c>
      <c r="E266" s="85" t="b">
        <v>0</v>
      </c>
      <c r="F266" s="85" t="b">
        <v>0</v>
      </c>
      <c r="G266" s="85" t="b">
        <v>0</v>
      </c>
    </row>
    <row r="267" spans="1:7" ht="15">
      <c r="A267" s="85" t="s">
        <v>2025</v>
      </c>
      <c r="B267" s="85">
        <v>2</v>
      </c>
      <c r="C267" s="122">
        <v>0.0016153720531754024</v>
      </c>
      <c r="D267" s="85" t="s">
        <v>2047</v>
      </c>
      <c r="E267" s="85" t="b">
        <v>0</v>
      </c>
      <c r="F267" s="85" t="b">
        <v>0</v>
      </c>
      <c r="G267" s="85" t="b">
        <v>0</v>
      </c>
    </row>
    <row r="268" spans="1:7" ht="15">
      <c r="A268" s="85" t="s">
        <v>2026</v>
      </c>
      <c r="B268" s="85">
        <v>2</v>
      </c>
      <c r="C268" s="122">
        <v>0.0016153720531754024</v>
      </c>
      <c r="D268" s="85" t="s">
        <v>2047</v>
      </c>
      <c r="E268" s="85" t="b">
        <v>0</v>
      </c>
      <c r="F268" s="85" t="b">
        <v>0</v>
      </c>
      <c r="G268" s="85" t="b">
        <v>0</v>
      </c>
    </row>
    <row r="269" spans="1:7" ht="15">
      <c r="A269" s="85" t="s">
        <v>2027</v>
      </c>
      <c r="B269" s="85">
        <v>2</v>
      </c>
      <c r="C269" s="122">
        <v>0.0016153720531754024</v>
      </c>
      <c r="D269" s="85" t="s">
        <v>2047</v>
      </c>
      <c r="E269" s="85" t="b">
        <v>0</v>
      </c>
      <c r="F269" s="85" t="b">
        <v>0</v>
      </c>
      <c r="G269" s="85" t="b">
        <v>0</v>
      </c>
    </row>
    <row r="270" spans="1:7" ht="15">
      <c r="A270" s="85" t="s">
        <v>2028</v>
      </c>
      <c r="B270" s="85">
        <v>2</v>
      </c>
      <c r="C270" s="122">
        <v>0.0016153720531754024</v>
      </c>
      <c r="D270" s="85" t="s">
        <v>2047</v>
      </c>
      <c r="E270" s="85" t="b">
        <v>0</v>
      </c>
      <c r="F270" s="85" t="b">
        <v>0</v>
      </c>
      <c r="G270" s="85" t="b">
        <v>0</v>
      </c>
    </row>
    <row r="271" spans="1:7" ht="15">
      <c r="A271" s="85" t="s">
        <v>2029</v>
      </c>
      <c r="B271" s="85">
        <v>2</v>
      </c>
      <c r="C271" s="122">
        <v>0.0016153720531754024</v>
      </c>
      <c r="D271" s="85" t="s">
        <v>2047</v>
      </c>
      <c r="E271" s="85" t="b">
        <v>0</v>
      </c>
      <c r="F271" s="85" t="b">
        <v>0</v>
      </c>
      <c r="G271" s="85" t="b">
        <v>0</v>
      </c>
    </row>
    <row r="272" spans="1:7" ht="15">
      <c r="A272" s="85" t="s">
        <v>2030</v>
      </c>
      <c r="B272" s="85">
        <v>2</v>
      </c>
      <c r="C272" s="122">
        <v>0.0016153720531754024</v>
      </c>
      <c r="D272" s="85" t="s">
        <v>2047</v>
      </c>
      <c r="E272" s="85" t="b">
        <v>0</v>
      </c>
      <c r="F272" s="85" t="b">
        <v>0</v>
      </c>
      <c r="G272" s="85" t="b">
        <v>0</v>
      </c>
    </row>
    <row r="273" spans="1:7" ht="15">
      <c r="A273" s="85" t="s">
        <v>2031</v>
      </c>
      <c r="B273" s="85">
        <v>2</v>
      </c>
      <c r="C273" s="122">
        <v>0.0016153720531754024</v>
      </c>
      <c r="D273" s="85" t="s">
        <v>2047</v>
      </c>
      <c r="E273" s="85" t="b">
        <v>0</v>
      </c>
      <c r="F273" s="85" t="b">
        <v>0</v>
      </c>
      <c r="G273" s="85" t="b">
        <v>0</v>
      </c>
    </row>
    <row r="274" spans="1:7" ht="15">
      <c r="A274" s="85" t="s">
        <v>2032</v>
      </c>
      <c r="B274" s="85">
        <v>2</v>
      </c>
      <c r="C274" s="122">
        <v>0.0016153720531754024</v>
      </c>
      <c r="D274" s="85" t="s">
        <v>2047</v>
      </c>
      <c r="E274" s="85" t="b">
        <v>0</v>
      </c>
      <c r="F274" s="85" t="b">
        <v>0</v>
      </c>
      <c r="G274" s="85" t="b">
        <v>0</v>
      </c>
    </row>
    <row r="275" spans="1:7" ht="15">
      <c r="A275" s="85" t="s">
        <v>2033</v>
      </c>
      <c r="B275" s="85">
        <v>2</v>
      </c>
      <c r="C275" s="122">
        <v>0.0016153720531754024</v>
      </c>
      <c r="D275" s="85" t="s">
        <v>2047</v>
      </c>
      <c r="E275" s="85" t="b">
        <v>0</v>
      </c>
      <c r="F275" s="85" t="b">
        <v>0</v>
      </c>
      <c r="G275" s="85" t="b">
        <v>0</v>
      </c>
    </row>
    <row r="276" spans="1:7" ht="15">
      <c r="A276" s="85" t="s">
        <v>2034</v>
      </c>
      <c r="B276" s="85">
        <v>2</v>
      </c>
      <c r="C276" s="122">
        <v>0.0016153720531754024</v>
      </c>
      <c r="D276" s="85" t="s">
        <v>2047</v>
      </c>
      <c r="E276" s="85" t="b">
        <v>0</v>
      </c>
      <c r="F276" s="85" t="b">
        <v>0</v>
      </c>
      <c r="G276" s="85" t="b">
        <v>0</v>
      </c>
    </row>
    <row r="277" spans="1:7" ht="15">
      <c r="A277" s="85" t="s">
        <v>2035</v>
      </c>
      <c r="B277" s="85">
        <v>2</v>
      </c>
      <c r="C277" s="122">
        <v>0.0016153720531754024</v>
      </c>
      <c r="D277" s="85" t="s">
        <v>2047</v>
      </c>
      <c r="E277" s="85" t="b">
        <v>0</v>
      </c>
      <c r="F277" s="85" t="b">
        <v>0</v>
      </c>
      <c r="G277" s="85" t="b">
        <v>0</v>
      </c>
    </row>
    <row r="278" spans="1:7" ht="15">
      <c r="A278" s="85" t="s">
        <v>2036</v>
      </c>
      <c r="B278" s="85">
        <v>2</v>
      </c>
      <c r="C278" s="122">
        <v>0.0016153720531754024</v>
      </c>
      <c r="D278" s="85" t="s">
        <v>2047</v>
      </c>
      <c r="E278" s="85" t="b">
        <v>0</v>
      </c>
      <c r="F278" s="85" t="b">
        <v>0</v>
      </c>
      <c r="G278" s="85" t="b">
        <v>0</v>
      </c>
    </row>
    <row r="279" spans="1:7" ht="15">
      <c r="A279" s="85" t="s">
        <v>2037</v>
      </c>
      <c r="B279" s="85">
        <v>2</v>
      </c>
      <c r="C279" s="122">
        <v>0.0016153720531754024</v>
      </c>
      <c r="D279" s="85" t="s">
        <v>2047</v>
      </c>
      <c r="E279" s="85" t="b">
        <v>0</v>
      </c>
      <c r="F279" s="85" t="b">
        <v>0</v>
      </c>
      <c r="G279" s="85" t="b">
        <v>0</v>
      </c>
    </row>
    <row r="280" spans="1:7" ht="15">
      <c r="A280" s="85" t="s">
        <v>2038</v>
      </c>
      <c r="B280" s="85">
        <v>2</v>
      </c>
      <c r="C280" s="122">
        <v>0.0016153720531754024</v>
      </c>
      <c r="D280" s="85" t="s">
        <v>2047</v>
      </c>
      <c r="E280" s="85" t="b">
        <v>0</v>
      </c>
      <c r="F280" s="85" t="b">
        <v>0</v>
      </c>
      <c r="G280" s="85" t="b">
        <v>0</v>
      </c>
    </row>
    <row r="281" spans="1:7" ht="15">
      <c r="A281" s="85" t="s">
        <v>2039</v>
      </c>
      <c r="B281" s="85">
        <v>2</v>
      </c>
      <c r="C281" s="122">
        <v>0.0016153720531754024</v>
      </c>
      <c r="D281" s="85" t="s">
        <v>2047</v>
      </c>
      <c r="E281" s="85" t="b">
        <v>0</v>
      </c>
      <c r="F281" s="85" t="b">
        <v>0</v>
      </c>
      <c r="G281" s="85" t="b">
        <v>0</v>
      </c>
    </row>
    <row r="282" spans="1:7" ht="15">
      <c r="A282" s="85" t="s">
        <v>2040</v>
      </c>
      <c r="B282" s="85">
        <v>2</v>
      </c>
      <c r="C282" s="122">
        <v>0.0016153720531754024</v>
      </c>
      <c r="D282" s="85" t="s">
        <v>2047</v>
      </c>
      <c r="E282" s="85" t="b">
        <v>0</v>
      </c>
      <c r="F282" s="85" t="b">
        <v>0</v>
      </c>
      <c r="G282" s="85" t="b">
        <v>0</v>
      </c>
    </row>
    <row r="283" spans="1:7" ht="15">
      <c r="A283" s="85" t="s">
        <v>2041</v>
      </c>
      <c r="B283" s="85">
        <v>2</v>
      </c>
      <c r="C283" s="122">
        <v>0.0016153720531754024</v>
      </c>
      <c r="D283" s="85" t="s">
        <v>2047</v>
      </c>
      <c r="E283" s="85" t="b">
        <v>0</v>
      </c>
      <c r="F283" s="85" t="b">
        <v>0</v>
      </c>
      <c r="G283" s="85" t="b">
        <v>0</v>
      </c>
    </row>
    <row r="284" spans="1:7" ht="15">
      <c r="A284" s="85" t="s">
        <v>2042</v>
      </c>
      <c r="B284" s="85">
        <v>2</v>
      </c>
      <c r="C284" s="122">
        <v>0.0016153720531754024</v>
      </c>
      <c r="D284" s="85" t="s">
        <v>2047</v>
      </c>
      <c r="E284" s="85" t="b">
        <v>0</v>
      </c>
      <c r="F284" s="85" t="b">
        <v>0</v>
      </c>
      <c r="G284" s="85" t="b">
        <v>0</v>
      </c>
    </row>
    <row r="285" spans="1:7" ht="15">
      <c r="A285" s="85" t="s">
        <v>2043</v>
      </c>
      <c r="B285" s="85">
        <v>2</v>
      </c>
      <c r="C285" s="122">
        <v>0.0016153720531754024</v>
      </c>
      <c r="D285" s="85" t="s">
        <v>2047</v>
      </c>
      <c r="E285" s="85" t="b">
        <v>0</v>
      </c>
      <c r="F285" s="85" t="b">
        <v>0</v>
      </c>
      <c r="G285" s="85" t="b">
        <v>0</v>
      </c>
    </row>
    <row r="286" spans="1:7" ht="15">
      <c r="A286" s="85" t="s">
        <v>2044</v>
      </c>
      <c r="B286" s="85">
        <v>2</v>
      </c>
      <c r="C286" s="122">
        <v>0.0018882913602143701</v>
      </c>
      <c r="D286" s="85" t="s">
        <v>2047</v>
      </c>
      <c r="E286" s="85" t="b">
        <v>0</v>
      </c>
      <c r="F286" s="85" t="b">
        <v>0</v>
      </c>
      <c r="G286" s="85" t="b">
        <v>0</v>
      </c>
    </row>
    <row r="287" spans="1:7" ht="15">
      <c r="A287" s="85" t="s">
        <v>1522</v>
      </c>
      <c r="B287" s="85">
        <v>2</v>
      </c>
      <c r="C287" s="122">
        <v>0.0018882913602143701</v>
      </c>
      <c r="D287" s="85" t="s">
        <v>2047</v>
      </c>
      <c r="E287" s="85" t="b">
        <v>0</v>
      </c>
      <c r="F287" s="85" t="b">
        <v>0</v>
      </c>
      <c r="G287" s="85" t="b">
        <v>0</v>
      </c>
    </row>
    <row r="288" spans="1:7" ht="15">
      <c r="A288" s="85" t="s">
        <v>1507</v>
      </c>
      <c r="B288" s="85">
        <v>22</v>
      </c>
      <c r="C288" s="122">
        <v>0</v>
      </c>
      <c r="D288" s="85" t="s">
        <v>1390</v>
      </c>
      <c r="E288" s="85" t="b">
        <v>0</v>
      </c>
      <c r="F288" s="85" t="b">
        <v>0</v>
      </c>
      <c r="G288" s="85" t="b">
        <v>0</v>
      </c>
    </row>
    <row r="289" spans="1:7" ht="15">
      <c r="A289" s="85" t="s">
        <v>1510</v>
      </c>
      <c r="B289" s="85">
        <v>22</v>
      </c>
      <c r="C289" s="122">
        <v>0</v>
      </c>
      <c r="D289" s="85" t="s">
        <v>1390</v>
      </c>
      <c r="E289" s="85" t="b">
        <v>0</v>
      </c>
      <c r="F289" s="85" t="b">
        <v>0</v>
      </c>
      <c r="G289" s="85" t="b">
        <v>0</v>
      </c>
    </row>
    <row r="290" spans="1:7" ht="15">
      <c r="A290" s="85" t="s">
        <v>1508</v>
      </c>
      <c r="B290" s="85">
        <v>22</v>
      </c>
      <c r="C290" s="122">
        <v>0</v>
      </c>
      <c r="D290" s="85" t="s">
        <v>1390</v>
      </c>
      <c r="E290" s="85" t="b">
        <v>0</v>
      </c>
      <c r="F290" s="85" t="b">
        <v>0</v>
      </c>
      <c r="G290" s="85" t="b">
        <v>0</v>
      </c>
    </row>
    <row r="291" spans="1:7" ht="15">
      <c r="A291" s="85" t="s">
        <v>1511</v>
      </c>
      <c r="B291" s="85">
        <v>22</v>
      </c>
      <c r="C291" s="122">
        <v>0</v>
      </c>
      <c r="D291" s="85" t="s">
        <v>1390</v>
      </c>
      <c r="E291" s="85" t="b">
        <v>0</v>
      </c>
      <c r="F291" s="85" t="b">
        <v>0</v>
      </c>
      <c r="G291" s="85" t="b">
        <v>0</v>
      </c>
    </row>
    <row r="292" spans="1:7" ht="15">
      <c r="A292" s="85" t="s">
        <v>386</v>
      </c>
      <c r="B292" s="85">
        <v>22</v>
      </c>
      <c r="C292" s="122">
        <v>0</v>
      </c>
      <c r="D292" s="85" t="s">
        <v>1390</v>
      </c>
      <c r="E292" s="85" t="b">
        <v>0</v>
      </c>
      <c r="F292" s="85" t="b">
        <v>0</v>
      </c>
      <c r="G292" s="85" t="b">
        <v>0</v>
      </c>
    </row>
    <row r="293" spans="1:7" ht="15">
      <c r="A293" s="85" t="s">
        <v>1512</v>
      </c>
      <c r="B293" s="85">
        <v>22</v>
      </c>
      <c r="C293" s="122">
        <v>0</v>
      </c>
      <c r="D293" s="85" t="s">
        <v>1390</v>
      </c>
      <c r="E293" s="85" t="b">
        <v>0</v>
      </c>
      <c r="F293" s="85" t="b">
        <v>0</v>
      </c>
      <c r="G293" s="85" t="b">
        <v>0</v>
      </c>
    </row>
    <row r="294" spans="1:7" ht="15">
      <c r="A294" s="85" t="s">
        <v>1513</v>
      </c>
      <c r="B294" s="85">
        <v>22</v>
      </c>
      <c r="C294" s="122">
        <v>0</v>
      </c>
      <c r="D294" s="85" t="s">
        <v>1390</v>
      </c>
      <c r="E294" s="85" t="b">
        <v>0</v>
      </c>
      <c r="F294" s="85" t="b">
        <v>1</v>
      </c>
      <c r="G294" s="85" t="b">
        <v>0</v>
      </c>
    </row>
    <row r="295" spans="1:7" ht="15">
      <c r="A295" s="85" t="s">
        <v>1514</v>
      </c>
      <c r="B295" s="85">
        <v>22</v>
      </c>
      <c r="C295" s="122">
        <v>0</v>
      </c>
      <c r="D295" s="85" t="s">
        <v>1390</v>
      </c>
      <c r="E295" s="85" t="b">
        <v>0</v>
      </c>
      <c r="F295" s="85" t="b">
        <v>0</v>
      </c>
      <c r="G295" s="85" t="b">
        <v>0</v>
      </c>
    </row>
    <row r="296" spans="1:7" ht="15">
      <c r="A296" s="85" t="s">
        <v>1515</v>
      </c>
      <c r="B296" s="85">
        <v>22</v>
      </c>
      <c r="C296" s="122">
        <v>0</v>
      </c>
      <c r="D296" s="85" t="s">
        <v>1390</v>
      </c>
      <c r="E296" s="85" t="b">
        <v>0</v>
      </c>
      <c r="F296" s="85" t="b">
        <v>0</v>
      </c>
      <c r="G296" s="85" t="b">
        <v>0</v>
      </c>
    </row>
    <row r="297" spans="1:7" ht="15">
      <c r="A297" s="85" t="s">
        <v>1516</v>
      </c>
      <c r="B297" s="85">
        <v>22</v>
      </c>
      <c r="C297" s="122">
        <v>0</v>
      </c>
      <c r="D297" s="85" t="s">
        <v>1390</v>
      </c>
      <c r="E297" s="85" t="b">
        <v>0</v>
      </c>
      <c r="F297" s="85" t="b">
        <v>0</v>
      </c>
      <c r="G297" s="85" t="b">
        <v>0</v>
      </c>
    </row>
    <row r="298" spans="1:7" ht="15">
      <c r="A298" s="85" t="s">
        <v>1487</v>
      </c>
      <c r="B298" s="85">
        <v>22</v>
      </c>
      <c r="C298" s="122">
        <v>0</v>
      </c>
      <c r="D298" s="85" t="s">
        <v>1390</v>
      </c>
      <c r="E298" s="85" t="b">
        <v>0</v>
      </c>
      <c r="F298" s="85" t="b">
        <v>1</v>
      </c>
      <c r="G298" s="85" t="b">
        <v>0</v>
      </c>
    </row>
    <row r="299" spans="1:7" ht="15">
      <c r="A299" s="85" t="s">
        <v>1505</v>
      </c>
      <c r="B299" s="85">
        <v>22</v>
      </c>
      <c r="C299" s="122">
        <v>0</v>
      </c>
      <c r="D299" s="85" t="s">
        <v>1390</v>
      </c>
      <c r="E299" s="85" t="b">
        <v>0</v>
      </c>
      <c r="F299" s="85" t="b">
        <v>0</v>
      </c>
      <c r="G299" s="85" t="b">
        <v>0</v>
      </c>
    </row>
    <row r="300" spans="1:7" ht="15">
      <c r="A300" s="85" t="s">
        <v>1532</v>
      </c>
      <c r="B300" s="85">
        <v>22</v>
      </c>
      <c r="C300" s="122">
        <v>0</v>
      </c>
      <c r="D300" s="85" t="s">
        <v>1390</v>
      </c>
      <c r="E300" s="85" t="b">
        <v>0</v>
      </c>
      <c r="F300" s="85" t="b">
        <v>0</v>
      </c>
      <c r="G300" s="85" t="b">
        <v>0</v>
      </c>
    </row>
    <row r="301" spans="1:7" ht="15">
      <c r="A301" s="85" t="s">
        <v>1506</v>
      </c>
      <c r="B301" s="85">
        <v>22</v>
      </c>
      <c r="C301" s="122">
        <v>0</v>
      </c>
      <c r="D301" s="85" t="s">
        <v>1390</v>
      </c>
      <c r="E301" s="85" t="b">
        <v>0</v>
      </c>
      <c r="F301" s="85" t="b">
        <v>0</v>
      </c>
      <c r="G301" s="85" t="b">
        <v>0</v>
      </c>
    </row>
    <row r="302" spans="1:7" ht="15">
      <c r="A302" s="85" t="s">
        <v>1505</v>
      </c>
      <c r="B302" s="85">
        <v>21</v>
      </c>
      <c r="C302" s="122">
        <v>0</v>
      </c>
      <c r="D302" s="85" t="s">
        <v>1391</v>
      </c>
      <c r="E302" s="85" t="b">
        <v>0</v>
      </c>
      <c r="F302" s="85" t="b">
        <v>0</v>
      </c>
      <c r="G302" s="85" t="b">
        <v>0</v>
      </c>
    </row>
    <row r="303" spans="1:7" ht="15">
      <c r="A303" s="85" t="s">
        <v>1506</v>
      </c>
      <c r="B303" s="85">
        <v>7</v>
      </c>
      <c r="C303" s="122">
        <v>0.01886920216405445</v>
      </c>
      <c r="D303" s="85" t="s">
        <v>1391</v>
      </c>
      <c r="E303" s="85" t="b">
        <v>0</v>
      </c>
      <c r="F303" s="85" t="b">
        <v>0</v>
      </c>
      <c r="G303" s="85" t="b">
        <v>0</v>
      </c>
    </row>
    <row r="304" spans="1:7" ht="15">
      <c r="A304" s="85" t="s">
        <v>1518</v>
      </c>
      <c r="B304" s="85">
        <v>4</v>
      </c>
      <c r="C304" s="122">
        <v>0.016274786517648743</v>
      </c>
      <c r="D304" s="85" t="s">
        <v>1391</v>
      </c>
      <c r="E304" s="85" t="b">
        <v>0</v>
      </c>
      <c r="F304" s="85" t="b">
        <v>0</v>
      </c>
      <c r="G304" s="85" t="b">
        <v>0</v>
      </c>
    </row>
    <row r="305" spans="1:7" ht="15">
      <c r="A305" s="85" t="s">
        <v>1519</v>
      </c>
      <c r="B305" s="85">
        <v>3</v>
      </c>
      <c r="C305" s="122">
        <v>0.022410496520913887</v>
      </c>
      <c r="D305" s="85" t="s">
        <v>1391</v>
      </c>
      <c r="E305" s="85" t="b">
        <v>0</v>
      </c>
      <c r="F305" s="85" t="b">
        <v>0</v>
      </c>
      <c r="G305" s="85" t="b">
        <v>0</v>
      </c>
    </row>
    <row r="306" spans="1:7" ht="15">
      <c r="A306" s="85" t="s">
        <v>1520</v>
      </c>
      <c r="B306" s="85">
        <v>3</v>
      </c>
      <c r="C306" s="122">
        <v>0.022410496520913887</v>
      </c>
      <c r="D306" s="85" t="s">
        <v>1391</v>
      </c>
      <c r="E306" s="85" t="b">
        <v>0</v>
      </c>
      <c r="F306" s="85" t="b">
        <v>0</v>
      </c>
      <c r="G306" s="85" t="b">
        <v>0</v>
      </c>
    </row>
    <row r="307" spans="1:7" ht="15">
      <c r="A307" s="85" t="s">
        <v>1521</v>
      </c>
      <c r="B307" s="85">
        <v>2</v>
      </c>
      <c r="C307" s="122">
        <v>0.011538862136383481</v>
      </c>
      <c r="D307" s="85" t="s">
        <v>1391</v>
      </c>
      <c r="E307" s="85" t="b">
        <v>0</v>
      </c>
      <c r="F307" s="85" t="b">
        <v>0</v>
      </c>
      <c r="G307" s="85" t="b">
        <v>0</v>
      </c>
    </row>
    <row r="308" spans="1:7" ht="15">
      <c r="A308" s="85" t="s">
        <v>1522</v>
      </c>
      <c r="B308" s="85">
        <v>2</v>
      </c>
      <c r="C308" s="122">
        <v>0.014940331013942591</v>
      </c>
      <c r="D308" s="85" t="s">
        <v>1391</v>
      </c>
      <c r="E308" s="85" t="b">
        <v>0</v>
      </c>
      <c r="F308" s="85" t="b">
        <v>0</v>
      </c>
      <c r="G308" s="85" t="b">
        <v>0</v>
      </c>
    </row>
    <row r="309" spans="1:7" ht="15">
      <c r="A309" s="85" t="s">
        <v>386</v>
      </c>
      <c r="B309" s="85">
        <v>2</v>
      </c>
      <c r="C309" s="122">
        <v>0.011538862136383481</v>
      </c>
      <c r="D309" s="85" t="s">
        <v>1391</v>
      </c>
      <c r="E309" s="85" t="b">
        <v>0</v>
      </c>
      <c r="F309" s="85" t="b">
        <v>0</v>
      </c>
      <c r="G309" s="85" t="b">
        <v>0</v>
      </c>
    </row>
    <row r="310" spans="1:7" ht="15">
      <c r="A310" s="85" t="s">
        <v>1523</v>
      </c>
      <c r="B310" s="85">
        <v>2</v>
      </c>
      <c r="C310" s="122">
        <v>0.014940331013942591</v>
      </c>
      <c r="D310" s="85" t="s">
        <v>1391</v>
      </c>
      <c r="E310" s="85" t="b">
        <v>0</v>
      </c>
      <c r="F310" s="85" t="b">
        <v>0</v>
      </c>
      <c r="G310" s="85" t="b">
        <v>0</v>
      </c>
    </row>
    <row r="311" spans="1:7" ht="15">
      <c r="A311" s="85" t="s">
        <v>1507</v>
      </c>
      <c r="B311" s="85">
        <v>38</v>
      </c>
      <c r="C311" s="122">
        <v>0</v>
      </c>
      <c r="D311" s="85" t="s">
        <v>1392</v>
      </c>
      <c r="E311" s="85" t="b">
        <v>0</v>
      </c>
      <c r="F311" s="85" t="b">
        <v>0</v>
      </c>
      <c r="G311" s="85" t="b">
        <v>0</v>
      </c>
    </row>
    <row r="312" spans="1:7" ht="15">
      <c r="A312" s="85" t="s">
        <v>1525</v>
      </c>
      <c r="B312" s="85">
        <v>36</v>
      </c>
      <c r="C312" s="122">
        <v>0.0031436443896647047</v>
      </c>
      <c r="D312" s="85" t="s">
        <v>1392</v>
      </c>
      <c r="E312" s="85" t="b">
        <v>0</v>
      </c>
      <c r="F312" s="85" t="b">
        <v>0</v>
      </c>
      <c r="G312" s="85" t="b">
        <v>0</v>
      </c>
    </row>
    <row r="313" spans="1:7" ht="15">
      <c r="A313" s="85" t="s">
        <v>1508</v>
      </c>
      <c r="B313" s="85">
        <v>36</v>
      </c>
      <c r="C313" s="122">
        <v>0.0031436443896647047</v>
      </c>
      <c r="D313" s="85" t="s">
        <v>1392</v>
      </c>
      <c r="E313" s="85" t="b">
        <v>0</v>
      </c>
      <c r="F313" s="85" t="b">
        <v>0</v>
      </c>
      <c r="G313" s="85" t="b">
        <v>0</v>
      </c>
    </row>
    <row r="314" spans="1:7" ht="15">
      <c r="A314" s="85" t="s">
        <v>1505</v>
      </c>
      <c r="B314" s="85">
        <v>20</v>
      </c>
      <c r="C314" s="122">
        <v>0</v>
      </c>
      <c r="D314" s="85" t="s">
        <v>1392</v>
      </c>
      <c r="E314" s="85" t="b">
        <v>0</v>
      </c>
      <c r="F314" s="85" t="b">
        <v>0</v>
      </c>
      <c r="G314" s="85" t="b">
        <v>0</v>
      </c>
    </row>
    <row r="315" spans="1:7" ht="15">
      <c r="A315" s="85" t="s">
        <v>386</v>
      </c>
      <c r="B315" s="85">
        <v>18</v>
      </c>
      <c r="C315" s="122">
        <v>0.0015718221948323524</v>
      </c>
      <c r="D315" s="85" t="s">
        <v>1392</v>
      </c>
      <c r="E315" s="85" t="b">
        <v>0</v>
      </c>
      <c r="F315" s="85" t="b">
        <v>0</v>
      </c>
      <c r="G315" s="85" t="b">
        <v>0</v>
      </c>
    </row>
    <row r="316" spans="1:7" ht="15">
      <c r="A316" s="85" t="s">
        <v>1511</v>
      </c>
      <c r="B316" s="85">
        <v>18</v>
      </c>
      <c r="C316" s="122">
        <v>0.0015718221948323524</v>
      </c>
      <c r="D316" s="85" t="s">
        <v>1392</v>
      </c>
      <c r="E316" s="85" t="b">
        <v>0</v>
      </c>
      <c r="F316" s="85" t="b">
        <v>0</v>
      </c>
      <c r="G316" s="85" t="b">
        <v>0</v>
      </c>
    </row>
    <row r="317" spans="1:7" ht="15">
      <c r="A317" s="85" t="s">
        <v>1526</v>
      </c>
      <c r="B317" s="85">
        <v>18</v>
      </c>
      <c r="C317" s="122">
        <v>0.0015718221948323524</v>
      </c>
      <c r="D317" s="85" t="s">
        <v>1392</v>
      </c>
      <c r="E317" s="85" t="b">
        <v>0</v>
      </c>
      <c r="F317" s="85" t="b">
        <v>0</v>
      </c>
      <c r="G317" s="85" t="b">
        <v>0</v>
      </c>
    </row>
    <row r="318" spans="1:7" ht="15">
      <c r="A318" s="85" t="s">
        <v>1527</v>
      </c>
      <c r="B318" s="85">
        <v>18</v>
      </c>
      <c r="C318" s="122">
        <v>0.0015718221948323524</v>
      </c>
      <c r="D318" s="85" t="s">
        <v>1392</v>
      </c>
      <c r="E318" s="85" t="b">
        <v>0</v>
      </c>
      <c r="F318" s="85" t="b">
        <v>0</v>
      </c>
      <c r="G318" s="85" t="b">
        <v>0</v>
      </c>
    </row>
    <row r="319" spans="1:7" ht="15">
      <c r="A319" s="85" t="s">
        <v>1513</v>
      </c>
      <c r="B319" s="85">
        <v>18</v>
      </c>
      <c r="C319" s="122">
        <v>0.0015718221948323524</v>
      </c>
      <c r="D319" s="85" t="s">
        <v>1392</v>
      </c>
      <c r="E319" s="85" t="b">
        <v>0</v>
      </c>
      <c r="F319" s="85" t="b">
        <v>1</v>
      </c>
      <c r="G319" s="85" t="b">
        <v>0</v>
      </c>
    </row>
    <row r="320" spans="1:7" ht="15">
      <c r="A320" s="85" t="s">
        <v>1516</v>
      </c>
      <c r="B320" s="85">
        <v>18</v>
      </c>
      <c r="C320" s="122">
        <v>0.0015718221948323524</v>
      </c>
      <c r="D320" s="85" t="s">
        <v>1392</v>
      </c>
      <c r="E320" s="85" t="b">
        <v>0</v>
      </c>
      <c r="F320" s="85" t="b">
        <v>0</v>
      </c>
      <c r="G320" s="85" t="b">
        <v>0</v>
      </c>
    </row>
    <row r="321" spans="1:7" ht="15">
      <c r="A321" s="85" t="s">
        <v>1838</v>
      </c>
      <c r="B321" s="85">
        <v>18</v>
      </c>
      <c r="C321" s="122">
        <v>0.0015718221948323524</v>
      </c>
      <c r="D321" s="85" t="s">
        <v>1392</v>
      </c>
      <c r="E321" s="85" t="b">
        <v>0</v>
      </c>
      <c r="F321" s="85" t="b">
        <v>0</v>
      </c>
      <c r="G321" s="85" t="b">
        <v>0</v>
      </c>
    </row>
    <row r="322" spans="1:7" ht="15">
      <c r="A322" s="85" t="s">
        <v>1840</v>
      </c>
      <c r="B322" s="85">
        <v>18</v>
      </c>
      <c r="C322" s="122">
        <v>0.0015718221948323524</v>
      </c>
      <c r="D322" s="85" t="s">
        <v>1392</v>
      </c>
      <c r="E322" s="85" t="b">
        <v>0</v>
      </c>
      <c r="F322" s="85" t="b">
        <v>0</v>
      </c>
      <c r="G322" s="85" t="b">
        <v>0</v>
      </c>
    </row>
    <row r="323" spans="1:7" ht="15">
      <c r="A323" s="85" t="s">
        <v>1841</v>
      </c>
      <c r="B323" s="85">
        <v>18</v>
      </c>
      <c r="C323" s="122">
        <v>0.0015718221948323524</v>
      </c>
      <c r="D323" s="85" t="s">
        <v>1392</v>
      </c>
      <c r="E323" s="85" t="b">
        <v>0</v>
      </c>
      <c r="F323" s="85" t="b">
        <v>0</v>
      </c>
      <c r="G323" s="85" t="b">
        <v>0</v>
      </c>
    </row>
    <row r="324" spans="1:7" ht="15">
      <c r="A324" s="85" t="s">
        <v>1547</v>
      </c>
      <c r="B324" s="85">
        <v>18</v>
      </c>
      <c r="C324" s="122">
        <v>0.0015718221948323524</v>
      </c>
      <c r="D324" s="85" t="s">
        <v>1392</v>
      </c>
      <c r="E324" s="85" t="b">
        <v>0</v>
      </c>
      <c r="F324" s="85" t="b">
        <v>0</v>
      </c>
      <c r="G324" s="85" t="b">
        <v>0</v>
      </c>
    </row>
    <row r="325" spans="1:7" ht="15">
      <c r="A325" s="85" t="s">
        <v>1842</v>
      </c>
      <c r="B325" s="85">
        <v>18</v>
      </c>
      <c r="C325" s="122">
        <v>0.0015718221948323524</v>
      </c>
      <c r="D325" s="85" t="s">
        <v>1392</v>
      </c>
      <c r="E325" s="85" t="b">
        <v>0</v>
      </c>
      <c r="F325" s="85" t="b">
        <v>0</v>
      </c>
      <c r="G325" s="85" t="b">
        <v>0</v>
      </c>
    </row>
    <row r="326" spans="1:7" ht="15">
      <c r="A326" s="85" t="s">
        <v>1542</v>
      </c>
      <c r="B326" s="85">
        <v>18</v>
      </c>
      <c r="C326" s="122">
        <v>0.0015718221948323524</v>
      </c>
      <c r="D326" s="85" t="s">
        <v>1392</v>
      </c>
      <c r="E326" s="85" t="b">
        <v>0</v>
      </c>
      <c r="F326" s="85" t="b">
        <v>0</v>
      </c>
      <c r="G326" s="85" t="b">
        <v>0</v>
      </c>
    </row>
    <row r="327" spans="1:7" ht="15">
      <c r="A327" s="85" t="s">
        <v>1843</v>
      </c>
      <c r="B327" s="85">
        <v>18</v>
      </c>
      <c r="C327" s="122">
        <v>0.0015718221948323524</v>
      </c>
      <c r="D327" s="85" t="s">
        <v>1392</v>
      </c>
      <c r="E327" s="85" t="b">
        <v>0</v>
      </c>
      <c r="F327" s="85" t="b">
        <v>0</v>
      </c>
      <c r="G327" s="85" t="b">
        <v>0</v>
      </c>
    </row>
    <row r="328" spans="1:7" ht="15">
      <c r="A328" s="85" t="s">
        <v>1844</v>
      </c>
      <c r="B328" s="85">
        <v>18</v>
      </c>
      <c r="C328" s="122">
        <v>0.0015718221948323524</v>
      </c>
      <c r="D328" s="85" t="s">
        <v>1392</v>
      </c>
      <c r="E328" s="85" t="b">
        <v>0</v>
      </c>
      <c r="F328" s="85" t="b">
        <v>0</v>
      </c>
      <c r="G328" s="85" t="b">
        <v>0</v>
      </c>
    </row>
    <row r="329" spans="1:7" ht="15">
      <c r="A329" s="85" t="s">
        <v>1546</v>
      </c>
      <c r="B329" s="85">
        <v>18</v>
      </c>
      <c r="C329" s="122">
        <v>0.0015718221948323524</v>
      </c>
      <c r="D329" s="85" t="s">
        <v>1392</v>
      </c>
      <c r="E329" s="85" t="b">
        <v>0</v>
      </c>
      <c r="F329" s="85" t="b">
        <v>0</v>
      </c>
      <c r="G329" s="85" t="b">
        <v>0</v>
      </c>
    </row>
    <row r="330" spans="1:7" ht="15">
      <c r="A330" s="85" t="s">
        <v>1845</v>
      </c>
      <c r="B330" s="85">
        <v>18</v>
      </c>
      <c r="C330" s="122">
        <v>0.0015718221948323524</v>
      </c>
      <c r="D330" s="85" t="s">
        <v>1392</v>
      </c>
      <c r="E330" s="85" t="b">
        <v>0</v>
      </c>
      <c r="F330" s="85" t="b">
        <v>1</v>
      </c>
      <c r="G330" s="85" t="b">
        <v>0</v>
      </c>
    </row>
    <row r="331" spans="1:7" ht="15">
      <c r="A331" s="85" t="s">
        <v>1846</v>
      </c>
      <c r="B331" s="85">
        <v>18</v>
      </c>
      <c r="C331" s="122">
        <v>0.0015718221948323524</v>
      </c>
      <c r="D331" s="85" t="s">
        <v>1392</v>
      </c>
      <c r="E331" s="85" t="b">
        <v>0</v>
      </c>
      <c r="F331" s="85" t="b">
        <v>0</v>
      </c>
      <c r="G331" s="85" t="b">
        <v>0</v>
      </c>
    </row>
    <row r="332" spans="1:7" ht="15">
      <c r="A332" s="85" t="s">
        <v>1839</v>
      </c>
      <c r="B332" s="85">
        <v>18</v>
      </c>
      <c r="C332" s="122">
        <v>0.0015718221948323524</v>
      </c>
      <c r="D332" s="85" t="s">
        <v>1392</v>
      </c>
      <c r="E332" s="85" t="b">
        <v>0</v>
      </c>
      <c r="F332" s="85" t="b">
        <v>0</v>
      </c>
      <c r="G332" s="85" t="b">
        <v>0</v>
      </c>
    </row>
    <row r="333" spans="1:7" ht="15">
      <c r="A333" s="85" t="s">
        <v>1930</v>
      </c>
      <c r="B333" s="85">
        <v>4</v>
      </c>
      <c r="C333" s="122">
        <v>0.007633587786259542</v>
      </c>
      <c r="D333" s="85" t="s">
        <v>1392</v>
      </c>
      <c r="E333" s="85" t="b">
        <v>0</v>
      </c>
      <c r="F333" s="85" t="b">
        <v>0</v>
      </c>
      <c r="G333" s="85" t="b">
        <v>0</v>
      </c>
    </row>
    <row r="334" spans="1:7" ht="15">
      <c r="A334" s="85" t="s">
        <v>1876</v>
      </c>
      <c r="B334" s="85">
        <v>4</v>
      </c>
      <c r="C334" s="122">
        <v>0.007633587786259542</v>
      </c>
      <c r="D334" s="85" t="s">
        <v>1392</v>
      </c>
      <c r="E334" s="85" t="b">
        <v>0</v>
      </c>
      <c r="F334" s="85" t="b">
        <v>0</v>
      </c>
      <c r="G334" s="85" t="b">
        <v>0</v>
      </c>
    </row>
    <row r="335" spans="1:7" ht="15">
      <c r="A335" s="85" t="s">
        <v>1931</v>
      </c>
      <c r="B335" s="85">
        <v>4</v>
      </c>
      <c r="C335" s="122">
        <v>0.007633587786259542</v>
      </c>
      <c r="D335" s="85" t="s">
        <v>1392</v>
      </c>
      <c r="E335" s="85" t="b">
        <v>0</v>
      </c>
      <c r="F335" s="85" t="b">
        <v>0</v>
      </c>
      <c r="G335" s="85" t="b">
        <v>0</v>
      </c>
    </row>
    <row r="336" spans="1:7" ht="15">
      <c r="A336" s="85" t="s">
        <v>1932</v>
      </c>
      <c r="B336" s="85">
        <v>4</v>
      </c>
      <c r="C336" s="122">
        <v>0.007633587786259542</v>
      </c>
      <c r="D336" s="85" t="s">
        <v>1392</v>
      </c>
      <c r="E336" s="85" t="b">
        <v>0</v>
      </c>
      <c r="F336" s="85" t="b">
        <v>0</v>
      </c>
      <c r="G336" s="85" t="b">
        <v>0</v>
      </c>
    </row>
    <row r="337" spans="1:7" ht="15">
      <c r="A337" s="85" t="s">
        <v>2017</v>
      </c>
      <c r="B337" s="85">
        <v>2</v>
      </c>
      <c r="C337" s="122">
        <v>0.003816793893129771</v>
      </c>
      <c r="D337" s="85" t="s">
        <v>1392</v>
      </c>
      <c r="E337" s="85" t="b">
        <v>0</v>
      </c>
      <c r="F337" s="85" t="b">
        <v>0</v>
      </c>
      <c r="G337" s="85" t="b">
        <v>0</v>
      </c>
    </row>
    <row r="338" spans="1:7" ht="15">
      <c r="A338" s="85" t="s">
        <v>2018</v>
      </c>
      <c r="B338" s="85">
        <v>2</v>
      </c>
      <c r="C338" s="122">
        <v>0.003816793893129771</v>
      </c>
      <c r="D338" s="85" t="s">
        <v>1392</v>
      </c>
      <c r="E338" s="85" t="b">
        <v>0</v>
      </c>
      <c r="F338" s="85" t="b">
        <v>0</v>
      </c>
      <c r="G338" s="85" t="b">
        <v>0</v>
      </c>
    </row>
    <row r="339" spans="1:7" ht="15">
      <c r="A339" s="85" t="s">
        <v>2019</v>
      </c>
      <c r="B339" s="85">
        <v>2</v>
      </c>
      <c r="C339" s="122">
        <v>0.003816793893129771</v>
      </c>
      <c r="D339" s="85" t="s">
        <v>1392</v>
      </c>
      <c r="E339" s="85" t="b">
        <v>0</v>
      </c>
      <c r="F339" s="85" t="b">
        <v>0</v>
      </c>
      <c r="G339" s="85" t="b">
        <v>0</v>
      </c>
    </row>
    <row r="340" spans="1:7" ht="15">
      <c r="A340" s="85" t="s">
        <v>2020</v>
      </c>
      <c r="B340" s="85">
        <v>2</v>
      </c>
      <c r="C340" s="122">
        <v>0.003816793893129771</v>
      </c>
      <c r="D340" s="85" t="s">
        <v>1392</v>
      </c>
      <c r="E340" s="85" t="b">
        <v>0</v>
      </c>
      <c r="F340" s="85" t="b">
        <v>0</v>
      </c>
      <c r="G340" s="85" t="b">
        <v>0</v>
      </c>
    </row>
    <row r="341" spans="1:7" ht="15">
      <c r="A341" s="85" t="s">
        <v>2021</v>
      </c>
      <c r="B341" s="85">
        <v>2</v>
      </c>
      <c r="C341" s="122">
        <v>0.003816793893129771</v>
      </c>
      <c r="D341" s="85" t="s">
        <v>1392</v>
      </c>
      <c r="E341" s="85" t="b">
        <v>0</v>
      </c>
      <c r="F341" s="85" t="b">
        <v>0</v>
      </c>
      <c r="G341" s="85" t="b">
        <v>0</v>
      </c>
    </row>
    <row r="342" spans="1:7" ht="15">
      <c r="A342" s="85" t="s">
        <v>2022</v>
      </c>
      <c r="B342" s="85">
        <v>2</v>
      </c>
      <c r="C342" s="122">
        <v>0.003816793893129771</v>
      </c>
      <c r="D342" s="85" t="s">
        <v>1392</v>
      </c>
      <c r="E342" s="85" t="b">
        <v>0</v>
      </c>
      <c r="F342" s="85" t="b">
        <v>0</v>
      </c>
      <c r="G342" s="85" t="b">
        <v>0</v>
      </c>
    </row>
    <row r="343" spans="1:7" ht="15">
      <c r="A343" s="85" t="s">
        <v>2023</v>
      </c>
      <c r="B343" s="85">
        <v>2</v>
      </c>
      <c r="C343" s="122">
        <v>0.003816793893129771</v>
      </c>
      <c r="D343" s="85" t="s">
        <v>1392</v>
      </c>
      <c r="E343" s="85" t="b">
        <v>0</v>
      </c>
      <c r="F343" s="85" t="b">
        <v>0</v>
      </c>
      <c r="G343" s="85" t="b">
        <v>0</v>
      </c>
    </row>
    <row r="344" spans="1:7" ht="15">
      <c r="A344" s="85" t="s">
        <v>2024</v>
      </c>
      <c r="B344" s="85">
        <v>2</v>
      </c>
      <c r="C344" s="122">
        <v>0.003816793893129771</v>
      </c>
      <c r="D344" s="85" t="s">
        <v>1392</v>
      </c>
      <c r="E344" s="85" t="b">
        <v>0</v>
      </c>
      <c r="F344" s="85" t="b">
        <v>0</v>
      </c>
      <c r="G344" s="85" t="b">
        <v>0</v>
      </c>
    </row>
    <row r="345" spans="1:7" ht="15">
      <c r="A345" s="85" t="s">
        <v>2025</v>
      </c>
      <c r="B345" s="85">
        <v>2</v>
      </c>
      <c r="C345" s="122">
        <v>0.003816793893129771</v>
      </c>
      <c r="D345" s="85" t="s">
        <v>1392</v>
      </c>
      <c r="E345" s="85" t="b">
        <v>0</v>
      </c>
      <c r="F345" s="85" t="b">
        <v>0</v>
      </c>
      <c r="G345" s="85" t="b">
        <v>0</v>
      </c>
    </row>
    <row r="346" spans="1:7" ht="15">
      <c r="A346" s="85" t="s">
        <v>2026</v>
      </c>
      <c r="B346" s="85">
        <v>2</v>
      </c>
      <c r="C346" s="122">
        <v>0.003816793893129771</v>
      </c>
      <c r="D346" s="85" t="s">
        <v>1392</v>
      </c>
      <c r="E346" s="85" t="b">
        <v>0</v>
      </c>
      <c r="F346" s="85" t="b">
        <v>0</v>
      </c>
      <c r="G346" s="85" t="b">
        <v>0</v>
      </c>
    </row>
    <row r="347" spans="1:7" ht="15">
      <c r="A347" s="85" t="s">
        <v>2027</v>
      </c>
      <c r="B347" s="85">
        <v>2</v>
      </c>
      <c r="C347" s="122">
        <v>0.003816793893129771</v>
      </c>
      <c r="D347" s="85" t="s">
        <v>1392</v>
      </c>
      <c r="E347" s="85" t="b">
        <v>0</v>
      </c>
      <c r="F347" s="85" t="b">
        <v>0</v>
      </c>
      <c r="G347" s="85" t="b">
        <v>0</v>
      </c>
    </row>
    <row r="348" spans="1:7" ht="15">
      <c r="A348" s="85" t="s">
        <v>2028</v>
      </c>
      <c r="B348" s="85">
        <v>2</v>
      </c>
      <c r="C348" s="122">
        <v>0.003816793893129771</v>
      </c>
      <c r="D348" s="85" t="s">
        <v>1392</v>
      </c>
      <c r="E348" s="85" t="b">
        <v>0</v>
      </c>
      <c r="F348" s="85" t="b">
        <v>0</v>
      </c>
      <c r="G348" s="85" t="b">
        <v>0</v>
      </c>
    </row>
    <row r="349" spans="1:7" ht="15">
      <c r="A349" s="85" t="s">
        <v>2029</v>
      </c>
      <c r="B349" s="85">
        <v>2</v>
      </c>
      <c r="C349" s="122">
        <v>0.003816793893129771</v>
      </c>
      <c r="D349" s="85" t="s">
        <v>1392</v>
      </c>
      <c r="E349" s="85" t="b">
        <v>0</v>
      </c>
      <c r="F349" s="85" t="b">
        <v>0</v>
      </c>
      <c r="G349" s="85" t="b">
        <v>0</v>
      </c>
    </row>
    <row r="350" spans="1:7" ht="15">
      <c r="A350" s="85" t="s">
        <v>2030</v>
      </c>
      <c r="B350" s="85">
        <v>2</v>
      </c>
      <c r="C350" s="122">
        <v>0.003816793893129771</v>
      </c>
      <c r="D350" s="85" t="s">
        <v>1392</v>
      </c>
      <c r="E350" s="85" t="b">
        <v>0</v>
      </c>
      <c r="F350" s="85" t="b">
        <v>0</v>
      </c>
      <c r="G350" s="85" t="b">
        <v>0</v>
      </c>
    </row>
    <row r="351" spans="1:7" ht="15">
      <c r="A351" s="85" t="s">
        <v>2031</v>
      </c>
      <c r="B351" s="85">
        <v>2</v>
      </c>
      <c r="C351" s="122">
        <v>0.003816793893129771</v>
      </c>
      <c r="D351" s="85" t="s">
        <v>1392</v>
      </c>
      <c r="E351" s="85" t="b">
        <v>0</v>
      </c>
      <c r="F351" s="85" t="b">
        <v>0</v>
      </c>
      <c r="G351" s="85" t="b">
        <v>0</v>
      </c>
    </row>
    <row r="352" spans="1:7" ht="15">
      <c r="A352" s="85" t="s">
        <v>2032</v>
      </c>
      <c r="B352" s="85">
        <v>2</v>
      </c>
      <c r="C352" s="122">
        <v>0.003816793893129771</v>
      </c>
      <c r="D352" s="85" t="s">
        <v>1392</v>
      </c>
      <c r="E352" s="85" t="b">
        <v>0</v>
      </c>
      <c r="F352" s="85" t="b">
        <v>0</v>
      </c>
      <c r="G352" s="85" t="b">
        <v>0</v>
      </c>
    </row>
    <row r="353" spans="1:7" ht="15">
      <c r="A353" s="85" t="s">
        <v>2033</v>
      </c>
      <c r="B353" s="85">
        <v>2</v>
      </c>
      <c r="C353" s="122">
        <v>0.003816793893129771</v>
      </c>
      <c r="D353" s="85" t="s">
        <v>1392</v>
      </c>
      <c r="E353" s="85" t="b">
        <v>0</v>
      </c>
      <c r="F353" s="85" t="b">
        <v>0</v>
      </c>
      <c r="G353" s="85" t="b">
        <v>0</v>
      </c>
    </row>
    <row r="354" spans="1:7" ht="15">
      <c r="A354" s="85" t="s">
        <v>2034</v>
      </c>
      <c r="B354" s="85">
        <v>2</v>
      </c>
      <c r="C354" s="122">
        <v>0.003816793893129771</v>
      </c>
      <c r="D354" s="85" t="s">
        <v>1392</v>
      </c>
      <c r="E354" s="85" t="b">
        <v>0</v>
      </c>
      <c r="F354" s="85" t="b">
        <v>0</v>
      </c>
      <c r="G354" s="85" t="b">
        <v>0</v>
      </c>
    </row>
    <row r="355" spans="1:7" ht="15">
      <c r="A355" s="85" t="s">
        <v>2035</v>
      </c>
      <c r="B355" s="85">
        <v>2</v>
      </c>
      <c r="C355" s="122">
        <v>0.003816793893129771</v>
      </c>
      <c r="D355" s="85" t="s">
        <v>1392</v>
      </c>
      <c r="E355" s="85" t="b">
        <v>0</v>
      </c>
      <c r="F355" s="85" t="b">
        <v>0</v>
      </c>
      <c r="G355" s="85" t="b">
        <v>0</v>
      </c>
    </row>
    <row r="356" spans="1:7" ht="15">
      <c r="A356" s="85" t="s">
        <v>2036</v>
      </c>
      <c r="B356" s="85">
        <v>2</v>
      </c>
      <c r="C356" s="122">
        <v>0.003816793893129771</v>
      </c>
      <c r="D356" s="85" t="s">
        <v>1392</v>
      </c>
      <c r="E356" s="85" t="b">
        <v>0</v>
      </c>
      <c r="F356" s="85" t="b">
        <v>0</v>
      </c>
      <c r="G356" s="85" t="b">
        <v>0</v>
      </c>
    </row>
    <row r="357" spans="1:7" ht="15">
      <c r="A357" s="85" t="s">
        <v>2037</v>
      </c>
      <c r="B357" s="85">
        <v>2</v>
      </c>
      <c r="C357" s="122">
        <v>0.003816793893129771</v>
      </c>
      <c r="D357" s="85" t="s">
        <v>1392</v>
      </c>
      <c r="E357" s="85" t="b">
        <v>0</v>
      </c>
      <c r="F357" s="85" t="b">
        <v>0</v>
      </c>
      <c r="G357" s="85" t="b">
        <v>0</v>
      </c>
    </row>
    <row r="358" spans="1:7" ht="15">
      <c r="A358" s="85" t="s">
        <v>2038</v>
      </c>
      <c r="B358" s="85">
        <v>2</v>
      </c>
      <c r="C358" s="122">
        <v>0.003816793893129771</v>
      </c>
      <c r="D358" s="85" t="s">
        <v>1392</v>
      </c>
      <c r="E358" s="85" t="b">
        <v>0</v>
      </c>
      <c r="F358" s="85" t="b">
        <v>0</v>
      </c>
      <c r="G358" s="85" t="b">
        <v>0</v>
      </c>
    </row>
    <row r="359" spans="1:7" ht="15">
      <c r="A359" s="85" t="s">
        <v>2039</v>
      </c>
      <c r="B359" s="85">
        <v>2</v>
      </c>
      <c r="C359" s="122">
        <v>0.003816793893129771</v>
      </c>
      <c r="D359" s="85" t="s">
        <v>1392</v>
      </c>
      <c r="E359" s="85" t="b">
        <v>0</v>
      </c>
      <c r="F359" s="85" t="b">
        <v>0</v>
      </c>
      <c r="G359" s="85" t="b">
        <v>0</v>
      </c>
    </row>
    <row r="360" spans="1:7" ht="15">
      <c r="A360" s="85" t="s">
        <v>2040</v>
      </c>
      <c r="B360" s="85">
        <v>2</v>
      </c>
      <c r="C360" s="122">
        <v>0.003816793893129771</v>
      </c>
      <c r="D360" s="85" t="s">
        <v>1392</v>
      </c>
      <c r="E360" s="85" t="b">
        <v>0</v>
      </c>
      <c r="F360" s="85" t="b">
        <v>0</v>
      </c>
      <c r="G360" s="85" t="b">
        <v>0</v>
      </c>
    </row>
    <row r="361" spans="1:7" ht="15">
      <c r="A361" s="85" t="s">
        <v>2041</v>
      </c>
      <c r="B361" s="85">
        <v>2</v>
      </c>
      <c r="C361" s="122">
        <v>0.003816793893129771</v>
      </c>
      <c r="D361" s="85" t="s">
        <v>1392</v>
      </c>
      <c r="E361" s="85" t="b">
        <v>0</v>
      </c>
      <c r="F361" s="85" t="b">
        <v>0</v>
      </c>
      <c r="G361" s="85" t="b">
        <v>0</v>
      </c>
    </row>
    <row r="362" spans="1:7" ht="15">
      <c r="A362" s="85" t="s">
        <v>2042</v>
      </c>
      <c r="B362" s="85">
        <v>2</v>
      </c>
      <c r="C362" s="122">
        <v>0.003816793893129771</v>
      </c>
      <c r="D362" s="85" t="s">
        <v>1392</v>
      </c>
      <c r="E362" s="85" t="b">
        <v>0</v>
      </c>
      <c r="F362" s="85" t="b">
        <v>0</v>
      </c>
      <c r="G362" s="85" t="b">
        <v>0</v>
      </c>
    </row>
    <row r="363" spans="1:7" ht="15">
      <c r="A363" s="85" t="s">
        <v>2043</v>
      </c>
      <c r="B363" s="85">
        <v>2</v>
      </c>
      <c r="C363" s="122">
        <v>0.003816793893129771</v>
      </c>
      <c r="D363" s="85" t="s">
        <v>1392</v>
      </c>
      <c r="E363" s="85" t="b">
        <v>0</v>
      </c>
      <c r="F363" s="85" t="b">
        <v>0</v>
      </c>
      <c r="G363" s="85" t="b">
        <v>0</v>
      </c>
    </row>
    <row r="364" spans="1:7" ht="15">
      <c r="A364" s="85" t="s">
        <v>1505</v>
      </c>
      <c r="B364" s="85">
        <v>12</v>
      </c>
      <c r="C364" s="122">
        <v>0</v>
      </c>
      <c r="D364" s="85" t="s">
        <v>1393</v>
      </c>
      <c r="E364" s="85" t="b">
        <v>0</v>
      </c>
      <c r="F364" s="85" t="b">
        <v>0</v>
      </c>
      <c r="G364" s="85" t="b">
        <v>0</v>
      </c>
    </row>
    <row r="365" spans="1:7" ht="15">
      <c r="A365" s="85" t="s">
        <v>1506</v>
      </c>
      <c r="B365" s="85">
        <v>12</v>
      </c>
      <c r="C365" s="122">
        <v>0</v>
      </c>
      <c r="D365" s="85" t="s">
        <v>1393</v>
      </c>
      <c r="E365" s="85" t="b">
        <v>0</v>
      </c>
      <c r="F365" s="85" t="b">
        <v>0</v>
      </c>
      <c r="G365" s="85" t="b">
        <v>0</v>
      </c>
    </row>
    <row r="366" spans="1:7" ht="15">
      <c r="A366" s="85" t="s">
        <v>1529</v>
      </c>
      <c r="B366" s="85">
        <v>6</v>
      </c>
      <c r="C366" s="122">
        <v>0.013529438007369941</v>
      </c>
      <c r="D366" s="85" t="s">
        <v>1393</v>
      </c>
      <c r="E366" s="85" t="b">
        <v>0</v>
      </c>
      <c r="F366" s="85" t="b">
        <v>0</v>
      </c>
      <c r="G366" s="85" t="b">
        <v>0</v>
      </c>
    </row>
    <row r="367" spans="1:7" ht="15">
      <c r="A367" s="85" t="s">
        <v>1530</v>
      </c>
      <c r="B367" s="85">
        <v>5</v>
      </c>
      <c r="C367" s="122">
        <v>0.007120060706209851</v>
      </c>
      <c r="D367" s="85" t="s">
        <v>1393</v>
      </c>
      <c r="E367" s="85" t="b">
        <v>0</v>
      </c>
      <c r="F367" s="85" t="b">
        <v>0</v>
      </c>
      <c r="G367" s="85" t="b">
        <v>0</v>
      </c>
    </row>
    <row r="368" spans="1:7" ht="15">
      <c r="A368" s="85" t="s">
        <v>1531</v>
      </c>
      <c r="B368" s="85">
        <v>5</v>
      </c>
      <c r="C368" s="122">
        <v>0.007120060706209851</v>
      </c>
      <c r="D368" s="85" t="s">
        <v>1393</v>
      </c>
      <c r="E368" s="85" t="b">
        <v>0</v>
      </c>
      <c r="F368" s="85" t="b">
        <v>0</v>
      </c>
      <c r="G368" s="85" t="b">
        <v>0</v>
      </c>
    </row>
    <row r="369" spans="1:7" ht="15">
      <c r="A369" s="85" t="s">
        <v>1532</v>
      </c>
      <c r="B369" s="85">
        <v>5</v>
      </c>
      <c r="C369" s="122">
        <v>0.007120060706209851</v>
      </c>
      <c r="D369" s="85" t="s">
        <v>1393</v>
      </c>
      <c r="E369" s="85" t="b">
        <v>0</v>
      </c>
      <c r="F369" s="85" t="b">
        <v>0</v>
      </c>
      <c r="G369" s="85" t="b">
        <v>0</v>
      </c>
    </row>
    <row r="370" spans="1:7" ht="15">
      <c r="A370" s="85" t="s">
        <v>1533</v>
      </c>
      <c r="B370" s="85">
        <v>4</v>
      </c>
      <c r="C370" s="122">
        <v>0.00714788396583764</v>
      </c>
      <c r="D370" s="85" t="s">
        <v>1393</v>
      </c>
      <c r="E370" s="85" t="b">
        <v>0</v>
      </c>
      <c r="F370" s="85" t="b">
        <v>0</v>
      </c>
      <c r="G370" s="85" t="b">
        <v>0</v>
      </c>
    </row>
    <row r="371" spans="1:7" ht="15">
      <c r="A371" s="85" t="s">
        <v>1534</v>
      </c>
      <c r="B371" s="85">
        <v>4</v>
      </c>
      <c r="C371" s="122">
        <v>0.00714788396583764</v>
      </c>
      <c r="D371" s="85" t="s">
        <v>1393</v>
      </c>
      <c r="E371" s="85" t="b">
        <v>0</v>
      </c>
      <c r="F371" s="85" t="b">
        <v>0</v>
      </c>
      <c r="G371" s="85" t="b">
        <v>0</v>
      </c>
    </row>
    <row r="372" spans="1:7" ht="15">
      <c r="A372" s="85" t="s">
        <v>1535</v>
      </c>
      <c r="B372" s="85">
        <v>4</v>
      </c>
      <c r="C372" s="122">
        <v>0.00714788396583764</v>
      </c>
      <c r="D372" s="85" t="s">
        <v>1393</v>
      </c>
      <c r="E372" s="85" t="b">
        <v>0</v>
      </c>
      <c r="F372" s="85" t="b">
        <v>0</v>
      </c>
      <c r="G372" s="85" t="b">
        <v>0</v>
      </c>
    </row>
    <row r="373" spans="1:7" ht="15">
      <c r="A373" s="85" t="s">
        <v>1536</v>
      </c>
      <c r="B373" s="85">
        <v>4</v>
      </c>
      <c r="C373" s="122">
        <v>0.00714788396583764</v>
      </c>
      <c r="D373" s="85" t="s">
        <v>1393</v>
      </c>
      <c r="E373" s="85" t="b">
        <v>0</v>
      </c>
      <c r="F373" s="85" t="b">
        <v>0</v>
      </c>
      <c r="G373" s="85" t="b">
        <v>0</v>
      </c>
    </row>
    <row r="374" spans="1:7" ht="15">
      <c r="A374" s="85" t="s">
        <v>1577</v>
      </c>
      <c r="B374" s="85">
        <v>4</v>
      </c>
      <c r="C374" s="122">
        <v>0.00714788396583764</v>
      </c>
      <c r="D374" s="85" t="s">
        <v>1393</v>
      </c>
      <c r="E374" s="85" t="b">
        <v>0</v>
      </c>
      <c r="F374" s="85" t="b">
        <v>0</v>
      </c>
      <c r="G374" s="85" t="b">
        <v>0</v>
      </c>
    </row>
    <row r="375" spans="1:7" ht="15">
      <c r="A375" s="85" t="s">
        <v>1578</v>
      </c>
      <c r="B375" s="85">
        <v>4</v>
      </c>
      <c r="C375" s="122">
        <v>0.00714788396583764</v>
      </c>
      <c r="D375" s="85" t="s">
        <v>1393</v>
      </c>
      <c r="E375" s="85" t="b">
        <v>0</v>
      </c>
      <c r="F375" s="85" t="b">
        <v>0</v>
      </c>
      <c r="G375" s="85" t="b">
        <v>0</v>
      </c>
    </row>
    <row r="376" spans="1:7" ht="15">
      <c r="A376" s="85" t="s">
        <v>1579</v>
      </c>
      <c r="B376" s="85">
        <v>4</v>
      </c>
      <c r="C376" s="122">
        <v>0.00714788396583764</v>
      </c>
      <c r="D376" s="85" t="s">
        <v>1393</v>
      </c>
      <c r="E376" s="85" t="b">
        <v>0</v>
      </c>
      <c r="F376" s="85" t="b">
        <v>0</v>
      </c>
      <c r="G376" s="85" t="b">
        <v>0</v>
      </c>
    </row>
    <row r="377" spans="1:7" ht="15">
      <c r="A377" s="85" t="s">
        <v>1580</v>
      </c>
      <c r="B377" s="85">
        <v>4</v>
      </c>
      <c r="C377" s="122">
        <v>0.00714788396583764</v>
      </c>
      <c r="D377" s="85" t="s">
        <v>1393</v>
      </c>
      <c r="E377" s="85" t="b">
        <v>0</v>
      </c>
      <c r="F377" s="85" t="b">
        <v>0</v>
      </c>
      <c r="G377" s="85" t="b">
        <v>0</v>
      </c>
    </row>
    <row r="378" spans="1:7" ht="15">
      <c r="A378" s="85" t="s">
        <v>1581</v>
      </c>
      <c r="B378" s="85">
        <v>4</v>
      </c>
      <c r="C378" s="122">
        <v>0.00714788396583764</v>
      </c>
      <c r="D378" s="85" t="s">
        <v>1393</v>
      </c>
      <c r="E378" s="85" t="b">
        <v>0</v>
      </c>
      <c r="F378" s="85" t="b">
        <v>0</v>
      </c>
      <c r="G378" s="85" t="b">
        <v>0</v>
      </c>
    </row>
    <row r="379" spans="1:7" ht="15">
      <c r="A379" s="85" t="s">
        <v>1865</v>
      </c>
      <c r="B379" s="85">
        <v>4</v>
      </c>
      <c r="C379" s="122">
        <v>0.00714788396583764</v>
      </c>
      <c r="D379" s="85" t="s">
        <v>1393</v>
      </c>
      <c r="E379" s="85" t="b">
        <v>0</v>
      </c>
      <c r="F379" s="85" t="b">
        <v>0</v>
      </c>
      <c r="G379" s="85" t="b">
        <v>0</v>
      </c>
    </row>
    <row r="380" spans="1:7" ht="15">
      <c r="A380" s="85" t="s">
        <v>1866</v>
      </c>
      <c r="B380" s="85">
        <v>4</v>
      </c>
      <c r="C380" s="122">
        <v>0.00714788396583764</v>
      </c>
      <c r="D380" s="85" t="s">
        <v>1393</v>
      </c>
      <c r="E380" s="85" t="b">
        <v>0</v>
      </c>
      <c r="F380" s="85" t="b">
        <v>0</v>
      </c>
      <c r="G380" s="85" t="b">
        <v>0</v>
      </c>
    </row>
    <row r="381" spans="1:7" ht="15">
      <c r="A381" s="85" t="s">
        <v>1867</v>
      </c>
      <c r="B381" s="85">
        <v>4</v>
      </c>
      <c r="C381" s="122">
        <v>0.00714788396583764</v>
      </c>
      <c r="D381" s="85" t="s">
        <v>1393</v>
      </c>
      <c r="E381" s="85" t="b">
        <v>0</v>
      </c>
      <c r="F381" s="85" t="b">
        <v>0</v>
      </c>
      <c r="G381" s="85" t="b">
        <v>0</v>
      </c>
    </row>
    <row r="382" spans="1:7" ht="15">
      <c r="A382" s="85" t="s">
        <v>1868</v>
      </c>
      <c r="B382" s="85">
        <v>4</v>
      </c>
      <c r="C382" s="122">
        <v>0.00714788396583764</v>
      </c>
      <c r="D382" s="85" t="s">
        <v>1393</v>
      </c>
      <c r="E382" s="85" t="b">
        <v>0</v>
      </c>
      <c r="F382" s="85" t="b">
        <v>0</v>
      </c>
      <c r="G382" s="85" t="b">
        <v>0</v>
      </c>
    </row>
    <row r="383" spans="1:7" ht="15">
      <c r="A383" s="85" t="s">
        <v>1869</v>
      </c>
      <c r="B383" s="85">
        <v>4</v>
      </c>
      <c r="C383" s="122">
        <v>0.00714788396583764</v>
      </c>
      <c r="D383" s="85" t="s">
        <v>1393</v>
      </c>
      <c r="E383" s="85" t="b">
        <v>0</v>
      </c>
      <c r="F383" s="85" t="b">
        <v>0</v>
      </c>
      <c r="G383" s="85" t="b">
        <v>0</v>
      </c>
    </row>
    <row r="384" spans="1:7" ht="15">
      <c r="A384" s="85" t="s">
        <v>1870</v>
      </c>
      <c r="B384" s="85">
        <v>4</v>
      </c>
      <c r="C384" s="122">
        <v>0.00714788396583764</v>
      </c>
      <c r="D384" s="85" t="s">
        <v>1393</v>
      </c>
      <c r="E384" s="85" t="b">
        <v>0</v>
      </c>
      <c r="F384" s="85" t="b">
        <v>0</v>
      </c>
      <c r="G384" s="85" t="b">
        <v>0</v>
      </c>
    </row>
    <row r="385" spans="1:7" ht="15">
      <c r="A385" s="85" t="s">
        <v>1871</v>
      </c>
      <c r="B385" s="85">
        <v>4</v>
      </c>
      <c r="C385" s="122">
        <v>0.00714788396583764</v>
      </c>
      <c r="D385" s="85" t="s">
        <v>1393</v>
      </c>
      <c r="E385" s="85" t="b">
        <v>0</v>
      </c>
      <c r="F385" s="85" t="b">
        <v>0</v>
      </c>
      <c r="G385" s="85" t="b">
        <v>0</v>
      </c>
    </row>
    <row r="386" spans="1:7" ht="15">
      <c r="A386" s="85" t="s">
        <v>1857</v>
      </c>
      <c r="B386" s="85">
        <v>4</v>
      </c>
      <c r="C386" s="122">
        <v>0.00714788396583764</v>
      </c>
      <c r="D386" s="85" t="s">
        <v>1393</v>
      </c>
      <c r="E386" s="85" t="b">
        <v>0</v>
      </c>
      <c r="F386" s="85" t="b">
        <v>0</v>
      </c>
      <c r="G386" s="85" t="b">
        <v>0</v>
      </c>
    </row>
    <row r="387" spans="1:7" ht="15">
      <c r="A387" s="85" t="s">
        <v>1877</v>
      </c>
      <c r="B387" s="85">
        <v>3</v>
      </c>
      <c r="C387" s="122">
        <v>0.0067647190036849705</v>
      </c>
      <c r="D387" s="85" t="s">
        <v>1393</v>
      </c>
      <c r="E387" s="85" t="b">
        <v>0</v>
      </c>
      <c r="F387" s="85" t="b">
        <v>0</v>
      </c>
      <c r="G387" s="85" t="b">
        <v>0</v>
      </c>
    </row>
    <row r="388" spans="1:7" ht="15">
      <c r="A388" s="85" t="s">
        <v>1878</v>
      </c>
      <c r="B388" s="85">
        <v>3</v>
      </c>
      <c r="C388" s="122">
        <v>0.0067647190036849705</v>
      </c>
      <c r="D388" s="85" t="s">
        <v>1393</v>
      </c>
      <c r="E388" s="85" t="b">
        <v>0</v>
      </c>
      <c r="F388" s="85" t="b">
        <v>0</v>
      </c>
      <c r="G388" s="85" t="b">
        <v>0</v>
      </c>
    </row>
    <row r="389" spans="1:7" ht="15">
      <c r="A389" s="85" t="s">
        <v>1879</v>
      </c>
      <c r="B389" s="85">
        <v>3</v>
      </c>
      <c r="C389" s="122">
        <v>0.0067647190036849705</v>
      </c>
      <c r="D389" s="85" t="s">
        <v>1393</v>
      </c>
      <c r="E389" s="85" t="b">
        <v>0</v>
      </c>
      <c r="F389" s="85" t="b">
        <v>0</v>
      </c>
      <c r="G389" s="85" t="b">
        <v>0</v>
      </c>
    </row>
    <row r="390" spans="1:7" ht="15">
      <c r="A390" s="85" t="s">
        <v>1880</v>
      </c>
      <c r="B390" s="85">
        <v>3</v>
      </c>
      <c r="C390" s="122">
        <v>0.0067647190036849705</v>
      </c>
      <c r="D390" s="85" t="s">
        <v>1393</v>
      </c>
      <c r="E390" s="85" t="b">
        <v>0</v>
      </c>
      <c r="F390" s="85" t="b">
        <v>0</v>
      </c>
      <c r="G390" s="85" t="b">
        <v>0</v>
      </c>
    </row>
    <row r="391" spans="1:7" ht="15">
      <c r="A391" s="85" t="s">
        <v>1881</v>
      </c>
      <c r="B391" s="85">
        <v>3</v>
      </c>
      <c r="C391" s="122">
        <v>0.0067647190036849705</v>
      </c>
      <c r="D391" s="85" t="s">
        <v>1393</v>
      </c>
      <c r="E391" s="85" t="b">
        <v>0</v>
      </c>
      <c r="F391" s="85" t="b">
        <v>0</v>
      </c>
      <c r="G391" s="85" t="b">
        <v>0</v>
      </c>
    </row>
    <row r="392" spans="1:7" ht="15">
      <c r="A392" s="85" t="s">
        <v>1882</v>
      </c>
      <c r="B392" s="85">
        <v>3</v>
      </c>
      <c r="C392" s="122">
        <v>0.0067647190036849705</v>
      </c>
      <c r="D392" s="85" t="s">
        <v>1393</v>
      </c>
      <c r="E392" s="85" t="b">
        <v>0</v>
      </c>
      <c r="F392" s="85" t="b">
        <v>0</v>
      </c>
      <c r="G392" s="85" t="b">
        <v>0</v>
      </c>
    </row>
    <row r="393" spans="1:7" ht="15">
      <c r="A393" s="85" t="s">
        <v>1874</v>
      </c>
      <c r="B393" s="85">
        <v>3</v>
      </c>
      <c r="C393" s="122">
        <v>0.0067647190036849705</v>
      </c>
      <c r="D393" s="85" t="s">
        <v>1393</v>
      </c>
      <c r="E393" s="85" t="b">
        <v>0</v>
      </c>
      <c r="F393" s="85" t="b">
        <v>0</v>
      </c>
      <c r="G393" s="85" t="b">
        <v>0</v>
      </c>
    </row>
    <row r="394" spans="1:7" ht="15">
      <c r="A394" s="85" t="s">
        <v>1883</v>
      </c>
      <c r="B394" s="85">
        <v>3</v>
      </c>
      <c r="C394" s="122">
        <v>0.0067647190036849705</v>
      </c>
      <c r="D394" s="85" t="s">
        <v>1393</v>
      </c>
      <c r="E394" s="85" t="b">
        <v>0</v>
      </c>
      <c r="F394" s="85" t="b">
        <v>0</v>
      </c>
      <c r="G394" s="85" t="b">
        <v>0</v>
      </c>
    </row>
    <row r="395" spans="1:7" ht="15">
      <c r="A395" s="85" t="s">
        <v>1884</v>
      </c>
      <c r="B395" s="85">
        <v>3</v>
      </c>
      <c r="C395" s="122">
        <v>0.0067647190036849705</v>
      </c>
      <c r="D395" s="85" t="s">
        <v>1393</v>
      </c>
      <c r="E395" s="85" t="b">
        <v>0</v>
      </c>
      <c r="F395" s="85" t="b">
        <v>0</v>
      </c>
      <c r="G395" s="85" t="b">
        <v>0</v>
      </c>
    </row>
    <row r="396" spans="1:7" ht="15">
      <c r="A396" s="85" t="s">
        <v>1885</v>
      </c>
      <c r="B396" s="85">
        <v>3</v>
      </c>
      <c r="C396" s="122">
        <v>0.0067647190036849705</v>
      </c>
      <c r="D396" s="85" t="s">
        <v>1393</v>
      </c>
      <c r="E396" s="85" t="b">
        <v>0</v>
      </c>
      <c r="F396" s="85" t="b">
        <v>0</v>
      </c>
      <c r="G396" s="85" t="b">
        <v>0</v>
      </c>
    </row>
    <row r="397" spans="1:7" ht="15">
      <c r="A397" s="85" t="s">
        <v>1886</v>
      </c>
      <c r="B397" s="85">
        <v>3</v>
      </c>
      <c r="C397" s="122">
        <v>0.0067647190036849705</v>
      </c>
      <c r="D397" s="85" t="s">
        <v>1393</v>
      </c>
      <c r="E397" s="85" t="b">
        <v>0</v>
      </c>
      <c r="F397" s="85" t="b">
        <v>0</v>
      </c>
      <c r="G397" s="85" t="b">
        <v>0</v>
      </c>
    </row>
    <row r="398" spans="1:7" ht="15">
      <c r="A398" s="85" t="s">
        <v>1887</v>
      </c>
      <c r="B398" s="85">
        <v>3</v>
      </c>
      <c r="C398" s="122">
        <v>0.0067647190036849705</v>
      </c>
      <c r="D398" s="85" t="s">
        <v>1393</v>
      </c>
      <c r="E398" s="85" t="b">
        <v>0</v>
      </c>
      <c r="F398" s="85" t="b">
        <v>0</v>
      </c>
      <c r="G398" s="85" t="b">
        <v>0</v>
      </c>
    </row>
    <row r="399" spans="1:7" ht="15">
      <c r="A399" s="85" t="s">
        <v>1872</v>
      </c>
      <c r="B399" s="85">
        <v>3</v>
      </c>
      <c r="C399" s="122">
        <v>0.0067647190036849705</v>
      </c>
      <c r="D399" s="85" t="s">
        <v>1393</v>
      </c>
      <c r="E399" s="85" t="b">
        <v>0</v>
      </c>
      <c r="F399" s="85" t="b">
        <v>0</v>
      </c>
      <c r="G399" s="85" t="b">
        <v>0</v>
      </c>
    </row>
    <row r="400" spans="1:7" ht="15">
      <c r="A400" s="85" t="s">
        <v>1888</v>
      </c>
      <c r="B400" s="85">
        <v>3</v>
      </c>
      <c r="C400" s="122">
        <v>0.0067647190036849705</v>
      </c>
      <c r="D400" s="85" t="s">
        <v>1393</v>
      </c>
      <c r="E400" s="85" t="b">
        <v>0</v>
      </c>
      <c r="F400" s="85" t="b">
        <v>0</v>
      </c>
      <c r="G400" s="85" t="b">
        <v>0</v>
      </c>
    </row>
    <row r="401" spans="1:7" ht="15">
      <c r="A401" s="85" t="s">
        <v>1889</v>
      </c>
      <c r="B401" s="85">
        <v>3</v>
      </c>
      <c r="C401" s="122">
        <v>0.0067647190036849705</v>
      </c>
      <c r="D401" s="85" t="s">
        <v>1393</v>
      </c>
      <c r="E401" s="85" t="b">
        <v>0</v>
      </c>
      <c r="F401" s="85" t="b">
        <v>0</v>
      </c>
      <c r="G401" s="85" t="b">
        <v>0</v>
      </c>
    </row>
    <row r="402" spans="1:7" ht="15">
      <c r="A402" s="85" t="s">
        <v>1890</v>
      </c>
      <c r="B402" s="85">
        <v>3</v>
      </c>
      <c r="C402" s="122">
        <v>0.0067647190036849705</v>
      </c>
      <c r="D402" s="85" t="s">
        <v>1393</v>
      </c>
      <c r="E402" s="85" t="b">
        <v>0</v>
      </c>
      <c r="F402" s="85" t="b">
        <v>0</v>
      </c>
      <c r="G402" s="85" t="b">
        <v>0</v>
      </c>
    </row>
    <row r="403" spans="1:7" ht="15">
      <c r="A403" s="85" t="s">
        <v>1891</v>
      </c>
      <c r="B403" s="85">
        <v>3</v>
      </c>
      <c r="C403" s="122">
        <v>0.0067647190036849705</v>
      </c>
      <c r="D403" s="85" t="s">
        <v>1393</v>
      </c>
      <c r="E403" s="85" t="b">
        <v>0</v>
      </c>
      <c r="F403" s="85" t="b">
        <v>0</v>
      </c>
      <c r="G403" s="85" t="b">
        <v>0</v>
      </c>
    </row>
    <row r="404" spans="1:7" ht="15">
      <c r="A404" s="85" t="s">
        <v>1892</v>
      </c>
      <c r="B404" s="85">
        <v>3</v>
      </c>
      <c r="C404" s="122">
        <v>0.0067647190036849705</v>
      </c>
      <c r="D404" s="85" t="s">
        <v>1393</v>
      </c>
      <c r="E404" s="85" t="b">
        <v>0</v>
      </c>
      <c r="F404" s="85" t="b">
        <v>0</v>
      </c>
      <c r="G404" s="85" t="b">
        <v>0</v>
      </c>
    </row>
    <row r="405" spans="1:7" ht="15">
      <c r="A405" s="85" t="s">
        <v>1893</v>
      </c>
      <c r="B405" s="85">
        <v>3</v>
      </c>
      <c r="C405" s="122">
        <v>0.0067647190036849705</v>
      </c>
      <c r="D405" s="85" t="s">
        <v>1393</v>
      </c>
      <c r="E405" s="85" t="b">
        <v>0</v>
      </c>
      <c r="F405" s="85" t="b">
        <v>0</v>
      </c>
      <c r="G405" s="85" t="b">
        <v>0</v>
      </c>
    </row>
    <row r="406" spans="1:7" ht="15">
      <c r="A406" s="85" t="s">
        <v>1894</v>
      </c>
      <c r="B406" s="85">
        <v>3</v>
      </c>
      <c r="C406" s="122">
        <v>0.0067647190036849705</v>
      </c>
      <c r="D406" s="85" t="s">
        <v>1393</v>
      </c>
      <c r="E406" s="85" t="b">
        <v>0</v>
      </c>
      <c r="F406" s="85" t="b">
        <v>0</v>
      </c>
      <c r="G406" s="85" t="b">
        <v>0</v>
      </c>
    </row>
    <row r="407" spans="1:7" ht="15">
      <c r="A407" s="85" t="s">
        <v>1895</v>
      </c>
      <c r="B407" s="85">
        <v>3</v>
      </c>
      <c r="C407" s="122">
        <v>0.0067647190036849705</v>
      </c>
      <c r="D407" s="85" t="s">
        <v>1393</v>
      </c>
      <c r="E407" s="85" t="b">
        <v>0</v>
      </c>
      <c r="F407" s="85" t="b">
        <v>0</v>
      </c>
      <c r="G407" s="85" t="b">
        <v>0</v>
      </c>
    </row>
    <row r="408" spans="1:7" ht="15">
      <c r="A408" s="85" t="s">
        <v>1896</v>
      </c>
      <c r="B408" s="85">
        <v>3</v>
      </c>
      <c r="C408" s="122">
        <v>0.0067647190036849705</v>
      </c>
      <c r="D408" s="85" t="s">
        <v>1393</v>
      </c>
      <c r="E408" s="85" t="b">
        <v>0</v>
      </c>
      <c r="F408" s="85" t="b">
        <v>0</v>
      </c>
      <c r="G408" s="85" t="b">
        <v>0</v>
      </c>
    </row>
    <row r="409" spans="1:7" ht="15">
      <c r="A409" s="85" t="s">
        <v>1897</v>
      </c>
      <c r="B409" s="85">
        <v>3</v>
      </c>
      <c r="C409" s="122">
        <v>0.0067647190036849705</v>
      </c>
      <c r="D409" s="85" t="s">
        <v>1393</v>
      </c>
      <c r="E409" s="85" t="b">
        <v>0</v>
      </c>
      <c r="F409" s="85" t="b">
        <v>0</v>
      </c>
      <c r="G409" s="85" t="b">
        <v>0</v>
      </c>
    </row>
    <row r="410" spans="1:7" ht="15">
      <c r="A410" s="85" t="s">
        <v>1898</v>
      </c>
      <c r="B410" s="85">
        <v>3</v>
      </c>
      <c r="C410" s="122">
        <v>0.0067647190036849705</v>
      </c>
      <c r="D410" s="85" t="s">
        <v>1393</v>
      </c>
      <c r="E410" s="85" t="b">
        <v>0</v>
      </c>
      <c r="F410" s="85" t="b">
        <v>0</v>
      </c>
      <c r="G410" s="85" t="b">
        <v>0</v>
      </c>
    </row>
    <row r="411" spans="1:7" ht="15">
      <c r="A411" s="85" t="s">
        <v>1899</v>
      </c>
      <c r="B411" s="85">
        <v>3</v>
      </c>
      <c r="C411" s="122">
        <v>0.0067647190036849705</v>
      </c>
      <c r="D411" s="85" t="s">
        <v>1393</v>
      </c>
      <c r="E411" s="85" t="b">
        <v>0</v>
      </c>
      <c r="F411" s="85" t="b">
        <v>0</v>
      </c>
      <c r="G411" s="85" t="b">
        <v>0</v>
      </c>
    </row>
    <row r="412" spans="1:7" ht="15">
      <c r="A412" s="85" t="s">
        <v>1900</v>
      </c>
      <c r="B412" s="85">
        <v>3</v>
      </c>
      <c r="C412" s="122">
        <v>0.0067647190036849705</v>
      </c>
      <c r="D412" s="85" t="s">
        <v>1393</v>
      </c>
      <c r="E412" s="85" t="b">
        <v>0</v>
      </c>
      <c r="F412" s="85" t="b">
        <v>0</v>
      </c>
      <c r="G412" s="85" t="b">
        <v>0</v>
      </c>
    </row>
    <row r="413" spans="1:7" ht="15">
      <c r="A413" s="85" t="s">
        <v>1901</v>
      </c>
      <c r="B413" s="85">
        <v>3</v>
      </c>
      <c r="C413" s="122">
        <v>0.0067647190036849705</v>
      </c>
      <c r="D413" s="85" t="s">
        <v>1393</v>
      </c>
      <c r="E413" s="85" t="b">
        <v>0</v>
      </c>
      <c r="F413" s="85" t="b">
        <v>0</v>
      </c>
      <c r="G413" s="85" t="b">
        <v>0</v>
      </c>
    </row>
    <row r="414" spans="1:7" ht="15">
      <c r="A414" s="85" t="s">
        <v>1902</v>
      </c>
      <c r="B414" s="85">
        <v>3</v>
      </c>
      <c r="C414" s="122">
        <v>0.0067647190036849705</v>
      </c>
      <c r="D414" s="85" t="s">
        <v>1393</v>
      </c>
      <c r="E414" s="85" t="b">
        <v>0</v>
      </c>
      <c r="F414" s="85" t="b">
        <v>0</v>
      </c>
      <c r="G414" s="85" t="b">
        <v>0</v>
      </c>
    </row>
    <row r="415" spans="1:7" ht="15">
      <c r="A415" s="85" t="s">
        <v>1903</v>
      </c>
      <c r="B415" s="85">
        <v>3</v>
      </c>
      <c r="C415" s="122">
        <v>0.0067647190036849705</v>
      </c>
      <c r="D415" s="85" t="s">
        <v>1393</v>
      </c>
      <c r="E415" s="85" t="b">
        <v>0</v>
      </c>
      <c r="F415" s="85" t="b">
        <v>0</v>
      </c>
      <c r="G415" s="85" t="b">
        <v>0</v>
      </c>
    </row>
    <row r="416" spans="1:7" ht="15">
      <c r="A416" s="85" t="s">
        <v>1904</v>
      </c>
      <c r="B416" s="85">
        <v>3</v>
      </c>
      <c r="C416" s="122">
        <v>0.0067647190036849705</v>
      </c>
      <c r="D416" s="85" t="s">
        <v>1393</v>
      </c>
      <c r="E416" s="85" t="b">
        <v>0</v>
      </c>
      <c r="F416" s="85" t="b">
        <v>0</v>
      </c>
      <c r="G416" s="85" t="b">
        <v>0</v>
      </c>
    </row>
    <row r="417" spans="1:7" ht="15">
      <c r="A417" s="85" t="s">
        <v>1905</v>
      </c>
      <c r="B417" s="85">
        <v>3</v>
      </c>
      <c r="C417" s="122">
        <v>0.0067647190036849705</v>
      </c>
      <c r="D417" s="85" t="s">
        <v>1393</v>
      </c>
      <c r="E417" s="85" t="b">
        <v>0</v>
      </c>
      <c r="F417" s="85" t="b">
        <v>0</v>
      </c>
      <c r="G417" s="85" t="b">
        <v>0</v>
      </c>
    </row>
    <row r="418" spans="1:7" ht="15">
      <c r="A418" s="85" t="s">
        <v>1516</v>
      </c>
      <c r="B418" s="85">
        <v>3</v>
      </c>
      <c r="C418" s="122">
        <v>0.008743272476220715</v>
      </c>
      <c r="D418" s="85" t="s">
        <v>1393</v>
      </c>
      <c r="E418" s="85" t="b">
        <v>0</v>
      </c>
      <c r="F418" s="85" t="b">
        <v>0</v>
      </c>
      <c r="G418" s="85" t="b">
        <v>0</v>
      </c>
    </row>
    <row r="419" spans="1:7" ht="15">
      <c r="A419" s="85" t="s">
        <v>1554</v>
      </c>
      <c r="B419" s="85">
        <v>2</v>
      </c>
      <c r="C419" s="122">
        <v>0.008083754652042134</v>
      </c>
      <c r="D419" s="85" t="s">
        <v>1393</v>
      </c>
      <c r="E419" s="85" t="b">
        <v>0</v>
      </c>
      <c r="F419" s="85" t="b">
        <v>0</v>
      </c>
      <c r="G419" s="85" t="b">
        <v>0</v>
      </c>
    </row>
    <row r="420" spans="1:7" ht="15">
      <c r="A420" s="85" t="s">
        <v>386</v>
      </c>
      <c r="B420" s="85">
        <v>2</v>
      </c>
      <c r="C420" s="122">
        <v>0.005828848317480477</v>
      </c>
      <c r="D420" s="85" t="s">
        <v>1393</v>
      </c>
      <c r="E420" s="85" t="b">
        <v>0</v>
      </c>
      <c r="F420" s="85" t="b">
        <v>0</v>
      </c>
      <c r="G420" s="85" t="b">
        <v>0</v>
      </c>
    </row>
    <row r="421" spans="1:7" ht="15">
      <c r="A421" s="85" t="s">
        <v>1513</v>
      </c>
      <c r="B421" s="85">
        <v>2</v>
      </c>
      <c r="C421" s="122">
        <v>0.005828848317480477</v>
      </c>
      <c r="D421" s="85" t="s">
        <v>1393</v>
      </c>
      <c r="E421" s="85" t="b">
        <v>0</v>
      </c>
      <c r="F421" s="85" t="b">
        <v>1</v>
      </c>
      <c r="G421" s="85" t="b">
        <v>0</v>
      </c>
    </row>
    <row r="422" spans="1:7" ht="15">
      <c r="A422" s="85" t="s">
        <v>1505</v>
      </c>
      <c r="B422" s="85">
        <v>9</v>
      </c>
      <c r="C422" s="122">
        <v>0</v>
      </c>
      <c r="D422" s="85" t="s">
        <v>1394</v>
      </c>
      <c r="E422" s="85" t="b">
        <v>0</v>
      </c>
      <c r="F422" s="85" t="b">
        <v>0</v>
      </c>
      <c r="G422" s="85" t="b">
        <v>0</v>
      </c>
    </row>
    <row r="423" spans="1:7" ht="15">
      <c r="A423" s="85" t="s">
        <v>1506</v>
      </c>
      <c r="B423" s="85">
        <v>8</v>
      </c>
      <c r="C423" s="122">
        <v>0.001851675020719685</v>
      </c>
      <c r="D423" s="85" t="s">
        <v>1394</v>
      </c>
      <c r="E423" s="85" t="b">
        <v>0</v>
      </c>
      <c r="F423" s="85" t="b">
        <v>0</v>
      </c>
      <c r="G423" s="85" t="b">
        <v>0</v>
      </c>
    </row>
    <row r="424" spans="1:7" ht="15">
      <c r="A424" s="85" t="s">
        <v>1538</v>
      </c>
      <c r="B424" s="85">
        <v>6</v>
      </c>
      <c r="C424" s="122">
        <v>0.01773427639209078</v>
      </c>
      <c r="D424" s="85" t="s">
        <v>1394</v>
      </c>
      <c r="E424" s="85" t="b">
        <v>0</v>
      </c>
      <c r="F424" s="85" t="b">
        <v>0</v>
      </c>
      <c r="G424" s="85" t="b">
        <v>0</v>
      </c>
    </row>
    <row r="425" spans="1:7" ht="15">
      <c r="A425" s="85" t="s">
        <v>1539</v>
      </c>
      <c r="B425" s="85">
        <v>4</v>
      </c>
      <c r="C425" s="122">
        <v>0.011822850928060522</v>
      </c>
      <c r="D425" s="85" t="s">
        <v>1394</v>
      </c>
      <c r="E425" s="85" t="b">
        <v>0</v>
      </c>
      <c r="F425" s="85" t="b">
        <v>0</v>
      </c>
      <c r="G425" s="85" t="b">
        <v>0</v>
      </c>
    </row>
    <row r="426" spans="1:7" ht="15">
      <c r="A426" s="85" t="s">
        <v>1540</v>
      </c>
      <c r="B426" s="85">
        <v>4</v>
      </c>
      <c r="C426" s="122">
        <v>0.011822850928060522</v>
      </c>
      <c r="D426" s="85" t="s">
        <v>1394</v>
      </c>
      <c r="E426" s="85" t="b">
        <v>0</v>
      </c>
      <c r="F426" s="85" t="b">
        <v>0</v>
      </c>
      <c r="G426" s="85" t="b">
        <v>0</v>
      </c>
    </row>
    <row r="427" spans="1:7" ht="15">
      <c r="A427" s="85" t="s">
        <v>1541</v>
      </c>
      <c r="B427" s="85">
        <v>3</v>
      </c>
      <c r="C427" s="122">
        <v>0.006476759113841572</v>
      </c>
      <c r="D427" s="85" t="s">
        <v>1394</v>
      </c>
      <c r="E427" s="85" t="b">
        <v>0</v>
      </c>
      <c r="F427" s="85" t="b">
        <v>0</v>
      </c>
      <c r="G427" s="85" t="b">
        <v>0</v>
      </c>
    </row>
    <row r="428" spans="1:7" ht="15">
      <c r="A428" s="85" t="s">
        <v>1542</v>
      </c>
      <c r="B428" s="85">
        <v>3</v>
      </c>
      <c r="C428" s="122">
        <v>0.006476759113841572</v>
      </c>
      <c r="D428" s="85" t="s">
        <v>1394</v>
      </c>
      <c r="E428" s="85" t="b">
        <v>0</v>
      </c>
      <c r="F428" s="85" t="b">
        <v>0</v>
      </c>
      <c r="G428" s="85" t="b">
        <v>0</v>
      </c>
    </row>
    <row r="429" spans="1:7" ht="15">
      <c r="A429" s="85" t="s">
        <v>1543</v>
      </c>
      <c r="B429" s="85">
        <v>3</v>
      </c>
      <c r="C429" s="122">
        <v>0.006476759113841572</v>
      </c>
      <c r="D429" s="85" t="s">
        <v>1394</v>
      </c>
      <c r="E429" s="85" t="b">
        <v>0</v>
      </c>
      <c r="F429" s="85" t="b">
        <v>0</v>
      </c>
      <c r="G429" s="85" t="b">
        <v>0</v>
      </c>
    </row>
    <row r="430" spans="1:7" ht="15">
      <c r="A430" s="85" t="s">
        <v>386</v>
      </c>
      <c r="B430" s="85">
        <v>3</v>
      </c>
      <c r="C430" s="122">
        <v>0.006476759113841572</v>
      </c>
      <c r="D430" s="85" t="s">
        <v>1394</v>
      </c>
      <c r="E430" s="85" t="b">
        <v>0</v>
      </c>
      <c r="F430" s="85" t="b">
        <v>0</v>
      </c>
      <c r="G430" s="85" t="b">
        <v>0</v>
      </c>
    </row>
    <row r="431" spans="1:7" ht="15">
      <c r="A431" s="85" t="s">
        <v>1516</v>
      </c>
      <c r="B431" s="85">
        <v>3</v>
      </c>
      <c r="C431" s="122">
        <v>0.00886713819604539</v>
      </c>
      <c r="D431" s="85" t="s">
        <v>1394</v>
      </c>
      <c r="E431" s="85" t="b">
        <v>0</v>
      </c>
      <c r="F431" s="85" t="b">
        <v>0</v>
      </c>
      <c r="G431" s="85" t="b">
        <v>0</v>
      </c>
    </row>
    <row r="432" spans="1:7" ht="15">
      <c r="A432" s="85" t="s">
        <v>1545</v>
      </c>
      <c r="B432" s="85">
        <v>3</v>
      </c>
      <c r="C432" s="122">
        <v>0.00886713819604539</v>
      </c>
      <c r="D432" s="85" t="s">
        <v>1394</v>
      </c>
      <c r="E432" s="85" t="b">
        <v>0</v>
      </c>
      <c r="F432" s="85" t="b">
        <v>1</v>
      </c>
      <c r="G432" s="85" t="b">
        <v>0</v>
      </c>
    </row>
    <row r="433" spans="1:7" ht="15">
      <c r="A433" s="85" t="s">
        <v>314</v>
      </c>
      <c r="B433" s="85">
        <v>2</v>
      </c>
      <c r="C433" s="122">
        <v>0.005911425464030261</v>
      </c>
      <c r="D433" s="85" t="s">
        <v>1394</v>
      </c>
      <c r="E433" s="85" t="b">
        <v>0</v>
      </c>
      <c r="F433" s="85" t="b">
        <v>0</v>
      </c>
      <c r="G433" s="85" t="b">
        <v>0</v>
      </c>
    </row>
    <row r="434" spans="1:7" ht="15">
      <c r="A434" s="85" t="s">
        <v>313</v>
      </c>
      <c r="B434" s="85">
        <v>2</v>
      </c>
      <c r="C434" s="122">
        <v>0.005911425464030261</v>
      </c>
      <c r="D434" s="85" t="s">
        <v>1394</v>
      </c>
      <c r="E434" s="85" t="b">
        <v>0</v>
      </c>
      <c r="F434" s="85" t="b">
        <v>0</v>
      </c>
      <c r="G434" s="85" t="b">
        <v>0</v>
      </c>
    </row>
    <row r="435" spans="1:7" ht="15">
      <c r="A435" s="85" t="s">
        <v>312</v>
      </c>
      <c r="B435" s="85">
        <v>2</v>
      </c>
      <c r="C435" s="122">
        <v>0.005911425464030261</v>
      </c>
      <c r="D435" s="85" t="s">
        <v>1394</v>
      </c>
      <c r="E435" s="85" t="b">
        <v>0</v>
      </c>
      <c r="F435" s="85" t="b">
        <v>0</v>
      </c>
      <c r="G435" s="85" t="b">
        <v>0</v>
      </c>
    </row>
    <row r="436" spans="1:7" ht="15">
      <c r="A436" s="85" t="s">
        <v>1939</v>
      </c>
      <c r="B436" s="85">
        <v>2</v>
      </c>
      <c r="C436" s="122">
        <v>0.005911425464030261</v>
      </c>
      <c r="D436" s="85" t="s">
        <v>1394</v>
      </c>
      <c r="E436" s="85" t="b">
        <v>0</v>
      </c>
      <c r="F436" s="85" t="b">
        <v>0</v>
      </c>
      <c r="G436" s="85" t="b">
        <v>0</v>
      </c>
    </row>
    <row r="437" spans="1:7" ht="15">
      <c r="A437" s="85" t="s">
        <v>1940</v>
      </c>
      <c r="B437" s="85">
        <v>2</v>
      </c>
      <c r="C437" s="122">
        <v>0.005911425464030261</v>
      </c>
      <c r="D437" s="85" t="s">
        <v>1394</v>
      </c>
      <c r="E437" s="85" t="b">
        <v>0</v>
      </c>
      <c r="F437" s="85" t="b">
        <v>0</v>
      </c>
      <c r="G437" s="85" t="b">
        <v>0</v>
      </c>
    </row>
    <row r="438" spans="1:7" ht="15">
      <c r="A438" s="85" t="s">
        <v>1941</v>
      </c>
      <c r="B438" s="85">
        <v>2</v>
      </c>
      <c r="C438" s="122">
        <v>0.005911425464030261</v>
      </c>
      <c r="D438" s="85" t="s">
        <v>1394</v>
      </c>
      <c r="E438" s="85" t="b">
        <v>0</v>
      </c>
      <c r="F438" s="85" t="b">
        <v>0</v>
      </c>
      <c r="G438" s="85" t="b">
        <v>0</v>
      </c>
    </row>
    <row r="439" spans="1:7" ht="15">
      <c r="A439" s="85" t="s">
        <v>1942</v>
      </c>
      <c r="B439" s="85">
        <v>2</v>
      </c>
      <c r="C439" s="122">
        <v>0.005911425464030261</v>
      </c>
      <c r="D439" s="85" t="s">
        <v>1394</v>
      </c>
      <c r="E439" s="85" t="b">
        <v>0</v>
      </c>
      <c r="F439" s="85" t="b">
        <v>0</v>
      </c>
      <c r="G439" s="85" t="b">
        <v>0</v>
      </c>
    </row>
    <row r="440" spans="1:7" ht="15">
      <c r="A440" s="85" t="s">
        <v>1943</v>
      </c>
      <c r="B440" s="85">
        <v>2</v>
      </c>
      <c r="C440" s="122">
        <v>0.005911425464030261</v>
      </c>
      <c r="D440" s="85" t="s">
        <v>1394</v>
      </c>
      <c r="E440" s="85" t="b">
        <v>0</v>
      </c>
      <c r="F440" s="85" t="b">
        <v>0</v>
      </c>
      <c r="G440" s="85" t="b">
        <v>0</v>
      </c>
    </row>
    <row r="441" spans="1:7" ht="15">
      <c r="A441" s="85" t="s">
        <v>1944</v>
      </c>
      <c r="B441" s="85">
        <v>2</v>
      </c>
      <c r="C441" s="122">
        <v>0.005911425464030261</v>
      </c>
      <c r="D441" s="85" t="s">
        <v>1394</v>
      </c>
      <c r="E441" s="85" t="b">
        <v>0</v>
      </c>
      <c r="F441" s="85" t="b">
        <v>0</v>
      </c>
      <c r="G441" s="85" t="b">
        <v>0</v>
      </c>
    </row>
    <row r="442" spans="1:7" ht="15">
      <c r="A442" s="85" t="s">
        <v>1945</v>
      </c>
      <c r="B442" s="85">
        <v>2</v>
      </c>
      <c r="C442" s="122">
        <v>0.005911425464030261</v>
      </c>
      <c r="D442" s="85" t="s">
        <v>1394</v>
      </c>
      <c r="E442" s="85" t="b">
        <v>0</v>
      </c>
      <c r="F442" s="85" t="b">
        <v>1</v>
      </c>
      <c r="G442" s="85" t="b">
        <v>0</v>
      </c>
    </row>
    <row r="443" spans="1:7" ht="15">
      <c r="A443" s="85" t="s">
        <v>1946</v>
      </c>
      <c r="B443" s="85">
        <v>2</v>
      </c>
      <c r="C443" s="122">
        <v>0.005911425464030261</v>
      </c>
      <c r="D443" s="85" t="s">
        <v>1394</v>
      </c>
      <c r="E443" s="85" t="b">
        <v>0</v>
      </c>
      <c r="F443" s="85" t="b">
        <v>0</v>
      </c>
      <c r="G443" s="85" t="b">
        <v>0</v>
      </c>
    </row>
    <row r="444" spans="1:7" ht="15">
      <c r="A444" s="85" t="s">
        <v>1947</v>
      </c>
      <c r="B444" s="85">
        <v>2</v>
      </c>
      <c r="C444" s="122">
        <v>0.005911425464030261</v>
      </c>
      <c r="D444" s="85" t="s">
        <v>1394</v>
      </c>
      <c r="E444" s="85" t="b">
        <v>0</v>
      </c>
      <c r="F444" s="85" t="b">
        <v>0</v>
      </c>
      <c r="G444" s="85" t="b">
        <v>0</v>
      </c>
    </row>
    <row r="445" spans="1:7" ht="15">
      <c r="A445" s="85" t="s">
        <v>1948</v>
      </c>
      <c r="B445" s="85">
        <v>2</v>
      </c>
      <c r="C445" s="122">
        <v>0.005911425464030261</v>
      </c>
      <c r="D445" s="85" t="s">
        <v>1394</v>
      </c>
      <c r="E445" s="85" t="b">
        <v>0</v>
      </c>
      <c r="F445" s="85" t="b">
        <v>0</v>
      </c>
      <c r="G445" s="85" t="b">
        <v>0</v>
      </c>
    </row>
    <row r="446" spans="1:7" ht="15">
      <c r="A446" s="85" t="s">
        <v>1949</v>
      </c>
      <c r="B446" s="85">
        <v>2</v>
      </c>
      <c r="C446" s="122">
        <v>0.005911425464030261</v>
      </c>
      <c r="D446" s="85" t="s">
        <v>1394</v>
      </c>
      <c r="E446" s="85" t="b">
        <v>0</v>
      </c>
      <c r="F446" s="85" t="b">
        <v>0</v>
      </c>
      <c r="G446" s="85" t="b">
        <v>0</v>
      </c>
    </row>
    <row r="447" spans="1:7" ht="15">
      <c r="A447" s="85" t="s">
        <v>1950</v>
      </c>
      <c r="B447" s="85">
        <v>2</v>
      </c>
      <c r="C447" s="122">
        <v>0.005911425464030261</v>
      </c>
      <c r="D447" s="85" t="s">
        <v>1394</v>
      </c>
      <c r="E447" s="85" t="b">
        <v>0</v>
      </c>
      <c r="F447" s="85" t="b">
        <v>0</v>
      </c>
      <c r="G447" s="85" t="b">
        <v>0</v>
      </c>
    </row>
    <row r="448" spans="1:7" ht="15">
      <c r="A448" s="85" t="s">
        <v>1951</v>
      </c>
      <c r="B448" s="85">
        <v>2</v>
      </c>
      <c r="C448" s="122">
        <v>0.005911425464030261</v>
      </c>
      <c r="D448" s="85" t="s">
        <v>1394</v>
      </c>
      <c r="E448" s="85" t="b">
        <v>0</v>
      </c>
      <c r="F448" s="85" t="b">
        <v>0</v>
      </c>
      <c r="G448" s="85" t="b">
        <v>0</v>
      </c>
    </row>
    <row r="449" spans="1:7" ht="15">
      <c r="A449" s="85" t="s">
        <v>1952</v>
      </c>
      <c r="B449" s="85">
        <v>2</v>
      </c>
      <c r="C449" s="122">
        <v>0.005911425464030261</v>
      </c>
      <c r="D449" s="85" t="s">
        <v>1394</v>
      </c>
      <c r="E449" s="85" t="b">
        <v>0</v>
      </c>
      <c r="F449" s="85" t="b">
        <v>0</v>
      </c>
      <c r="G449" s="85" t="b">
        <v>0</v>
      </c>
    </row>
    <row r="450" spans="1:7" ht="15">
      <c r="A450" s="85" t="s">
        <v>1953</v>
      </c>
      <c r="B450" s="85">
        <v>2</v>
      </c>
      <c r="C450" s="122">
        <v>0.005911425464030261</v>
      </c>
      <c r="D450" s="85" t="s">
        <v>1394</v>
      </c>
      <c r="E450" s="85" t="b">
        <v>0</v>
      </c>
      <c r="F450" s="85" t="b">
        <v>0</v>
      </c>
      <c r="G450" s="85" t="b">
        <v>0</v>
      </c>
    </row>
    <row r="451" spans="1:7" ht="15">
      <c r="A451" s="85" t="s">
        <v>1954</v>
      </c>
      <c r="B451" s="85">
        <v>2</v>
      </c>
      <c r="C451" s="122">
        <v>0.005911425464030261</v>
      </c>
      <c r="D451" s="85" t="s">
        <v>1394</v>
      </c>
      <c r="E451" s="85" t="b">
        <v>0</v>
      </c>
      <c r="F451" s="85" t="b">
        <v>0</v>
      </c>
      <c r="G451" s="85" t="b">
        <v>0</v>
      </c>
    </row>
    <row r="452" spans="1:7" ht="15">
      <c r="A452" s="85" t="s">
        <v>1955</v>
      </c>
      <c r="B452" s="85">
        <v>2</v>
      </c>
      <c r="C452" s="122">
        <v>0.005911425464030261</v>
      </c>
      <c r="D452" s="85" t="s">
        <v>1394</v>
      </c>
      <c r="E452" s="85" t="b">
        <v>0</v>
      </c>
      <c r="F452" s="85" t="b">
        <v>0</v>
      </c>
      <c r="G452" s="85" t="b">
        <v>0</v>
      </c>
    </row>
    <row r="453" spans="1:7" ht="15">
      <c r="A453" s="85" t="s">
        <v>1956</v>
      </c>
      <c r="B453" s="85">
        <v>2</v>
      </c>
      <c r="C453" s="122">
        <v>0.005911425464030261</v>
      </c>
      <c r="D453" s="85" t="s">
        <v>1394</v>
      </c>
      <c r="E453" s="85" t="b">
        <v>0</v>
      </c>
      <c r="F453" s="85" t="b">
        <v>0</v>
      </c>
      <c r="G453" s="85" t="b">
        <v>0</v>
      </c>
    </row>
    <row r="454" spans="1:7" ht="15">
      <c r="A454" s="85" t="s">
        <v>1957</v>
      </c>
      <c r="B454" s="85">
        <v>2</v>
      </c>
      <c r="C454" s="122">
        <v>0.005911425464030261</v>
      </c>
      <c r="D454" s="85" t="s">
        <v>1394</v>
      </c>
      <c r="E454" s="85" t="b">
        <v>0</v>
      </c>
      <c r="F454" s="85" t="b">
        <v>0</v>
      </c>
      <c r="G454" s="85" t="b">
        <v>0</v>
      </c>
    </row>
    <row r="455" spans="1:7" ht="15">
      <c r="A455" s="85" t="s">
        <v>1958</v>
      </c>
      <c r="B455" s="85">
        <v>2</v>
      </c>
      <c r="C455" s="122">
        <v>0.005911425464030261</v>
      </c>
      <c r="D455" s="85" t="s">
        <v>1394</v>
      </c>
      <c r="E455" s="85" t="b">
        <v>0</v>
      </c>
      <c r="F455" s="85" t="b">
        <v>0</v>
      </c>
      <c r="G455" s="85" t="b">
        <v>0</v>
      </c>
    </row>
    <row r="456" spans="1:7" ht="15">
      <c r="A456" s="85" t="s">
        <v>1959</v>
      </c>
      <c r="B456" s="85">
        <v>2</v>
      </c>
      <c r="C456" s="122">
        <v>0.005911425464030261</v>
      </c>
      <c r="D456" s="85" t="s">
        <v>1394</v>
      </c>
      <c r="E456" s="85" t="b">
        <v>0</v>
      </c>
      <c r="F456" s="85" t="b">
        <v>0</v>
      </c>
      <c r="G456" s="85" t="b">
        <v>0</v>
      </c>
    </row>
    <row r="457" spans="1:7" ht="15">
      <c r="A457" s="85" t="s">
        <v>1960</v>
      </c>
      <c r="B457" s="85">
        <v>2</v>
      </c>
      <c r="C457" s="122">
        <v>0.005911425464030261</v>
      </c>
      <c r="D457" s="85" t="s">
        <v>1394</v>
      </c>
      <c r="E457" s="85" t="b">
        <v>0</v>
      </c>
      <c r="F457" s="85" t="b">
        <v>0</v>
      </c>
      <c r="G457" s="85" t="b">
        <v>0</v>
      </c>
    </row>
    <row r="458" spans="1:7" ht="15">
      <c r="A458" s="85" t="s">
        <v>1961</v>
      </c>
      <c r="B458" s="85">
        <v>2</v>
      </c>
      <c r="C458" s="122">
        <v>0.005911425464030261</v>
      </c>
      <c r="D458" s="85" t="s">
        <v>1394</v>
      </c>
      <c r="E458" s="85" t="b">
        <v>0</v>
      </c>
      <c r="F458" s="85" t="b">
        <v>0</v>
      </c>
      <c r="G458" s="85" t="b">
        <v>0</v>
      </c>
    </row>
    <row r="459" spans="1:7" ht="15">
      <c r="A459" s="85" t="s">
        <v>1962</v>
      </c>
      <c r="B459" s="85">
        <v>2</v>
      </c>
      <c r="C459" s="122">
        <v>0.005911425464030261</v>
      </c>
      <c r="D459" s="85" t="s">
        <v>1394</v>
      </c>
      <c r="E459" s="85" t="b">
        <v>0</v>
      </c>
      <c r="F459" s="85" t="b">
        <v>0</v>
      </c>
      <c r="G459" s="85" t="b">
        <v>0</v>
      </c>
    </row>
    <row r="460" spans="1:7" ht="15">
      <c r="A460" s="85" t="s">
        <v>1963</v>
      </c>
      <c r="B460" s="85">
        <v>2</v>
      </c>
      <c r="C460" s="122">
        <v>0.005911425464030261</v>
      </c>
      <c r="D460" s="85" t="s">
        <v>1394</v>
      </c>
      <c r="E460" s="85" t="b">
        <v>0</v>
      </c>
      <c r="F460" s="85" t="b">
        <v>0</v>
      </c>
      <c r="G460" s="85" t="b">
        <v>0</v>
      </c>
    </row>
    <row r="461" spans="1:7" ht="15">
      <c r="A461" s="85" t="s">
        <v>1964</v>
      </c>
      <c r="B461" s="85">
        <v>2</v>
      </c>
      <c r="C461" s="122">
        <v>0.005911425464030261</v>
      </c>
      <c r="D461" s="85" t="s">
        <v>1394</v>
      </c>
      <c r="E461" s="85" t="b">
        <v>0</v>
      </c>
      <c r="F461" s="85" t="b">
        <v>0</v>
      </c>
      <c r="G461" s="85" t="b">
        <v>0</v>
      </c>
    </row>
    <row r="462" spans="1:7" ht="15">
      <c r="A462" s="85" t="s">
        <v>1965</v>
      </c>
      <c r="B462" s="85">
        <v>2</v>
      </c>
      <c r="C462" s="122">
        <v>0.005911425464030261</v>
      </c>
      <c r="D462" s="85" t="s">
        <v>1394</v>
      </c>
      <c r="E462" s="85" t="b">
        <v>0</v>
      </c>
      <c r="F462" s="85" t="b">
        <v>0</v>
      </c>
      <c r="G462" s="85" t="b">
        <v>0</v>
      </c>
    </row>
    <row r="463" spans="1:7" ht="15">
      <c r="A463" s="85" t="s">
        <v>1966</v>
      </c>
      <c r="B463" s="85">
        <v>2</v>
      </c>
      <c r="C463" s="122">
        <v>0.005911425464030261</v>
      </c>
      <c r="D463" s="85" t="s">
        <v>1394</v>
      </c>
      <c r="E463" s="85" t="b">
        <v>0</v>
      </c>
      <c r="F463" s="85" t="b">
        <v>0</v>
      </c>
      <c r="G463" s="85" t="b">
        <v>0</v>
      </c>
    </row>
    <row r="464" spans="1:7" ht="15">
      <c r="A464" s="85" t="s">
        <v>1519</v>
      </c>
      <c r="B464" s="85">
        <v>2</v>
      </c>
      <c r="C464" s="122">
        <v>0.005911425464030261</v>
      </c>
      <c r="D464" s="85" t="s">
        <v>1394</v>
      </c>
      <c r="E464" s="85" t="b">
        <v>0</v>
      </c>
      <c r="F464" s="85" t="b">
        <v>0</v>
      </c>
      <c r="G464" s="85" t="b">
        <v>0</v>
      </c>
    </row>
    <row r="465" spans="1:7" ht="15">
      <c r="A465" s="85" t="s">
        <v>1967</v>
      </c>
      <c r="B465" s="85">
        <v>2</v>
      </c>
      <c r="C465" s="122">
        <v>0.005911425464030261</v>
      </c>
      <c r="D465" s="85" t="s">
        <v>1394</v>
      </c>
      <c r="E465" s="85" t="b">
        <v>0</v>
      </c>
      <c r="F465" s="85" t="b">
        <v>0</v>
      </c>
      <c r="G465" s="85" t="b">
        <v>0</v>
      </c>
    </row>
    <row r="466" spans="1:7" ht="15">
      <c r="A466" s="85" t="s">
        <v>1968</v>
      </c>
      <c r="B466" s="85">
        <v>2</v>
      </c>
      <c r="C466" s="122">
        <v>0.005911425464030261</v>
      </c>
      <c r="D466" s="85" t="s">
        <v>1394</v>
      </c>
      <c r="E466" s="85" t="b">
        <v>0</v>
      </c>
      <c r="F466" s="85" t="b">
        <v>0</v>
      </c>
      <c r="G466" s="85" t="b">
        <v>0</v>
      </c>
    </row>
    <row r="467" spans="1:7" ht="15">
      <c r="A467" s="85" t="s">
        <v>1969</v>
      </c>
      <c r="B467" s="85">
        <v>2</v>
      </c>
      <c r="C467" s="122">
        <v>0.005911425464030261</v>
      </c>
      <c r="D467" s="85" t="s">
        <v>1394</v>
      </c>
      <c r="E467" s="85" t="b">
        <v>0</v>
      </c>
      <c r="F467" s="85" t="b">
        <v>0</v>
      </c>
      <c r="G467" s="85" t="b">
        <v>0</v>
      </c>
    </row>
    <row r="468" spans="1:7" ht="15">
      <c r="A468" s="85" t="s">
        <v>1970</v>
      </c>
      <c r="B468" s="85">
        <v>2</v>
      </c>
      <c r="C468" s="122">
        <v>0.005911425464030261</v>
      </c>
      <c r="D468" s="85" t="s">
        <v>1394</v>
      </c>
      <c r="E468" s="85" t="b">
        <v>0</v>
      </c>
      <c r="F468" s="85" t="b">
        <v>0</v>
      </c>
      <c r="G468" s="85" t="b">
        <v>0</v>
      </c>
    </row>
    <row r="469" spans="1:7" ht="15">
      <c r="A469" s="85" t="s">
        <v>1971</v>
      </c>
      <c r="B469" s="85">
        <v>2</v>
      </c>
      <c r="C469" s="122">
        <v>0.005911425464030261</v>
      </c>
      <c r="D469" s="85" t="s">
        <v>1394</v>
      </c>
      <c r="E469" s="85" t="b">
        <v>0</v>
      </c>
      <c r="F469" s="85" t="b">
        <v>0</v>
      </c>
      <c r="G469" s="85" t="b">
        <v>0</v>
      </c>
    </row>
    <row r="470" spans="1:7" ht="15">
      <c r="A470" s="85" t="s">
        <v>1972</v>
      </c>
      <c r="B470" s="85">
        <v>2</v>
      </c>
      <c r="C470" s="122">
        <v>0.005911425464030261</v>
      </c>
      <c r="D470" s="85" t="s">
        <v>1394</v>
      </c>
      <c r="E470" s="85" t="b">
        <v>0</v>
      </c>
      <c r="F470" s="85" t="b">
        <v>0</v>
      </c>
      <c r="G470" s="85" t="b">
        <v>0</v>
      </c>
    </row>
    <row r="471" spans="1:7" ht="15">
      <c r="A471" s="85" t="s">
        <v>1973</v>
      </c>
      <c r="B471" s="85">
        <v>2</v>
      </c>
      <c r="C471" s="122">
        <v>0.005911425464030261</v>
      </c>
      <c r="D471" s="85" t="s">
        <v>1394</v>
      </c>
      <c r="E471" s="85" t="b">
        <v>0</v>
      </c>
      <c r="F471" s="85" t="b">
        <v>0</v>
      </c>
      <c r="G471" s="85" t="b">
        <v>0</v>
      </c>
    </row>
    <row r="472" spans="1:7" ht="15">
      <c r="A472" s="85" t="s">
        <v>1974</v>
      </c>
      <c r="B472" s="85">
        <v>2</v>
      </c>
      <c r="C472" s="122">
        <v>0.005911425464030261</v>
      </c>
      <c r="D472" s="85" t="s">
        <v>1394</v>
      </c>
      <c r="E472" s="85" t="b">
        <v>0</v>
      </c>
      <c r="F472" s="85" t="b">
        <v>0</v>
      </c>
      <c r="G472" s="85" t="b">
        <v>0</v>
      </c>
    </row>
    <row r="473" spans="1:7" ht="15">
      <c r="A473" s="85" t="s">
        <v>1975</v>
      </c>
      <c r="B473" s="85">
        <v>2</v>
      </c>
      <c r="C473" s="122">
        <v>0.005911425464030261</v>
      </c>
      <c r="D473" s="85" t="s">
        <v>1394</v>
      </c>
      <c r="E473" s="85" t="b">
        <v>0</v>
      </c>
      <c r="F473" s="85" t="b">
        <v>0</v>
      </c>
      <c r="G473" s="85" t="b">
        <v>0</v>
      </c>
    </row>
    <row r="474" spans="1:7" ht="15">
      <c r="A474" s="85" t="s">
        <v>1976</v>
      </c>
      <c r="B474" s="85">
        <v>2</v>
      </c>
      <c r="C474" s="122">
        <v>0.005911425464030261</v>
      </c>
      <c r="D474" s="85" t="s">
        <v>1394</v>
      </c>
      <c r="E474" s="85" t="b">
        <v>0</v>
      </c>
      <c r="F474" s="85" t="b">
        <v>0</v>
      </c>
      <c r="G474" s="85" t="b">
        <v>0</v>
      </c>
    </row>
    <row r="475" spans="1:7" ht="15">
      <c r="A475" s="85" t="s">
        <v>1977</v>
      </c>
      <c r="B475" s="85">
        <v>2</v>
      </c>
      <c r="C475" s="122">
        <v>0.005911425464030261</v>
      </c>
      <c r="D475" s="85" t="s">
        <v>1394</v>
      </c>
      <c r="E475" s="85" t="b">
        <v>0</v>
      </c>
      <c r="F475" s="85" t="b">
        <v>0</v>
      </c>
      <c r="G475" s="85" t="b">
        <v>0</v>
      </c>
    </row>
    <row r="476" spans="1:7" ht="15">
      <c r="A476" s="85" t="s">
        <v>1513</v>
      </c>
      <c r="B476" s="85">
        <v>2</v>
      </c>
      <c r="C476" s="122">
        <v>0.005911425464030261</v>
      </c>
      <c r="D476" s="85" t="s">
        <v>1394</v>
      </c>
      <c r="E476" s="85" t="b">
        <v>0</v>
      </c>
      <c r="F476" s="85" t="b">
        <v>1</v>
      </c>
      <c r="G476" s="85" t="b">
        <v>0</v>
      </c>
    </row>
    <row r="477" spans="1:7" ht="15">
      <c r="A477" s="85" t="s">
        <v>1529</v>
      </c>
      <c r="B477" s="85">
        <v>2</v>
      </c>
      <c r="C477" s="122">
        <v>0.00863567881845543</v>
      </c>
      <c r="D477" s="85" t="s">
        <v>1394</v>
      </c>
      <c r="E477" s="85" t="b">
        <v>0</v>
      </c>
      <c r="F477" s="85" t="b">
        <v>0</v>
      </c>
      <c r="G477" s="85" t="b">
        <v>0</v>
      </c>
    </row>
    <row r="478" spans="1:7" ht="15">
      <c r="A478" s="85" t="s">
        <v>1545</v>
      </c>
      <c r="B478" s="85">
        <v>14</v>
      </c>
      <c r="C478" s="122">
        <v>0.004364985256385023</v>
      </c>
      <c r="D478" s="85" t="s">
        <v>1395</v>
      </c>
      <c r="E478" s="85" t="b">
        <v>0</v>
      </c>
      <c r="F478" s="85" t="b">
        <v>1</v>
      </c>
      <c r="G478" s="85" t="b">
        <v>0</v>
      </c>
    </row>
    <row r="479" spans="1:7" ht="15">
      <c r="A479" s="85" t="s">
        <v>1546</v>
      </c>
      <c r="B479" s="85">
        <v>8</v>
      </c>
      <c r="C479" s="122">
        <v>0</v>
      </c>
      <c r="D479" s="85" t="s">
        <v>1395</v>
      </c>
      <c r="E479" s="85" t="b">
        <v>0</v>
      </c>
      <c r="F479" s="85" t="b">
        <v>0</v>
      </c>
      <c r="G479" s="85" t="b">
        <v>0</v>
      </c>
    </row>
    <row r="480" spans="1:7" ht="15">
      <c r="A480" s="85" t="s">
        <v>1505</v>
      </c>
      <c r="B480" s="85">
        <v>8</v>
      </c>
      <c r="C480" s="122">
        <v>0</v>
      </c>
      <c r="D480" s="85" t="s">
        <v>1395</v>
      </c>
      <c r="E480" s="85" t="b">
        <v>0</v>
      </c>
      <c r="F480" s="85" t="b">
        <v>0</v>
      </c>
      <c r="G480" s="85" t="b">
        <v>0</v>
      </c>
    </row>
    <row r="481" spans="1:7" ht="15">
      <c r="A481" s="85" t="s">
        <v>1547</v>
      </c>
      <c r="B481" s="85">
        <v>8</v>
      </c>
      <c r="C481" s="122">
        <v>0</v>
      </c>
      <c r="D481" s="85" t="s">
        <v>1395</v>
      </c>
      <c r="E481" s="85" t="b">
        <v>0</v>
      </c>
      <c r="F481" s="85" t="b">
        <v>0</v>
      </c>
      <c r="G481" s="85" t="b">
        <v>0</v>
      </c>
    </row>
    <row r="482" spans="1:7" ht="15">
      <c r="A482" s="85" t="s">
        <v>756</v>
      </c>
      <c r="B482" s="85">
        <v>7</v>
      </c>
      <c r="C482" s="122">
        <v>0.0021824926281925113</v>
      </c>
      <c r="D482" s="85" t="s">
        <v>1395</v>
      </c>
      <c r="E482" s="85" t="b">
        <v>0</v>
      </c>
      <c r="F482" s="85" t="b">
        <v>0</v>
      </c>
      <c r="G482" s="85" t="b">
        <v>0</v>
      </c>
    </row>
    <row r="483" spans="1:7" ht="15">
      <c r="A483" s="85" t="s">
        <v>1548</v>
      </c>
      <c r="B483" s="85">
        <v>7</v>
      </c>
      <c r="C483" s="122">
        <v>0.0021824926281925113</v>
      </c>
      <c r="D483" s="85" t="s">
        <v>1395</v>
      </c>
      <c r="E483" s="85" t="b">
        <v>0</v>
      </c>
      <c r="F483" s="85" t="b">
        <v>1</v>
      </c>
      <c r="G483" s="85" t="b">
        <v>0</v>
      </c>
    </row>
    <row r="484" spans="1:7" ht="15">
      <c r="A484" s="85" t="s">
        <v>1549</v>
      </c>
      <c r="B484" s="85">
        <v>7</v>
      </c>
      <c r="C484" s="122">
        <v>0.0021824926281925113</v>
      </c>
      <c r="D484" s="85" t="s">
        <v>1395</v>
      </c>
      <c r="E484" s="85" t="b">
        <v>0</v>
      </c>
      <c r="F484" s="85" t="b">
        <v>0</v>
      </c>
      <c r="G484" s="85" t="b">
        <v>0</v>
      </c>
    </row>
    <row r="485" spans="1:7" ht="15">
      <c r="A485" s="85" t="s">
        <v>1550</v>
      </c>
      <c r="B485" s="85">
        <v>7</v>
      </c>
      <c r="C485" s="122">
        <v>0.0021824926281925113</v>
      </c>
      <c r="D485" s="85" t="s">
        <v>1395</v>
      </c>
      <c r="E485" s="85" t="b">
        <v>0</v>
      </c>
      <c r="F485" s="85" t="b">
        <v>0</v>
      </c>
      <c r="G485" s="85" t="b">
        <v>0</v>
      </c>
    </row>
    <row r="486" spans="1:7" ht="15">
      <c r="A486" s="85" t="s">
        <v>1551</v>
      </c>
      <c r="B486" s="85">
        <v>7</v>
      </c>
      <c r="C486" s="122">
        <v>0.0021824926281925113</v>
      </c>
      <c r="D486" s="85" t="s">
        <v>1395</v>
      </c>
      <c r="E486" s="85" t="b">
        <v>0</v>
      </c>
      <c r="F486" s="85" t="b">
        <v>0</v>
      </c>
      <c r="G486" s="85" t="b">
        <v>0</v>
      </c>
    </row>
    <row r="487" spans="1:7" ht="15">
      <c r="A487" s="85" t="s">
        <v>1552</v>
      </c>
      <c r="B487" s="85">
        <v>7</v>
      </c>
      <c r="C487" s="122">
        <v>0.0021824926281925113</v>
      </c>
      <c r="D487" s="85" t="s">
        <v>1395</v>
      </c>
      <c r="E487" s="85" t="b">
        <v>0</v>
      </c>
      <c r="F487" s="85" t="b">
        <v>0</v>
      </c>
      <c r="G487" s="85" t="b">
        <v>0</v>
      </c>
    </row>
    <row r="488" spans="1:7" ht="15">
      <c r="A488" s="85" t="s">
        <v>1847</v>
      </c>
      <c r="B488" s="85">
        <v>7</v>
      </c>
      <c r="C488" s="122">
        <v>0.0021824926281925113</v>
      </c>
      <c r="D488" s="85" t="s">
        <v>1395</v>
      </c>
      <c r="E488" s="85" t="b">
        <v>0</v>
      </c>
      <c r="F488" s="85" t="b">
        <v>0</v>
      </c>
      <c r="G488" s="85" t="b">
        <v>0</v>
      </c>
    </row>
    <row r="489" spans="1:7" ht="15">
      <c r="A489" s="85" t="s">
        <v>1848</v>
      </c>
      <c r="B489" s="85">
        <v>7</v>
      </c>
      <c r="C489" s="122">
        <v>0.0021824926281925113</v>
      </c>
      <c r="D489" s="85" t="s">
        <v>1395</v>
      </c>
      <c r="E489" s="85" t="b">
        <v>0</v>
      </c>
      <c r="F489" s="85" t="b">
        <v>0</v>
      </c>
      <c r="G489" s="85" t="b">
        <v>0</v>
      </c>
    </row>
    <row r="490" spans="1:7" ht="15">
      <c r="A490" s="85" t="s">
        <v>1849</v>
      </c>
      <c r="B490" s="85">
        <v>7</v>
      </c>
      <c r="C490" s="122">
        <v>0.0021824926281925113</v>
      </c>
      <c r="D490" s="85" t="s">
        <v>1395</v>
      </c>
      <c r="E490" s="85" t="b">
        <v>0</v>
      </c>
      <c r="F490" s="85" t="b">
        <v>1</v>
      </c>
      <c r="G490" s="85" t="b">
        <v>0</v>
      </c>
    </row>
    <row r="491" spans="1:7" ht="15">
      <c r="A491" s="85" t="s">
        <v>1850</v>
      </c>
      <c r="B491" s="85">
        <v>7</v>
      </c>
      <c r="C491" s="122">
        <v>0.0021824926281925113</v>
      </c>
      <c r="D491" s="85" t="s">
        <v>1395</v>
      </c>
      <c r="E491" s="85" t="b">
        <v>0</v>
      </c>
      <c r="F491" s="85" t="b">
        <v>0</v>
      </c>
      <c r="G491" s="85" t="b">
        <v>0</v>
      </c>
    </row>
    <row r="492" spans="1:7" ht="15">
      <c r="A492" s="85" t="s">
        <v>1543</v>
      </c>
      <c r="B492" s="85">
        <v>7</v>
      </c>
      <c r="C492" s="122">
        <v>0.0021824926281925113</v>
      </c>
      <c r="D492" s="85" t="s">
        <v>1395</v>
      </c>
      <c r="E492" s="85" t="b">
        <v>0</v>
      </c>
      <c r="F492" s="85" t="b">
        <v>0</v>
      </c>
      <c r="G492" s="85" t="b">
        <v>0</v>
      </c>
    </row>
    <row r="493" spans="1:7" ht="15">
      <c r="A493" s="85" t="s">
        <v>1851</v>
      </c>
      <c r="B493" s="85">
        <v>7</v>
      </c>
      <c r="C493" s="122">
        <v>0.0021824926281925113</v>
      </c>
      <c r="D493" s="85" t="s">
        <v>1395</v>
      </c>
      <c r="E493" s="85" t="b">
        <v>0</v>
      </c>
      <c r="F493" s="85" t="b">
        <v>0</v>
      </c>
      <c r="G493" s="85" t="b">
        <v>0</v>
      </c>
    </row>
    <row r="494" spans="1:7" ht="15">
      <c r="A494" s="85" t="s">
        <v>1852</v>
      </c>
      <c r="B494" s="85">
        <v>7</v>
      </c>
      <c r="C494" s="122">
        <v>0.0021824926281925113</v>
      </c>
      <c r="D494" s="85" t="s">
        <v>1395</v>
      </c>
      <c r="E494" s="85" t="b">
        <v>0</v>
      </c>
      <c r="F494" s="85" t="b">
        <v>0</v>
      </c>
      <c r="G494" s="85" t="b">
        <v>0</v>
      </c>
    </row>
    <row r="495" spans="1:7" ht="15">
      <c r="A495" s="85" t="s">
        <v>1853</v>
      </c>
      <c r="B495" s="85">
        <v>7</v>
      </c>
      <c r="C495" s="122">
        <v>0.0021824926281925113</v>
      </c>
      <c r="D495" s="85" t="s">
        <v>1395</v>
      </c>
      <c r="E495" s="85" t="b">
        <v>0</v>
      </c>
      <c r="F495" s="85" t="b">
        <v>0</v>
      </c>
      <c r="G495" s="85" t="b">
        <v>0</v>
      </c>
    </row>
    <row r="496" spans="1:7" ht="15">
      <c r="A496" s="85" t="s">
        <v>1854</v>
      </c>
      <c r="B496" s="85">
        <v>7</v>
      </c>
      <c r="C496" s="122">
        <v>0.0021824926281925113</v>
      </c>
      <c r="D496" s="85" t="s">
        <v>1395</v>
      </c>
      <c r="E496" s="85" t="b">
        <v>0</v>
      </c>
      <c r="F496" s="85" t="b">
        <v>0</v>
      </c>
      <c r="G496" s="85" t="b">
        <v>0</v>
      </c>
    </row>
    <row r="497" spans="1:7" ht="15">
      <c r="A497" s="85" t="s">
        <v>1506</v>
      </c>
      <c r="B497" s="85">
        <v>7</v>
      </c>
      <c r="C497" s="122">
        <v>0.0021824926281925113</v>
      </c>
      <c r="D497" s="85" t="s">
        <v>1395</v>
      </c>
      <c r="E497" s="85" t="b">
        <v>0</v>
      </c>
      <c r="F497" s="85" t="b">
        <v>0</v>
      </c>
      <c r="G497" s="85" t="b">
        <v>0</v>
      </c>
    </row>
    <row r="498" spans="1:7" ht="15">
      <c r="A498" s="85" t="s">
        <v>1855</v>
      </c>
      <c r="B498" s="85">
        <v>7</v>
      </c>
      <c r="C498" s="122">
        <v>0.0021824926281925113</v>
      </c>
      <c r="D498" s="85" t="s">
        <v>1395</v>
      </c>
      <c r="E498" s="85" t="b">
        <v>0</v>
      </c>
      <c r="F498" s="85" t="b">
        <v>0</v>
      </c>
      <c r="G498" s="85" t="b">
        <v>0</v>
      </c>
    </row>
    <row r="499" spans="1:7" ht="15">
      <c r="A499" s="85" t="s">
        <v>1856</v>
      </c>
      <c r="B499" s="85">
        <v>7</v>
      </c>
      <c r="C499" s="122">
        <v>0.0021824926281925113</v>
      </c>
      <c r="D499" s="85" t="s">
        <v>1395</v>
      </c>
      <c r="E499" s="85" t="b">
        <v>0</v>
      </c>
      <c r="F499" s="85" t="b">
        <v>0</v>
      </c>
      <c r="G499" s="85" t="b">
        <v>0</v>
      </c>
    </row>
    <row r="500" spans="1:7" ht="15">
      <c r="A500" s="85" t="s">
        <v>1507</v>
      </c>
      <c r="B500" s="85">
        <v>2</v>
      </c>
      <c r="C500" s="122">
        <v>0.009710645021418749</v>
      </c>
      <c r="D500" s="85" t="s">
        <v>1395</v>
      </c>
      <c r="E500" s="85" t="b">
        <v>0</v>
      </c>
      <c r="F500" s="85" t="b">
        <v>0</v>
      </c>
      <c r="G500" s="85" t="b">
        <v>0</v>
      </c>
    </row>
    <row r="501" spans="1:7" ht="15">
      <c r="A501" s="85" t="s">
        <v>1525</v>
      </c>
      <c r="B501" s="85">
        <v>2</v>
      </c>
      <c r="C501" s="122">
        <v>0.009710645021418749</v>
      </c>
      <c r="D501" s="85" t="s">
        <v>1395</v>
      </c>
      <c r="E501" s="85" t="b">
        <v>0</v>
      </c>
      <c r="F501" s="85" t="b">
        <v>0</v>
      </c>
      <c r="G501" s="85" t="b">
        <v>0</v>
      </c>
    </row>
    <row r="502" spans="1:7" ht="15">
      <c r="A502" s="85" t="s">
        <v>1508</v>
      </c>
      <c r="B502" s="85">
        <v>2</v>
      </c>
      <c r="C502" s="122">
        <v>0.009710645021418749</v>
      </c>
      <c r="D502" s="85" t="s">
        <v>1395</v>
      </c>
      <c r="E502" s="85" t="b">
        <v>0</v>
      </c>
      <c r="F502" s="85" t="b">
        <v>0</v>
      </c>
      <c r="G502" s="85" t="b">
        <v>0</v>
      </c>
    </row>
    <row r="503" spans="1:7" ht="15">
      <c r="A503" s="85" t="s">
        <v>1505</v>
      </c>
      <c r="B503" s="85">
        <v>11</v>
      </c>
      <c r="C503" s="122">
        <v>0</v>
      </c>
      <c r="D503" s="85" t="s">
        <v>1396</v>
      </c>
      <c r="E503" s="85" t="b">
        <v>0</v>
      </c>
      <c r="F503" s="85" t="b">
        <v>0</v>
      </c>
      <c r="G503" s="85" t="b">
        <v>0</v>
      </c>
    </row>
    <row r="504" spans="1:7" ht="15">
      <c r="A504" s="85" t="s">
        <v>1506</v>
      </c>
      <c r="B504" s="85">
        <v>11</v>
      </c>
      <c r="C504" s="122">
        <v>0</v>
      </c>
      <c r="D504" s="85" t="s">
        <v>1396</v>
      </c>
      <c r="E504" s="85" t="b">
        <v>0</v>
      </c>
      <c r="F504" s="85" t="b">
        <v>0</v>
      </c>
      <c r="G504" s="85" t="b">
        <v>0</v>
      </c>
    </row>
    <row r="505" spans="1:7" ht="15">
      <c r="A505" s="85" t="s">
        <v>1518</v>
      </c>
      <c r="B505" s="85">
        <v>6</v>
      </c>
      <c r="C505" s="122">
        <v>0.007212094103413188</v>
      </c>
      <c r="D505" s="85" t="s">
        <v>1396</v>
      </c>
      <c r="E505" s="85" t="b">
        <v>0</v>
      </c>
      <c r="F505" s="85" t="b">
        <v>0</v>
      </c>
      <c r="G505" s="85" t="b">
        <v>0</v>
      </c>
    </row>
    <row r="506" spans="1:7" ht="15">
      <c r="A506" s="85" t="s">
        <v>1554</v>
      </c>
      <c r="B506" s="85">
        <v>6</v>
      </c>
      <c r="C506" s="122">
        <v>0.015459491244892123</v>
      </c>
      <c r="D506" s="85" t="s">
        <v>1396</v>
      </c>
      <c r="E506" s="85" t="b">
        <v>0</v>
      </c>
      <c r="F506" s="85" t="b">
        <v>0</v>
      </c>
      <c r="G506" s="85" t="b">
        <v>0</v>
      </c>
    </row>
    <row r="507" spans="1:7" ht="15">
      <c r="A507" s="85" t="s">
        <v>1530</v>
      </c>
      <c r="B507" s="85">
        <v>5</v>
      </c>
      <c r="C507" s="122">
        <v>0.007817869425164527</v>
      </c>
      <c r="D507" s="85" t="s">
        <v>1396</v>
      </c>
      <c r="E507" s="85" t="b">
        <v>0</v>
      </c>
      <c r="F507" s="85" t="b">
        <v>0</v>
      </c>
      <c r="G507" s="85" t="b">
        <v>0</v>
      </c>
    </row>
    <row r="508" spans="1:7" ht="15">
      <c r="A508" s="85" t="s">
        <v>1555</v>
      </c>
      <c r="B508" s="85">
        <v>4</v>
      </c>
      <c r="C508" s="122">
        <v>0.013522606200808108</v>
      </c>
      <c r="D508" s="85" t="s">
        <v>1396</v>
      </c>
      <c r="E508" s="85" t="b">
        <v>0</v>
      </c>
      <c r="F508" s="85" t="b">
        <v>0</v>
      </c>
      <c r="G508" s="85" t="b">
        <v>0</v>
      </c>
    </row>
    <row r="509" spans="1:7" ht="15">
      <c r="A509" s="85" t="s">
        <v>1556</v>
      </c>
      <c r="B509" s="85">
        <v>4</v>
      </c>
      <c r="C509" s="122">
        <v>0.008024341439822148</v>
      </c>
      <c r="D509" s="85" t="s">
        <v>1396</v>
      </c>
      <c r="E509" s="85" t="b">
        <v>0</v>
      </c>
      <c r="F509" s="85" t="b">
        <v>0</v>
      </c>
      <c r="G509" s="85" t="b">
        <v>0</v>
      </c>
    </row>
    <row r="510" spans="1:7" ht="15">
      <c r="A510" s="85" t="s">
        <v>1557</v>
      </c>
      <c r="B510" s="85">
        <v>3</v>
      </c>
      <c r="C510" s="122">
        <v>0.007729745622446061</v>
      </c>
      <c r="D510" s="85" t="s">
        <v>1396</v>
      </c>
      <c r="E510" s="85" t="b">
        <v>0</v>
      </c>
      <c r="F510" s="85" t="b">
        <v>0</v>
      </c>
      <c r="G510" s="85" t="b">
        <v>0</v>
      </c>
    </row>
    <row r="511" spans="1:7" ht="15">
      <c r="A511" s="85" t="s">
        <v>1558</v>
      </c>
      <c r="B511" s="85">
        <v>3</v>
      </c>
      <c r="C511" s="122">
        <v>0.007729745622446061</v>
      </c>
      <c r="D511" s="85" t="s">
        <v>1396</v>
      </c>
      <c r="E511" s="85" t="b">
        <v>0</v>
      </c>
      <c r="F511" s="85" t="b">
        <v>0</v>
      </c>
      <c r="G511" s="85" t="b">
        <v>0</v>
      </c>
    </row>
    <row r="512" spans="1:7" ht="15">
      <c r="A512" s="85" t="s">
        <v>1559</v>
      </c>
      <c r="B512" s="85">
        <v>3</v>
      </c>
      <c r="C512" s="122">
        <v>0.007729745622446061</v>
      </c>
      <c r="D512" s="85" t="s">
        <v>1396</v>
      </c>
      <c r="E512" s="85" t="b">
        <v>0</v>
      </c>
      <c r="F512" s="85" t="b">
        <v>0</v>
      </c>
      <c r="G512" s="85" t="b">
        <v>0</v>
      </c>
    </row>
    <row r="513" spans="1:7" ht="15">
      <c r="A513" s="85" t="s">
        <v>1906</v>
      </c>
      <c r="B513" s="85">
        <v>3</v>
      </c>
      <c r="C513" s="122">
        <v>0.007729745622446061</v>
      </c>
      <c r="D513" s="85" t="s">
        <v>1396</v>
      </c>
      <c r="E513" s="85" t="b">
        <v>0</v>
      </c>
      <c r="F513" s="85" t="b">
        <v>0</v>
      </c>
      <c r="G513" s="85" t="b">
        <v>0</v>
      </c>
    </row>
    <row r="514" spans="1:7" ht="15">
      <c r="A514" s="85" t="s">
        <v>1907</v>
      </c>
      <c r="B514" s="85">
        <v>3</v>
      </c>
      <c r="C514" s="122">
        <v>0.007729745622446061</v>
      </c>
      <c r="D514" s="85" t="s">
        <v>1396</v>
      </c>
      <c r="E514" s="85" t="b">
        <v>0</v>
      </c>
      <c r="F514" s="85" t="b">
        <v>0</v>
      </c>
      <c r="G514" s="85" t="b">
        <v>0</v>
      </c>
    </row>
    <row r="515" spans="1:7" ht="15">
      <c r="A515" s="85" t="s">
        <v>1908</v>
      </c>
      <c r="B515" s="85">
        <v>3</v>
      </c>
      <c r="C515" s="122">
        <v>0.007729745622446061</v>
      </c>
      <c r="D515" s="85" t="s">
        <v>1396</v>
      </c>
      <c r="E515" s="85" t="b">
        <v>0</v>
      </c>
      <c r="F515" s="85" t="b">
        <v>0</v>
      </c>
      <c r="G515" s="85" t="b">
        <v>0</v>
      </c>
    </row>
    <row r="516" spans="1:7" ht="15">
      <c r="A516" s="85" t="s">
        <v>1909</v>
      </c>
      <c r="B516" s="85">
        <v>3</v>
      </c>
      <c r="C516" s="122">
        <v>0.007729745622446061</v>
      </c>
      <c r="D516" s="85" t="s">
        <v>1396</v>
      </c>
      <c r="E516" s="85" t="b">
        <v>0</v>
      </c>
      <c r="F516" s="85" t="b">
        <v>0</v>
      </c>
      <c r="G516" s="85" t="b">
        <v>0</v>
      </c>
    </row>
    <row r="517" spans="1:7" ht="15">
      <c r="A517" s="85" t="s">
        <v>1910</v>
      </c>
      <c r="B517" s="85">
        <v>3</v>
      </c>
      <c r="C517" s="122">
        <v>0.007729745622446061</v>
      </c>
      <c r="D517" s="85" t="s">
        <v>1396</v>
      </c>
      <c r="E517" s="85" t="b">
        <v>0</v>
      </c>
      <c r="F517" s="85" t="b">
        <v>0</v>
      </c>
      <c r="G517" s="85" t="b">
        <v>0</v>
      </c>
    </row>
    <row r="518" spans="1:7" ht="15">
      <c r="A518" s="85" t="s">
        <v>1911</v>
      </c>
      <c r="B518" s="85">
        <v>3</v>
      </c>
      <c r="C518" s="122">
        <v>0.007729745622446061</v>
      </c>
      <c r="D518" s="85" t="s">
        <v>1396</v>
      </c>
      <c r="E518" s="85" t="b">
        <v>0</v>
      </c>
      <c r="F518" s="85" t="b">
        <v>0</v>
      </c>
      <c r="G518" s="85" t="b">
        <v>0</v>
      </c>
    </row>
    <row r="519" spans="1:7" ht="15">
      <c r="A519" s="85" t="s">
        <v>1912</v>
      </c>
      <c r="B519" s="85">
        <v>3</v>
      </c>
      <c r="C519" s="122">
        <v>0.007729745622446061</v>
      </c>
      <c r="D519" s="85" t="s">
        <v>1396</v>
      </c>
      <c r="E519" s="85" t="b">
        <v>0</v>
      </c>
      <c r="F519" s="85" t="b">
        <v>0</v>
      </c>
      <c r="G519" s="85" t="b">
        <v>0</v>
      </c>
    </row>
    <row r="520" spans="1:7" ht="15">
      <c r="A520" s="85" t="s">
        <v>1875</v>
      </c>
      <c r="B520" s="85">
        <v>3</v>
      </c>
      <c r="C520" s="122">
        <v>0.007729745622446061</v>
      </c>
      <c r="D520" s="85" t="s">
        <v>1396</v>
      </c>
      <c r="E520" s="85" t="b">
        <v>0</v>
      </c>
      <c r="F520" s="85" t="b">
        <v>0</v>
      </c>
      <c r="G520" s="85" t="b">
        <v>0</v>
      </c>
    </row>
    <row r="521" spans="1:7" ht="15">
      <c r="A521" s="85" t="s">
        <v>1913</v>
      </c>
      <c r="B521" s="85">
        <v>3</v>
      </c>
      <c r="C521" s="122">
        <v>0.007729745622446061</v>
      </c>
      <c r="D521" s="85" t="s">
        <v>1396</v>
      </c>
      <c r="E521" s="85" t="b">
        <v>0</v>
      </c>
      <c r="F521" s="85" t="b">
        <v>0</v>
      </c>
      <c r="G521" s="85" t="b">
        <v>0</v>
      </c>
    </row>
    <row r="522" spans="1:7" ht="15">
      <c r="A522" s="85" t="s">
        <v>1914</v>
      </c>
      <c r="B522" s="85">
        <v>3</v>
      </c>
      <c r="C522" s="122">
        <v>0.007729745622446061</v>
      </c>
      <c r="D522" s="85" t="s">
        <v>1396</v>
      </c>
      <c r="E522" s="85" t="b">
        <v>0</v>
      </c>
      <c r="F522" s="85" t="b">
        <v>0</v>
      </c>
      <c r="G522" s="85" t="b">
        <v>0</v>
      </c>
    </row>
    <row r="523" spans="1:7" ht="15">
      <c r="A523" s="85" t="s">
        <v>1915</v>
      </c>
      <c r="B523" s="85">
        <v>3</v>
      </c>
      <c r="C523" s="122">
        <v>0.007729745622446061</v>
      </c>
      <c r="D523" s="85" t="s">
        <v>1396</v>
      </c>
      <c r="E523" s="85" t="b">
        <v>0</v>
      </c>
      <c r="F523" s="85" t="b">
        <v>0</v>
      </c>
      <c r="G523" s="85" t="b">
        <v>0</v>
      </c>
    </row>
    <row r="524" spans="1:7" ht="15">
      <c r="A524" s="85" t="s">
        <v>1916</v>
      </c>
      <c r="B524" s="85">
        <v>3</v>
      </c>
      <c r="C524" s="122">
        <v>0.007729745622446061</v>
      </c>
      <c r="D524" s="85" t="s">
        <v>1396</v>
      </c>
      <c r="E524" s="85" t="b">
        <v>0</v>
      </c>
      <c r="F524" s="85" t="b">
        <v>0</v>
      </c>
      <c r="G524" s="85" t="b">
        <v>0</v>
      </c>
    </row>
    <row r="525" spans="1:7" ht="15">
      <c r="A525" s="85" t="s">
        <v>1917</v>
      </c>
      <c r="B525" s="85">
        <v>3</v>
      </c>
      <c r="C525" s="122">
        <v>0.007729745622446061</v>
      </c>
      <c r="D525" s="85" t="s">
        <v>1396</v>
      </c>
      <c r="E525" s="85" t="b">
        <v>0</v>
      </c>
      <c r="F525" s="85" t="b">
        <v>0</v>
      </c>
      <c r="G525" s="85" t="b">
        <v>0</v>
      </c>
    </row>
    <row r="526" spans="1:7" ht="15">
      <c r="A526" s="85" t="s">
        <v>1918</v>
      </c>
      <c r="B526" s="85">
        <v>3</v>
      </c>
      <c r="C526" s="122">
        <v>0.007729745622446061</v>
      </c>
      <c r="D526" s="85" t="s">
        <v>1396</v>
      </c>
      <c r="E526" s="85" t="b">
        <v>0</v>
      </c>
      <c r="F526" s="85" t="b">
        <v>0</v>
      </c>
      <c r="G526" s="85" t="b">
        <v>0</v>
      </c>
    </row>
    <row r="527" spans="1:7" ht="15">
      <c r="A527" s="85" t="s">
        <v>1919</v>
      </c>
      <c r="B527" s="85">
        <v>3</v>
      </c>
      <c r="C527" s="122">
        <v>0.007729745622446061</v>
      </c>
      <c r="D527" s="85" t="s">
        <v>1396</v>
      </c>
      <c r="E527" s="85" t="b">
        <v>0</v>
      </c>
      <c r="F527" s="85" t="b">
        <v>0</v>
      </c>
      <c r="G527" s="85" t="b">
        <v>0</v>
      </c>
    </row>
    <row r="528" spans="1:7" ht="15">
      <c r="A528" s="85" t="s">
        <v>1920</v>
      </c>
      <c r="B528" s="85">
        <v>3</v>
      </c>
      <c r="C528" s="122">
        <v>0.007729745622446061</v>
      </c>
      <c r="D528" s="85" t="s">
        <v>1396</v>
      </c>
      <c r="E528" s="85" t="b">
        <v>0</v>
      </c>
      <c r="F528" s="85" t="b">
        <v>0</v>
      </c>
      <c r="G528" s="85" t="b">
        <v>0</v>
      </c>
    </row>
    <row r="529" spans="1:7" ht="15">
      <c r="A529" s="85" t="s">
        <v>1921</v>
      </c>
      <c r="B529" s="85">
        <v>3</v>
      </c>
      <c r="C529" s="122">
        <v>0.007729745622446061</v>
      </c>
      <c r="D529" s="85" t="s">
        <v>1396</v>
      </c>
      <c r="E529" s="85" t="b">
        <v>0</v>
      </c>
      <c r="F529" s="85" t="b">
        <v>0</v>
      </c>
      <c r="G529" s="85" t="b">
        <v>0</v>
      </c>
    </row>
    <row r="530" spans="1:7" ht="15">
      <c r="A530" s="85" t="s">
        <v>1922</v>
      </c>
      <c r="B530" s="85">
        <v>3</v>
      </c>
      <c r="C530" s="122">
        <v>0.007729745622446061</v>
      </c>
      <c r="D530" s="85" t="s">
        <v>1396</v>
      </c>
      <c r="E530" s="85" t="b">
        <v>0</v>
      </c>
      <c r="F530" s="85" t="b">
        <v>0</v>
      </c>
      <c r="G530" s="85" t="b">
        <v>0</v>
      </c>
    </row>
    <row r="531" spans="1:7" ht="15">
      <c r="A531" s="85" t="s">
        <v>1923</v>
      </c>
      <c r="B531" s="85">
        <v>3</v>
      </c>
      <c r="C531" s="122">
        <v>0.007729745622446061</v>
      </c>
      <c r="D531" s="85" t="s">
        <v>1396</v>
      </c>
      <c r="E531" s="85" t="b">
        <v>0</v>
      </c>
      <c r="F531" s="85" t="b">
        <v>0</v>
      </c>
      <c r="G531" s="85" t="b">
        <v>0</v>
      </c>
    </row>
    <row r="532" spans="1:7" ht="15">
      <c r="A532" s="85" t="s">
        <v>1523</v>
      </c>
      <c r="B532" s="85">
        <v>3</v>
      </c>
      <c r="C532" s="122">
        <v>0.007729745622446061</v>
      </c>
      <c r="D532" s="85" t="s">
        <v>1396</v>
      </c>
      <c r="E532" s="85" t="b">
        <v>0</v>
      </c>
      <c r="F532" s="85" t="b">
        <v>0</v>
      </c>
      <c r="G532" s="85" t="b">
        <v>0</v>
      </c>
    </row>
    <row r="533" spans="1:7" ht="15">
      <c r="A533" s="85" t="s">
        <v>1924</v>
      </c>
      <c r="B533" s="85">
        <v>3</v>
      </c>
      <c r="C533" s="122">
        <v>0.007729745622446061</v>
      </c>
      <c r="D533" s="85" t="s">
        <v>1396</v>
      </c>
      <c r="E533" s="85" t="b">
        <v>0</v>
      </c>
      <c r="F533" s="85" t="b">
        <v>0</v>
      </c>
      <c r="G533" s="85" t="b">
        <v>0</v>
      </c>
    </row>
    <row r="534" spans="1:7" ht="15">
      <c r="A534" s="85" t="s">
        <v>1531</v>
      </c>
      <c r="B534" s="85">
        <v>3</v>
      </c>
      <c r="C534" s="122">
        <v>0.007729745622446061</v>
      </c>
      <c r="D534" s="85" t="s">
        <v>1396</v>
      </c>
      <c r="E534" s="85" t="b">
        <v>0</v>
      </c>
      <c r="F534" s="85" t="b">
        <v>0</v>
      </c>
      <c r="G534" s="85" t="b">
        <v>0</v>
      </c>
    </row>
    <row r="535" spans="1:7" ht="15">
      <c r="A535" s="85" t="s">
        <v>1925</v>
      </c>
      <c r="B535" s="85">
        <v>3</v>
      </c>
      <c r="C535" s="122">
        <v>0.007729745622446061</v>
      </c>
      <c r="D535" s="85" t="s">
        <v>1396</v>
      </c>
      <c r="E535" s="85" t="b">
        <v>0</v>
      </c>
      <c r="F535" s="85" t="b">
        <v>0</v>
      </c>
      <c r="G535" s="85" t="b">
        <v>0</v>
      </c>
    </row>
    <row r="536" spans="1:7" ht="15">
      <c r="A536" s="85" t="s">
        <v>1926</v>
      </c>
      <c r="B536" s="85">
        <v>3</v>
      </c>
      <c r="C536" s="122">
        <v>0.007729745622446061</v>
      </c>
      <c r="D536" s="85" t="s">
        <v>1396</v>
      </c>
      <c r="E536" s="85" t="b">
        <v>0</v>
      </c>
      <c r="F536" s="85" t="b">
        <v>0</v>
      </c>
      <c r="G536" s="85" t="b">
        <v>0</v>
      </c>
    </row>
    <row r="537" spans="1:7" ht="15">
      <c r="A537" s="85" t="s">
        <v>1927</v>
      </c>
      <c r="B537" s="85">
        <v>3</v>
      </c>
      <c r="C537" s="122">
        <v>0.007729745622446061</v>
      </c>
      <c r="D537" s="85" t="s">
        <v>1396</v>
      </c>
      <c r="E537" s="85" t="b">
        <v>0</v>
      </c>
      <c r="F537" s="85" t="b">
        <v>0</v>
      </c>
      <c r="G537" s="85" t="b">
        <v>0</v>
      </c>
    </row>
    <row r="538" spans="1:7" ht="15">
      <c r="A538" s="85" t="s">
        <v>1928</v>
      </c>
      <c r="B538" s="85">
        <v>3</v>
      </c>
      <c r="C538" s="122">
        <v>0.007729745622446061</v>
      </c>
      <c r="D538" s="85" t="s">
        <v>1396</v>
      </c>
      <c r="E538" s="85" t="b">
        <v>0</v>
      </c>
      <c r="F538" s="85" t="b">
        <v>0</v>
      </c>
      <c r="G538" s="85" t="b">
        <v>0</v>
      </c>
    </row>
    <row r="539" spans="1:7" ht="15">
      <c r="A539" s="85" t="s">
        <v>1542</v>
      </c>
      <c r="B539" s="85">
        <v>2</v>
      </c>
      <c r="C539" s="122">
        <v>0.006761303100404054</v>
      </c>
      <c r="D539" s="85" t="s">
        <v>1396</v>
      </c>
      <c r="E539" s="85" t="b">
        <v>0</v>
      </c>
      <c r="F539" s="85" t="b">
        <v>0</v>
      </c>
      <c r="G539" s="85" t="b">
        <v>0</v>
      </c>
    </row>
    <row r="540" spans="1:7" ht="15">
      <c r="A540" s="85" t="s">
        <v>386</v>
      </c>
      <c r="B540" s="85">
        <v>2</v>
      </c>
      <c r="C540" s="122">
        <v>0.006761303100404054</v>
      </c>
      <c r="D540" s="85" t="s">
        <v>1396</v>
      </c>
      <c r="E540" s="85" t="b">
        <v>0</v>
      </c>
      <c r="F540" s="85" t="b">
        <v>0</v>
      </c>
      <c r="G540" s="85" t="b">
        <v>0</v>
      </c>
    </row>
    <row r="541" spans="1:7" ht="15">
      <c r="A541" s="85" t="s">
        <v>1933</v>
      </c>
      <c r="B541" s="85">
        <v>2</v>
      </c>
      <c r="C541" s="122">
        <v>0.006761303100404054</v>
      </c>
      <c r="D541" s="85" t="s">
        <v>1396</v>
      </c>
      <c r="E541" s="85" t="b">
        <v>0</v>
      </c>
      <c r="F541" s="85" t="b">
        <v>0</v>
      </c>
      <c r="G541" s="85" t="b">
        <v>0</v>
      </c>
    </row>
    <row r="542" spans="1:7" ht="15">
      <c r="A542" s="85" t="s">
        <v>1998</v>
      </c>
      <c r="B542" s="85">
        <v>2</v>
      </c>
      <c r="C542" s="122">
        <v>0.006761303100404054</v>
      </c>
      <c r="D542" s="85" t="s">
        <v>1396</v>
      </c>
      <c r="E542" s="85" t="b">
        <v>0</v>
      </c>
      <c r="F542" s="85" t="b">
        <v>0</v>
      </c>
      <c r="G542" s="85" t="b">
        <v>0</v>
      </c>
    </row>
    <row r="543" spans="1:7" ht="15">
      <c r="A543" s="85" t="s">
        <v>1999</v>
      </c>
      <c r="B543" s="85">
        <v>2</v>
      </c>
      <c r="C543" s="122">
        <v>0.006761303100404054</v>
      </c>
      <c r="D543" s="85" t="s">
        <v>1396</v>
      </c>
      <c r="E543" s="85" t="b">
        <v>0</v>
      </c>
      <c r="F543" s="85" t="b">
        <v>0</v>
      </c>
      <c r="G543" s="85" t="b">
        <v>0</v>
      </c>
    </row>
    <row r="544" spans="1:7" ht="15">
      <c r="A544" s="85" t="s">
        <v>310</v>
      </c>
      <c r="B544" s="85">
        <v>2</v>
      </c>
      <c r="C544" s="122">
        <v>0.006761303100404054</v>
      </c>
      <c r="D544" s="85" t="s">
        <v>1396</v>
      </c>
      <c r="E544" s="85" t="b">
        <v>0</v>
      </c>
      <c r="F544" s="85" t="b">
        <v>0</v>
      </c>
      <c r="G544" s="85" t="b">
        <v>0</v>
      </c>
    </row>
    <row r="545" spans="1:7" ht="15">
      <c r="A545" s="85" t="s">
        <v>2000</v>
      </c>
      <c r="B545" s="85">
        <v>2</v>
      </c>
      <c r="C545" s="122">
        <v>0.006761303100404054</v>
      </c>
      <c r="D545" s="85" t="s">
        <v>1396</v>
      </c>
      <c r="E545" s="85" t="b">
        <v>0</v>
      </c>
      <c r="F545" s="85" t="b">
        <v>0</v>
      </c>
      <c r="G545" s="85" t="b">
        <v>0</v>
      </c>
    </row>
    <row r="546" spans="1:7" ht="15">
      <c r="A546" s="85" t="s">
        <v>2001</v>
      </c>
      <c r="B546" s="85">
        <v>2</v>
      </c>
      <c r="C546" s="122">
        <v>0.006761303100404054</v>
      </c>
      <c r="D546" s="85" t="s">
        <v>1396</v>
      </c>
      <c r="E546" s="85" t="b">
        <v>0</v>
      </c>
      <c r="F546" s="85" t="b">
        <v>0</v>
      </c>
      <c r="G546" s="85" t="b">
        <v>0</v>
      </c>
    </row>
    <row r="547" spans="1:7" ht="15">
      <c r="A547" s="85" t="s">
        <v>2002</v>
      </c>
      <c r="B547" s="85">
        <v>2</v>
      </c>
      <c r="C547" s="122">
        <v>0.006761303100404054</v>
      </c>
      <c r="D547" s="85" t="s">
        <v>1396</v>
      </c>
      <c r="E547" s="85" t="b">
        <v>0</v>
      </c>
      <c r="F547" s="85" t="b">
        <v>0</v>
      </c>
      <c r="G547" s="85" t="b">
        <v>0</v>
      </c>
    </row>
    <row r="548" spans="1:7" ht="15">
      <c r="A548" s="85" t="s">
        <v>2003</v>
      </c>
      <c r="B548" s="85">
        <v>2</v>
      </c>
      <c r="C548" s="122">
        <v>0.006761303100404054</v>
      </c>
      <c r="D548" s="85" t="s">
        <v>1396</v>
      </c>
      <c r="E548" s="85" t="b">
        <v>0</v>
      </c>
      <c r="F548" s="85" t="b">
        <v>0</v>
      </c>
      <c r="G548" s="85" t="b">
        <v>0</v>
      </c>
    </row>
    <row r="549" spans="1:7" ht="15">
      <c r="A549" s="85" t="s">
        <v>2004</v>
      </c>
      <c r="B549" s="85">
        <v>2</v>
      </c>
      <c r="C549" s="122">
        <v>0.006761303100404054</v>
      </c>
      <c r="D549" s="85" t="s">
        <v>1396</v>
      </c>
      <c r="E549" s="85" t="b">
        <v>0</v>
      </c>
      <c r="F549" s="85" t="b">
        <v>0</v>
      </c>
      <c r="G549" s="85" t="b">
        <v>0</v>
      </c>
    </row>
    <row r="550" spans="1:7" ht="15">
      <c r="A550" s="85" t="s">
        <v>2005</v>
      </c>
      <c r="B550" s="85">
        <v>2</v>
      </c>
      <c r="C550" s="122">
        <v>0.006761303100404054</v>
      </c>
      <c r="D550" s="85" t="s">
        <v>1396</v>
      </c>
      <c r="E550" s="85" t="b">
        <v>0</v>
      </c>
      <c r="F550" s="85" t="b">
        <v>0</v>
      </c>
      <c r="G550" s="85" t="b">
        <v>0</v>
      </c>
    </row>
    <row r="551" spans="1:7" ht="15">
      <c r="A551" s="85" t="s">
        <v>2006</v>
      </c>
      <c r="B551" s="85">
        <v>2</v>
      </c>
      <c r="C551" s="122">
        <v>0.006761303100404054</v>
      </c>
      <c r="D551" s="85" t="s">
        <v>1396</v>
      </c>
      <c r="E551" s="85" t="b">
        <v>0</v>
      </c>
      <c r="F551" s="85" t="b">
        <v>0</v>
      </c>
      <c r="G551" s="85" t="b">
        <v>0</v>
      </c>
    </row>
    <row r="552" spans="1:7" ht="15">
      <c r="A552" s="85" t="s">
        <v>2007</v>
      </c>
      <c r="B552" s="85">
        <v>2</v>
      </c>
      <c r="C552" s="122">
        <v>0.006761303100404054</v>
      </c>
      <c r="D552" s="85" t="s">
        <v>1396</v>
      </c>
      <c r="E552" s="85" t="b">
        <v>0</v>
      </c>
      <c r="F552" s="85" t="b">
        <v>0</v>
      </c>
      <c r="G552" s="85" t="b">
        <v>0</v>
      </c>
    </row>
    <row r="553" spans="1:7" ht="15">
      <c r="A553" s="85" t="s">
        <v>2008</v>
      </c>
      <c r="B553" s="85">
        <v>2</v>
      </c>
      <c r="C553" s="122">
        <v>0.006761303100404054</v>
      </c>
      <c r="D553" s="85" t="s">
        <v>1396</v>
      </c>
      <c r="E553" s="85" t="b">
        <v>0</v>
      </c>
      <c r="F553" s="85" t="b">
        <v>0</v>
      </c>
      <c r="G553" s="85" t="b">
        <v>0</v>
      </c>
    </row>
    <row r="554" spans="1:7" ht="15">
      <c r="A554" s="85" t="s">
        <v>1938</v>
      </c>
      <c r="B554" s="85">
        <v>2</v>
      </c>
      <c r="C554" s="122">
        <v>0.006761303100404054</v>
      </c>
      <c r="D554" s="85" t="s">
        <v>1396</v>
      </c>
      <c r="E554" s="85" t="b">
        <v>0</v>
      </c>
      <c r="F554" s="85" t="b">
        <v>0</v>
      </c>
      <c r="G554" s="85" t="b">
        <v>0</v>
      </c>
    </row>
    <row r="555" spans="1:7" ht="15">
      <c r="A555" s="85" t="s">
        <v>1929</v>
      </c>
      <c r="B555" s="85">
        <v>2</v>
      </c>
      <c r="C555" s="122">
        <v>0.006761303100404054</v>
      </c>
      <c r="D555" s="85" t="s">
        <v>1396</v>
      </c>
      <c r="E555" s="85" t="b">
        <v>0</v>
      </c>
      <c r="F555" s="85" t="b">
        <v>0</v>
      </c>
      <c r="G555" s="85" t="b">
        <v>0</v>
      </c>
    </row>
    <row r="556" spans="1:7" ht="15">
      <c r="A556" s="85" t="s">
        <v>2009</v>
      </c>
      <c r="B556" s="85">
        <v>2</v>
      </c>
      <c r="C556" s="122">
        <v>0.006761303100404054</v>
      </c>
      <c r="D556" s="85" t="s">
        <v>1396</v>
      </c>
      <c r="E556" s="85" t="b">
        <v>0</v>
      </c>
      <c r="F556" s="85" t="b">
        <v>0</v>
      </c>
      <c r="G556" s="85" t="b">
        <v>0</v>
      </c>
    </row>
    <row r="557" spans="1:7" ht="15">
      <c r="A557" s="85" t="s">
        <v>2010</v>
      </c>
      <c r="B557" s="85">
        <v>2</v>
      </c>
      <c r="C557" s="122">
        <v>0.006761303100404054</v>
      </c>
      <c r="D557" s="85" t="s">
        <v>1396</v>
      </c>
      <c r="E557" s="85" t="b">
        <v>0</v>
      </c>
      <c r="F557" s="85" t="b">
        <v>0</v>
      </c>
      <c r="G557" s="85" t="b">
        <v>0</v>
      </c>
    </row>
    <row r="558" spans="1:7" ht="15">
      <c r="A558" s="85" t="s">
        <v>2011</v>
      </c>
      <c r="B558" s="85">
        <v>2</v>
      </c>
      <c r="C558" s="122">
        <v>0.006761303100404054</v>
      </c>
      <c r="D558" s="85" t="s">
        <v>1396</v>
      </c>
      <c r="E558" s="85" t="b">
        <v>0</v>
      </c>
      <c r="F558" s="85" t="b">
        <v>0</v>
      </c>
      <c r="G558" s="85" t="b">
        <v>0</v>
      </c>
    </row>
    <row r="559" spans="1:7" ht="15">
      <c r="A559" s="85" t="s">
        <v>2012</v>
      </c>
      <c r="B559" s="85">
        <v>2</v>
      </c>
      <c r="C559" s="122">
        <v>0.006761303100404054</v>
      </c>
      <c r="D559" s="85" t="s">
        <v>1396</v>
      </c>
      <c r="E559" s="85" t="b">
        <v>0</v>
      </c>
      <c r="F559" s="85" t="b">
        <v>0</v>
      </c>
      <c r="G559" s="85" t="b">
        <v>0</v>
      </c>
    </row>
    <row r="560" spans="1:7" ht="15">
      <c r="A560" s="85" t="s">
        <v>2013</v>
      </c>
      <c r="B560" s="85">
        <v>2</v>
      </c>
      <c r="C560" s="122">
        <v>0.006761303100404054</v>
      </c>
      <c r="D560" s="85" t="s">
        <v>1396</v>
      </c>
      <c r="E560" s="85" t="b">
        <v>0</v>
      </c>
      <c r="F560" s="85" t="b">
        <v>0</v>
      </c>
      <c r="G560" s="85" t="b">
        <v>0</v>
      </c>
    </row>
    <row r="561" spans="1:7" ht="15">
      <c r="A561" s="85" t="s">
        <v>2014</v>
      </c>
      <c r="B561" s="85">
        <v>2</v>
      </c>
      <c r="C561" s="122">
        <v>0.006761303100404054</v>
      </c>
      <c r="D561" s="85" t="s">
        <v>1396</v>
      </c>
      <c r="E561" s="85" t="b">
        <v>0</v>
      </c>
      <c r="F561" s="85" t="b">
        <v>0</v>
      </c>
      <c r="G561" s="85" t="b">
        <v>0</v>
      </c>
    </row>
    <row r="562" spans="1:7" ht="15">
      <c r="A562" s="85" t="s">
        <v>2015</v>
      </c>
      <c r="B562" s="85">
        <v>2</v>
      </c>
      <c r="C562" s="122">
        <v>0.006761303100404054</v>
      </c>
      <c r="D562" s="85" t="s">
        <v>1396</v>
      </c>
      <c r="E562" s="85" t="b">
        <v>0</v>
      </c>
      <c r="F562" s="85" t="b">
        <v>0</v>
      </c>
      <c r="G562" s="85" t="b">
        <v>0</v>
      </c>
    </row>
    <row r="563" spans="1:7" ht="15">
      <c r="A563" s="85" t="s">
        <v>2016</v>
      </c>
      <c r="B563" s="85">
        <v>2</v>
      </c>
      <c r="C563" s="122">
        <v>0.006761303100404054</v>
      </c>
      <c r="D563" s="85" t="s">
        <v>1396</v>
      </c>
      <c r="E563" s="85" t="b">
        <v>0</v>
      </c>
      <c r="F563" s="85" t="b">
        <v>0</v>
      </c>
      <c r="G563" s="85" t="b">
        <v>0</v>
      </c>
    </row>
    <row r="564" spans="1:7" ht="15">
      <c r="A564" s="85" t="s">
        <v>2044</v>
      </c>
      <c r="B564" s="85">
        <v>2</v>
      </c>
      <c r="C564" s="122">
        <v>0.009510435480897033</v>
      </c>
      <c r="D564" s="85" t="s">
        <v>1396</v>
      </c>
      <c r="E564" s="85" t="b">
        <v>0</v>
      </c>
      <c r="F564" s="85" t="b">
        <v>0</v>
      </c>
      <c r="G564" s="85" t="b">
        <v>0</v>
      </c>
    </row>
    <row r="565" spans="1:7" ht="15">
      <c r="A565" s="85" t="s">
        <v>1516</v>
      </c>
      <c r="B565" s="85">
        <v>11</v>
      </c>
      <c r="C565" s="122">
        <v>0.005149753048508709</v>
      </c>
      <c r="D565" s="85" t="s">
        <v>1397</v>
      </c>
      <c r="E565" s="85" t="b">
        <v>0</v>
      </c>
      <c r="F565" s="85" t="b">
        <v>0</v>
      </c>
      <c r="G565" s="85" t="b">
        <v>0</v>
      </c>
    </row>
    <row r="566" spans="1:7" ht="15">
      <c r="A566" s="85" t="s">
        <v>1505</v>
      </c>
      <c r="B566" s="85">
        <v>7</v>
      </c>
      <c r="C566" s="122">
        <v>0</v>
      </c>
      <c r="D566" s="85" t="s">
        <v>1397</v>
      </c>
      <c r="E566" s="85" t="b">
        <v>0</v>
      </c>
      <c r="F566" s="85" t="b">
        <v>0</v>
      </c>
      <c r="G566" s="85" t="b">
        <v>0</v>
      </c>
    </row>
    <row r="567" spans="1:7" ht="15">
      <c r="A567" s="85" t="s">
        <v>1506</v>
      </c>
      <c r="B567" s="85">
        <v>7</v>
      </c>
      <c r="C567" s="122">
        <v>0</v>
      </c>
      <c r="D567" s="85" t="s">
        <v>1397</v>
      </c>
      <c r="E567" s="85" t="b">
        <v>0</v>
      </c>
      <c r="F567" s="85" t="b">
        <v>0</v>
      </c>
      <c r="G567" s="85" t="b">
        <v>0</v>
      </c>
    </row>
    <row r="568" spans="1:7" ht="15">
      <c r="A568" s="85" t="s">
        <v>1561</v>
      </c>
      <c r="B568" s="85">
        <v>6</v>
      </c>
      <c r="C568" s="122">
        <v>0.0028089562082774778</v>
      </c>
      <c r="D568" s="85" t="s">
        <v>1397</v>
      </c>
      <c r="E568" s="85" t="b">
        <v>0</v>
      </c>
      <c r="F568" s="85" t="b">
        <v>0</v>
      </c>
      <c r="G568" s="85" t="b">
        <v>0</v>
      </c>
    </row>
    <row r="569" spans="1:7" ht="15">
      <c r="A569" s="85" t="s">
        <v>386</v>
      </c>
      <c r="B569" s="85">
        <v>6</v>
      </c>
      <c r="C569" s="122">
        <v>0.0028089562082774778</v>
      </c>
      <c r="D569" s="85" t="s">
        <v>1397</v>
      </c>
      <c r="E569" s="85" t="b">
        <v>0</v>
      </c>
      <c r="F569" s="85" t="b">
        <v>0</v>
      </c>
      <c r="G569" s="85" t="b">
        <v>0</v>
      </c>
    </row>
    <row r="570" spans="1:7" ht="15">
      <c r="A570" s="85" t="s">
        <v>1513</v>
      </c>
      <c r="B570" s="85">
        <v>6</v>
      </c>
      <c r="C570" s="122">
        <v>0.0028089562082774778</v>
      </c>
      <c r="D570" s="85" t="s">
        <v>1397</v>
      </c>
      <c r="E570" s="85" t="b">
        <v>0</v>
      </c>
      <c r="F570" s="85" t="b">
        <v>1</v>
      </c>
      <c r="G570" s="85" t="b">
        <v>0</v>
      </c>
    </row>
    <row r="571" spans="1:7" ht="15">
      <c r="A571" s="85" t="s">
        <v>1562</v>
      </c>
      <c r="B571" s="85">
        <v>5</v>
      </c>
      <c r="C571" s="122">
        <v>0.005109371876861469</v>
      </c>
      <c r="D571" s="85" t="s">
        <v>1397</v>
      </c>
      <c r="E571" s="85" t="b">
        <v>0</v>
      </c>
      <c r="F571" s="85" t="b">
        <v>0</v>
      </c>
      <c r="G571" s="85" t="b">
        <v>0</v>
      </c>
    </row>
    <row r="572" spans="1:7" ht="15">
      <c r="A572" s="85" t="s">
        <v>1563</v>
      </c>
      <c r="B572" s="85">
        <v>5</v>
      </c>
      <c r="C572" s="122">
        <v>0.005109371876861469</v>
      </c>
      <c r="D572" s="85" t="s">
        <v>1397</v>
      </c>
      <c r="E572" s="85" t="b">
        <v>0</v>
      </c>
      <c r="F572" s="85" t="b">
        <v>0</v>
      </c>
      <c r="G572" s="85" t="b">
        <v>0</v>
      </c>
    </row>
    <row r="573" spans="1:7" ht="15">
      <c r="A573" s="85" t="s">
        <v>1564</v>
      </c>
      <c r="B573" s="85">
        <v>5</v>
      </c>
      <c r="C573" s="122">
        <v>0.005109371876861469</v>
      </c>
      <c r="D573" s="85" t="s">
        <v>1397</v>
      </c>
      <c r="E573" s="85" t="b">
        <v>0</v>
      </c>
      <c r="F573" s="85" t="b">
        <v>0</v>
      </c>
      <c r="G573" s="85" t="b">
        <v>0</v>
      </c>
    </row>
    <row r="574" spans="1:7" ht="15">
      <c r="A574" s="85" t="s">
        <v>1565</v>
      </c>
      <c r="B574" s="85">
        <v>5</v>
      </c>
      <c r="C574" s="122">
        <v>0.005109371876861469</v>
      </c>
      <c r="D574" s="85" t="s">
        <v>1397</v>
      </c>
      <c r="E574" s="85" t="b">
        <v>0</v>
      </c>
      <c r="F574" s="85" t="b">
        <v>0</v>
      </c>
      <c r="G574" s="85" t="b">
        <v>0</v>
      </c>
    </row>
    <row r="575" spans="1:7" ht="15">
      <c r="A575" s="85" t="s">
        <v>1858</v>
      </c>
      <c r="B575" s="85">
        <v>5</v>
      </c>
      <c r="C575" s="122">
        <v>0.005109371876861469</v>
      </c>
      <c r="D575" s="85" t="s">
        <v>1397</v>
      </c>
      <c r="E575" s="85" t="b">
        <v>0</v>
      </c>
      <c r="F575" s="85" t="b">
        <v>0</v>
      </c>
      <c r="G575" s="85" t="b">
        <v>0</v>
      </c>
    </row>
    <row r="576" spans="1:7" ht="15">
      <c r="A576" s="85" t="s">
        <v>1859</v>
      </c>
      <c r="B576" s="85">
        <v>5</v>
      </c>
      <c r="C576" s="122">
        <v>0.005109371876861469</v>
      </c>
      <c r="D576" s="85" t="s">
        <v>1397</v>
      </c>
      <c r="E576" s="85" t="b">
        <v>0</v>
      </c>
      <c r="F576" s="85" t="b">
        <v>0</v>
      </c>
      <c r="G576" s="85" t="b">
        <v>0</v>
      </c>
    </row>
    <row r="577" spans="1:7" ht="15">
      <c r="A577" s="85" t="s">
        <v>1838</v>
      </c>
      <c r="B577" s="85">
        <v>5</v>
      </c>
      <c r="C577" s="122">
        <v>0.005109371876861469</v>
      </c>
      <c r="D577" s="85" t="s">
        <v>1397</v>
      </c>
      <c r="E577" s="85" t="b">
        <v>0</v>
      </c>
      <c r="F577" s="85" t="b">
        <v>0</v>
      </c>
      <c r="G577" s="85" t="b">
        <v>0</v>
      </c>
    </row>
    <row r="578" spans="1:7" ht="15">
      <c r="A578" s="85" t="s">
        <v>1860</v>
      </c>
      <c r="B578" s="85">
        <v>5</v>
      </c>
      <c r="C578" s="122">
        <v>0.005109371876861469</v>
      </c>
      <c r="D578" s="85" t="s">
        <v>1397</v>
      </c>
      <c r="E578" s="85" t="b">
        <v>0</v>
      </c>
      <c r="F578" s="85" t="b">
        <v>0</v>
      </c>
      <c r="G578" s="85" t="b">
        <v>0</v>
      </c>
    </row>
    <row r="579" spans="1:7" ht="15">
      <c r="A579" s="85" t="s">
        <v>1861</v>
      </c>
      <c r="B579" s="85">
        <v>5</v>
      </c>
      <c r="C579" s="122">
        <v>0.005109371876861469</v>
      </c>
      <c r="D579" s="85" t="s">
        <v>1397</v>
      </c>
      <c r="E579" s="85" t="b">
        <v>0</v>
      </c>
      <c r="F579" s="85" t="b">
        <v>1</v>
      </c>
      <c r="G579" s="85" t="b">
        <v>0</v>
      </c>
    </row>
    <row r="580" spans="1:7" ht="15">
      <c r="A580" s="85" t="s">
        <v>1541</v>
      </c>
      <c r="B580" s="85">
        <v>5</v>
      </c>
      <c r="C580" s="122">
        <v>0.005109371876861469</v>
      </c>
      <c r="D580" s="85" t="s">
        <v>1397</v>
      </c>
      <c r="E580" s="85" t="b">
        <v>0</v>
      </c>
      <c r="F580" s="85" t="b">
        <v>0</v>
      </c>
      <c r="G580" s="85" t="b">
        <v>0</v>
      </c>
    </row>
    <row r="581" spans="1:7" ht="15">
      <c r="A581" s="85" t="s">
        <v>1545</v>
      </c>
      <c r="B581" s="85">
        <v>5</v>
      </c>
      <c r="C581" s="122">
        <v>0.005109371876861469</v>
      </c>
      <c r="D581" s="85" t="s">
        <v>1397</v>
      </c>
      <c r="E581" s="85" t="b">
        <v>0</v>
      </c>
      <c r="F581" s="85" t="b">
        <v>1</v>
      </c>
      <c r="G581" s="85" t="b">
        <v>0</v>
      </c>
    </row>
    <row r="582" spans="1:7" ht="15">
      <c r="A582" s="85" t="s">
        <v>1862</v>
      </c>
      <c r="B582" s="85">
        <v>5</v>
      </c>
      <c r="C582" s="122">
        <v>0.005109371876861469</v>
      </c>
      <c r="D582" s="85" t="s">
        <v>1397</v>
      </c>
      <c r="E582" s="85" t="b">
        <v>0</v>
      </c>
      <c r="F582" s="85" t="b">
        <v>0</v>
      </c>
      <c r="G582" s="85" t="b">
        <v>0</v>
      </c>
    </row>
    <row r="583" spans="1:7" ht="15">
      <c r="A583" s="85" t="s">
        <v>1863</v>
      </c>
      <c r="B583" s="85">
        <v>5</v>
      </c>
      <c r="C583" s="122">
        <v>0.005109371876861469</v>
      </c>
      <c r="D583" s="85" t="s">
        <v>1397</v>
      </c>
      <c r="E583" s="85" t="b">
        <v>0</v>
      </c>
      <c r="F583" s="85" t="b">
        <v>0</v>
      </c>
      <c r="G583" s="85" t="b">
        <v>0</v>
      </c>
    </row>
    <row r="584" spans="1:7" ht="15">
      <c r="A584" s="85" t="s">
        <v>1864</v>
      </c>
      <c r="B584" s="85">
        <v>5</v>
      </c>
      <c r="C584" s="122">
        <v>0.005109371876861469</v>
      </c>
      <c r="D584" s="85" t="s">
        <v>1397</v>
      </c>
      <c r="E584" s="85" t="b">
        <v>0</v>
      </c>
      <c r="F584" s="85" t="b">
        <v>0</v>
      </c>
      <c r="G584" s="85" t="b">
        <v>0</v>
      </c>
    </row>
    <row r="585" spans="1:7" ht="15">
      <c r="A585" s="85" t="s">
        <v>1505</v>
      </c>
      <c r="B585" s="85">
        <v>3</v>
      </c>
      <c r="C585" s="122">
        <v>0</v>
      </c>
      <c r="D585" s="85" t="s">
        <v>1398</v>
      </c>
      <c r="E585" s="85" t="b">
        <v>0</v>
      </c>
      <c r="F585" s="85" t="b">
        <v>0</v>
      </c>
      <c r="G585" s="85" t="b">
        <v>0</v>
      </c>
    </row>
    <row r="586" spans="1:7" ht="15">
      <c r="A586" s="85" t="s">
        <v>1507</v>
      </c>
      <c r="B586" s="85">
        <v>2</v>
      </c>
      <c r="C586" s="122">
        <v>0.007337135793986718</v>
      </c>
      <c r="D586" s="85" t="s">
        <v>1398</v>
      </c>
      <c r="E586" s="85" t="b">
        <v>0</v>
      </c>
      <c r="F586" s="85" t="b">
        <v>0</v>
      </c>
      <c r="G586" s="85" t="b">
        <v>0</v>
      </c>
    </row>
    <row r="587" spans="1:7" ht="15">
      <c r="A587" s="85" t="s">
        <v>1567</v>
      </c>
      <c r="B587" s="85">
        <v>2</v>
      </c>
      <c r="C587" s="122">
        <v>0.007337135793986718</v>
      </c>
      <c r="D587" s="85" t="s">
        <v>1398</v>
      </c>
      <c r="E587" s="85" t="b">
        <v>0</v>
      </c>
      <c r="F587" s="85" t="b">
        <v>0</v>
      </c>
      <c r="G587" s="85" t="b">
        <v>0</v>
      </c>
    </row>
    <row r="588" spans="1:7" ht="15">
      <c r="A588" s="85" t="s">
        <v>1568</v>
      </c>
      <c r="B588" s="85">
        <v>2</v>
      </c>
      <c r="C588" s="122">
        <v>0.007337135793986718</v>
      </c>
      <c r="D588" s="85" t="s">
        <v>1398</v>
      </c>
      <c r="E588" s="85" t="b">
        <v>0</v>
      </c>
      <c r="F588" s="85" t="b">
        <v>0</v>
      </c>
      <c r="G588" s="85" t="b">
        <v>0</v>
      </c>
    </row>
    <row r="589" spans="1:7" ht="15">
      <c r="A589" s="85" t="s">
        <v>1569</v>
      </c>
      <c r="B589" s="85">
        <v>2</v>
      </c>
      <c r="C589" s="122">
        <v>0.007337135793986718</v>
      </c>
      <c r="D589" s="85" t="s">
        <v>1398</v>
      </c>
      <c r="E589" s="85" t="b">
        <v>0</v>
      </c>
      <c r="F589" s="85" t="b">
        <v>0</v>
      </c>
      <c r="G589" s="85" t="b">
        <v>0</v>
      </c>
    </row>
    <row r="590" spans="1:7" ht="15">
      <c r="A590" s="85" t="s">
        <v>1570</v>
      </c>
      <c r="B590" s="85">
        <v>2</v>
      </c>
      <c r="C590" s="122">
        <v>0.007337135793986718</v>
      </c>
      <c r="D590" s="85" t="s">
        <v>1398</v>
      </c>
      <c r="E590" s="85" t="b">
        <v>0</v>
      </c>
      <c r="F590" s="85" t="b">
        <v>0</v>
      </c>
      <c r="G590" s="85" t="b">
        <v>0</v>
      </c>
    </row>
    <row r="591" spans="1:7" ht="15">
      <c r="A591" s="85" t="s">
        <v>1571</v>
      </c>
      <c r="B591" s="85">
        <v>2</v>
      </c>
      <c r="C591" s="122">
        <v>0.007337135793986718</v>
      </c>
      <c r="D591" s="85" t="s">
        <v>1398</v>
      </c>
      <c r="E591" s="85" t="b">
        <v>0</v>
      </c>
      <c r="F591" s="85" t="b">
        <v>0</v>
      </c>
      <c r="G591" s="85" t="b">
        <v>0</v>
      </c>
    </row>
    <row r="592" spans="1:7" ht="15">
      <c r="A592" s="85" t="s">
        <v>1572</v>
      </c>
      <c r="B592" s="85">
        <v>2</v>
      </c>
      <c r="C592" s="122">
        <v>0.007337135793986718</v>
      </c>
      <c r="D592" s="85" t="s">
        <v>1398</v>
      </c>
      <c r="E592" s="85" t="b">
        <v>0</v>
      </c>
      <c r="F592" s="85" t="b">
        <v>0</v>
      </c>
      <c r="G592" s="85" t="b">
        <v>0</v>
      </c>
    </row>
    <row r="593" spans="1:7" ht="15">
      <c r="A593" s="85" t="s">
        <v>1573</v>
      </c>
      <c r="B593" s="85">
        <v>2</v>
      </c>
      <c r="C593" s="122">
        <v>0.007337135793986718</v>
      </c>
      <c r="D593" s="85" t="s">
        <v>1398</v>
      </c>
      <c r="E593" s="85" t="b">
        <v>0</v>
      </c>
      <c r="F593" s="85" t="b">
        <v>0</v>
      </c>
      <c r="G593" s="85" t="b">
        <v>0</v>
      </c>
    </row>
    <row r="594" spans="1:7" ht="15">
      <c r="A594" s="85" t="s">
        <v>1574</v>
      </c>
      <c r="B594" s="85">
        <v>2</v>
      </c>
      <c r="C594" s="122">
        <v>0.007337135793986718</v>
      </c>
      <c r="D594" s="85" t="s">
        <v>1398</v>
      </c>
      <c r="E594" s="85" t="b">
        <v>0</v>
      </c>
      <c r="F594" s="85" t="b">
        <v>0</v>
      </c>
      <c r="G594" s="85" t="b">
        <v>0</v>
      </c>
    </row>
    <row r="595" spans="1:7" ht="15">
      <c r="A595" s="85" t="s">
        <v>1978</v>
      </c>
      <c r="B595" s="85">
        <v>2</v>
      </c>
      <c r="C595" s="122">
        <v>0.007337135793986718</v>
      </c>
      <c r="D595" s="85" t="s">
        <v>1398</v>
      </c>
      <c r="E595" s="85" t="b">
        <v>0</v>
      </c>
      <c r="F595" s="85" t="b">
        <v>0</v>
      </c>
      <c r="G595" s="85" t="b">
        <v>0</v>
      </c>
    </row>
    <row r="596" spans="1:7" ht="15">
      <c r="A596" s="85" t="s">
        <v>1979</v>
      </c>
      <c r="B596" s="85">
        <v>2</v>
      </c>
      <c r="C596" s="122">
        <v>0.007337135793986718</v>
      </c>
      <c r="D596" s="85" t="s">
        <v>1398</v>
      </c>
      <c r="E596" s="85" t="b">
        <v>0</v>
      </c>
      <c r="F596" s="85" t="b">
        <v>0</v>
      </c>
      <c r="G596" s="85" t="b">
        <v>0</v>
      </c>
    </row>
    <row r="597" spans="1:7" ht="15">
      <c r="A597" s="85" t="s">
        <v>1980</v>
      </c>
      <c r="B597" s="85">
        <v>2</v>
      </c>
      <c r="C597" s="122">
        <v>0.007337135793986718</v>
      </c>
      <c r="D597" s="85" t="s">
        <v>1398</v>
      </c>
      <c r="E597" s="85" t="b">
        <v>0</v>
      </c>
      <c r="F597" s="85" t="b">
        <v>0</v>
      </c>
      <c r="G597" s="85" t="b">
        <v>0</v>
      </c>
    </row>
    <row r="598" spans="1:7" ht="15">
      <c r="A598" s="85" t="s">
        <v>1981</v>
      </c>
      <c r="B598" s="85">
        <v>2</v>
      </c>
      <c r="C598" s="122">
        <v>0.007337135793986718</v>
      </c>
      <c r="D598" s="85" t="s">
        <v>1398</v>
      </c>
      <c r="E598" s="85" t="b">
        <v>0</v>
      </c>
      <c r="F598" s="85" t="b">
        <v>0</v>
      </c>
      <c r="G598" s="85" t="b">
        <v>0</v>
      </c>
    </row>
    <row r="599" spans="1:7" ht="15">
      <c r="A599" s="85" t="s">
        <v>1982</v>
      </c>
      <c r="B599" s="85">
        <v>2</v>
      </c>
      <c r="C599" s="122">
        <v>0.007337135793986718</v>
      </c>
      <c r="D599" s="85" t="s">
        <v>1398</v>
      </c>
      <c r="E599" s="85" t="b">
        <v>0</v>
      </c>
      <c r="F599" s="85" t="b">
        <v>0</v>
      </c>
      <c r="G599" s="85" t="b">
        <v>0</v>
      </c>
    </row>
    <row r="600" spans="1:7" ht="15">
      <c r="A600" s="85" t="s">
        <v>1983</v>
      </c>
      <c r="B600" s="85">
        <v>2</v>
      </c>
      <c r="C600" s="122">
        <v>0.007337135793986718</v>
      </c>
      <c r="D600" s="85" t="s">
        <v>1398</v>
      </c>
      <c r="E600" s="85" t="b">
        <v>0</v>
      </c>
      <c r="F600" s="85" t="b">
        <v>0</v>
      </c>
      <c r="G600" s="85" t="b">
        <v>0</v>
      </c>
    </row>
    <row r="601" spans="1:7" ht="15">
      <c r="A601" s="85" t="s">
        <v>1984</v>
      </c>
      <c r="B601" s="85">
        <v>2</v>
      </c>
      <c r="C601" s="122">
        <v>0.007337135793986718</v>
      </c>
      <c r="D601" s="85" t="s">
        <v>1398</v>
      </c>
      <c r="E601" s="85" t="b">
        <v>0</v>
      </c>
      <c r="F601" s="85" t="b">
        <v>0</v>
      </c>
      <c r="G601" s="85" t="b">
        <v>0</v>
      </c>
    </row>
    <row r="602" spans="1:7" ht="15">
      <c r="A602" s="85" t="s">
        <v>1985</v>
      </c>
      <c r="B602" s="85">
        <v>2</v>
      </c>
      <c r="C602" s="122">
        <v>0.007337135793986718</v>
      </c>
      <c r="D602" s="85" t="s">
        <v>1398</v>
      </c>
      <c r="E602" s="85" t="b">
        <v>0</v>
      </c>
      <c r="F602" s="85" t="b">
        <v>0</v>
      </c>
      <c r="G602" s="85" t="b">
        <v>0</v>
      </c>
    </row>
    <row r="603" spans="1:7" ht="15">
      <c r="A603" s="85" t="s">
        <v>1986</v>
      </c>
      <c r="B603" s="85">
        <v>2</v>
      </c>
      <c r="C603" s="122">
        <v>0.007337135793986718</v>
      </c>
      <c r="D603" s="85" t="s">
        <v>1398</v>
      </c>
      <c r="E603" s="85" t="b">
        <v>0</v>
      </c>
      <c r="F603" s="85" t="b">
        <v>0</v>
      </c>
      <c r="G603" s="85" t="b">
        <v>0</v>
      </c>
    </row>
    <row r="604" spans="1:7" ht="15">
      <c r="A604" s="85" t="s">
        <v>1987</v>
      </c>
      <c r="B604" s="85">
        <v>2</v>
      </c>
      <c r="C604" s="122">
        <v>0.007337135793986718</v>
      </c>
      <c r="D604" s="85" t="s">
        <v>1398</v>
      </c>
      <c r="E604" s="85" t="b">
        <v>0</v>
      </c>
      <c r="F604" s="85" t="b">
        <v>0</v>
      </c>
      <c r="G604" s="85" t="b">
        <v>0</v>
      </c>
    </row>
    <row r="605" spans="1:7" ht="15">
      <c r="A605" s="85" t="s">
        <v>1988</v>
      </c>
      <c r="B605" s="85">
        <v>2</v>
      </c>
      <c r="C605" s="122">
        <v>0.007337135793986718</v>
      </c>
      <c r="D605" s="85" t="s">
        <v>1398</v>
      </c>
      <c r="E605" s="85" t="b">
        <v>0</v>
      </c>
      <c r="F605" s="85" t="b">
        <v>0</v>
      </c>
      <c r="G605" s="85" t="b">
        <v>0</v>
      </c>
    </row>
    <row r="606" spans="1:7" ht="15">
      <c r="A606" s="85" t="s">
        <v>1506</v>
      </c>
      <c r="B606" s="85">
        <v>2</v>
      </c>
      <c r="C606" s="122">
        <v>0.007337135793986718</v>
      </c>
      <c r="D606" s="85" t="s">
        <v>1398</v>
      </c>
      <c r="E606" s="85" t="b">
        <v>0</v>
      </c>
      <c r="F606" s="85" t="b">
        <v>0</v>
      </c>
      <c r="G606" s="85" t="b">
        <v>0</v>
      </c>
    </row>
    <row r="607" spans="1:7" ht="15">
      <c r="A607" s="85" t="s">
        <v>1521</v>
      </c>
      <c r="B607" s="85">
        <v>2</v>
      </c>
      <c r="C607" s="122">
        <v>0.007337135793986718</v>
      </c>
      <c r="D607" s="85" t="s">
        <v>1398</v>
      </c>
      <c r="E607" s="85" t="b">
        <v>0</v>
      </c>
      <c r="F607" s="85" t="b">
        <v>0</v>
      </c>
      <c r="G607" s="85" t="b">
        <v>0</v>
      </c>
    </row>
    <row r="608" spans="1:7" ht="15">
      <c r="A608" s="85" t="s">
        <v>1576</v>
      </c>
      <c r="B608" s="85">
        <v>3</v>
      </c>
      <c r="C608" s="122">
        <v>0</v>
      </c>
      <c r="D608" s="85" t="s">
        <v>1399</v>
      </c>
      <c r="E608" s="85" t="b">
        <v>0</v>
      </c>
      <c r="F608" s="85" t="b">
        <v>0</v>
      </c>
      <c r="G608" s="85" t="b">
        <v>0</v>
      </c>
    </row>
    <row r="609" spans="1:7" ht="15">
      <c r="A609" s="85" t="s">
        <v>1535</v>
      </c>
      <c r="B609" s="85">
        <v>3</v>
      </c>
      <c r="C609" s="122">
        <v>0</v>
      </c>
      <c r="D609" s="85" t="s">
        <v>1399</v>
      </c>
      <c r="E609" s="85" t="b">
        <v>0</v>
      </c>
      <c r="F609" s="85" t="b">
        <v>0</v>
      </c>
      <c r="G609" s="85" t="b">
        <v>0</v>
      </c>
    </row>
    <row r="610" spans="1:7" ht="15">
      <c r="A610" s="85" t="s">
        <v>1536</v>
      </c>
      <c r="B610" s="85">
        <v>3</v>
      </c>
      <c r="C610" s="122">
        <v>0</v>
      </c>
      <c r="D610" s="85" t="s">
        <v>1399</v>
      </c>
      <c r="E610" s="85" t="b">
        <v>0</v>
      </c>
      <c r="F610" s="85" t="b">
        <v>0</v>
      </c>
      <c r="G610" s="85" t="b">
        <v>0</v>
      </c>
    </row>
    <row r="611" spans="1:7" ht="15">
      <c r="A611" s="85" t="s">
        <v>1577</v>
      </c>
      <c r="B611" s="85">
        <v>3</v>
      </c>
      <c r="C611" s="122">
        <v>0</v>
      </c>
      <c r="D611" s="85" t="s">
        <v>1399</v>
      </c>
      <c r="E611" s="85" t="b">
        <v>0</v>
      </c>
      <c r="F611" s="85" t="b">
        <v>0</v>
      </c>
      <c r="G611" s="85" t="b">
        <v>0</v>
      </c>
    </row>
    <row r="612" spans="1:7" ht="15">
      <c r="A612" s="85" t="s">
        <v>1578</v>
      </c>
      <c r="B612" s="85">
        <v>3</v>
      </c>
      <c r="C612" s="122">
        <v>0</v>
      </c>
      <c r="D612" s="85" t="s">
        <v>1399</v>
      </c>
      <c r="E612" s="85" t="b">
        <v>0</v>
      </c>
      <c r="F612" s="85" t="b">
        <v>0</v>
      </c>
      <c r="G612" s="85" t="b">
        <v>0</v>
      </c>
    </row>
    <row r="613" spans="1:7" ht="15">
      <c r="A613" s="85" t="s">
        <v>1531</v>
      </c>
      <c r="B613" s="85">
        <v>3</v>
      </c>
      <c r="C613" s="122">
        <v>0</v>
      </c>
      <c r="D613" s="85" t="s">
        <v>1399</v>
      </c>
      <c r="E613" s="85" t="b">
        <v>0</v>
      </c>
      <c r="F613" s="85" t="b">
        <v>0</v>
      </c>
      <c r="G613" s="85" t="b">
        <v>0</v>
      </c>
    </row>
    <row r="614" spans="1:7" ht="15">
      <c r="A614" s="85" t="s">
        <v>1579</v>
      </c>
      <c r="B614" s="85">
        <v>3</v>
      </c>
      <c r="C614" s="122">
        <v>0</v>
      </c>
      <c r="D614" s="85" t="s">
        <v>1399</v>
      </c>
      <c r="E614" s="85" t="b">
        <v>0</v>
      </c>
      <c r="F614" s="85" t="b">
        <v>0</v>
      </c>
      <c r="G614" s="85" t="b">
        <v>0</v>
      </c>
    </row>
    <row r="615" spans="1:7" ht="15">
      <c r="A615" s="85" t="s">
        <v>1530</v>
      </c>
      <c r="B615" s="85">
        <v>3</v>
      </c>
      <c r="C615" s="122">
        <v>0</v>
      </c>
      <c r="D615" s="85" t="s">
        <v>1399</v>
      </c>
      <c r="E615" s="85" t="b">
        <v>0</v>
      </c>
      <c r="F615" s="85" t="b">
        <v>0</v>
      </c>
      <c r="G615" s="85" t="b">
        <v>0</v>
      </c>
    </row>
    <row r="616" spans="1:7" ht="15">
      <c r="A616" s="85" t="s">
        <v>1580</v>
      </c>
      <c r="B616" s="85">
        <v>3</v>
      </c>
      <c r="C616" s="122">
        <v>0</v>
      </c>
      <c r="D616" s="85" t="s">
        <v>1399</v>
      </c>
      <c r="E616" s="85" t="b">
        <v>0</v>
      </c>
      <c r="F616" s="85" t="b">
        <v>0</v>
      </c>
      <c r="G616" s="85" t="b">
        <v>0</v>
      </c>
    </row>
    <row r="617" spans="1:7" ht="15">
      <c r="A617" s="85" t="s">
        <v>1581</v>
      </c>
      <c r="B617" s="85">
        <v>3</v>
      </c>
      <c r="C617" s="122">
        <v>0</v>
      </c>
      <c r="D617" s="85" t="s">
        <v>1399</v>
      </c>
      <c r="E617" s="85" t="b">
        <v>0</v>
      </c>
      <c r="F617" s="85" t="b">
        <v>0</v>
      </c>
      <c r="G617" s="85" t="b">
        <v>0</v>
      </c>
    </row>
    <row r="618" spans="1:7" ht="15">
      <c r="A618" s="85" t="s">
        <v>1865</v>
      </c>
      <c r="B618" s="85">
        <v>3</v>
      </c>
      <c r="C618" s="122">
        <v>0</v>
      </c>
      <c r="D618" s="85" t="s">
        <v>1399</v>
      </c>
      <c r="E618" s="85" t="b">
        <v>0</v>
      </c>
      <c r="F618" s="85" t="b">
        <v>0</v>
      </c>
      <c r="G618" s="85" t="b">
        <v>0</v>
      </c>
    </row>
    <row r="619" spans="1:7" ht="15">
      <c r="A619" s="85" t="s">
        <v>1866</v>
      </c>
      <c r="B619" s="85">
        <v>3</v>
      </c>
      <c r="C619" s="122">
        <v>0</v>
      </c>
      <c r="D619" s="85" t="s">
        <v>1399</v>
      </c>
      <c r="E619" s="85" t="b">
        <v>0</v>
      </c>
      <c r="F619" s="85" t="b">
        <v>0</v>
      </c>
      <c r="G619" s="85" t="b">
        <v>0</v>
      </c>
    </row>
    <row r="620" spans="1:7" ht="15">
      <c r="A620" s="85" t="s">
        <v>1867</v>
      </c>
      <c r="B620" s="85">
        <v>3</v>
      </c>
      <c r="C620" s="122">
        <v>0</v>
      </c>
      <c r="D620" s="85" t="s">
        <v>1399</v>
      </c>
      <c r="E620" s="85" t="b">
        <v>0</v>
      </c>
      <c r="F620" s="85" t="b">
        <v>0</v>
      </c>
      <c r="G620" s="85" t="b">
        <v>0</v>
      </c>
    </row>
    <row r="621" spans="1:7" ht="15">
      <c r="A621" s="85" t="s">
        <v>1868</v>
      </c>
      <c r="B621" s="85">
        <v>3</v>
      </c>
      <c r="C621" s="122">
        <v>0</v>
      </c>
      <c r="D621" s="85" t="s">
        <v>1399</v>
      </c>
      <c r="E621" s="85" t="b">
        <v>0</v>
      </c>
      <c r="F621" s="85" t="b">
        <v>0</v>
      </c>
      <c r="G621" s="85" t="b">
        <v>0</v>
      </c>
    </row>
    <row r="622" spans="1:7" ht="15">
      <c r="A622" s="85" t="s">
        <v>1869</v>
      </c>
      <c r="B622" s="85">
        <v>3</v>
      </c>
      <c r="C622" s="122">
        <v>0</v>
      </c>
      <c r="D622" s="85" t="s">
        <v>1399</v>
      </c>
      <c r="E622" s="85" t="b">
        <v>0</v>
      </c>
      <c r="F622" s="85" t="b">
        <v>0</v>
      </c>
      <c r="G622" s="85" t="b">
        <v>0</v>
      </c>
    </row>
    <row r="623" spans="1:7" ht="15">
      <c r="A623" s="85" t="s">
        <v>1870</v>
      </c>
      <c r="B623" s="85">
        <v>3</v>
      </c>
      <c r="C623" s="122">
        <v>0</v>
      </c>
      <c r="D623" s="85" t="s">
        <v>1399</v>
      </c>
      <c r="E623" s="85" t="b">
        <v>0</v>
      </c>
      <c r="F623" s="85" t="b">
        <v>0</v>
      </c>
      <c r="G623" s="85" t="b">
        <v>0</v>
      </c>
    </row>
    <row r="624" spans="1:7" ht="15">
      <c r="A624" s="85" t="s">
        <v>1871</v>
      </c>
      <c r="B624" s="85">
        <v>3</v>
      </c>
      <c r="C624" s="122">
        <v>0</v>
      </c>
      <c r="D624" s="85" t="s">
        <v>1399</v>
      </c>
      <c r="E624" s="85" t="b">
        <v>0</v>
      </c>
      <c r="F624" s="85" t="b">
        <v>0</v>
      </c>
      <c r="G624" s="85" t="b">
        <v>0</v>
      </c>
    </row>
    <row r="625" spans="1:7" ht="15">
      <c r="A625" s="85" t="s">
        <v>1934</v>
      </c>
      <c r="B625" s="85">
        <v>3</v>
      </c>
      <c r="C625" s="122">
        <v>0</v>
      </c>
      <c r="D625" s="85" t="s">
        <v>1399</v>
      </c>
      <c r="E625" s="85" t="b">
        <v>0</v>
      </c>
      <c r="F625" s="85" t="b">
        <v>0</v>
      </c>
      <c r="G625" s="85" t="b">
        <v>0</v>
      </c>
    </row>
    <row r="626" spans="1:7" ht="15">
      <c r="A626" s="85" t="s">
        <v>1506</v>
      </c>
      <c r="B626" s="85">
        <v>3</v>
      </c>
      <c r="C626" s="122">
        <v>0</v>
      </c>
      <c r="D626" s="85" t="s">
        <v>1399</v>
      </c>
      <c r="E626" s="85" t="b">
        <v>0</v>
      </c>
      <c r="F626" s="85" t="b">
        <v>0</v>
      </c>
      <c r="G626" s="85" t="b">
        <v>0</v>
      </c>
    </row>
    <row r="627" spans="1:7" ht="15">
      <c r="A627" s="85" t="s">
        <v>1857</v>
      </c>
      <c r="B627" s="85">
        <v>3</v>
      </c>
      <c r="C627" s="122">
        <v>0</v>
      </c>
      <c r="D627" s="85" t="s">
        <v>1399</v>
      </c>
      <c r="E627" s="85" t="b">
        <v>0</v>
      </c>
      <c r="F627" s="85" t="b">
        <v>0</v>
      </c>
      <c r="G627" s="85" t="b">
        <v>0</v>
      </c>
    </row>
    <row r="628" spans="1:7" ht="15">
      <c r="A628" s="85" t="s">
        <v>1505</v>
      </c>
      <c r="B628" s="85">
        <v>3</v>
      </c>
      <c r="C628" s="122">
        <v>0</v>
      </c>
      <c r="D628" s="85" t="s">
        <v>1399</v>
      </c>
      <c r="E628" s="85" t="b">
        <v>0</v>
      </c>
      <c r="F628" s="85" t="b">
        <v>0</v>
      </c>
      <c r="G628" s="85" t="b">
        <v>0</v>
      </c>
    </row>
    <row r="629" spans="1:7" ht="15">
      <c r="A629" s="85" t="s">
        <v>1532</v>
      </c>
      <c r="B629" s="85">
        <v>3</v>
      </c>
      <c r="C629" s="122">
        <v>0</v>
      </c>
      <c r="D629" s="85" t="s">
        <v>1399</v>
      </c>
      <c r="E629" s="85" t="b">
        <v>0</v>
      </c>
      <c r="F629" s="85" t="b">
        <v>0</v>
      </c>
      <c r="G629" s="85" t="b">
        <v>0</v>
      </c>
    </row>
    <row r="630" spans="1:7" ht="15">
      <c r="A630" s="85" t="s">
        <v>1935</v>
      </c>
      <c r="B630" s="85">
        <v>3</v>
      </c>
      <c r="C630" s="122">
        <v>0</v>
      </c>
      <c r="D630" s="85" t="s">
        <v>1399</v>
      </c>
      <c r="E630" s="85" t="b">
        <v>0</v>
      </c>
      <c r="F630" s="85" t="b">
        <v>0</v>
      </c>
      <c r="G630" s="85" t="b">
        <v>0</v>
      </c>
    </row>
    <row r="631" spans="1:7" ht="15">
      <c r="A631" s="85" t="s">
        <v>1505</v>
      </c>
      <c r="B631" s="85">
        <v>3</v>
      </c>
      <c r="C631" s="122">
        <v>0</v>
      </c>
      <c r="D631" s="85" t="s">
        <v>1400</v>
      </c>
      <c r="E631" s="85" t="b">
        <v>0</v>
      </c>
      <c r="F631" s="85" t="b">
        <v>0</v>
      </c>
      <c r="G631" s="85" t="b">
        <v>0</v>
      </c>
    </row>
    <row r="632" spans="1:7" ht="15">
      <c r="A632" s="85" t="s">
        <v>1561</v>
      </c>
      <c r="B632" s="85">
        <v>3</v>
      </c>
      <c r="C632" s="122">
        <v>0</v>
      </c>
      <c r="D632" s="85" t="s">
        <v>1400</v>
      </c>
      <c r="E632" s="85" t="b">
        <v>0</v>
      </c>
      <c r="F632" s="85" t="b">
        <v>0</v>
      </c>
      <c r="G632" s="85" t="b">
        <v>0</v>
      </c>
    </row>
    <row r="633" spans="1:7" ht="15">
      <c r="A633" s="85" t="s">
        <v>1873</v>
      </c>
      <c r="B633" s="85">
        <v>6</v>
      </c>
      <c r="C633" s="122">
        <v>0</v>
      </c>
      <c r="D633" s="85" t="s">
        <v>1401</v>
      </c>
      <c r="E633" s="85" t="b">
        <v>0</v>
      </c>
      <c r="F633" s="85" t="b">
        <v>0</v>
      </c>
      <c r="G633" s="85" t="b">
        <v>0</v>
      </c>
    </row>
    <row r="634" spans="1:7" ht="15">
      <c r="A634" s="85" t="s">
        <v>1989</v>
      </c>
      <c r="B634" s="85">
        <v>2</v>
      </c>
      <c r="C634" s="122">
        <v>0</v>
      </c>
      <c r="D634" s="85" t="s">
        <v>1401</v>
      </c>
      <c r="E634" s="85" t="b">
        <v>0</v>
      </c>
      <c r="F634" s="85" t="b">
        <v>0</v>
      </c>
      <c r="G634" s="85" t="b">
        <v>0</v>
      </c>
    </row>
    <row r="635" spans="1:7" ht="15">
      <c r="A635" s="85" t="s">
        <v>1990</v>
      </c>
      <c r="B635" s="85">
        <v>2</v>
      </c>
      <c r="C635" s="122">
        <v>0</v>
      </c>
      <c r="D635" s="85" t="s">
        <v>1401</v>
      </c>
      <c r="E635" s="85" t="b">
        <v>0</v>
      </c>
      <c r="F635" s="85" t="b">
        <v>0</v>
      </c>
      <c r="G635" s="85" t="b">
        <v>0</v>
      </c>
    </row>
    <row r="636" spans="1:7" ht="15">
      <c r="A636" s="85" t="s">
        <v>1991</v>
      </c>
      <c r="B636" s="85">
        <v>2</v>
      </c>
      <c r="C636" s="122">
        <v>0</v>
      </c>
      <c r="D636" s="85" t="s">
        <v>1401</v>
      </c>
      <c r="E636" s="85" t="b">
        <v>0</v>
      </c>
      <c r="F636" s="85" t="b">
        <v>0</v>
      </c>
      <c r="G636" s="85" t="b">
        <v>0</v>
      </c>
    </row>
    <row r="637" spans="1:7" ht="15">
      <c r="A637" s="85" t="s">
        <v>1872</v>
      </c>
      <c r="B637" s="85">
        <v>2</v>
      </c>
      <c r="C637" s="122">
        <v>0</v>
      </c>
      <c r="D637" s="85" t="s">
        <v>1401</v>
      </c>
      <c r="E637" s="85" t="b">
        <v>0</v>
      </c>
      <c r="F637" s="85" t="b">
        <v>0</v>
      </c>
      <c r="G637" s="85" t="b">
        <v>0</v>
      </c>
    </row>
    <row r="638" spans="1:7" ht="15">
      <c r="A638" s="85" t="s">
        <v>1929</v>
      </c>
      <c r="B638" s="85">
        <v>2</v>
      </c>
      <c r="C638" s="122">
        <v>0</v>
      </c>
      <c r="D638" s="85" t="s">
        <v>1401</v>
      </c>
      <c r="E638" s="85" t="b">
        <v>0</v>
      </c>
      <c r="F638" s="85" t="b">
        <v>0</v>
      </c>
      <c r="G638" s="85" t="b">
        <v>0</v>
      </c>
    </row>
    <row r="639" spans="1:7" ht="15">
      <c r="A639" s="85" t="s">
        <v>1992</v>
      </c>
      <c r="B639" s="85">
        <v>2</v>
      </c>
      <c r="C639" s="122">
        <v>0</v>
      </c>
      <c r="D639" s="85" t="s">
        <v>1401</v>
      </c>
      <c r="E639" s="85" t="b">
        <v>0</v>
      </c>
      <c r="F639" s="85" t="b">
        <v>0</v>
      </c>
      <c r="G639" s="85" t="b">
        <v>0</v>
      </c>
    </row>
    <row r="640" spans="1:7" ht="15">
      <c r="A640" s="85" t="s">
        <v>1937</v>
      </c>
      <c r="B640" s="85">
        <v>2</v>
      </c>
      <c r="C640" s="122">
        <v>0</v>
      </c>
      <c r="D640" s="85" t="s">
        <v>1401</v>
      </c>
      <c r="E640" s="85" t="b">
        <v>0</v>
      </c>
      <c r="F640" s="85" t="b">
        <v>0</v>
      </c>
      <c r="G640" s="85" t="b">
        <v>0</v>
      </c>
    </row>
    <row r="641" spans="1:7" ht="15">
      <c r="A641" s="85" t="s">
        <v>1993</v>
      </c>
      <c r="B641" s="85">
        <v>2</v>
      </c>
      <c r="C641" s="122">
        <v>0</v>
      </c>
      <c r="D641" s="85" t="s">
        <v>1401</v>
      </c>
      <c r="E641" s="85" t="b">
        <v>0</v>
      </c>
      <c r="F641" s="85" t="b">
        <v>0</v>
      </c>
      <c r="G641" s="85" t="b">
        <v>0</v>
      </c>
    </row>
    <row r="642" spans="1:7" ht="15">
      <c r="A642" s="85" t="s">
        <v>1994</v>
      </c>
      <c r="B642" s="85">
        <v>2</v>
      </c>
      <c r="C642" s="122">
        <v>0</v>
      </c>
      <c r="D642" s="85" t="s">
        <v>1401</v>
      </c>
      <c r="E642" s="85" t="b">
        <v>0</v>
      </c>
      <c r="F642" s="85" t="b">
        <v>0</v>
      </c>
      <c r="G642" s="85" t="b">
        <v>0</v>
      </c>
    </row>
    <row r="643" spans="1:7" ht="15">
      <c r="A643" s="85" t="s">
        <v>1569</v>
      </c>
      <c r="B643" s="85">
        <v>2</v>
      </c>
      <c r="C643" s="122">
        <v>0</v>
      </c>
      <c r="D643" s="85" t="s">
        <v>1401</v>
      </c>
      <c r="E643" s="85" t="b">
        <v>0</v>
      </c>
      <c r="F643" s="85" t="b">
        <v>0</v>
      </c>
      <c r="G643" s="85" t="b">
        <v>0</v>
      </c>
    </row>
    <row r="644" spans="1:7" ht="15">
      <c r="A644" s="85" t="s">
        <v>386</v>
      </c>
      <c r="B644" s="85">
        <v>2</v>
      </c>
      <c r="C644" s="122">
        <v>0</v>
      </c>
      <c r="D644" s="85" t="s">
        <v>1401</v>
      </c>
      <c r="E644" s="85" t="b">
        <v>0</v>
      </c>
      <c r="F644" s="85" t="b">
        <v>0</v>
      </c>
      <c r="G644" s="85" t="b">
        <v>0</v>
      </c>
    </row>
    <row r="645" spans="1:7" ht="15">
      <c r="A645" s="85" t="s">
        <v>1995</v>
      </c>
      <c r="B645" s="85">
        <v>2</v>
      </c>
      <c r="C645" s="122">
        <v>0</v>
      </c>
      <c r="D645" s="85" t="s">
        <v>1401</v>
      </c>
      <c r="E645" s="85" t="b">
        <v>0</v>
      </c>
      <c r="F645" s="85" t="b">
        <v>0</v>
      </c>
      <c r="G645" s="85" t="b">
        <v>0</v>
      </c>
    </row>
    <row r="646" spans="1:7" ht="15">
      <c r="A646" s="85" t="s">
        <v>1996</v>
      </c>
      <c r="B646" s="85">
        <v>2</v>
      </c>
      <c r="C646" s="122">
        <v>0</v>
      </c>
      <c r="D646" s="85" t="s">
        <v>1401</v>
      </c>
      <c r="E646" s="85" t="b">
        <v>0</v>
      </c>
      <c r="F646" s="85" t="b">
        <v>0</v>
      </c>
      <c r="G646" s="85" t="b">
        <v>0</v>
      </c>
    </row>
    <row r="647" spans="1:7" ht="15">
      <c r="A647" s="85" t="s">
        <v>1997</v>
      </c>
      <c r="B647" s="85">
        <v>2</v>
      </c>
      <c r="C647" s="122">
        <v>0</v>
      </c>
      <c r="D647" s="85" t="s">
        <v>1401</v>
      </c>
      <c r="E647" s="85" t="b">
        <v>0</v>
      </c>
      <c r="F647" s="85" t="b">
        <v>0</v>
      </c>
      <c r="G647" s="85" t="b">
        <v>0</v>
      </c>
    </row>
    <row r="648" spans="1:7" ht="15">
      <c r="A648" s="85" t="s">
        <v>1506</v>
      </c>
      <c r="B648" s="85">
        <v>2</v>
      </c>
      <c r="C648" s="122">
        <v>0</v>
      </c>
      <c r="D648" s="85" t="s">
        <v>1401</v>
      </c>
      <c r="E648" s="85" t="b">
        <v>0</v>
      </c>
      <c r="F648" s="85" t="b">
        <v>0</v>
      </c>
      <c r="G648" s="85" t="b">
        <v>0</v>
      </c>
    </row>
    <row r="649" spans="1:7" ht="15">
      <c r="A649" s="85" t="s">
        <v>1505</v>
      </c>
      <c r="B649" s="85">
        <v>2</v>
      </c>
      <c r="C649" s="122">
        <v>0</v>
      </c>
      <c r="D649" s="85" t="s">
        <v>1401</v>
      </c>
      <c r="E649" s="85" t="b">
        <v>0</v>
      </c>
      <c r="F649" s="85" t="b">
        <v>0</v>
      </c>
      <c r="G64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2051</v>
      </c>
      <c r="B1" s="13" t="s">
        <v>2052</v>
      </c>
      <c r="C1" s="13" t="s">
        <v>2045</v>
      </c>
      <c r="D1" s="13" t="s">
        <v>2046</v>
      </c>
      <c r="E1" s="13" t="s">
        <v>2053</v>
      </c>
      <c r="F1" s="13" t="s">
        <v>144</v>
      </c>
      <c r="G1" s="13" t="s">
        <v>2054</v>
      </c>
      <c r="H1" s="13" t="s">
        <v>2055</v>
      </c>
      <c r="I1" s="13" t="s">
        <v>2056</v>
      </c>
      <c r="J1" s="13" t="s">
        <v>2057</v>
      </c>
      <c r="K1" s="13" t="s">
        <v>2058</v>
      </c>
      <c r="L1" s="13" t="s">
        <v>2059</v>
      </c>
    </row>
    <row r="2" spans="1:12" ht="15">
      <c r="A2" s="85" t="s">
        <v>1508</v>
      </c>
      <c r="B2" s="85" t="s">
        <v>1511</v>
      </c>
      <c r="C2" s="85">
        <v>44</v>
      </c>
      <c r="D2" s="122">
        <v>0.008762755452643498</v>
      </c>
      <c r="E2" s="122">
        <v>1.5197655098561946</v>
      </c>
      <c r="F2" s="85" t="s">
        <v>2047</v>
      </c>
      <c r="G2" s="85" t="b">
        <v>0</v>
      </c>
      <c r="H2" s="85" t="b">
        <v>0</v>
      </c>
      <c r="I2" s="85" t="b">
        <v>0</v>
      </c>
      <c r="J2" s="85" t="b">
        <v>0</v>
      </c>
      <c r="K2" s="85" t="b">
        <v>0</v>
      </c>
      <c r="L2" s="85" t="b">
        <v>0</v>
      </c>
    </row>
    <row r="3" spans="1:12" ht="15">
      <c r="A3" s="85" t="s">
        <v>1507</v>
      </c>
      <c r="B3" s="85" t="s">
        <v>1525</v>
      </c>
      <c r="C3" s="85">
        <v>38</v>
      </c>
      <c r="D3" s="122">
        <v>0.01385004861097806</v>
      </c>
      <c r="E3" s="122">
        <v>1.4930312566089499</v>
      </c>
      <c r="F3" s="85" t="s">
        <v>2047</v>
      </c>
      <c r="G3" s="85" t="b">
        <v>0</v>
      </c>
      <c r="H3" s="85" t="b">
        <v>0</v>
      </c>
      <c r="I3" s="85" t="b">
        <v>0</v>
      </c>
      <c r="J3" s="85" t="b">
        <v>0</v>
      </c>
      <c r="K3" s="85" t="b">
        <v>0</v>
      </c>
      <c r="L3" s="85" t="b">
        <v>0</v>
      </c>
    </row>
    <row r="4" spans="1:12" ht="15">
      <c r="A4" s="85" t="s">
        <v>1525</v>
      </c>
      <c r="B4" s="85" t="s">
        <v>1508</v>
      </c>
      <c r="C4" s="85">
        <v>38</v>
      </c>
      <c r="D4" s="122">
        <v>0.01385004861097806</v>
      </c>
      <c r="E4" s="122">
        <v>1.5197655098561946</v>
      </c>
      <c r="F4" s="85" t="s">
        <v>2047</v>
      </c>
      <c r="G4" s="85" t="b">
        <v>0</v>
      </c>
      <c r="H4" s="85" t="b">
        <v>0</v>
      </c>
      <c r="I4" s="85" t="b">
        <v>0</v>
      </c>
      <c r="J4" s="85" t="b">
        <v>0</v>
      </c>
      <c r="K4" s="85" t="b">
        <v>0</v>
      </c>
      <c r="L4" s="85" t="b">
        <v>0</v>
      </c>
    </row>
    <row r="5" spans="1:12" ht="15">
      <c r="A5" s="85" t="s">
        <v>1505</v>
      </c>
      <c r="B5" s="85" t="s">
        <v>1532</v>
      </c>
      <c r="C5" s="85">
        <v>33</v>
      </c>
      <c r="D5" s="122">
        <v>0.008441050410005695</v>
      </c>
      <c r="E5" s="122">
        <v>1.4557831991893204</v>
      </c>
      <c r="F5" s="85" t="s">
        <v>2047</v>
      </c>
      <c r="G5" s="85" t="b">
        <v>0</v>
      </c>
      <c r="H5" s="85" t="b">
        <v>0</v>
      </c>
      <c r="I5" s="85" t="b">
        <v>0</v>
      </c>
      <c r="J5" s="85" t="b">
        <v>0</v>
      </c>
      <c r="K5" s="85" t="b">
        <v>0</v>
      </c>
      <c r="L5" s="85" t="b">
        <v>0</v>
      </c>
    </row>
    <row r="6" spans="1:12" ht="15">
      <c r="A6" s="85" t="s">
        <v>1516</v>
      </c>
      <c r="B6" s="85" t="s">
        <v>1838</v>
      </c>
      <c r="C6" s="85">
        <v>26</v>
      </c>
      <c r="D6" s="122">
        <v>0.007870857924291222</v>
      </c>
      <c r="E6" s="122">
        <v>1.555678065746839</v>
      </c>
      <c r="F6" s="85" t="s">
        <v>2047</v>
      </c>
      <c r="G6" s="85" t="b">
        <v>0</v>
      </c>
      <c r="H6" s="85" t="b">
        <v>0</v>
      </c>
      <c r="I6" s="85" t="b">
        <v>0</v>
      </c>
      <c r="J6" s="85" t="b">
        <v>0</v>
      </c>
      <c r="K6" s="85" t="b">
        <v>0</v>
      </c>
      <c r="L6" s="85" t="b">
        <v>0</v>
      </c>
    </row>
    <row r="7" spans="1:12" ht="15">
      <c r="A7" s="85" t="s">
        <v>1507</v>
      </c>
      <c r="B7" s="85" t="s">
        <v>1510</v>
      </c>
      <c r="C7" s="85">
        <v>25</v>
      </c>
      <c r="D7" s="122">
        <v>0.0077611668364054</v>
      </c>
      <c r="E7" s="122">
        <v>1.4930312566089499</v>
      </c>
      <c r="F7" s="85" t="s">
        <v>2047</v>
      </c>
      <c r="G7" s="85" t="b">
        <v>0</v>
      </c>
      <c r="H7" s="85" t="b">
        <v>0</v>
      </c>
      <c r="I7" s="85" t="b">
        <v>0</v>
      </c>
      <c r="J7" s="85" t="b">
        <v>0</v>
      </c>
      <c r="K7" s="85" t="b">
        <v>0</v>
      </c>
      <c r="L7" s="85" t="b">
        <v>0</v>
      </c>
    </row>
    <row r="8" spans="1:12" ht="15">
      <c r="A8" s="85" t="s">
        <v>1510</v>
      </c>
      <c r="B8" s="85" t="s">
        <v>1508</v>
      </c>
      <c r="C8" s="85">
        <v>25</v>
      </c>
      <c r="D8" s="122">
        <v>0.0077611668364054</v>
      </c>
      <c r="E8" s="122">
        <v>1.5197655098561946</v>
      </c>
      <c r="F8" s="85" t="s">
        <v>2047</v>
      </c>
      <c r="G8" s="85" t="b">
        <v>0</v>
      </c>
      <c r="H8" s="85" t="b">
        <v>0</v>
      </c>
      <c r="I8" s="85" t="b">
        <v>0</v>
      </c>
      <c r="J8" s="85" t="b">
        <v>0</v>
      </c>
      <c r="K8" s="85" t="b">
        <v>0</v>
      </c>
      <c r="L8" s="85" t="b">
        <v>0</v>
      </c>
    </row>
    <row r="9" spans="1:12" ht="15">
      <c r="A9" s="85" t="s">
        <v>1511</v>
      </c>
      <c r="B9" s="85" t="s">
        <v>386</v>
      </c>
      <c r="C9" s="85">
        <v>25</v>
      </c>
      <c r="D9" s="122">
        <v>0.0077611668364054</v>
      </c>
      <c r="E9" s="122">
        <v>1.5684434131757206</v>
      </c>
      <c r="F9" s="85" t="s">
        <v>2047</v>
      </c>
      <c r="G9" s="85" t="b">
        <v>0</v>
      </c>
      <c r="H9" s="85" t="b">
        <v>0</v>
      </c>
      <c r="I9" s="85" t="b">
        <v>0</v>
      </c>
      <c r="J9" s="85" t="b">
        <v>0</v>
      </c>
      <c r="K9" s="85" t="b">
        <v>0</v>
      </c>
      <c r="L9" s="85" t="b">
        <v>0</v>
      </c>
    </row>
    <row r="10" spans="1:12" ht="15">
      <c r="A10" s="85" t="s">
        <v>386</v>
      </c>
      <c r="B10" s="85" t="s">
        <v>1512</v>
      </c>
      <c r="C10" s="85">
        <v>25</v>
      </c>
      <c r="D10" s="122">
        <v>0.0077611668364054</v>
      </c>
      <c r="E10" s="122">
        <v>1.555678065746839</v>
      </c>
      <c r="F10" s="85" t="s">
        <v>2047</v>
      </c>
      <c r="G10" s="85" t="b">
        <v>0</v>
      </c>
      <c r="H10" s="85" t="b">
        <v>0</v>
      </c>
      <c r="I10" s="85" t="b">
        <v>0</v>
      </c>
      <c r="J10" s="85" t="b">
        <v>0</v>
      </c>
      <c r="K10" s="85" t="b">
        <v>0</v>
      </c>
      <c r="L10" s="85" t="b">
        <v>0</v>
      </c>
    </row>
    <row r="11" spans="1:12" ht="15">
      <c r="A11" s="85" t="s">
        <v>1512</v>
      </c>
      <c r="B11" s="85" t="s">
        <v>1513</v>
      </c>
      <c r="C11" s="85">
        <v>25</v>
      </c>
      <c r="D11" s="122">
        <v>0.0077611668364054</v>
      </c>
      <c r="E11" s="122">
        <v>1.6115358832118398</v>
      </c>
      <c r="F11" s="85" t="s">
        <v>2047</v>
      </c>
      <c r="G11" s="85" t="b">
        <v>0</v>
      </c>
      <c r="H11" s="85" t="b">
        <v>0</v>
      </c>
      <c r="I11" s="85" t="b">
        <v>0</v>
      </c>
      <c r="J11" s="85" t="b">
        <v>0</v>
      </c>
      <c r="K11" s="85" t="b">
        <v>1</v>
      </c>
      <c r="L11" s="85" t="b">
        <v>0</v>
      </c>
    </row>
    <row r="12" spans="1:12" ht="15">
      <c r="A12" s="85" t="s">
        <v>1513</v>
      </c>
      <c r="B12" s="85" t="s">
        <v>1514</v>
      </c>
      <c r="C12" s="85">
        <v>25</v>
      </c>
      <c r="D12" s="122">
        <v>0.0077611668364054</v>
      </c>
      <c r="E12" s="122">
        <v>1.6115358832118398</v>
      </c>
      <c r="F12" s="85" t="s">
        <v>2047</v>
      </c>
      <c r="G12" s="85" t="b">
        <v>0</v>
      </c>
      <c r="H12" s="85" t="b">
        <v>1</v>
      </c>
      <c r="I12" s="85" t="b">
        <v>0</v>
      </c>
      <c r="J12" s="85" t="b">
        <v>0</v>
      </c>
      <c r="K12" s="85" t="b">
        <v>0</v>
      </c>
      <c r="L12" s="85" t="b">
        <v>0</v>
      </c>
    </row>
    <row r="13" spans="1:12" ht="15">
      <c r="A13" s="85" t="s">
        <v>1514</v>
      </c>
      <c r="B13" s="85" t="s">
        <v>1515</v>
      </c>
      <c r="C13" s="85">
        <v>25</v>
      </c>
      <c r="D13" s="122">
        <v>0.0077611668364054</v>
      </c>
      <c r="E13" s="122">
        <v>1.9211660506377388</v>
      </c>
      <c r="F13" s="85" t="s">
        <v>2047</v>
      </c>
      <c r="G13" s="85" t="b">
        <v>0</v>
      </c>
      <c r="H13" s="85" t="b">
        <v>0</v>
      </c>
      <c r="I13" s="85" t="b">
        <v>0</v>
      </c>
      <c r="J13" s="85" t="b">
        <v>0</v>
      </c>
      <c r="K13" s="85" t="b">
        <v>0</v>
      </c>
      <c r="L13" s="85" t="b">
        <v>0</v>
      </c>
    </row>
    <row r="14" spans="1:12" ht="15">
      <c r="A14" s="85" t="s">
        <v>1515</v>
      </c>
      <c r="B14" s="85" t="s">
        <v>1516</v>
      </c>
      <c r="C14" s="85">
        <v>25</v>
      </c>
      <c r="D14" s="122">
        <v>0.0077611668364054</v>
      </c>
      <c r="E14" s="122">
        <v>1.555678065746839</v>
      </c>
      <c r="F14" s="85" t="s">
        <v>2047</v>
      </c>
      <c r="G14" s="85" t="b">
        <v>0</v>
      </c>
      <c r="H14" s="85" t="b">
        <v>0</v>
      </c>
      <c r="I14" s="85" t="b">
        <v>0</v>
      </c>
      <c r="J14" s="85" t="b">
        <v>0</v>
      </c>
      <c r="K14" s="85" t="b">
        <v>0</v>
      </c>
      <c r="L14" s="85" t="b">
        <v>0</v>
      </c>
    </row>
    <row r="15" spans="1:12" ht="15">
      <c r="A15" s="85" t="s">
        <v>1516</v>
      </c>
      <c r="B15" s="85" t="s">
        <v>1487</v>
      </c>
      <c r="C15" s="85">
        <v>25</v>
      </c>
      <c r="D15" s="122">
        <v>0.0077611668364054</v>
      </c>
      <c r="E15" s="122">
        <v>1.555678065746839</v>
      </c>
      <c r="F15" s="85" t="s">
        <v>2047</v>
      </c>
      <c r="G15" s="85" t="b">
        <v>0</v>
      </c>
      <c r="H15" s="85" t="b">
        <v>0</v>
      </c>
      <c r="I15" s="85" t="b">
        <v>0</v>
      </c>
      <c r="J15" s="85" t="b">
        <v>0</v>
      </c>
      <c r="K15" s="85" t="b">
        <v>1</v>
      </c>
      <c r="L15" s="85" t="b">
        <v>0</v>
      </c>
    </row>
    <row r="16" spans="1:12" ht="15">
      <c r="A16" s="85" t="s">
        <v>1487</v>
      </c>
      <c r="B16" s="85" t="s">
        <v>1505</v>
      </c>
      <c r="C16" s="85">
        <v>25</v>
      </c>
      <c r="D16" s="122">
        <v>0.0077611668364054</v>
      </c>
      <c r="E16" s="122">
        <v>1.3191060593097763</v>
      </c>
      <c r="F16" s="85" t="s">
        <v>2047</v>
      </c>
      <c r="G16" s="85" t="b">
        <v>0</v>
      </c>
      <c r="H16" s="85" t="b">
        <v>1</v>
      </c>
      <c r="I16" s="85" t="b">
        <v>0</v>
      </c>
      <c r="J16" s="85" t="b">
        <v>0</v>
      </c>
      <c r="K16" s="85" t="b">
        <v>0</v>
      </c>
      <c r="L16" s="85" t="b">
        <v>0</v>
      </c>
    </row>
    <row r="17" spans="1:12" ht="15">
      <c r="A17" s="85" t="s">
        <v>1532</v>
      </c>
      <c r="B17" s="85" t="s">
        <v>1506</v>
      </c>
      <c r="C17" s="85">
        <v>25</v>
      </c>
      <c r="D17" s="122">
        <v>0.0077611668364054</v>
      </c>
      <c r="E17" s="122">
        <v>1.3722609453491532</v>
      </c>
      <c r="F17" s="85" t="s">
        <v>2047</v>
      </c>
      <c r="G17" s="85" t="b">
        <v>0</v>
      </c>
      <c r="H17" s="85" t="b">
        <v>0</v>
      </c>
      <c r="I17" s="85" t="b">
        <v>0</v>
      </c>
      <c r="J17" s="85" t="b">
        <v>0</v>
      </c>
      <c r="K17" s="85" t="b">
        <v>0</v>
      </c>
      <c r="L17" s="85" t="b">
        <v>0</v>
      </c>
    </row>
    <row r="18" spans="1:12" ht="15">
      <c r="A18" s="85" t="s">
        <v>1505</v>
      </c>
      <c r="B18" s="85" t="s">
        <v>1506</v>
      </c>
      <c r="C18" s="85">
        <v>22</v>
      </c>
      <c r="D18" s="122">
        <v>0.007383490103750392</v>
      </c>
      <c r="E18" s="122">
        <v>0.9005787887210853</v>
      </c>
      <c r="F18" s="85" t="s">
        <v>2047</v>
      </c>
      <c r="G18" s="85" t="b">
        <v>0</v>
      </c>
      <c r="H18" s="85" t="b">
        <v>0</v>
      </c>
      <c r="I18" s="85" t="b">
        <v>0</v>
      </c>
      <c r="J18" s="85" t="b">
        <v>0</v>
      </c>
      <c r="K18" s="85" t="b">
        <v>0</v>
      </c>
      <c r="L18" s="85" t="b">
        <v>0</v>
      </c>
    </row>
    <row r="19" spans="1:12" ht="15">
      <c r="A19" s="85" t="s">
        <v>386</v>
      </c>
      <c r="B19" s="85" t="s">
        <v>1507</v>
      </c>
      <c r="C19" s="85">
        <v>19</v>
      </c>
      <c r="D19" s="122">
        <v>0.00692502430548903</v>
      </c>
      <c r="E19" s="122">
        <v>1.2323716753717056</v>
      </c>
      <c r="F19" s="85" t="s">
        <v>2047</v>
      </c>
      <c r="G19" s="85" t="b">
        <v>0</v>
      </c>
      <c r="H19" s="85" t="b">
        <v>0</v>
      </c>
      <c r="I19" s="85" t="b">
        <v>0</v>
      </c>
      <c r="J19" s="85" t="b">
        <v>0</v>
      </c>
      <c r="K19" s="85" t="b">
        <v>0</v>
      </c>
      <c r="L19" s="85" t="b">
        <v>0</v>
      </c>
    </row>
    <row r="20" spans="1:12" ht="15">
      <c r="A20" s="85" t="s">
        <v>1511</v>
      </c>
      <c r="B20" s="85" t="s">
        <v>1526</v>
      </c>
      <c r="C20" s="85">
        <v>19</v>
      </c>
      <c r="D20" s="122">
        <v>0.00692502430548903</v>
      </c>
      <c r="E20" s="122">
        <v>1.6756533828235889</v>
      </c>
      <c r="F20" s="85" t="s">
        <v>2047</v>
      </c>
      <c r="G20" s="85" t="b">
        <v>0</v>
      </c>
      <c r="H20" s="85" t="b">
        <v>0</v>
      </c>
      <c r="I20" s="85" t="b">
        <v>0</v>
      </c>
      <c r="J20" s="85" t="b">
        <v>0</v>
      </c>
      <c r="K20" s="85" t="b">
        <v>0</v>
      </c>
      <c r="L20" s="85" t="b">
        <v>0</v>
      </c>
    </row>
    <row r="21" spans="1:12" ht="15">
      <c r="A21" s="85" t="s">
        <v>1526</v>
      </c>
      <c r="B21" s="85" t="s">
        <v>1527</v>
      </c>
      <c r="C21" s="85">
        <v>19</v>
      </c>
      <c r="D21" s="122">
        <v>0.00692502430548903</v>
      </c>
      <c r="E21" s="122">
        <v>2.0403524583569475</v>
      </c>
      <c r="F21" s="85" t="s">
        <v>2047</v>
      </c>
      <c r="G21" s="85" t="b">
        <v>0</v>
      </c>
      <c r="H21" s="85" t="b">
        <v>0</v>
      </c>
      <c r="I21" s="85" t="b">
        <v>0</v>
      </c>
      <c r="J21" s="85" t="b">
        <v>0</v>
      </c>
      <c r="K21" s="85" t="b">
        <v>0</v>
      </c>
      <c r="L21" s="85" t="b">
        <v>0</v>
      </c>
    </row>
    <row r="22" spans="1:12" ht="15">
      <c r="A22" s="85" t="s">
        <v>1527</v>
      </c>
      <c r="B22" s="85" t="s">
        <v>1513</v>
      </c>
      <c r="C22" s="85">
        <v>19</v>
      </c>
      <c r="D22" s="122">
        <v>0.00692502430548903</v>
      </c>
      <c r="E22" s="122">
        <v>1.61153588321184</v>
      </c>
      <c r="F22" s="85" t="s">
        <v>2047</v>
      </c>
      <c r="G22" s="85" t="b">
        <v>0</v>
      </c>
      <c r="H22" s="85" t="b">
        <v>0</v>
      </c>
      <c r="I22" s="85" t="b">
        <v>0</v>
      </c>
      <c r="J22" s="85" t="b">
        <v>0</v>
      </c>
      <c r="K22" s="85" t="b">
        <v>1</v>
      </c>
      <c r="L22" s="85" t="b">
        <v>0</v>
      </c>
    </row>
    <row r="23" spans="1:12" ht="15">
      <c r="A23" s="85" t="s">
        <v>1513</v>
      </c>
      <c r="B23" s="85" t="s">
        <v>1516</v>
      </c>
      <c r="C23" s="85">
        <v>19</v>
      </c>
      <c r="D23" s="122">
        <v>0.00692502430548903</v>
      </c>
      <c r="E23" s="122">
        <v>1.1268614906017316</v>
      </c>
      <c r="F23" s="85" t="s">
        <v>2047</v>
      </c>
      <c r="G23" s="85" t="b">
        <v>0</v>
      </c>
      <c r="H23" s="85" t="b">
        <v>1</v>
      </c>
      <c r="I23" s="85" t="b">
        <v>0</v>
      </c>
      <c r="J23" s="85" t="b">
        <v>0</v>
      </c>
      <c r="K23" s="85" t="b">
        <v>0</v>
      </c>
      <c r="L23" s="85" t="b">
        <v>0</v>
      </c>
    </row>
    <row r="24" spans="1:12" ht="15">
      <c r="A24" s="85" t="s">
        <v>1838</v>
      </c>
      <c r="B24" s="85" t="s">
        <v>1840</v>
      </c>
      <c r="C24" s="85">
        <v>19</v>
      </c>
      <c r="D24" s="122">
        <v>0.00692502430548903</v>
      </c>
      <c r="E24" s="122">
        <v>1.9041327113389583</v>
      </c>
      <c r="F24" s="85" t="s">
        <v>2047</v>
      </c>
      <c r="G24" s="85" t="b">
        <v>0</v>
      </c>
      <c r="H24" s="85" t="b">
        <v>0</v>
      </c>
      <c r="I24" s="85" t="b">
        <v>0</v>
      </c>
      <c r="J24" s="85" t="b">
        <v>0</v>
      </c>
      <c r="K24" s="85" t="b">
        <v>0</v>
      </c>
      <c r="L24" s="85" t="b">
        <v>0</v>
      </c>
    </row>
    <row r="25" spans="1:12" ht="15">
      <c r="A25" s="85" t="s">
        <v>1840</v>
      </c>
      <c r="B25" s="85" t="s">
        <v>1841</v>
      </c>
      <c r="C25" s="85">
        <v>19</v>
      </c>
      <c r="D25" s="122">
        <v>0.00692502430548903</v>
      </c>
      <c r="E25" s="122">
        <v>2.0403524583569475</v>
      </c>
      <c r="F25" s="85" t="s">
        <v>2047</v>
      </c>
      <c r="G25" s="85" t="b">
        <v>0</v>
      </c>
      <c r="H25" s="85" t="b">
        <v>0</v>
      </c>
      <c r="I25" s="85" t="b">
        <v>0</v>
      </c>
      <c r="J25" s="85" t="b">
        <v>0</v>
      </c>
      <c r="K25" s="85" t="b">
        <v>0</v>
      </c>
      <c r="L25" s="85" t="b">
        <v>0</v>
      </c>
    </row>
    <row r="26" spans="1:12" ht="15">
      <c r="A26" s="85" t="s">
        <v>1841</v>
      </c>
      <c r="B26" s="85" t="s">
        <v>1507</v>
      </c>
      <c r="C26" s="85">
        <v>19</v>
      </c>
      <c r="D26" s="122">
        <v>0.00692502430548903</v>
      </c>
      <c r="E26" s="122">
        <v>1.717046067981814</v>
      </c>
      <c r="F26" s="85" t="s">
        <v>2047</v>
      </c>
      <c r="G26" s="85" t="b">
        <v>0</v>
      </c>
      <c r="H26" s="85" t="b">
        <v>0</v>
      </c>
      <c r="I26" s="85" t="b">
        <v>0</v>
      </c>
      <c r="J26" s="85" t="b">
        <v>0</v>
      </c>
      <c r="K26" s="85" t="b">
        <v>0</v>
      </c>
      <c r="L26" s="85" t="b">
        <v>0</v>
      </c>
    </row>
    <row r="27" spans="1:12" ht="15">
      <c r="A27" s="85" t="s">
        <v>1508</v>
      </c>
      <c r="B27" s="85" t="s">
        <v>1547</v>
      </c>
      <c r="C27" s="85">
        <v>19</v>
      </c>
      <c r="D27" s="122">
        <v>0.00692502430548903</v>
      </c>
      <c r="E27" s="122">
        <v>1.3671553466500364</v>
      </c>
      <c r="F27" s="85" t="s">
        <v>2047</v>
      </c>
      <c r="G27" s="85" t="b">
        <v>0</v>
      </c>
      <c r="H27" s="85" t="b">
        <v>0</v>
      </c>
      <c r="I27" s="85" t="b">
        <v>0</v>
      </c>
      <c r="J27" s="85" t="b">
        <v>0</v>
      </c>
      <c r="K27" s="85" t="b">
        <v>0</v>
      </c>
      <c r="L27" s="85" t="b">
        <v>0</v>
      </c>
    </row>
    <row r="28" spans="1:12" ht="15">
      <c r="A28" s="85" t="s">
        <v>1547</v>
      </c>
      <c r="B28" s="85" t="s">
        <v>1842</v>
      </c>
      <c r="C28" s="85">
        <v>19</v>
      </c>
      <c r="D28" s="122">
        <v>0.00692502430548903</v>
      </c>
      <c r="E28" s="122">
        <v>1.887742295150789</v>
      </c>
      <c r="F28" s="85" t="s">
        <v>2047</v>
      </c>
      <c r="G28" s="85" t="b">
        <v>0</v>
      </c>
      <c r="H28" s="85" t="b">
        <v>0</v>
      </c>
      <c r="I28" s="85" t="b">
        <v>0</v>
      </c>
      <c r="J28" s="85" t="b">
        <v>0</v>
      </c>
      <c r="K28" s="85" t="b">
        <v>0</v>
      </c>
      <c r="L28" s="85" t="b">
        <v>0</v>
      </c>
    </row>
    <row r="29" spans="1:12" ht="15">
      <c r="A29" s="85" t="s">
        <v>1842</v>
      </c>
      <c r="B29" s="85" t="s">
        <v>1542</v>
      </c>
      <c r="C29" s="85">
        <v>19</v>
      </c>
      <c r="D29" s="122">
        <v>0.00692502430548903</v>
      </c>
      <c r="E29" s="122">
        <v>1.9388948175981704</v>
      </c>
      <c r="F29" s="85" t="s">
        <v>2047</v>
      </c>
      <c r="G29" s="85" t="b">
        <v>0</v>
      </c>
      <c r="H29" s="85" t="b">
        <v>0</v>
      </c>
      <c r="I29" s="85" t="b">
        <v>0</v>
      </c>
      <c r="J29" s="85" t="b">
        <v>0</v>
      </c>
      <c r="K29" s="85" t="b">
        <v>0</v>
      </c>
      <c r="L29" s="85" t="b">
        <v>0</v>
      </c>
    </row>
    <row r="30" spans="1:12" ht="15">
      <c r="A30" s="85" t="s">
        <v>1542</v>
      </c>
      <c r="B30" s="85" t="s">
        <v>1843</v>
      </c>
      <c r="C30" s="85">
        <v>19</v>
      </c>
      <c r="D30" s="122">
        <v>0.00692502430548903</v>
      </c>
      <c r="E30" s="122">
        <v>1.9388948175981704</v>
      </c>
      <c r="F30" s="85" t="s">
        <v>2047</v>
      </c>
      <c r="G30" s="85" t="b">
        <v>0</v>
      </c>
      <c r="H30" s="85" t="b">
        <v>0</v>
      </c>
      <c r="I30" s="85" t="b">
        <v>0</v>
      </c>
      <c r="J30" s="85" t="b">
        <v>0</v>
      </c>
      <c r="K30" s="85" t="b">
        <v>0</v>
      </c>
      <c r="L30" s="85" t="b">
        <v>0</v>
      </c>
    </row>
    <row r="31" spans="1:12" ht="15">
      <c r="A31" s="85" t="s">
        <v>1843</v>
      </c>
      <c r="B31" s="85" t="s">
        <v>1844</v>
      </c>
      <c r="C31" s="85">
        <v>19</v>
      </c>
      <c r="D31" s="122">
        <v>0.00692502430548903</v>
      </c>
      <c r="E31" s="122">
        <v>2.0403524583569475</v>
      </c>
      <c r="F31" s="85" t="s">
        <v>2047</v>
      </c>
      <c r="G31" s="85" t="b">
        <v>0</v>
      </c>
      <c r="H31" s="85" t="b">
        <v>0</v>
      </c>
      <c r="I31" s="85" t="b">
        <v>0</v>
      </c>
      <c r="J31" s="85" t="b">
        <v>0</v>
      </c>
      <c r="K31" s="85" t="b">
        <v>0</v>
      </c>
      <c r="L31" s="85" t="b">
        <v>0</v>
      </c>
    </row>
    <row r="32" spans="1:12" ht="15">
      <c r="A32" s="85" t="s">
        <v>1844</v>
      </c>
      <c r="B32" s="85" t="s">
        <v>1546</v>
      </c>
      <c r="C32" s="85">
        <v>19</v>
      </c>
      <c r="D32" s="122">
        <v>0.00692502430548903</v>
      </c>
      <c r="E32" s="122">
        <v>2.0403524583569475</v>
      </c>
      <c r="F32" s="85" t="s">
        <v>2047</v>
      </c>
      <c r="G32" s="85" t="b">
        <v>0</v>
      </c>
      <c r="H32" s="85" t="b">
        <v>0</v>
      </c>
      <c r="I32" s="85" t="b">
        <v>0</v>
      </c>
      <c r="J32" s="85" t="b">
        <v>0</v>
      </c>
      <c r="K32" s="85" t="b">
        <v>0</v>
      </c>
      <c r="L32" s="85" t="b">
        <v>0</v>
      </c>
    </row>
    <row r="33" spans="1:12" ht="15">
      <c r="A33" s="85" t="s">
        <v>1546</v>
      </c>
      <c r="B33" s="85" t="s">
        <v>1845</v>
      </c>
      <c r="C33" s="85">
        <v>19</v>
      </c>
      <c r="D33" s="122">
        <v>0.00692502430548903</v>
      </c>
      <c r="E33" s="122">
        <v>1.871948027967557</v>
      </c>
      <c r="F33" s="85" t="s">
        <v>2047</v>
      </c>
      <c r="G33" s="85" t="b">
        <v>0</v>
      </c>
      <c r="H33" s="85" t="b">
        <v>0</v>
      </c>
      <c r="I33" s="85" t="b">
        <v>0</v>
      </c>
      <c r="J33" s="85" t="b">
        <v>0</v>
      </c>
      <c r="K33" s="85" t="b">
        <v>1</v>
      </c>
      <c r="L33" s="85" t="b">
        <v>0</v>
      </c>
    </row>
    <row r="34" spans="1:12" ht="15">
      <c r="A34" s="85" t="s">
        <v>1845</v>
      </c>
      <c r="B34" s="85" t="s">
        <v>1846</v>
      </c>
      <c r="C34" s="85">
        <v>19</v>
      </c>
      <c r="D34" s="122">
        <v>0.00692502430548903</v>
      </c>
      <c r="E34" s="122">
        <v>2.0403524583569475</v>
      </c>
      <c r="F34" s="85" t="s">
        <v>2047</v>
      </c>
      <c r="G34" s="85" t="b">
        <v>0</v>
      </c>
      <c r="H34" s="85" t="b">
        <v>1</v>
      </c>
      <c r="I34" s="85" t="b">
        <v>0</v>
      </c>
      <c r="J34" s="85" t="b">
        <v>0</v>
      </c>
      <c r="K34" s="85" t="b">
        <v>0</v>
      </c>
      <c r="L34" s="85" t="b">
        <v>0</v>
      </c>
    </row>
    <row r="35" spans="1:12" ht="15">
      <c r="A35" s="85" t="s">
        <v>1846</v>
      </c>
      <c r="B35" s="85" t="s">
        <v>1839</v>
      </c>
      <c r="C35" s="85">
        <v>19</v>
      </c>
      <c r="D35" s="122">
        <v>0.00692502430548903</v>
      </c>
      <c r="E35" s="122">
        <v>2.018076063645795</v>
      </c>
      <c r="F35" s="85" t="s">
        <v>2047</v>
      </c>
      <c r="G35" s="85" t="b">
        <v>0</v>
      </c>
      <c r="H35" s="85" t="b">
        <v>0</v>
      </c>
      <c r="I35" s="85" t="b">
        <v>0</v>
      </c>
      <c r="J35" s="85" t="b">
        <v>0</v>
      </c>
      <c r="K35" s="85" t="b">
        <v>0</v>
      </c>
      <c r="L35" s="85" t="b">
        <v>0</v>
      </c>
    </row>
    <row r="36" spans="1:12" ht="15">
      <c r="A36" s="85" t="s">
        <v>1839</v>
      </c>
      <c r="B36" s="85" t="s">
        <v>1505</v>
      </c>
      <c r="C36" s="85">
        <v>19</v>
      </c>
      <c r="D36" s="122">
        <v>0.00692502430548903</v>
      </c>
      <c r="E36" s="122">
        <v>1.3191060593097763</v>
      </c>
      <c r="F36" s="85" t="s">
        <v>2047</v>
      </c>
      <c r="G36" s="85" t="b">
        <v>0</v>
      </c>
      <c r="H36" s="85" t="b">
        <v>0</v>
      </c>
      <c r="I36" s="85" t="b">
        <v>0</v>
      </c>
      <c r="J36" s="85" t="b">
        <v>0</v>
      </c>
      <c r="K36" s="85" t="b">
        <v>0</v>
      </c>
      <c r="L36" s="85" t="b">
        <v>0</v>
      </c>
    </row>
    <row r="37" spans="1:12" ht="15">
      <c r="A37" s="85" t="s">
        <v>1506</v>
      </c>
      <c r="B37" s="85" t="s">
        <v>1505</v>
      </c>
      <c r="C37" s="85">
        <v>17</v>
      </c>
      <c r="D37" s="122">
        <v>0.006568322589278783</v>
      </c>
      <c r="E37" s="122">
        <v>0.9697713840712401</v>
      </c>
      <c r="F37" s="85" t="s">
        <v>2047</v>
      </c>
      <c r="G37" s="85" t="b">
        <v>0</v>
      </c>
      <c r="H37" s="85" t="b">
        <v>0</v>
      </c>
      <c r="I37" s="85" t="b">
        <v>0</v>
      </c>
      <c r="J37" s="85" t="b">
        <v>0</v>
      </c>
      <c r="K37" s="85" t="b">
        <v>0</v>
      </c>
      <c r="L37" s="85" t="b">
        <v>0</v>
      </c>
    </row>
    <row r="38" spans="1:12" ht="15">
      <c r="A38" s="85" t="s">
        <v>1505</v>
      </c>
      <c r="B38" s="85" t="s">
        <v>1561</v>
      </c>
      <c r="C38" s="85">
        <v>12</v>
      </c>
      <c r="D38" s="122">
        <v>0.005459315272541207</v>
      </c>
      <c r="E38" s="122">
        <v>1.4557831991893204</v>
      </c>
      <c r="F38" s="85" t="s">
        <v>2047</v>
      </c>
      <c r="G38" s="85" t="b">
        <v>0</v>
      </c>
      <c r="H38" s="85" t="b">
        <v>0</v>
      </c>
      <c r="I38" s="85" t="b">
        <v>0</v>
      </c>
      <c r="J38" s="85" t="b">
        <v>0</v>
      </c>
      <c r="K38" s="85" t="b">
        <v>0</v>
      </c>
      <c r="L38" s="85" t="b">
        <v>0</v>
      </c>
    </row>
    <row r="39" spans="1:12" ht="15">
      <c r="A39" s="85" t="s">
        <v>1546</v>
      </c>
      <c r="B39" s="85" t="s">
        <v>756</v>
      </c>
      <c r="C39" s="85">
        <v>8</v>
      </c>
      <c r="D39" s="122">
        <v>0.004278133756389869</v>
      </c>
      <c r="E39" s="122">
        <v>1.871948027967557</v>
      </c>
      <c r="F39" s="85" t="s">
        <v>2047</v>
      </c>
      <c r="G39" s="85" t="b">
        <v>0</v>
      </c>
      <c r="H39" s="85" t="b">
        <v>0</v>
      </c>
      <c r="I39" s="85" t="b">
        <v>0</v>
      </c>
      <c r="J39" s="85" t="b">
        <v>0</v>
      </c>
      <c r="K39" s="85" t="b">
        <v>0</v>
      </c>
      <c r="L39" s="85" t="b">
        <v>0</v>
      </c>
    </row>
    <row r="40" spans="1:12" ht="15">
      <c r="A40" s="85" t="s">
        <v>756</v>
      </c>
      <c r="B40" s="85" t="s">
        <v>1548</v>
      </c>
      <c r="C40" s="85">
        <v>8</v>
      </c>
      <c r="D40" s="122">
        <v>0.004278133756389869</v>
      </c>
      <c r="E40" s="122">
        <v>2.4160160723178326</v>
      </c>
      <c r="F40" s="85" t="s">
        <v>2047</v>
      </c>
      <c r="G40" s="85" t="b">
        <v>0</v>
      </c>
      <c r="H40" s="85" t="b">
        <v>0</v>
      </c>
      <c r="I40" s="85" t="b">
        <v>0</v>
      </c>
      <c r="J40" s="85" t="b">
        <v>0</v>
      </c>
      <c r="K40" s="85" t="b">
        <v>1</v>
      </c>
      <c r="L40" s="85" t="b">
        <v>0</v>
      </c>
    </row>
    <row r="41" spans="1:12" ht="15">
      <c r="A41" s="85" t="s">
        <v>1548</v>
      </c>
      <c r="B41" s="85" t="s">
        <v>1549</v>
      </c>
      <c r="C41" s="85">
        <v>8</v>
      </c>
      <c r="D41" s="122">
        <v>0.004278133756389869</v>
      </c>
      <c r="E41" s="122">
        <v>2.4160160723178326</v>
      </c>
      <c r="F41" s="85" t="s">
        <v>2047</v>
      </c>
      <c r="G41" s="85" t="b">
        <v>0</v>
      </c>
      <c r="H41" s="85" t="b">
        <v>1</v>
      </c>
      <c r="I41" s="85" t="b">
        <v>0</v>
      </c>
      <c r="J41" s="85" t="b">
        <v>0</v>
      </c>
      <c r="K41" s="85" t="b">
        <v>0</v>
      </c>
      <c r="L41" s="85" t="b">
        <v>0</v>
      </c>
    </row>
    <row r="42" spans="1:12" ht="15">
      <c r="A42" s="85" t="s">
        <v>1549</v>
      </c>
      <c r="B42" s="85" t="s">
        <v>1550</v>
      </c>
      <c r="C42" s="85">
        <v>8</v>
      </c>
      <c r="D42" s="122">
        <v>0.004278133756389869</v>
      </c>
      <c r="E42" s="122">
        <v>2.4160160723178326</v>
      </c>
      <c r="F42" s="85" t="s">
        <v>2047</v>
      </c>
      <c r="G42" s="85" t="b">
        <v>0</v>
      </c>
      <c r="H42" s="85" t="b">
        <v>0</v>
      </c>
      <c r="I42" s="85" t="b">
        <v>0</v>
      </c>
      <c r="J42" s="85" t="b">
        <v>0</v>
      </c>
      <c r="K42" s="85" t="b">
        <v>0</v>
      </c>
      <c r="L42" s="85" t="b">
        <v>0</v>
      </c>
    </row>
    <row r="43" spans="1:12" ht="15">
      <c r="A43" s="85" t="s">
        <v>1550</v>
      </c>
      <c r="B43" s="85" t="s">
        <v>1551</v>
      </c>
      <c r="C43" s="85">
        <v>8</v>
      </c>
      <c r="D43" s="122">
        <v>0.004278133756389869</v>
      </c>
      <c r="E43" s="122">
        <v>2.4160160723178326</v>
      </c>
      <c r="F43" s="85" t="s">
        <v>2047</v>
      </c>
      <c r="G43" s="85" t="b">
        <v>0</v>
      </c>
      <c r="H43" s="85" t="b">
        <v>0</v>
      </c>
      <c r="I43" s="85" t="b">
        <v>0</v>
      </c>
      <c r="J43" s="85" t="b">
        <v>0</v>
      </c>
      <c r="K43" s="85" t="b">
        <v>0</v>
      </c>
      <c r="L43" s="85" t="b">
        <v>0</v>
      </c>
    </row>
    <row r="44" spans="1:12" ht="15">
      <c r="A44" s="85" t="s">
        <v>1551</v>
      </c>
      <c r="B44" s="85" t="s">
        <v>1552</v>
      </c>
      <c r="C44" s="85">
        <v>8</v>
      </c>
      <c r="D44" s="122">
        <v>0.004278133756389869</v>
      </c>
      <c r="E44" s="122">
        <v>2.4160160723178326</v>
      </c>
      <c r="F44" s="85" t="s">
        <v>2047</v>
      </c>
      <c r="G44" s="85" t="b">
        <v>0</v>
      </c>
      <c r="H44" s="85" t="b">
        <v>0</v>
      </c>
      <c r="I44" s="85" t="b">
        <v>0</v>
      </c>
      <c r="J44" s="85" t="b">
        <v>0</v>
      </c>
      <c r="K44" s="85" t="b">
        <v>0</v>
      </c>
      <c r="L44" s="85" t="b">
        <v>0</v>
      </c>
    </row>
    <row r="45" spans="1:12" ht="15">
      <c r="A45" s="85" t="s">
        <v>1552</v>
      </c>
      <c r="B45" s="85" t="s">
        <v>1545</v>
      </c>
      <c r="C45" s="85">
        <v>8</v>
      </c>
      <c r="D45" s="122">
        <v>0.004278133756389869</v>
      </c>
      <c r="E45" s="122">
        <v>1.9573782232921835</v>
      </c>
      <c r="F45" s="85" t="s">
        <v>2047</v>
      </c>
      <c r="G45" s="85" t="b">
        <v>0</v>
      </c>
      <c r="H45" s="85" t="b">
        <v>0</v>
      </c>
      <c r="I45" s="85" t="b">
        <v>0</v>
      </c>
      <c r="J45" s="85" t="b">
        <v>0</v>
      </c>
      <c r="K45" s="85" t="b">
        <v>1</v>
      </c>
      <c r="L45" s="85" t="b">
        <v>0</v>
      </c>
    </row>
    <row r="46" spans="1:12" ht="15">
      <c r="A46" s="85" t="s">
        <v>1545</v>
      </c>
      <c r="B46" s="85" t="s">
        <v>1847</v>
      </c>
      <c r="C46" s="85">
        <v>8</v>
      </c>
      <c r="D46" s="122">
        <v>0.004278133756389869</v>
      </c>
      <c r="E46" s="122">
        <v>1.9573782232921835</v>
      </c>
      <c r="F46" s="85" t="s">
        <v>2047</v>
      </c>
      <c r="G46" s="85" t="b">
        <v>0</v>
      </c>
      <c r="H46" s="85" t="b">
        <v>1</v>
      </c>
      <c r="I46" s="85" t="b">
        <v>0</v>
      </c>
      <c r="J46" s="85" t="b">
        <v>0</v>
      </c>
      <c r="K46" s="85" t="b">
        <v>0</v>
      </c>
      <c r="L46" s="85" t="b">
        <v>0</v>
      </c>
    </row>
    <row r="47" spans="1:12" ht="15">
      <c r="A47" s="85" t="s">
        <v>1847</v>
      </c>
      <c r="B47" s="85" t="s">
        <v>1848</v>
      </c>
      <c r="C47" s="85">
        <v>8</v>
      </c>
      <c r="D47" s="122">
        <v>0.004278133756389869</v>
      </c>
      <c r="E47" s="122">
        <v>2.4160160723178326</v>
      </c>
      <c r="F47" s="85" t="s">
        <v>2047</v>
      </c>
      <c r="G47" s="85" t="b">
        <v>0</v>
      </c>
      <c r="H47" s="85" t="b">
        <v>0</v>
      </c>
      <c r="I47" s="85" t="b">
        <v>0</v>
      </c>
      <c r="J47" s="85" t="b">
        <v>0</v>
      </c>
      <c r="K47" s="85" t="b">
        <v>0</v>
      </c>
      <c r="L47" s="85" t="b">
        <v>0</v>
      </c>
    </row>
    <row r="48" spans="1:12" ht="15">
      <c r="A48" s="85" t="s">
        <v>1848</v>
      </c>
      <c r="B48" s="85" t="s">
        <v>1545</v>
      </c>
      <c r="C48" s="85">
        <v>8</v>
      </c>
      <c r="D48" s="122">
        <v>0.004278133756389869</v>
      </c>
      <c r="E48" s="122">
        <v>1.9573782232921835</v>
      </c>
      <c r="F48" s="85" t="s">
        <v>2047</v>
      </c>
      <c r="G48" s="85" t="b">
        <v>0</v>
      </c>
      <c r="H48" s="85" t="b">
        <v>0</v>
      </c>
      <c r="I48" s="85" t="b">
        <v>0</v>
      </c>
      <c r="J48" s="85" t="b">
        <v>0</v>
      </c>
      <c r="K48" s="85" t="b">
        <v>1</v>
      </c>
      <c r="L48" s="85" t="b">
        <v>0</v>
      </c>
    </row>
    <row r="49" spans="1:12" ht="15">
      <c r="A49" s="85" t="s">
        <v>1545</v>
      </c>
      <c r="B49" s="85" t="s">
        <v>1849</v>
      </c>
      <c r="C49" s="85">
        <v>8</v>
      </c>
      <c r="D49" s="122">
        <v>0.004278133756389869</v>
      </c>
      <c r="E49" s="122">
        <v>1.9573782232921835</v>
      </c>
      <c r="F49" s="85" t="s">
        <v>2047</v>
      </c>
      <c r="G49" s="85" t="b">
        <v>0</v>
      </c>
      <c r="H49" s="85" t="b">
        <v>1</v>
      </c>
      <c r="I49" s="85" t="b">
        <v>0</v>
      </c>
      <c r="J49" s="85" t="b">
        <v>0</v>
      </c>
      <c r="K49" s="85" t="b">
        <v>1</v>
      </c>
      <c r="L49" s="85" t="b">
        <v>0</v>
      </c>
    </row>
    <row r="50" spans="1:12" ht="15">
      <c r="A50" s="85" t="s">
        <v>1849</v>
      </c>
      <c r="B50" s="85" t="s">
        <v>1850</v>
      </c>
      <c r="C50" s="85">
        <v>8</v>
      </c>
      <c r="D50" s="122">
        <v>0.004278133756389869</v>
      </c>
      <c r="E50" s="122">
        <v>2.4160160723178326</v>
      </c>
      <c r="F50" s="85" t="s">
        <v>2047</v>
      </c>
      <c r="G50" s="85" t="b">
        <v>0</v>
      </c>
      <c r="H50" s="85" t="b">
        <v>1</v>
      </c>
      <c r="I50" s="85" t="b">
        <v>0</v>
      </c>
      <c r="J50" s="85" t="b">
        <v>0</v>
      </c>
      <c r="K50" s="85" t="b">
        <v>0</v>
      </c>
      <c r="L50" s="85" t="b">
        <v>0</v>
      </c>
    </row>
    <row r="51" spans="1:12" ht="15">
      <c r="A51" s="85" t="s">
        <v>1850</v>
      </c>
      <c r="B51" s="85" t="s">
        <v>1543</v>
      </c>
      <c r="C51" s="85">
        <v>8</v>
      </c>
      <c r="D51" s="122">
        <v>0.004278133756389869</v>
      </c>
      <c r="E51" s="122">
        <v>2.3191060593097763</v>
      </c>
      <c r="F51" s="85" t="s">
        <v>2047</v>
      </c>
      <c r="G51" s="85" t="b">
        <v>0</v>
      </c>
      <c r="H51" s="85" t="b">
        <v>0</v>
      </c>
      <c r="I51" s="85" t="b">
        <v>0</v>
      </c>
      <c r="J51" s="85" t="b">
        <v>0</v>
      </c>
      <c r="K51" s="85" t="b">
        <v>0</v>
      </c>
      <c r="L51" s="85" t="b">
        <v>0</v>
      </c>
    </row>
    <row r="52" spans="1:12" ht="15">
      <c r="A52" s="85" t="s">
        <v>1543</v>
      </c>
      <c r="B52" s="85" t="s">
        <v>1851</v>
      </c>
      <c r="C52" s="85">
        <v>8</v>
      </c>
      <c r="D52" s="122">
        <v>0.004278133756389869</v>
      </c>
      <c r="E52" s="122">
        <v>2.3191060593097763</v>
      </c>
      <c r="F52" s="85" t="s">
        <v>2047</v>
      </c>
      <c r="G52" s="85" t="b">
        <v>0</v>
      </c>
      <c r="H52" s="85" t="b">
        <v>0</v>
      </c>
      <c r="I52" s="85" t="b">
        <v>0</v>
      </c>
      <c r="J52" s="85" t="b">
        <v>0</v>
      </c>
      <c r="K52" s="85" t="b">
        <v>0</v>
      </c>
      <c r="L52" s="85" t="b">
        <v>0</v>
      </c>
    </row>
    <row r="53" spans="1:12" ht="15">
      <c r="A53" s="85" t="s">
        <v>1851</v>
      </c>
      <c r="B53" s="85" t="s">
        <v>1852</v>
      </c>
      <c r="C53" s="85">
        <v>8</v>
      </c>
      <c r="D53" s="122">
        <v>0.004278133756389869</v>
      </c>
      <c r="E53" s="122">
        <v>2.4160160723178326</v>
      </c>
      <c r="F53" s="85" t="s">
        <v>2047</v>
      </c>
      <c r="G53" s="85" t="b">
        <v>0</v>
      </c>
      <c r="H53" s="85" t="b">
        <v>0</v>
      </c>
      <c r="I53" s="85" t="b">
        <v>0</v>
      </c>
      <c r="J53" s="85" t="b">
        <v>0</v>
      </c>
      <c r="K53" s="85" t="b">
        <v>0</v>
      </c>
      <c r="L53" s="85" t="b">
        <v>0</v>
      </c>
    </row>
    <row r="54" spans="1:12" ht="15">
      <c r="A54" s="85" t="s">
        <v>1852</v>
      </c>
      <c r="B54" s="85" t="s">
        <v>1853</v>
      </c>
      <c r="C54" s="85">
        <v>8</v>
      </c>
      <c r="D54" s="122">
        <v>0.004278133756389869</v>
      </c>
      <c r="E54" s="122">
        <v>2.4160160723178326</v>
      </c>
      <c r="F54" s="85" t="s">
        <v>2047</v>
      </c>
      <c r="G54" s="85" t="b">
        <v>0</v>
      </c>
      <c r="H54" s="85" t="b">
        <v>0</v>
      </c>
      <c r="I54" s="85" t="b">
        <v>0</v>
      </c>
      <c r="J54" s="85" t="b">
        <v>0</v>
      </c>
      <c r="K54" s="85" t="b">
        <v>0</v>
      </c>
      <c r="L54" s="85" t="b">
        <v>0</v>
      </c>
    </row>
    <row r="55" spans="1:12" ht="15">
      <c r="A55" s="85" t="s">
        <v>1853</v>
      </c>
      <c r="B55" s="85" t="s">
        <v>1854</v>
      </c>
      <c r="C55" s="85">
        <v>8</v>
      </c>
      <c r="D55" s="122">
        <v>0.004278133756389869</v>
      </c>
      <c r="E55" s="122">
        <v>2.4160160723178326</v>
      </c>
      <c r="F55" s="85" t="s">
        <v>2047</v>
      </c>
      <c r="G55" s="85" t="b">
        <v>0</v>
      </c>
      <c r="H55" s="85" t="b">
        <v>0</v>
      </c>
      <c r="I55" s="85" t="b">
        <v>0</v>
      </c>
      <c r="J55" s="85" t="b">
        <v>0</v>
      </c>
      <c r="K55" s="85" t="b">
        <v>0</v>
      </c>
      <c r="L55" s="85" t="b">
        <v>0</v>
      </c>
    </row>
    <row r="56" spans="1:12" ht="15">
      <c r="A56" s="85" t="s">
        <v>1854</v>
      </c>
      <c r="B56" s="85" t="s">
        <v>1505</v>
      </c>
      <c r="C56" s="85">
        <v>8</v>
      </c>
      <c r="D56" s="122">
        <v>0.004278133756389869</v>
      </c>
      <c r="E56" s="122">
        <v>1.3191060593097763</v>
      </c>
      <c r="F56" s="85" t="s">
        <v>2047</v>
      </c>
      <c r="G56" s="85" t="b">
        <v>0</v>
      </c>
      <c r="H56" s="85" t="b">
        <v>0</v>
      </c>
      <c r="I56" s="85" t="b">
        <v>0</v>
      </c>
      <c r="J56" s="85" t="b">
        <v>0</v>
      </c>
      <c r="K56" s="85" t="b">
        <v>0</v>
      </c>
      <c r="L56" s="85" t="b">
        <v>0</v>
      </c>
    </row>
    <row r="57" spans="1:12" ht="15">
      <c r="A57" s="85" t="s">
        <v>1506</v>
      </c>
      <c r="B57" s="85" t="s">
        <v>1547</v>
      </c>
      <c r="C57" s="85">
        <v>8</v>
      </c>
      <c r="D57" s="122">
        <v>0.004278133756389869</v>
      </c>
      <c r="E57" s="122">
        <v>1.2110486855259224</v>
      </c>
      <c r="F57" s="85" t="s">
        <v>2047</v>
      </c>
      <c r="G57" s="85" t="b">
        <v>0</v>
      </c>
      <c r="H57" s="85" t="b">
        <v>0</v>
      </c>
      <c r="I57" s="85" t="b">
        <v>0</v>
      </c>
      <c r="J57" s="85" t="b">
        <v>0</v>
      </c>
      <c r="K57" s="85" t="b">
        <v>0</v>
      </c>
      <c r="L57" s="85" t="b">
        <v>0</v>
      </c>
    </row>
    <row r="58" spans="1:12" ht="15">
      <c r="A58" s="85" t="s">
        <v>1547</v>
      </c>
      <c r="B58" s="85" t="s">
        <v>1855</v>
      </c>
      <c r="C58" s="85">
        <v>8</v>
      </c>
      <c r="D58" s="122">
        <v>0.004278133756389869</v>
      </c>
      <c r="E58" s="122">
        <v>1.887742295150789</v>
      </c>
      <c r="F58" s="85" t="s">
        <v>2047</v>
      </c>
      <c r="G58" s="85" t="b">
        <v>0</v>
      </c>
      <c r="H58" s="85" t="b">
        <v>0</v>
      </c>
      <c r="I58" s="85" t="b">
        <v>0</v>
      </c>
      <c r="J58" s="85" t="b">
        <v>0</v>
      </c>
      <c r="K58" s="85" t="b">
        <v>0</v>
      </c>
      <c r="L58" s="85" t="b">
        <v>0</v>
      </c>
    </row>
    <row r="59" spans="1:12" ht="15">
      <c r="A59" s="85" t="s">
        <v>1855</v>
      </c>
      <c r="B59" s="85" t="s">
        <v>1856</v>
      </c>
      <c r="C59" s="85">
        <v>8</v>
      </c>
      <c r="D59" s="122">
        <v>0.004278133756389869</v>
      </c>
      <c r="E59" s="122">
        <v>2.4160160723178326</v>
      </c>
      <c r="F59" s="85" t="s">
        <v>2047</v>
      </c>
      <c r="G59" s="85" t="b">
        <v>0</v>
      </c>
      <c r="H59" s="85" t="b">
        <v>0</v>
      </c>
      <c r="I59" s="85" t="b">
        <v>0</v>
      </c>
      <c r="J59" s="85" t="b">
        <v>0</v>
      </c>
      <c r="K59" s="85" t="b">
        <v>0</v>
      </c>
      <c r="L59" s="85" t="b">
        <v>0</v>
      </c>
    </row>
    <row r="60" spans="1:12" ht="15">
      <c r="A60" s="85" t="s">
        <v>1561</v>
      </c>
      <c r="B60" s="85" t="s">
        <v>1506</v>
      </c>
      <c r="C60" s="85">
        <v>8</v>
      </c>
      <c r="D60" s="122">
        <v>0.004278133756389869</v>
      </c>
      <c r="E60" s="122">
        <v>1.3703264455719537</v>
      </c>
      <c r="F60" s="85" t="s">
        <v>2047</v>
      </c>
      <c r="G60" s="85" t="b">
        <v>0</v>
      </c>
      <c r="H60" s="85" t="b">
        <v>0</v>
      </c>
      <c r="I60" s="85" t="b">
        <v>0</v>
      </c>
      <c r="J60" s="85" t="b">
        <v>0</v>
      </c>
      <c r="K60" s="85" t="b">
        <v>0</v>
      </c>
      <c r="L60" s="85" t="b">
        <v>0</v>
      </c>
    </row>
    <row r="61" spans="1:12" ht="15">
      <c r="A61" s="85" t="s">
        <v>386</v>
      </c>
      <c r="B61" s="85" t="s">
        <v>1562</v>
      </c>
      <c r="C61" s="85">
        <v>7</v>
      </c>
      <c r="D61" s="122">
        <v>0.0039273850009589086</v>
      </c>
      <c r="E61" s="122">
        <v>1.555678065746839</v>
      </c>
      <c r="F61" s="85" t="s">
        <v>2047</v>
      </c>
      <c r="G61" s="85" t="b">
        <v>0</v>
      </c>
      <c r="H61" s="85" t="b">
        <v>0</v>
      </c>
      <c r="I61" s="85" t="b">
        <v>0</v>
      </c>
      <c r="J61" s="85" t="b">
        <v>0</v>
      </c>
      <c r="K61" s="85" t="b">
        <v>0</v>
      </c>
      <c r="L61" s="85" t="b">
        <v>0</v>
      </c>
    </row>
    <row r="62" spans="1:12" ht="15">
      <c r="A62" s="85" t="s">
        <v>1562</v>
      </c>
      <c r="B62" s="85" t="s">
        <v>1513</v>
      </c>
      <c r="C62" s="85">
        <v>7</v>
      </c>
      <c r="D62" s="122">
        <v>0.0039273850009589086</v>
      </c>
      <c r="E62" s="122">
        <v>1.61153588321184</v>
      </c>
      <c r="F62" s="85" t="s">
        <v>2047</v>
      </c>
      <c r="G62" s="85" t="b">
        <v>0</v>
      </c>
      <c r="H62" s="85" t="b">
        <v>0</v>
      </c>
      <c r="I62" s="85" t="b">
        <v>0</v>
      </c>
      <c r="J62" s="85" t="b">
        <v>0</v>
      </c>
      <c r="K62" s="85" t="b">
        <v>1</v>
      </c>
      <c r="L62" s="85" t="b">
        <v>0</v>
      </c>
    </row>
    <row r="63" spans="1:12" ht="15">
      <c r="A63" s="85" t="s">
        <v>1513</v>
      </c>
      <c r="B63" s="85" t="s">
        <v>1563</v>
      </c>
      <c r="C63" s="85">
        <v>7</v>
      </c>
      <c r="D63" s="122">
        <v>0.0039273850009589086</v>
      </c>
      <c r="E63" s="122">
        <v>1.61153588321184</v>
      </c>
      <c r="F63" s="85" t="s">
        <v>2047</v>
      </c>
      <c r="G63" s="85" t="b">
        <v>0</v>
      </c>
      <c r="H63" s="85" t="b">
        <v>1</v>
      </c>
      <c r="I63" s="85" t="b">
        <v>0</v>
      </c>
      <c r="J63" s="85" t="b">
        <v>0</v>
      </c>
      <c r="K63" s="85" t="b">
        <v>0</v>
      </c>
      <c r="L63" s="85" t="b">
        <v>0</v>
      </c>
    </row>
    <row r="64" spans="1:12" ht="15">
      <c r="A64" s="85" t="s">
        <v>1563</v>
      </c>
      <c r="B64" s="85" t="s">
        <v>1564</v>
      </c>
      <c r="C64" s="85">
        <v>7</v>
      </c>
      <c r="D64" s="122">
        <v>0.0039273850009589086</v>
      </c>
      <c r="E64" s="122">
        <v>2.4740080192955194</v>
      </c>
      <c r="F64" s="85" t="s">
        <v>2047</v>
      </c>
      <c r="G64" s="85" t="b">
        <v>0</v>
      </c>
      <c r="H64" s="85" t="b">
        <v>0</v>
      </c>
      <c r="I64" s="85" t="b">
        <v>0</v>
      </c>
      <c r="J64" s="85" t="b">
        <v>0</v>
      </c>
      <c r="K64" s="85" t="b">
        <v>0</v>
      </c>
      <c r="L64" s="85" t="b">
        <v>0</v>
      </c>
    </row>
    <row r="65" spans="1:12" ht="15">
      <c r="A65" s="85" t="s">
        <v>1564</v>
      </c>
      <c r="B65" s="85" t="s">
        <v>1516</v>
      </c>
      <c r="C65" s="85">
        <v>7</v>
      </c>
      <c r="D65" s="122">
        <v>0.0039273850009589086</v>
      </c>
      <c r="E65" s="122">
        <v>1.555678065746839</v>
      </c>
      <c r="F65" s="85" t="s">
        <v>2047</v>
      </c>
      <c r="G65" s="85" t="b">
        <v>0</v>
      </c>
      <c r="H65" s="85" t="b">
        <v>0</v>
      </c>
      <c r="I65" s="85" t="b">
        <v>0</v>
      </c>
      <c r="J65" s="85" t="b">
        <v>0</v>
      </c>
      <c r="K65" s="85" t="b">
        <v>0</v>
      </c>
      <c r="L65" s="85" t="b">
        <v>0</v>
      </c>
    </row>
    <row r="66" spans="1:12" ht="15">
      <c r="A66" s="85" t="s">
        <v>1516</v>
      </c>
      <c r="B66" s="85" t="s">
        <v>1565</v>
      </c>
      <c r="C66" s="85">
        <v>7</v>
      </c>
      <c r="D66" s="122">
        <v>0.0039273850009589086</v>
      </c>
      <c r="E66" s="122">
        <v>1.555678065746839</v>
      </c>
      <c r="F66" s="85" t="s">
        <v>2047</v>
      </c>
      <c r="G66" s="85" t="b">
        <v>0</v>
      </c>
      <c r="H66" s="85" t="b">
        <v>0</v>
      </c>
      <c r="I66" s="85" t="b">
        <v>0</v>
      </c>
      <c r="J66" s="85" t="b">
        <v>0</v>
      </c>
      <c r="K66" s="85" t="b">
        <v>0</v>
      </c>
      <c r="L66" s="85" t="b">
        <v>0</v>
      </c>
    </row>
    <row r="67" spans="1:12" ht="15">
      <c r="A67" s="85" t="s">
        <v>1565</v>
      </c>
      <c r="B67" s="85" t="s">
        <v>1858</v>
      </c>
      <c r="C67" s="85">
        <v>7</v>
      </c>
      <c r="D67" s="122">
        <v>0.0039273850009589086</v>
      </c>
      <c r="E67" s="122">
        <v>2.4740080192955194</v>
      </c>
      <c r="F67" s="85" t="s">
        <v>2047</v>
      </c>
      <c r="G67" s="85" t="b">
        <v>0</v>
      </c>
      <c r="H67" s="85" t="b">
        <v>0</v>
      </c>
      <c r="I67" s="85" t="b">
        <v>0</v>
      </c>
      <c r="J67" s="85" t="b">
        <v>0</v>
      </c>
      <c r="K67" s="85" t="b">
        <v>0</v>
      </c>
      <c r="L67" s="85" t="b">
        <v>0</v>
      </c>
    </row>
    <row r="68" spans="1:12" ht="15">
      <c r="A68" s="85" t="s">
        <v>1858</v>
      </c>
      <c r="B68" s="85" t="s">
        <v>1859</v>
      </c>
      <c r="C68" s="85">
        <v>7</v>
      </c>
      <c r="D68" s="122">
        <v>0.0039273850009589086</v>
      </c>
      <c r="E68" s="122">
        <v>2.4740080192955194</v>
      </c>
      <c r="F68" s="85" t="s">
        <v>2047</v>
      </c>
      <c r="G68" s="85" t="b">
        <v>0</v>
      </c>
      <c r="H68" s="85" t="b">
        <v>0</v>
      </c>
      <c r="I68" s="85" t="b">
        <v>0</v>
      </c>
      <c r="J68" s="85" t="b">
        <v>0</v>
      </c>
      <c r="K68" s="85" t="b">
        <v>0</v>
      </c>
      <c r="L68" s="85" t="b">
        <v>0</v>
      </c>
    </row>
    <row r="69" spans="1:12" ht="15">
      <c r="A69" s="85" t="s">
        <v>1859</v>
      </c>
      <c r="B69" s="85" t="s">
        <v>1516</v>
      </c>
      <c r="C69" s="85">
        <v>7</v>
      </c>
      <c r="D69" s="122">
        <v>0.0039273850009589086</v>
      </c>
      <c r="E69" s="122">
        <v>1.555678065746839</v>
      </c>
      <c r="F69" s="85" t="s">
        <v>2047</v>
      </c>
      <c r="G69" s="85" t="b">
        <v>0</v>
      </c>
      <c r="H69" s="85" t="b">
        <v>0</v>
      </c>
      <c r="I69" s="85" t="b">
        <v>0</v>
      </c>
      <c r="J69" s="85" t="b">
        <v>0</v>
      </c>
      <c r="K69" s="85" t="b">
        <v>0</v>
      </c>
      <c r="L69" s="85" t="b">
        <v>0</v>
      </c>
    </row>
    <row r="70" spans="1:12" ht="15">
      <c r="A70" s="85" t="s">
        <v>1838</v>
      </c>
      <c r="B70" s="85" t="s">
        <v>1860</v>
      </c>
      <c r="C70" s="85">
        <v>7</v>
      </c>
      <c r="D70" s="122">
        <v>0.0039273850009589086</v>
      </c>
      <c r="E70" s="122">
        <v>1.9041327113389583</v>
      </c>
      <c r="F70" s="85" t="s">
        <v>2047</v>
      </c>
      <c r="G70" s="85" t="b">
        <v>0</v>
      </c>
      <c r="H70" s="85" t="b">
        <v>0</v>
      </c>
      <c r="I70" s="85" t="b">
        <v>0</v>
      </c>
      <c r="J70" s="85" t="b">
        <v>0</v>
      </c>
      <c r="K70" s="85" t="b">
        <v>0</v>
      </c>
      <c r="L70" s="85" t="b">
        <v>0</v>
      </c>
    </row>
    <row r="71" spans="1:12" ht="15">
      <c r="A71" s="85" t="s">
        <v>1860</v>
      </c>
      <c r="B71" s="85" t="s">
        <v>1861</v>
      </c>
      <c r="C71" s="85">
        <v>7</v>
      </c>
      <c r="D71" s="122">
        <v>0.0039273850009589086</v>
      </c>
      <c r="E71" s="122">
        <v>2.4740080192955194</v>
      </c>
      <c r="F71" s="85" t="s">
        <v>2047</v>
      </c>
      <c r="G71" s="85" t="b">
        <v>0</v>
      </c>
      <c r="H71" s="85" t="b">
        <v>0</v>
      </c>
      <c r="I71" s="85" t="b">
        <v>0</v>
      </c>
      <c r="J71" s="85" t="b">
        <v>0</v>
      </c>
      <c r="K71" s="85" t="b">
        <v>1</v>
      </c>
      <c r="L71" s="85" t="b">
        <v>0</v>
      </c>
    </row>
    <row r="72" spans="1:12" ht="15">
      <c r="A72" s="85" t="s">
        <v>1861</v>
      </c>
      <c r="B72" s="85" t="s">
        <v>1541</v>
      </c>
      <c r="C72" s="85">
        <v>7</v>
      </c>
      <c r="D72" s="122">
        <v>0.0039273850009589086</v>
      </c>
      <c r="E72" s="122">
        <v>2.3648635498704516</v>
      </c>
      <c r="F72" s="85" t="s">
        <v>2047</v>
      </c>
      <c r="G72" s="85" t="b">
        <v>0</v>
      </c>
      <c r="H72" s="85" t="b">
        <v>1</v>
      </c>
      <c r="I72" s="85" t="b">
        <v>0</v>
      </c>
      <c r="J72" s="85" t="b">
        <v>0</v>
      </c>
      <c r="K72" s="85" t="b">
        <v>0</v>
      </c>
      <c r="L72" s="85" t="b">
        <v>0</v>
      </c>
    </row>
    <row r="73" spans="1:12" ht="15">
      <c r="A73" s="85" t="s">
        <v>1541</v>
      </c>
      <c r="B73" s="85" t="s">
        <v>1545</v>
      </c>
      <c r="C73" s="85">
        <v>7</v>
      </c>
      <c r="D73" s="122">
        <v>0.0039273850009589086</v>
      </c>
      <c r="E73" s="122">
        <v>1.8482337538671154</v>
      </c>
      <c r="F73" s="85" t="s">
        <v>2047</v>
      </c>
      <c r="G73" s="85" t="b">
        <v>0</v>
      </c>
      <c r="H73" s="85" t="b">
        <v>0</v>
      </c>
      <c r="I73" s="85" t="b">
        <v>0</v>
      </c>
      <c r="J73" s="85" t="b">
        <v>0</v>
      </c>
      <c r="K73" s="85" t="b">
        <v>1</v>
      </c>
      <c r="L73" s="85" t="b">
        <v>0</v>
      </c>
    </row>
    <row r="74" spans="1:12" ht="15">
      <c r="A74" s="85" t="s">
        <v>1545</v>
      </c>
      <c r="B74" s="85" t="s">
        <v>1862</v>
      </c>
      <c r="C74" s="85">
        <v>7</v>
      </c>
      <c r="D74" s="122">
        <v>0.0039273850009589086</v>
      </c>
      <c r="E74" s="122">
        <v>1.9573782232921835</v>
      </c>
      <c r="F74" s="85" t="s">
        <v>2047</v>
      </c>
      <c r="G74" s="85" t="b">
        <v>0</v>
      </c>
      <c r="H74" s="85" t="b">
        <v>1</v>
      </c>
      <c r="I74" s="85" t="b">
        <v>0</v>
      </c>
      <c r="J74" s="85" t="b">
        <v>0</v>
      </c>
      <c r="K74" s="85" t="b">
        <v>0</v>
      </c>
      <c r="L74" s="85" t="b">
        <v>0</v>
      </c>
    </row>
    <row r="75" spans="1:12" ht="15">
      <c r="A75" s="85" t="s">
        <v>1862</v>
      </c>
      <c r="B75" s="85" t="s">
        <v>1863</v>
      </c>
      <c r="C75" s="85">
        <v>7</v>
      </c>
      <c r="D75" s="122">
        <v>0.0039273850009589086</v>
      </c>
      <c r="E75" s="122">
        <v>2.4740080192955194</v>
      </c>
      <c r="F75" s="85" t="s">
        <v>2047</v>
      </c>
      <c r="G75" s="85" t="b">
        <v>0</v>
      </c>
      <c r="H75" s="85" t="b">
        <v>0</v>
      </c>
      <c r="I75" s="85" t="b">
        <v>0</v>
      </c>
      <c r="J75" s="85" t="b">
        <v>0</v>
      </c>
      <c r="K75" s="85" t="b">
        <v>0</v>
      </c>
      <c r="L75" s="85" t="b">
        <v>0</v>
      </c>
    </row>
    <row r="76" spans="1:12" ht="15">
      <c r="A76" s="85" t="s">
        <v>1863</v>
      </c>
      <c r="B76" s="85" t="s">
        <v>1864</v>
      </c>
      <c r="C76" s="85">
        <v>7</v>
      </c>
      <c r="D76" s="122">
        <v>0.0039273850009589086</v>
      </c>
      <c r="E76" s="122">
        <v>2.4740080192955194</v>
      </c>
      <c r="F76" s="85" t="s">
        <v>2047</v>
      </c>
      <c r="G76" s="85" t="b">
        <v>0</v>
      </c>
      <c r="H76" s="85" t="b">
        <v>0</v>
      </c>
      <c r="I76" s="85" t="b">
        <v>0</v>
      </c>
      <c r="J76" s="85" t="b">
        <v>0</v>
      </c>
      <c r="K76" s="85" t="b">
        <v>0</v>
      </c>
      <c r="L76" s="85" t="b">
        <v>0</v>
      </c>
    </row>
    <row r="77" spans="1:12" ht="15">
      <c r="A77" s="85" t="s">
        <v>1864</v>
      </c>
      <c r="B77" s="85" t="s">
        <v>1505</v>
      </c>
      <c r="C77" s="85">
        <v>7</v>
      </c>
      <c r="D77" s="122">
        <v>0.0039273850009589086</v>
      </c>
      <c r="E77" s="122">
        <v>1.3191060593097763</v>
      </c>
      <c r="F77" s="85" t="s">
        <v>2047</v>
      </c>
      <c r="G77" s="85" t="b">
        <v>0</v>
      </c>
      <c r="H77" s="85" t="b">
        <v>0</v>
      </c>
      <c r="I77" s="85" t="b">
        <v>0</v>
      </c>
      <c r="J77" s="85" t="b">
        <v>0</v>
      </c>
      <c r="K77" s="85" t="b">
        <v>0</v>
      </c>
      <c r="L77" s="85" t="b">
        <v>0</v>
      </c>
    </row>
    <row r="78" spans="1:12" ht="15">
      <c r="A78" s="85" t="s">
        <v>1535</v>
      </c>
      <c r="B78" s="85" t="s">
        <v>1536</v>
      </c>
      <c r="C78" s="85">
        <v>7</v>
      </c>
      <c r="D78" s="122">
        <v>0.0039273850009589086</v>
      </c>
      <c r="E78" s="122">
        <v>2.3580241253401457</v>
      </c>
      <c r="F78" s="85" t="s">
        <v>2047</v>
      </c>
      <c r="G78" s="85" t="b">
        <v>0</v>
      </c>
      <c r="H78" s="85" t="b">
        <v>0</v>
      </c>
      <c r="I78" s="85" t="b">
        <v>0</v>
      </c>
      <c r="J78" s="85" t="b">
        <v>0</v>
      </c>
      <c r="K78" s="85" t="b">
        <v>0</v>
      </c>
      <c r="L78" s="85" t="b">
        <v>0</v>
      </c>
    </row>
    <row r="79" spans="1:12" ht="15">
      <c r="A79" s="85" t="s">
        <v>1536</v>
      </c>
      <c r="B79" s="85" t="s">
        <v>1577</v>
      </c>
      <c r="C79" s="85">
        <v>7</v>
      </c>
      <c r="D79" s="122">
        <v>0.0039273850009589086</v>
      </c>
      <c r="E79" s="122">
        <v>2.4160160723178326</v>
      </c>
      <c r="F79" s="85" t="s">
        <v>2047</v>
      </c>
      <c r="G79" s="85" t="b">
        <v>0</v>
      </c>
      <c r="H79" s="85" t="b">
        <v>0</v>
      </c>
      <c r="I79" s="85" t="b">
        <v>0</v>
      </c>
      <c r="J79" s="85" t="b">
        <v>0</v>
      </c>
      <c r="K79" s="85" t="b">
        <v>0</v>
      </c>
      <c r="L79" s="85" t="b">
        <v>0</v>
      </c>
    </row>
    <row r="80" spans="1:12" ht="15">
      <c r="A80" s="85" t="s">
        <v>1577</v>
      </c>
      <c r="B80" s="85" t="s">
        <v>1578</v>
      </c>
      <c r="C80" s="85">
        <v>7</v>
      </c>
      <c r="D80" s="122">
        <v>0.0039273850009589086</v>
      </c>
      <c r="E80" s="122">
        <v>2.4740080192955194</v>
      </c>
      <c r="F80" s="85" t="s">
        <v>2047</v>
      </c>
      <c r="G80" s="85" t="b">
        <v>0</v>
      </c>
      <c r="H80" s="85" t="b">
        <v>0</v>
      </c>
      <c r="I80" s="85" t="b">
        <v>0</v>
      </c>
      <c r="J80" s="85" t="b">
        <v>0</v>
      </c>
      <c r="K80" s="85" t="b">
        <v>0</v>
      </c>
      <c r="L80" s="85" t="b">
        <v>0</v>
      </c>
    </row>
    <row r="81" spans="1:12" ht="15">
      <c r="A81" s="85" t="s">
        <v>1578</v>
      </c>
      <c r="B81" s="85" t="s">
        <v>1531</v>
      </c>
      <c r="C81" s="85">
        <v>7</v>
      </c>
      <c r="D81" s="122">
        <v>0.0039273850009589086</v>
      </c>
      <c r="E81" s="122">
        <v>2.2777133741515514</v>
      </c>
      <c r="F81" s="85" t="s">
        <v>2047</v>
      </c>
      <c r="G81" s="85" t="b">
        <v>0</v>
      </c>
      <c r="H81" s="85" t="b">
        <v>0</v>
      </c>
      <c r="I81" s="85" t="b">
        <v>0</v>
      </c>
      <c r="J81" s="85" t="b">
        <v>0</v>
      </c>
      <c r="K81" s="85" t="b">
        <v>0</v>
      </c>
      <c r="L81" s="85" t="b">
        <v>0</v>
      </c>
    </row>
    <row r="82" spans="1:12" ht="15">
      <c r="A82" s="85" t="s">
        <v>1531</v>
      </c>
      <c r="B82" s="85" t="s">
        <v>1579</v>
      </c>
      <c r="C82" s="85">
        <v>7</v>
      </c>
      <c r="D82" s="122">
        <v>0.0039273850009589086</v>
      </c>
      <c r="E82" s="122">
        <v>2.2777133741515514</v>
      </c>
      <c r="F82" s="85" t="s">
        <v>2047</v>
      </c>
      <c r="G82" s="85" t="b">
        <v>0</v>
      </c>
      <c r="H82" s="85" t="b">
        <v>0</v>
      </c>
      <c r="I82" s="85" t="b">
        <v>0</v>
      </c>
      <c r="J82" s="85" t="b">
        <v>0</v>
      </c>
      <c r="K82" s="85" t="b">
        <v>0</v>
      </c>
      <c r="L82" s="85" t="b">
        <v>0</v>
      </c>
    </row>
    <row r="83" spans="1:12" ht="15">
      <c r="A83" s="85" t="s">
        <v>1579</v>
      </c>
      <c r="B83" s="85" t="s">
        <v>1530</v>
      </c>
      <c r="C83" s="85">
        <v>7</v>
      </c>
      <c r="D83" s="122">
        <v>0.0039273850009589086</v>
      </c>
      <c r="E83" s="122">
        <v>2.2051627070029394</v>
      </c>
      <c r="F83" s="85" t="s">
        <v>2047</v>
      </c>
      <c r="G83" s="85" t="b">
        <v>0</v>
      </c>
      <c r="H83" s="85" t="b">
        <v>0</v>
      </c>
      <c r="I83" s="85" t="b">
        <v>0</v>
      </c>
      <c r="J83" s="85" t="b">
        <v>0</v>
      </c>
      <c r="K83" s="85" t="b">
        <v>0</v>
      </c>
      <c r="L83" s="85" t="b">
        <v>0</v>
      </c>
    </row>
    <row r="84" spans="1:12" ht="15">
      <c r="A84" s="85" t="s">
        <v>1530</v>
      </c>
      <c r="B84" s="85" t="s">
        <v>1580</v>
      </c>
      <c r="C84" s="85">
        <v>7</v>
      </c>
      <c r="D84" s="122">
        <v>0.0039273850009589086</v>
      </c>
      <c r="E84" s="122">
        <v>2.2051627070029394</v>
      </c>
      <c r="F84" s="85" t="s">
        <v>2047</v>
      </c>
      <c r="G84" s="85" t="b">
        <v>0</v>
      </c>
      <c r="H84" s="85" t="b">
        <v>0</v>
      </c>
      <c r="I84" s="85" t="b">
        <v>0</v>
      </c>
      <c r="J84" s="85" t="b">
        <v>0</v>
      </c>
      <c r="K84" s="85" t="b">
        <v>0</v>
      </c>
      <c r="L84" s="85" t="b">
        <v>0</v>
      </c>
    </row>
    <row r="85" spans="1:12" ht="15">
      <c r="A85" s="85" t="s">
        <v>1580</v>
      </c>
      <c r="B85" s="85" t="s">
        <v>1581</v>
      </c>
      <c r="C85" s="85">
        <v>7</v>
      </c>
      <c r="D85" s="122">
        <v>0.0039273850009589086</v>
      </c>
      <c r="E85" s="122">
        <v>2.4740080192955194</v>
      </c>
      <c r="F85" s="85" t="s">
        <v>2047</v>
      </c>
      <c r="G85" s="85" t="b">
        <v>0</v>
      </c>
      <c r="H85" s="85" t="b">
        <v>0</v>
      </c>
      <c r="I85" s="85" t="b">
        <v>0</v>
      </c>
      <c r="J85" s="85" t="b">
        <v>0</v>
      </c>
      <c r="K85" s="85" t="b">
        <v>0</v>
      </c>
      <c r="L85" s="85" t="b">
        <v>0</v>
      </c>
    </row>
    <row r="86" spans="1:12" ht="15">
      <c r="A86" s="85" t="s">
        <v>1581</v>
      </c>
      <c r="B86" s="85" t="s">
        <v>1865</v>
      </c>
      <c r="C86" s="85">
        <v>7</v>
      </c>
      <c r="D86" s="122">
        <v>0.0039273850009589086</v>
      </c>
      <c r="E86" s="122">
        <v>2.4740080192955194</v>
      </c>
      <c r="F86" s="85" t="s">
        <v>2047</v>
      </c>
      <c r="G86" s="85" t="b">
        <v>0</v>
      </c>
      <c r="H86" s="85" t="b">
        <v>0</v>
      </c>
      <c r="I86" s="85" t="b">
        <v>0</v>
      </c>
      <c r="J86" s="85" t="b">
        <v>0</v>
      </c>
      <c r="K86" s="85" t="b">
        <v>0</v>
      </c>
      <c r="L86" s="85" t="b">
        <v>0</v>
      </c>
    </row>
    <row r="87" spans="1:12" ht="15">
      <c r="A87" s="85" t="s">
        <v>1865</v>
      </c>
      <c r="B87" s="85" t="s">
        <v>1866</v>
      </c>
      <c r="C87" s="85">
        <v>7</v>
      </c>
      <c r="D87" s="122">
        <v>0.0039273850009589086</v>
      </c>
      <c r="E87" s="122">
        <v>2.4740080192955194</v>
      </c>
      <c r="F87" s="85" t="s">
        <v>2047</v>
      </c>
      <c r="G87" s="85" t="b">
        <v>0</v>
      </c>
      <c r="H87" s="85" t="b">
        <v>0</v>
      </c>
      <c r="I87" s="85" t="b">
        <v>0</v>
      </c>
      <c r="J87" s="85" t="b">
        <v>0</v>
      </c>
      <c r="K87" s="85" t="b">
        <v>0</v>
      </c>
      <c r="L87" s="85" t="b">
        <v>0</v>
      </c>
    </row>
    <row r="88" spans="1:12" ht="15">
      <c r="A88" s="85" t="s">
        <v>1866</v>
      </c>
      <c r="B88" s="85" t="s">
        <v>1867</v>
      </c>
      <c r="C88" s="85">
        <v>7</v>
      </c>
      <c r="D88" s="122">
        <v>0.0039273850009589086</v>
      </c>
      <c r="E88" s="122">
        <v>2.4740080192955194</v>
      </c>
      <c r="F88" s="85" t="s">
        <v>2047</v>
      </c>
      <c r="G88" s="85" t="b">
        <v>0</v>
      </c>
      <c r="H88" s="85" t="b">
        <v>0</v>
      </c>
      <c r="I88" s="85" t="b">
        <v>0</v>
      </c>
      <c r="J88" s="85" t="b">
        <v>0</v>
      </c>
      <c r="K88" s="85" t="b">
        <v>0</v>
      </c>
      <c r="L88" s="85" t="b">
        <v>0</v>
      </c>
    </row>
    <row r="89" spans="1:12" ht="15">
      <c r="A89" s="85" t="s">
        <v>1867</v>
      </c>
      <c r="B89" s="85" t="s">
        <v>1868</v>
      </c>
      <c r="C89" s="85">
        <v>7</v>
      </c>
      <c r="D89" s="122">
        <v>0.0039273850009589086</v>
      </c>
      <c r="E89" s="122">
        <v>2.4740080192955194</v>
      </c>
      <c r="F89" s="85" t="s">
        <v>2047</v>
      </c>
      <c r="G89" s="85" t="b">
        <v>0</v>
      </c>
      <c r="H89" s="85" t="b">
        <v>0</v>
      </c>
      <c r="I89" s="85" t="b">
        <v>0</v>
      </c>
      <c r="J89" s="85" t="b">
        <v>0</v>
      </c>
      <c r="K89" s="85" t="b">
        <v>0</v>
      </c>
      <c r="L89" s="85" t="b">
        <v>0</v>
      </c>
    </row>
    <row r="90" spans="1:12" ht="15">
      <c r="A90" s="85" t="s">
        <v>1868</v>
      </c>
      <c r="B90" s="85" t="s">
        <v>1869</v>
      </c>
      <c r="C90" s="85">
        <v>7</v>
      </c>
      <c r="D90" s="122">
        <v>0.0039273850009589086</v>
      </c>
      <c r="E90" s="122">
        <v>2.4740080192955194</v>
      </c>
      <c r="F90" s="85" t="s">
        <v>2047</v>
      </c>
      <c r="G90" s="85" t="b">
        <v>0</v>
      </c>
      <c r="H90" s="85" t="b">
        <v>0</v>
      </c>
      <c r="I90" s="85" t="b">
        <v>0</v>
      </c>
      <c r="J90" s="85" t="b">
        <v>0</v>
      </c>
      <c r="K90" s="85" t="b">
        <v>0</v>
      </c>
      <c r="L90" s="85" t="b">
        <v>0</v>
      </c>
    </row>
    <row r="91" spans="1:12" ht="15">
      <c r="A91" s="85" t="s">
        <v>1869</v>
      </c>
      <c r="B91" s="85" t="s">
        <v>1870</v>
      </c>
      <c r="C91" s="85">
        <v>7</v>
      </c>
      <c r="D91" s="122">
        <v>0.0039273850009589086</v>
      </c>
      <c r="E91" s="122">
        <v>2.4740080192955194</v>
      </c>
      <c r="F91" s="85" t="s">
        <v>2047</v>
      </c>
      <c r="G91" s="85" t="b">
        <v>0</v>
      </c>
      <c r="H91" s="85" t="b">
        <v>0</v>
      </c>
      <c r="I91" s="85" t="b">
        <v>0</v>
      </c>
      <c r="J91" s="85" t="b">
        <v>0</v>
      </c>
      <c r="K91" s="85" t="b">
        <v>0</v>
      </c>
      <c r="L91" s="85" t="b">
        <v>0</v>
      </c>
    </row>
    <row r="92" spans="1:12" ht="15">
      <c r="A92" s="85" t="s">
        <v>1870</v>
      </c>
      <c r="B92" s="85" t="s">
        <v>1871</v>
      </c>
      <c r="C92" s="85">
        <v>7</v>
      </c>
      <c r="D92" s="122">
        <v>0.0039273850009589086</v>
      </c>
      <c r="E92" s="122">
        <v>2.4740080192955194</v>
      </c>
      <c r="F92" s="85" t="s">
        <v>2047</v>
      </c>
      <c r="G92" s="85" t="b">
        <v>0</v>
      </c>
      <c r="H92" s="85" t="b">
        <v>0</v>
      </c>
      <c r="I92" s="85" t="b">
        <v>0</v>
      </c>
      <c r="J92" s="85" t="b">
        <v>0</v>
      </c>
      <c r="K92" s="85" t="b">
        <v>0</v>
      </c>
      <c r="L92" s="85" t="b">
        <v>0</v>
      </c>
    </row>
    <row r="93" spans="1:12" ht="15">
      <c r="A93" s="85" t="s">
        <v>1506</v>
      </c>
      <c r="B93" s="85" t="s">
        <v>1857</v>
      </c>
      <c r="C93" s="85">
        <v>7</v>
      </c>
      <c r="D93" s="122">
        <v>0.0039273850009589086</v>
      </c>
      <c r="E93" s="122">
        <v>1.6813305157152794</v>
      </c>
      <c r="F93" s="85" t="s">
        <v>2047</v>
      </c>
      <c r="G93" s="85" t="b">
        <v>0</v>
      </c>
      <c r="H93" s="85" t="b">
        <v>0</v>
      </c>
      <c r="I93" s="85" t="b">
        <v>0</v>
      </c>
      <c r="J93" s="85" t="b">
        <v>0</v>
      </c>
      <c r="K93" s="85" t="b">
        <v>0</v>
      </c>
      <c r="L93" s="85" t="b">
        <v>0</v>
      </c>
    </row>
    <row r="94" spans="1:12" ht="15">
      <c r="A94" s="85" t="s">
        <v>1857</v>
      </c>
      <c r="B94" s="85" t="s">
        <v>1505</v>
      </c>
      <c r="C94" s="85">
        <v>7</v>
      </c>
      <c r="D94" s="122">
        <v>0.0039273850009589086</v>
      </c>
      <c r="E94" s="122">
        <v>1.2611141123320895</v>
      </c>
      <c r="F94" s="85" t="s">
        <v>2047</v>
      </c>
      <c r="G94" s="85" t="b">
        <v>0</v>
      </c>
      <c r="H94" s="85" t="b">
        <v>0</v>
      </c>
      <c r="I94" s="85" t="b">
        <v>0</v>
      </c>
      <c r="J94" s="85" t="b">
        <v>0</v>
      </c>
      <c r="K94" s="85" t="b">
        <v>0</v>
      </c>
      <c r="L94" s="85" t="b">
        <v>0</v>
      </c>
    </row>
    <row r="95" spans="1:12" ht="15">
      <c r="A95" s="85" t="s">
        <v>1877</v>
      </c>
      <c r="B95" s="85" t="s">
        <v>1878</v>
      </c>
      <c r="C95" s="85">
        <v>4</v>
      </c>
      <c r="D95" s="122">
        <v>0.00268490549227287</v>
      </c>
      <c r="E95" s="122">
        <v>2.717046067981814</v>
      </c>
      <c r="F95" s="85" t="s">
        <v>2047</v>
      </c>
      <c r="G95" s="85" t="b">
        <v>0</v>
      </c>
      <c r="H95" s="85" t="b">
        <v>0</v>
      </c>
      <c r="I95" s="85" t="b">
        <v>0</v>
      </c>
      <c r="J95" s="85" t="b">
        <v>0</v>
      </c>
      <c r="K95" s="85" t="b">
        <v>0</v>
      </c>
      <c r="L95" s="85" t="b">
        <v>0</v>
      </c>
    </row>
    <row r="96" spans="1:12" ht="15">
      <c r="A96" s="85" t="s">
        <v>1878</v>
      </c>
      <c r="B96" s="85" t="s">
        <v>1879</v>
      </c>
      <c r="C96" s="85">
        <v>4</v>
      </c>
      <c r="D96" s="122">
        <v>0.00268490549227287</v>
      </c>
      <c r="E96" s="122">
        <v>2.717046067981814</v>
      </c>
      <c r="F96" s="85" t="s">
        <v>2047</v>
      </c>
      <c r="G96" s="85" t="b">
        <v>0</v>
      </c>
      <c r="H96" s="85" t="b">
        <v>0</v>
      </c>
      <c r="I96" s="85" t="b">
        <v>0</v>
      </c>
      <c r="J96" s="85" t="b">
        <v>0</v>
      </c>
      <c r="K96" s="85" t="b">
        <v>0</v>
      </c>
      <c r="L96" s="85" t="b">
        <v>0</v>
      </c>
    </row>
    <row r="97" spans="1:12" ht="15">
      <c r="A97" s="85" t="s">
        <v>1879</v>
      </c>
      <c r="B97" s="85" t="s">
        <v>1880</v>
      </c>
      <c r="C97" s="85">
        <v>4</v>
      </c>
      <c r="D97" s="122">
        <v>0.00268490549227287</v>
      </c>
      <c r="E97" s="122">
        <v>2.717046067981814</v>
      </c>
      <c r="F97" s="85" t="s">
        <v>2047</v>
      </c>
      <c r="G97" s="85" t="b">
        <v>0</v>
      </c>
      <c r="H97" s="85" t="b">
        <v>0</v>
      </c>
      <c r="I97" s="85" t="b">
        <v>0</v>
      </c>
      <c r="J97" s="85" t="b">
        <v>0</v>
      </c>
      <c r="K97" s="85" t="b">
        <v>0</v>
      </c>
      <c r="L97" s="85" t="b">
        <v>0</v>
      </c>
    </row>
    <row r="98" spans="1:12" ht="15">
      <c r="A98" s="85" t="s">
        <v>1880</v>
      </c>
      <c r="B98" s="85" t="s">
        <v>1881</v>
      </c>
      <c r="C98" s="85">
        <v>4</v>
      </c>
      <c r="D98" s="122">
        <v>0.00268490549227287</v>
      </c>
      <c r="E98" s="122">
        <v>2.717046067981814</v>
      </c>
      <c r="F98" s="85" t="s">
        <v>2047</v>
      </c>
      <c r="G98" s="85" t="b">
        <v>0</v>
      </c>
      <c r="H98" s="85" t="b">
        <v>0</v>
      </c>
      <c r="I98" s="85" t="b">
        <v>0</v>
      </c>
      <c r="J98" s="85" t="b">
        <v>0</v>
      </c>
      <c r="K98" s="85" t="b">
        <v>0</v>
      </c>
      <c r="L98" s="85" t="b">
        <v>0</v>
      </c>
    </row>
    <row r="99" spans="1:12" ht="15">
      <c r="A99" s="85" t="s">
        <v>1881</v>
      </c>
      <c r="B99" s="85" t="s">
        <v>1882</v>
      </c>
      <c r="C99" s="85">
        <v>4</v>
      </c>
      <c r="D99" s="122">
        <v>0.00268490549227287</v>
      </c>
      <c r="E99" s="122">
        <v>2.717046067981814</v>
      </c>
      <c r="F99" s="85" t="s">
        <v>2047</v>
      </c>
      <c r="G99" s="85" t="b">
        <v>0</v>
      </c>
      <c r="H99" s="85" t="b">
        <v>0</v>
      </c>
      <c r="I99" s="85" t="b">
        <v>0</v>
      </c>
      <c r="J99" s="85" t="b">
        <v>0</v>
      </c>
      <c r="K99" s="85" t="b">
        <v>0</v>
      </c>
      <c r="L99" s="85" t="b">
        <v>0</v>
      </c>
    </row>
    <row r="100" spans="1:12" ht="15">
      <c r="A100" s="85" t="s">
        <v>1882</v>
      </c>
      <c r="B100" s="85" t="s">
        <v>1874</v>
      </c>
      <c r="C100" s="85">
        <v>4</v>
      </c>
      <c r="D100" s="122">
        <v>0.00268490549227287</v>
      </c>
      <c r="E100" s="122">
        <v>2.6201360549737576</v>
      </c>
      <c r="F100" s="85" t="s">
        <v>2047</v>
      </c>
      <c r="G100" s="85" t="b">
        <v>0</v>
      </c>
      <c r="H100" s="85" t="b">
        <v>0</v>
      </c>
      <c r="I100" s="85" t="b">
        <v>0</v>
      </c>
      <c r="J100" s="85" t="b">
        <v>0</v>
      </c>
      <c r="K100" s="85" t="b">
        <v>0</v>
      </c>
      <c r="L100" s="85" t="b">
        <v>0</v>
      </c>
    </row>
    <row r="101" spans="1:12" ht="15">
      <c r="A101" s="85" t="s">
        <v>1874</v>
      </c>
      <c r="B101" s="85" t="s">
        <v>1883</v>
      </c>
      <c r="C101" s="85">
        <v>4</v>
      </c>
      <c r="D101" s="122">
        <v>0.00268490549227287</v>
      </c>
      <c r="E101" s="122">
        <v>2.6201360549737576</v>
      </c>
      <c r="F101" s="85" t="s">
        <v>2047</v>
      </c>
      <c r="G101" s="85" t="b">
        <v>0</v>
      </c>
      <c r="H101" s="85" t="b">
        <v>0</v>
      </c>
      <c r="I101" s="85" t="b">
        <v>0</v>
      </c>
      <c r="J101" s="85" t="b">
        <v>0</v>
      </c>
      <c r="K101" s="85" t="b">
        <v>0</v>
      </c>
      <c r="L101" s="85" t="b">
        <v>0</v>
      </c>
    </row>
    <row r="102" spans="1:12" ht="15">
      <c r="A102" s="85" t="s">
        <v>1883</v>
      </c>
      <c r="B102" s="85" t="s">
        <v>1884</v>
      </c>
      <c r="C102" s="85">
        <v>4</v>
      </c>
      <c r="D102" s="122">
        <v>0.00268490549227287</v>
      </c>
      <c r="E102" s="122">
        <v>2.717046067981814</v>
      </c>
      <c r="F102" s="85" t="s">
        <v>2047</v>
      </c>
      <c r="G102" s="85" t="b">
        <v>0</v>
      </c>
      <c r="H102" s="85" t="b">
        <v>0</v>
      </c>
      <c r="I102" s="85" t="b">
        <v>0</v>
      </c>
      <c r="J102" s="85" t="b">
        <v>0</v>
      </c>
      <c r="K102" s="85" t="b">
        <v>0</v>
      </c>
      <c r="L102" s="85" t="b">
        <v>0</v>
      </c>
    </row>
    <row r="103" spans="1:12" ht="15">
      <c r="A103" s="85" t="s">
        <v>1884</v>
      </c>
      <c r="B103" s="85" t="s">
        <v>1885</v>
      </c>
      <c r="C103" s="85">
        <v>4</v>
      </c>
      <c r="D103" s="122">
        <v>0.00268490549227287</v>
      </c>
      <c r="E103" s="122">
        <v>2.717046067981814</v>
      </c>
      <c r="F103" s="85" t="s">
        <v>2047</v>
      </c>
      <c r="G103" s="85" t="b">
        <v>0</v>
      </c>
      <c r="H103" s="85" t="b">
        <v>0</v>
      </c>
      <c r="I103" s="85" t="b">
        <v>0</v>
      </c>
      <c r="J103" s="85" t="b">
        <v>0</v>
      </c>
      <c r="K103" s="85" t="b">
        <v>0</v>
      </c>
      <c r="L103" s="85" t="b">
        <v>0</v>
      </c>
    </row>
    <row r="104" spans="1:12" ht="15">
      <c r="A104" s="85" t="s">
        <v>1885</v>
      </c>
      <c r="B104" s="85" t="s">
        <v>1886</v>
      </c>
      <c r="C104" s="85">
        <v>4</v>
      </c>
      <c r="D104" s="122">
        <v>0.00268490549227287</v>
      </c>
      <c r="E104" s="122">
        <v>2.717046067981814</v>
      </c>
      <c r="F104" s="85" t="s">
        <v>2047</v>
      </c>
      <c r="G104" s="85" t="b">
        <v>0</v>
      </c>
      <c r="H104" s="85" t="b">
        <v>0</v>
      </c>
      <c r="I104" s="85" t="b">
        <v>0</v>
      </c>
      <c r="J104" s="85" t="b">
        <v>0</v>
      </c>
      <c r="K104" s="85" t="b">
        <v>0</v>
      </c>
      <c r="L104" s="85" t="b">
        <v>0</v>
      </c>
    </row>
    <row r="105" spans="1:12" ht="15">
      <c r="A105" s="85" t="s">
        <v>1886</v>
      </c>
      <c r="B105" s="85" t="s">
        <v>1887</v>
      </c>
      <c r="C105" s="85">
        <v>4</v>
      </c>
      <c r="D105" s="122">
        <v>0.00268490549227287</v>
      </c>
      <c r="E105" s="122">
        <v>2.717046067981814</v>
      </c>
      <c r="F105" s="85" t="s">
        <v>2047</v>
      </c>
      <c r="G105" s="85" t="b">
        <v>0</v>
      </c>
      <c r="H105" s="85" t="b">
        <v>0</v>
      </c>
      <c r="I105" s="85" t="b">
        <v>0</v>
      </c>
      <c r="J105" s="85" t="b">
        <v>0</v>
      </c>
      <c r="K105" s="85" t="b">
        <v>0</v>
      </c>
      <c r="L105" s="85" t="b">
        <v>0</v>
      </c>
    </row>
    <row r="106" spans="1:12" ht="15">
      <c r="A106" s="85" t="s">
        <v>1887</v>
      </c>
      <c r="B106" s="85" t="s">
        <v>1872</v>
      </c>
      <c r="C106" s="85">
        <v>4</v>
      </c>
      <c r="D106" s="122">
        <v>0.00268490549227287</v>
      </c>
      <c r="E106" s="122">
        <v>2.540954808926133</v>
      </c>
      <c r="F106" s="85" t="s">
        <v>2047</v>
      </c>
      <c r="G106" s="85" t="b">
        <v>0</v>
      </c>
      <c r="H106" s="85" t="b">
        <v>0</v>
      </c>
      <c r="I106" s="85" t="b">
        <v>0</v>
      </c>
      <c r="J106" s="85" t="b">
        <v>0</v>
      </c>
      <c r="K106" s="85" t="b">
        <v>0</v>
      </c>
      <c r="L106" s="85" t="b">
        <v>0</v>
      </c>
    </row>
    <row r="107" spans="1:12" ht="15">
      <c r="A107" s="85" t="s">
        <v>1872</v>
      </c>
      <c r="B107" s="85" t="s">
        <v>1888</v>
      </c>
      <c r="C107" s="85">
        <v>4</v>
      </c>
      <c r="D107" s="122">
        <v>0.00268490549227287</v>
      </c>
      <c r="E107" s="122">
        <v>2.540954808926133</v>
      </c>
      <c r="F107" s="85" t="s">
        <v>2047</v>
      </c>
      <c r="G107" s="85" t="b">
        <v>0</v>
      </c>
      <c r="H107" s="85" t="b">
        <v>0</v>
      </c>
      <c r="I107" s="85" t="b">
        <v>0</v>
      </c>
      <c r="J107" s="85" t="b">
        <v>0</v>
      </c>
      <c r="K107" s="85" t="b">
        <v>0</v>
      </c>
      <c r="L107" s="85" t="b">
        <v>0</v>
      </c>
    </row>
    <row r="108" spans="1:12" ht="15">
      <c r="A108" s="85" t="s">
        <v>1888</v>
      </c>
      <c r="B108" s="85" t="s">
        <v>1889</v>
      </c>
      <c r="C108" s="85">
        <v>4</v>
      </c>
      <c r="D108" s="122">
        <v>0.00268490549227287</v>
      </c>
      <c r="E108" s="122">
        <v>2.717046067981814</v>
      </c>
      <c r="F108" s="85" t="s">
        <v>2047</v>
      </c>
      <c r="G108" s="85" t="b">
        <v>0</v>
      </c>
      <c r="H108" s="85" t="b">
        <v>0</v>
      </c>
      <c r="I108" s="85" t="b">
        <v>0</v>
      </c>
      <c r="J108" s="85" t="b">
        <v>0</v>
      </c>
      <c r="K108" s="85" t="b">
        <v>0</v>
      </c>
      <c r="L108" s="85" t="b">
        <v>0</v>
      </c>
    </row>
    <row r="109" spans="1:12" ht="15">
      <c r="A109" s="85" t="s">
        <v>1889</v>
      </c>
      <c r="B109" s="85" t="s">
        <v>1890</v>
      </c>
      <c r="C109" s="85">
        <v>4</v>
      </c>
      <c r="D109" s="122">
        <v>0.00268490549227287</v>
      </c>
      <c r="E109" s="122">
        <v>2.717046067981814</v>
      </c>
      <c r="F109" s="85" t="s">
        <v>2047</v>
      </c>
      <c r="G109" s="85" t="b">
        <v>0</v>
      </c>
      <c r="H109" s="85" t="b">
        <v>0</v>
      </c>
      <c r="I109" s="85" t="b">
        <v>0</v>
      </c>
      <c r="J109" s="85" t="b">
        <v>0</v>
      </c>
      <c r="K109" s="85" t="b">
        <v>0</v>
      </c>
      <c r="L109" s="85" t="b">
        <v>0</v>
      </c>
    </row>
    <row r="110" spans="1:12" ht="15">
      <c r="A110" s="85" t="s">
        <v>1890</v>
      </c>
      <c r="B110" s="85" t="s">
        <v>1891</v>
      </c>
      <c r="C110" s="85">
        <v>4</v>
      </c>
      <c r="D110" s="122">
        <v>0.00268490549227287</v>
      </c>
      <c r="E110" s="122">
        <v>2.717046067981814</v>
      </c>
      <c r="F110" s="85" t="s">
        <v>2047</v>
      </c>
      <c r="G110" s="85" t="b">
        <v>0</v>
      </c>
      <c r="H110" s="85" t="b">
        <v>0</v>
      </c>
      <c r="I110" s="85" t="b">
        <v>0</v>
      </c>
      <c r="J110" s="85" t="b">
        <v>0</v>
      </c>
      <c r="K110" s="85" t="b">
        <v>0</v>
      </c>
      <c r="L110" s="85" t="b">
        <v>0</v>
      </c>
    </row>
    <row r="111" spans="1:12" ht="15">
      <c r="A111" s="85" t="s">
        <v>1891</v>
      </c>
      <c r="B111" s="85" t="s">
        <v>1892</v>
      </c>
      <c r="C111" s="85">
        <v>4</v>
      </c>
      <c r="D111" s="122">
        <v>0.00268490549227287</v>
      </c>
      <c r="E111" s="122">
        <v>2.717046067981814</v>
      </c>
      <c r="F111" s="85" t="s">
        <v>2047</v>
      </c>
      <c r="G111" s="85" t="b">
        <v>0</v>
      </c>
      <c r="H111" s="85" t="b">
        <v>0</v>
      </c>
      <c r="I111" s="85" t="b">
        <v>0</v>
      </c>
      <c r="J111" s="85" t="b">
        <v>0</v>
      </c>
      <c r="K111" s="85" t="b">
        <v>0</v>
      </c>
      <c r="L111" s="85" t="b">
        <v>0</v>
      </c>
    </row>
    <row r="112" spans="1:12" ht="15">
      <c r="A112" s="85" t="s">
        <v>1892</v>
      </c>
      <c r="B112" s="85" t="s">
        <v>1893</v>
      </c>
      <c r="C112" s="85">
        <v>4</v>
      </c>
      <c r="D112" s="122">
        <v>0.00268490549227287</v>
      </c>
      <c r="E112" s="122">
        <v>2.717046067981814</v>
      </c>
      <c r="F112" s="85" t="s">
        <v>2047</v>
      </c>
      <c r="G112" s="85" t="b">
        <v>0</v>
      </c>
      <c r="H112" s="85" t="b">
        <v>0</v>
      </c>
      <c r="I112" s="85" t="b">
        <v>0</v>
      </c>
      <c r="J112" s="85" t="b">
        <v>0</v>
      </c>
      <c r="K112" s="85" t="b">
        <v>0</v>
      </c>
      <c r="L112" s="85" t="b">
        <v>0</v>
      </c>
    </row>
    <row r="113" spans="1:12" ht="15">
      <c r="A113" s="85" t="s">
        <v>1893</v>
      </c>
      <c r="B113" s="85" t="s">
        <v>1894</v>
      </c>
      <c r="C113" s="85">
        <v>4</v>
      </c>
      <c r="D113" s="122">
        <v>0.00268490549227287</v>
      </c>
      <c r="E113" s="122">
        <v>2.717046067981814</v>
      </c>
      <c r="F113" s="85" t="s">
        <v>2047</v>
      </c>
      <c r="G113" s="85" t="b">
        <v>0</v>
      </c>
      <c r="H113" s="85" t="b">
        <v>0</v>
      </c>
      <c r="I113" s="85" t="b">
        <v>0</v>
      </c>
      <c r="J113" s="85" t="b">
        <v>0</v>
      </c>
      <c r="K113" s="85" t="b">
        <v>0</v>
      </c>
      <c r="L113" s="85" t="b">
        <v>0</v>
      </c>
    </row>
    <row r="114" spans="1:12" ht="15">
      <c r="A114" s="85" t="s">
        <v>1894</v>
      </c>
      <c r="B114" s="85" t="s">
        <v>1529</v>
      </c>
      <c r="C114" s="85">
        <v>4</v>
      </c>
      <c r="D114" s="122">
        <v>0.00268490549227287</v>
      </c>
      <c r="E114" s="122">
        <v>2.4160160723178326</v>
      </c>
      <c r="F114" s="85" t="s">
        <v>2047</v>
      </c>
      <c r="G114" s="85" t="b">
        <v>0</v>
      </c>
      <c r="H114" s="85" t="b">
        <v>0</v>
      </c>
      <c r="I114" s="85" t="b">
        <v>0</v>
      </c>
      <c r="J114" s="85" t="b">
        <v>0</v>
      </c>
      <c r="K114" s="85" t="b">
        <v>0</v>
      </c>
      <c r="L114" s="85" t="b">
        <v>0</v>
      </c>
    </row>
    <row r="115" spans="1:12" ht="15">
      <c r="A115" s="85" t="s">
        <v>1529</v>
      </c>
      <c r="B115" s="85" t="s">
        <v>1895</v>
      </c>
      <c r="C115" s="85">
        <v>4</v>
      </c>
      <c r="D115" s="122">
        <v>0.00268490549227287</v>
      </c>
      <c r="E115" s="122">
        <v>2.4160160723178326</v>
      </c>
      <c r="F115" s="85" t="s">
        <v>2047</v>
      </c>
      <c r="G115" s="85" t="b">
        <v>0</v>
      </c>
      <c r="H115" s="85" t="b">
        <v>0</v>
      </c>
      <c r="I115" s="85" t="b">
        <v>0</v>
      </c>
      <c r="J115" s="85" t="b">
        <v>0</v>
      </c>
      <c r="K115" s="85" t="b">
        <v>0</v>
      </c>
      <c r="L115" s="85" t="b">
        <v>0</v>
      </c>
    </row>
    <row r="116" spans="1:12" ht="15">
      <c r="A116" s="85" t="s">
        <v>1895</v>
      </c>
      <c r="B116" s="85" t="s">
        <v>1529</v>
      </c>
      <c r="C116" s="85">
        <v>4</v>
      </c>
      <c r="D116" s="122">
        <v>0.00268490549227287</v>
      </c>
      <c r="E116" s="122">
        <v>2.4160160723178326</v>
      </c>
      <c r="F116" s="85" t="s">
        <v>2047</v>
      </c>
      <c r="G116" s="85" t="b">
        <v>0</v>
      </c>
      <c r="H116" s="85" t="b">
        <v>0</v>
      </c>
      <c r="I116" s="85" t="b">
        <v>0</v>
      </c>
      <c r="J116" s="85" t="b">
        <v>0</v>
      </c>
      <c r="K116" s="85" t="b">
        <v>0</v>
      </c>
      <c r="L116" s="85" t="b">
        <v>0</v>
      </c>
    </row>
    <row r="117" spans="1:12" ht="15">
      <c r="A117" s="85" t="s">
        <v>1529</v>
      </c>
      <c r="B117" s="85" t="s">
        <v>1896</v>
      </c>
      <c r="C117" s="85">
        <v>4</v>
      </c>
      <c r="D117" s="122">
        <v>0.00268490549227287</v>
      </c>
      <c r="E117" s="122">
        <v>2.4160160723178326</v>
      </c>
      <c r="F117" s="85" t="s">
        <v>2047</v>
      </c>
      <c r="G117" s="85" t="b">
        <v>0</v>
      </c>
      <c r="H117" s="85" t="b">
        <v>0</v>
      </c>
      <c r="I117" s="85" t="b">
        <v>0</v>
      </c>
      <c r="J117" s="85" t="b">
        <v>0</v>
      </c>
      <c r="K117" s="85" t="b">
        <v>0</v>
      </c>
      <c r="L117" s="85" t="b">
        <v>0</v>
      </c>
    </row>
    <row r="118" spans="1:12" ht="15">
      <c r="A118" s="85" t="s">
        <v>1896</v>
      </c>
      <c r="B118" s="85" t="s">
        <v>1897</v>
      </c>
      <c r="C118" s="85">
        <v>4</v>
      </c>
      <c r="D118" s="122">
        <v>0.00268490549227287</v>
      </c>
      <c r="E118" s="122">
        <v>2.717046067981814</v>
      </c>
      <c r="F118" s="85" t="s">
        <v>2047</v>
      </c>
      <c r="G118" s="85" t="b">
        <v>0</v>
      </c>
      <c r="H118" s="85" t="b">
        <v>0</v>
      </c>
      <c r="I118" s="85" t="b">
        <v>0</v>
      </c>
      <c r="J118" s="85" t="b">
        <v>0</v>
      </c>
      <c r="K118" s="85" t="b">
        <v>0</v>
      </c>
      <c r="L118" s="85" t="b">
        <v>0</v>
      </c>
    </row>
    <row r="119" spans="1:12" ht="15">
      <c r="A119" s="85" t="s">
        <v>1897</v>
      </c>
      <c r="B119" s="85" t="s">
        <v>1898</v>
      </c>
      <c r="C119" s="85">
        <v>4</v>
      </c>
      <c r="D119" s="122">
        <v>0.00268490549227287</v>
      </c>
      <c r="E119" s="122">
        <v>2.717046067981814</v>
      </c>
      <c r="F119" s="85" t="s">
        <v>2047</v>
      </c>
      <c r="G119" s="85" t="b">
        <v>0</v>
      </c>
      <c r="H119" s="85" t="b">
        <v>0</v>
      </c>
      <c r="I119" s="85" t="b">
        <v>0</v>
      </c>
      <c r="J119" s="85" t="b">
        <v>0</v>
      </c>
      <c r="K119" s="85" t="b">
        <v>0</v>
      </c>
      <c r="L119" s="85" t="b">
        <v>0</v>
      </c>
    </row>
    <row r="120" spans="1:12" ht="15">
      <c r="A120" s="85" t="s">
        <v>1898</v>
      </c>
      <c r="B120" s="85" t="s">
        <v>1899</v>
      </c>
      <c r="C120" s="85">
        <v>4</v>
      </c>
      <c r="D120" s="122">
        <v>0.00268490549227287</v>
      </c>
      <c r="E120" s="122">
        <v>2.717046067981814</v>
      </c>
      <c r="F120" s="85" t="s">
        <v>2047</v>
      </c>
      <c r="G120" s="85" t="b">
        <v>0</v>
      </c>
      <c r="H120" s="85" t="b">
        <v>0</v>
      </c>
      <c r="I120" s="85" t="b">
        <v>0</v>
      </c>
      <c r="J120" s="85" t="b">
        <v>0</v>
      </c>
      <c r="K120" s="85" t="b">
        <v>0</v>
      </c>
      <c r="L120" s="85" t="b">
        <v>0</v>
      </c>
    </row>
    <row r="121" spans="1:12" ht="15">
      <c r="A121" s="85" t="s">
        <v>1899</v>
      </c>
      <c r="B121" s="85" t="s">
        <v>1900</v>
      </c>
      <c r="C121" s="85">
        <v>4</v>
      </c>
      <c r="D121" s="122">
        <v>0.00268490549227287</v>
      </c>
      <c r="E121" s="122">
        <v>2.717046067981814</v>
      </c>
      <c r="F121" s="85" t="s">
        <v>2047</v>
      </c>
      <c r="G121" s="85" t="b">
        <v>0</v>
      </c>
      <c r="H121" s="85" t="b">
        <v>0</v>
      </c>
      <c r="I121" s="85" t="b">
        <v>0</v>
      </c>
      <c r="J121" s="85" t="b">
        <v>0</v>
      </c>
      <c r="K121" s="85" t="b">
        <v>0</v>
      </c>
      <c r="L121" s="85" t="b">
        <v>0</v>
      </c>
    </row>
    <row r="122" spans="1:12" ht="15">
      <c r="A122" s="85" t="s">
        <v>1900</v>
      </c>
      <c r="B122" s="85" t="s">
        <v>1901</v>
      </c>
      <c r="C122" s="85">
        <v>4</v>
      </c>
      <c r="D122" s="122">
        <v>0.00268490549227287</v>
      </c>
      <c r="E122" s="122">
        <v>2.717046067981814</v>
      </c>
      <c r="F122" s="85" t="s">
        <v>2047</v>
      </c>
      <c r="G122" s="85" t="b">
        <v>0</v>
      </c>
      <c r="H122" s="85" t="b">
        <v>0</v>
      </c>
      <c r="I122" s="85" t="b">
        <v>0</v>
      </c>
      <c r="J122" s="85" t="b">
        <v>0</v>
      </c>
      <c r="K122" s="85" t="b">
        <v>0</v>
      </c>
      <c r="L122" s="85" t="b">
        <v>0</v>
      </c>
    </row>
    <row r="123" spans="1:12" ht="15">
      <c r="A123" s="85" t="s">
        <v>1901</v>
      </c>
      <c r="B123" s="85" t="s">
        <v>1902</v>
      </c>
      <c r="C123" s="85">
        <v>4</v>
      </c>
      <c r="D123" s="122">
        <v>0.00268490549227287</v>
      </c>
      <c r="E123" s="122">
        <v>2.717046067981814</v>
      </c>
      <c r="F123" s="85" t="s">
        <v>2047</v>
      </c>
      <c r="G123" s="85" t="b">
        <v>0</v>
      </c>
      <c r="H123" s="85" t="b">
        <v>0</v>
      </c>
      <c r="I123" s="85" t="b">
        <v>0</v>
      </c>
      <c r="J123" s="85" t="b">
        <v>0</v>
      </c>
      <c r="K123" s="85" t="b">
        <v>0</v>
      </c>
      <c r="L123" s="85" t="b">
        <v>0</v>
      </c>
    </row>
    <row r="124" spans="1:12" ht="15">
      <c r="A124" s="85" t="s">
        <v>1902</v>
      </c>
      <c r="B124" s="85" t="s">
        <v>1903</v>
      </c>
      <c r="C124" s="85">
        <v>4</v>
      </c>
      <c r="D124" s="122">
        <v>0.00268490549227287</v>
      </c>
      <c r="E124" s="122">
        <v>2.717046067981814</v>
      </c>
      <c r="F124" s="85" t="s">
        <v>2047</v>
      </c>
      <c r="G124" s="85" t="b">
        <v>0</v>
      </c>
      <c r="H124" s="85" t="b">
        <v>0</v>
      </c>
      <c r="I124" s="85" t="b">
        <v>0</v>
      </c>
      <c r="J124" s="85" t="b">
        <v>0</v>
      </c>
      <c r="K124" s="85" t="b">
        <v>0</v>
      </c>
      <c r="L124" s="85" t="b">
        <v>0</v>
      </c>
    </row>
    <row r="125" spans="1:12" ht="15">
      <c r="A125" s="85" t="s">
        <v>1903</v>
      </c>
      <c r="B125" s="85" t="s">
        <v>1904</v>
      </c>
      <c r="C125" s="85">
        <v>4</v>
      </c>
      <c r="D125" s="122">
        <v>0.00268490549227287</v>
      </c>
      <c r="E125" s="122">
        <v>2.717046067981814</v>
      </c>
      <c r="F125" s="85" t="s">
        <v>2047</v>
      </c>
      <c r="G125" s="85" t="b">
        <v>0</v>
      </c>
      <c r="H125" s="85" t="b">
        <v>0</v>
      </c>
      <c r="I125" s="85" t="b">
        <v>0</v>
      </c>
      <c r="J125" s="85" t="b">
        <v>0</v>
      </c>
      <c r="K125" s="85" t="b">
        <v>0</v>
      </c>
      <c r="L125" s="85" t="b">
        <v>0</v>
      </c>
    </row>
    <row r="126" spans="1:12" ht="15">
      <c r="A126" s="85" t="s">
        <v>1904</v>
      </c>
      <c r="B126" s="85" t="s">
        <v>1905</v>
      </c>
      <c r="C126" s="85">
        <v>4</v>
      </c>
      <c r="D126" s="122">
        <v>0.00268490549227287</v>
      </c>
      <c r="E126" s="122">
        <v>2.717046067981814</v>
      </c>
      <c r="F126" s="85" t="s">
        <v>2047</v>
      </c>
      <c r="G126" s="85" t="b">
        <v>0</v>
      </c>
      <c r="H126" s="85" t="b">
        <v>0</v>
      </c>
      <c r="I126" s="85" t="b">
        <v>0</v>
      </c>
      <c r="J126" s="85" t="b">
        <v>0</v>
      </c>
      <c r="K126" s="85" t="b">
        <v>0</v>
      </c>
      <c r="L126" s="85" t="b">
        <v>0</v>
      </c>
    </row>
    <row r="127" spans="1:12" ht="15">
      <c r="A127" s="85" t="s">
        <v>1905</v>
      </c>
      <c r="B127" s="85" t="s">
        <v>1505</v>
      </c>
      <c r="C127" s="85">
        <v>4</v>
      </c>
      <c r="D127" s="122">
        <v>0.00268490549227287</v>
      </c>
      <c r="E127" s="122">
        <v>1.3191060593097763</v>
      </c>
      <c r="F127" s="85" t="s">
        <v>2047</v>
      </c>
      <c r="G127" s="85" t="b">
        <v>0</v>
      </c>
      <c r="H127" s="85" t="b">
        <v>0</v>
      </c>
      <c r="I127" s="85" t="b">
        <v>0</v>
      </c>
      <c r="J127" s="85" t="b">
        <v>0</v>
      </c>
      <c r="K127" s="85" t="b">
        <v>0</v>
      </c>
      <c r="L127" s="85" t="b">
        <v>0</v>
      </c>
    </row>
    <row r="128" spans="1:12" ht="15">
      <c r="A128" s="85" t="s">
        <v>1558</v>
      </c>
      <c r="B128" s="85" t="s">
        <v>1559</v>
      </c>
      <c r="C128" s="85">
        <v>4</v>
      </c>
      <c r="D128" s="122">
        <v>0.00268490549227287</v>
      </c>
      <c r="E128" s="122">
        <v>2.717046067981814</v>
      </c>
      <c r="F128" s="85" t="s">
        <v>2047</v>
      </c>
      <c r="G128" s="85" t="b">
        <v>0</v>
      </c>
      <c r="H128" s="85" t="b">
        <v>0</v>
      </c>
      <c r="I128" s="85" t="b">
        <v>0</v>
      </c>
      <c r="J128" s="85" t="b">
        <v>0</v>
      </c>
      <c r="K128" s="85" t="b">
        <v>0</v>
      </c>
      <c r="L128" s="85" t="b">
        <v>0</v>
      </c>
    </row>
    <row r="129" spans="1:12" ht="15">
      <c r="A129" s="85" t="s">
        <v>1559</v>
      </c>
      <c r="B129" s="85" t="s">
        <v>1906</v>
      </c>
      <c r="C129" s="85">
        <v>4</v>
      </c>
      <c r="D129" s="122">
        <v>0.00268490549227287</v>
      </c>
      <c r="E129" s="122">
        <v>2.717046067981814</v>
      </c>
      <c r="F129" s="85" t="s">
        <v>2047</v>
      </c>
      <c r="G129" s="85" t="b">
        <v>0</v>
      </c>
      <c r="H129" s="85" t="b">
        <v>0</v>
      </c>
      <c r="I129" s="85" t="b">
        <v>0</v>
      </c>
      <c r="J129" s="85" t="b">
        <v>0</v>
      </c>
      <c r="K129" s="85" t="b">
        <v>0</v>
      </c>
      <c r="L129" s="85" t="b">
        <v>0</v>
      </c>
    </row>
    <row r="130" spans="1:12" ht="15">
      <c r="A130" s="85" t="s">
        <v>1906</v>
      </c>
      <c r="B130" s="85" t="s">
        <v>1907</v>
      </c>
      <c r="C130" s="85">
        <v>4</v>
      </c>
      <c r="D130" s="122">
        <v>0.00268490549227287</v>
      </c>
      <c r="E130" s="122">
        <v>2.717046067981814</v>
      </c>
      <c r="F130" s="85" t="s">
        <v>2047</v>
      </c>
      <c r="G130" s="85" t="b">
        <v>0</v>
      </c>
      <c r="H130" s="85" t="b">
        <v>0</v>
      </c>
      <c r="I130" s="85" t="b">
        <v>0</v>
      </c>
      <c r="J130" s="85" t="b">
        <v>0</v>
      </c>
      <c r="K130" s="85" t="b">
        <v>0</v>
      </c>
      <c r="L130" s="85" t="b">
        <v>0</v>
      </c>
    </row>
    <row r="131" spans="1:12" ht="15">
      <c r="A131" s="85" t="s">
        <v>1907</v>
      </c>
      <c r="B131" s="85" t="s">
        <v>1908</v>
      </c>
      <c r="C131" s="85">
        <v>4</v>
      </c>
      <c r="D131" s="122">
        <v>0.00268490549227287</v>
      </c>
      <c r="E131" s="122">
        <v>2.717046067981814</v>
      </c>
      <c r="F131" s="85" t="s">
        <v>2047</v>
      </c>
      <c r="G131" s="85" t="b">
        <v>0</v>
      </c>
      <c r="H131" s="85" t="b">
        <v>0</v>
      </c>
      <c r="I131" s="85" t="b">
        <v>0</v>
      </c>
      <c r="J131" s="85" t="b">
        <v>0</v>
      </c>
      <c r="K131" s="85" t="b">
        <v>0</v>
      </c>
      <c r="L131" s="85" t="b">
        <v>0</v>
      </c>
    </row>
    <row r="132" spans="1:12" ht="15">
      <c r="A132" s="85" t="s">
        <v>1908</v>
      </c>
      <c r="B132" s="85" t="s">
        <v>1909</v>
      </c>
      <c r="C132" s="85">
        <v>4</v>
      </c>
      <c r="D132" s="122">
        <v>0.00268490549227287</v>
      </c>
      <c r="E132" s="122">
        <v>2.717046067981814</v>
      </c>
      <c r="F132" s="85" t="s">
        <v>2047</v>
      </c>
      <c r="G132" s="85" t="b">
        <v>0</v>
      </c>
      <c r="H132" s="85" t="b">
        <v>0</v>
      </c>
      <c r="I132" s="85" t="b">
        <v>0</v>
      </c>
      <c r="J132" s="85" t="b">
        <v>0</v>
      </c>
      <c r="K132" s="85" t="b">
        <v>0</v>
      </c>
      <c r="L132" s="85" t="b">
        <v>0</v>
      </c>
    </row>
    <row r="133" spans="1:12" ht="15">
      <c r="A133" s="85" t="s">
        <v>1909</v>
      </c>
      <c r="B133" s="85" t="s">
        <v>1910</v>
      </c>
      <c r="C133" s="85">
        <v>4</v>
      </c>
      <c r="D133" s="122">
        <v>0.00268490549227287</v>
      </c>
      <c r="E133" s="122">
        <v>2.717046067981814</v>
      </c>
      <c r="F133" s="85" t="s">
        <v>2047</v>
      </c>
      <c r="G133" s="85" t="b">
        <v>0</v>
      </c>
      <c r="H133" s="85" t="b">
        <v>0</v>
      </c>
      <c r="I133" s="85" t="b">
        <v>0</v>
      </c>
      <c r="J133" s="85" t="b">
        <v>0</v>
      </c>
      <c r="K133" s="85" t="b">
        <v>0</v>
      </c>
      <c r="L133" s="85" t="b">
        <v>0</v>
      </c>
    </row>
    <row r="134" spans="1:12" ht="15">
      <c r="A134" s="85" t="s">
        <v>1910</v>
      </c>
      <c r="B134" s="85" t="s">
        <v>1911</v>
      </c>
      <c r="C134" s="85">
        <v>4</v>
      </c>
      <c r="D134" s="122">
        <v>0.00268490549227287</v>
      </c>
      <c r="E134" s="122">
        <v>2.717046067981814</v>
      </c>
      <c r="F134" s="85" t="s">
        <v>2047</v>
      </c>
      <c r="G134" s="85" t="b">
        <v>0</v>
      </c>
      <c r="H134" s="85" t="b">
        <v>0</v>
      </c>
      <c r="I134" s="85" t="b">
        <v>0</v>
      </c>
      <c r="J134" s="85" t="b">
        <v>0</v>
      </c>
      <c r="K134" s="85" t="b">
        <v>0</v>
      </c>
      <c r="L134" s="85" t="b">
        <v>0</v>
      </c>
    </row>
    <row r="135" spans="1:12" ht="15">
      <c r="A135" s="85" t="s">
        <v>1911</v>
      </c>
      <c r="B135" s="85" t="s">
        <v>1912</v>
      </c>
      <c r="C135" s="85">
        <v>4</v>
      </c>
      <c r="D135" s="122">
        <v>0.00268490549227287</v>
      </c>
      <c r="E135" s="122">
        <v>2.717046067981814</v>
      </c>
      <c r="F135" s="85" t="s">
        <v>2047</v>
      </c>
      <c r="G135" s="85" t="b">
        <v>0</v>
      </c>
      <c r="H135" s="85" t="b">
        <v>0</v>
      </c>
      <c r="I135" s="85" t="b">
        <v>0</v>
      </c>
      <c r="J135" s="85" t="b">
        <v>0</v>
      </c>
      <c r="K135" s="85" t="b">
        <v>0</v>
      </c>
      <c r="L135" s="85" t="b">
        <v>0</v>
      </c>
    </row>
    <row r="136" spans="1:12" ht="15">
      <c r="A136" s="85" t="s">
        <v>1912</v>
      </c>
      <c r="B136" s="85" t="s">
        <v>1554</v>
      </c>
      <c r="C136" s="85">
        <v>4</v>
      </c>
      <c r="D136" s="122">
        <v>0.00268490549227287</v>
      </c>
      <c r="E136" s="122">
        <v>2.4160160723178326</v>
      </c>
      <c r="F136" s="85" t="s">
        <v>2047</v>
      </c>
      <c r="G136" s="85" t="b">
        <v>0</v>
      </c>
      <c r="H136" s="85" t="b">
        <v>0</v>
      </c>
      <c r="I136" s="85" t="b">
        <v>0</v>
      </c>
      <c r="J136" s="85" t="b">
        <v>0</v>
      </c>
      <c r="K136" s="85" t="b">
        <v>0</v>
      </c>
      <c r="L136" s="85" t="b">
        <v>0</v>
      </c>
    </row>
    <row r="137" spans="1:12" ht="15">
      <c r="A137" s="85" t="s">
        <v>1554</v>
      </c>
      <c r="B137" s="85" t="s">
        <v>1875</v>
      </c>
      <c r="C137" s="85">
        <v>4</v>
      </c>
      <c r="D137" s="122">
        <v>0.00268490549227287</v>
      </c>
      <c r="E137" s="122">
        <v>2.3191060593097763</v>
      </c>
      <c r="F137" s="85" t="s">
        <v>2047</v>
      </c>
      <c r="G137" s="85" t="b">
        <v>0</v>
      </c>
      <c r="H137" s="85" t="b">
        <v>0</v>
      </c>
      <c r="I137" s="85" t="b">
        <v>0</v>
      </c>
      <c r="J137" s="85" t="b">
        <v>0</v>
      </c>
      <c r="K137" s="85" t="b">
        <v>0</v>
      </c>
      <c r="L137" s="85" t="b">
        <v>0</v>
      </c>
    </row>
    <row r="138" spans="1:12" ht="15">
      <c r="A138" s="85" t="s">
        <v>1875</v>
      </c>
      <c r="B138" s="85" t="s">
        <v>1530</v>
      </c>
      <c r="C138" s="85">
        <v>4</v>
      </c>
      <c r="D138" s="122">
        <v>0.00268490549227287</v>
      </c>
      <c r="E138" s="122">
        <v>2.108252693994883</v>
      </c>
      <c r="F138" s="85" t="s">
        <v>2047</v>
      </c>
      <c r="G138" s="85" t="b">
        <v>0</v>
      </c>
      <c r="H138" s="85" t="b">
        <v>0</v>
      </c>
      <c r="I138" s="85" t="b">
        <v>0</v>
      </c>
      <c r="J138" s="85" t="b">
        <v>0</v>
      </c>
      <c r="K138" s="85" t="b">
        <v>0</v>
      </c>
      <c r="L138" s="85" t="b">
        <v>0</v>
      </c>
    </row>
    <row r="139" spans="1:12" ht="15">
      <c r="A139" s="85" t="s">
        <v>1530</v>
      </c>
      <c r="B139" s="85" t="s">
        <v>1913</v>
      </c>
      <c r="C139" s="85">
        <v>4</v>
      </c>
      <c r="D139" s="122">
        <v>0.00268490549227287</v>
      </c>
      <c r="E139" s="122">
        <v>2.2051627070029394</v>
      </c>
      <c r="F139" s="85" t="s">
        <v>2047</v>
      </c>
      <c r="G139" s="85" t="b">
        <v>0</v>
      </c>
      <c r="H139" s="85" t="b">
        <v>0</v>
      </c>
      <c r="I139" s="85" t="b">
        <v>0</v>
      </c>
      <c r="J139" s="85" t="b">
        <v>0</v>
      </c>
      <c r="K139" s="85" t="b">
        <v>0</v>
      </c>
      <c r="L139" s="85" t="b">
        <v>0</v>
      </c>
    </row>
    <row r="140" spans="1:12" ht="15">
      <c r="A140" s="85" t="s">
        <v>1913</v>
      </c>
      <c r="B140" s="85" t="s">
        <v>1914</v>
      </c>
      <c r="C140" s="85">
        <v>4</v>
      </c>
      <c r="D140" s="122">
        <v>0.00268490549227287</v>
      </c>
      <c r="E140" s="122">
        <v>2.717046067981814</v>
      </c>
      <c r="F140" s="85" t="s">
        <v>2047</v>
      </c>
      <c r="G140" s="85" t="b">
        <v>0</v>
      </c>
      <c r="H140" s="85" t="b">
        <v>0</v>
      </c>
      <c r="I140" s="85" t="b">
        <v>0</v>
      </c>
      <c r="J140" s="85" t="b">
        <v>0</v>
      </c>
      <c r="K140" s="85" t="b">
        <v>0</v>
      </c>
      <c r="L140" s="85" t="b">
        <v>0</v>
      </c>
    </row>
    <row r="141" spans="1:12" ht="15">
      <c r="A141" s="85" t="s">
        <v>1914</v>
      </c>
      <c r="B141" s="85" t="s">
        <v>1915</v>
      </c>
      <c r="C141" s="85">
        <v>4</v>
      </c>
      <c r="D141" s="122">
        <v>0.00268490549227287</v>
      </c>
      <c r="E141" s="122">
        <v>2.717046067981814</v>
      </c>
      <c r="F141" s="85" t="s">
        <v>2047</v>
      </c>
      <c r="G141" s="85" t="b">
        <v>0</v>
      </c>
      <c r="H141" s="85" t="b">
        <v>0</v>
      </c>
      <c r="I141" s="85" t="b">
        <v>0</v>
      </c>
      <c r="J141" s="85" t="b">
        <v>0</v>
      </c>
      <c r="K141" s="85" t="b">
        <v>0</v>
      </c>
      <c r="L141" s="85" t="b">
        <v>0</v>
      </c>
    </row>
    <row r="142" spans="1:12" ht="15">
      <c r="A142" s="85" t="s">
        <v>1915</v>
      </c>
      <c r="B142" s="85" t="s">
        <v>1916</v>
      </c>
      <c r="C142" s="85">
        <v>4</v>
      </c>
      <c r="D142" s="122">
        <v>0.00268490549227287</v>
      </c>
      <c r="E142" s="122">
        <v>2.717046067981814</v>
      </c>
      <c r="F142" s="85" t="s">
        <v>2047</v>
      </c>
      <c r="G142" s="85" t="b">
        <v>0</v>
      </c>
      <c r="H142" s="85" t="b">
        <v>0</v>
      </c>
      <c r="I142" s="85" t="b">
        <v>0</v>
      </c>
      <c r="J142" s="85" t="b">
        <v>0</v>
      </c>
      <c r="K142" s="85" t="b">
        <v>0</v>
      </c>
      <c r="L142" s="85" t="b">
        <v>0</v>
      </c>
    </row>
    <row r="143" spans="1:12" ht="15">
      <c r="A143" s="85" t="s">
        <v>1916</v>
      </c>
      <c r="B143" s="85" t="s">
        <v>1917</v>
      </c>
      <c r="C143" s="85">
        <v>4</v>
      </c>
      <c r="D143" s="122">
        <v>0.00268490549227287</v>
      </c>
      <c r="E143" s="122">
        <v>2.717046067981814</v>
      </c>
      <c r="F143" s="85" t="s">
        <v>2047</v>
      </c>
      <c r="G143" s="85" t="b">
        <v>0</v>
      </c>
      <c r="H143" s="85" t="b">
        <v>0</v>
      </c>
      <c r="I143" s="85" t="b">
        <v>0</v>
      </c>
      <c r="J143" s="85" t="b">
        <v>0</v>
      </c>
      <c r="K143" s="85" t="b">
        <v>0</v>
      </c>
      <c r="L143" s="85" t="b">
        <v>0</v>
      </c>
    </row>
    <row r="144" spans="1:12" ht="15">
      <c r="A144" s="85" t="s">
        <v>1917</v>
      </c>
      <c r="B144" s="85" t="s">
        <v>1918</v>
      </c>
      <c r="C144" s="85">
        <v>4</v>
      </c>
      <c r="D144" s="122">
        <v>0.00268490549227287</v>
      </c>
      <c r="E144" s="122">
        <v>2.717046067981814</v>
      </c>
      <c r="F144" s="85" t="s">
        <v>2047</v>
      </c>
      <c r="G144" s="85" t="b">
        <v>0</v>
      </c>
      <c r="H144" s="85" t="b">
        <v>0</v>
      </c>
      <c r="I144" s="85" t="b">
        <v>0</v>
      </c>
      <c r="J144" s="85" t="b">
        <v>0</v>
      </c>
      <c r="K144" s="85" t="b">
        <v>0</v>
      </c>
      <c r="L144" s="85" t="b">
        <v>0</v>
      </c>
    </row>
    <row r="145" spans="1:12" ht="15">
      <c r="A145" s="85" t="s">
        <v>1918</v>
      </c>
      <c r="B145" s="85" t="s">
        <v>1919</v>
      </c>
      <c r="C145" s="85">
        <v>4</v>
      </c>
      <c r="D145" s="122">
        <v>0.00268490549227287</v>
      </c>
      <c r="E145" s="122">
        <v>2.717046067981814</v>
      </c>
      <c r="F145" s="85" t="s">
        <v>2047</v>
      </c>
      <c r="G145" s="85" t="b">
        <v>0</v>
      </c>
      <c r="H145" s="85" t="b">
        <v>0</v>
      </c>
      <c r="I145" s="85" t="b">
        <v>0</v>
      </c>
      <c r="J145" s="85" t="b">
        <v>0</v>
      </c>
      <c r="K145" s="85" t="b">
        <v>0</v>
      </c>
      <c r="L145" s="85" t="b">
        <v>0</v>
      </c>
    </row>
    <row r="146" spans="1:12" ht="15">
      <c r="A146" s="85" t="s">
        <v>1919</v>
      </c>
      <c r="B146" s="85" t="s">
        <v>1554</v>
      </c>
      <c r="C146" s="85">
        <v>4</v>
      </c>
      <c r="D146" s="122">
        <v>0.00268490549227287</v>
      </c>
      <c r="E146" s="122">
        <v>2.4160160723178326</v>
      </c>
      <c r="F146" s="85" t="s">
        <v>2047</v>
      </c>
      <c r="G146" s="85" t="b">
        <v>0</v>
      </c>
      <c r="H146" s="85" t="b">
        <v>0</v>
      </c>
      <c r="I146" s="85" t="b">
        <v>0</v>
      </c>
      <c r="J146" s="85" t="b">
        <v>0</v>
      </c>
      <c r="K146" s="85" t="b">
        <v>0</v>
      </c>
      <c r="L146" s="85" t="b">
        <v>0</v>
      </c>
    </row>
    <row r="147" spans="1:12" ht="15">
      <c r="A147" s="85" t="s">
        <v>1554</v>
      </c>
      <c r="B147" s="85" t="s">
        <v>1920</v>
      </c>
      <c r="C147" s="85">
        <v>4</v>
      </c>
      <c r="D147" s="122">
        <v>0.00268490549227287</v>
      </c>
      <c r="E147" s="122">
        <v>2.4160160723178326</v>
      </c>
      <c r="F147" s="85" t="s">
        <v>2047</v>
      </c>
      <c r="G147" s="85" t="b">
        <v>0</v>
      </c>
      <c r="H147" s="85" t="b">
        <v>0</v>
      </c>
      <c r="I147" s="85" t="b">
        <v>0</v>
      </c>
      <c r="J147" s="85" t="b">
        <v>0</v>
      </c>
      <c r="K147" s="85" t="b">
        <v>0</v>
      </c>
      <c r="L147" s="85" t="b">
        <v>0</v>
      </c>
    </row>
    <row r="148" spans="1:12" ht="15">
      <c r="A148" s="85" t="s">
        <v>1920</v>
      </c>
      <c r="B148" s="85" t="s">
        <v>1921</v>
      </c>
      <c r="C148" s="85">
        <v>4</v>
      </c>
      <c r="D148" s="122">
        <v>0.00268490549227287</v>
      </c>
      <c r="E148" s="122">
        <v>2.717046067981814</v>
      </c>
      <c r="F148" s="85" t="s">
        <v>2047</v>
      </c>
      <c r="G148" s="85" t="b">
        <v>0</v>
      </c>
      <c r="H148" s="85" t="b">
        <v>0</v>
      </c>
      <c r="I148" s="85" t="b">
        <v>0</v>
      </c>
      <c r="J148" s="85" t="b">
        <v>0</v>
      </c>
      <c r="K148" s="85" t="b">
        <v>0</v>
      </c>
      <c r="L148" s="85" t="b">
        <v>0</v>
      </c>
    </row>
    <row r="149" spans="1:12" ht="15">
      <c r="A149" s="85" t="s">
        <v>1921</v>
      </c>
      <c r="B149" s="85" t="s">
        <v>1922</v>
      </c>
      <c r="C149" s="85">
        <v>4</v>
      </c>
      <c r="D149" s="122">
        <v>0.00268490549227287</v>
      </c>
      <c r="E149" s="122">
        <v>2.717046067981814</v>
      </c>
      <c r="F149" s="85" t="s">
        <v>2047</v>
      </c>
      <c r="G149" s="85" t="b">
        <v>0</v>
      </c>
      <c r="H149" s="85" t="b">
        <v>0</v>
      </c>
      <c r="I149" s="85" t="b">
        <v>0</v>
      </c>
      <c r="J149" s="85" t="b">
        <v>0</v>
      </c>
      <c r="K149" s="85" t="b">
        <v>0</v>
      </c>
      <c r="L149" s="85" t="b">
        <v>0</v>
      </c>
    </row>
    <row r="150" spans="1:12" ht="15">
      <c r="A150" s="85" t="s">
        <v>1922</v>
      </c>
      <c r="B150" s="85" t="s">
        <v>1923</v>
      </c>
      <c r="C150" s="85">
        <v>4</v>
      </c>
      <c r="D150" s="122">
        <v>0.00268490549227287</v>
      </c>
      <c r="E150" s="122">
        <v>2.717046067981814</v>
      </c>
      <c r="F150" s="85" t="s">
        <v>2047</v>
      </c>
      <c r="G150" s="85" t="b">
        <v>0</v>
      </c>
      <c r="H150" s="85" t="b">
        <v>0</v>
      </c>
      <c r="I150" s="85" t="b">
        <v>0</v>
      </c>
      <c r="J150" s="85" t="b">
        <v>0</v>
      </c>
      <c r="K150" s="85" t="b">
        <v>0</v>
      </c>
      <c r="L150" s="85" t="b">
        <v>0</v>
      </c>
    </row>
    <row r="151" spans="1:12" ht="15">
      <c r="A151" s="85" t="s">
        <v>1923</v>
      </c>
      <c r="B151" s="85" t="s">
        <v>1518</v>
      </c>
      <c r="C151" s="85">
        <v>4</v>
      </c>
      <c r="D151" s="122">
        <v>0.00268490549227287</v>
      </c>
      <c r="E151" s="122">
        <v>2.3648635498704516</v>
      </c>
      <c r="F151" s="85" t="s">
        <v>2047</v>
      </c>
      <c r="G151" s="85" t="b">
        <v>0</v>
      </c>
      <c r="H151" s="85" t="b">
        <v>0</v>
      </c>
      <c r="I151" s="85" t="b">
        <v>0</v>
      </c>
      <c r="J151" s="85" t="b">
        <v>0</v>
      </c>
      <c r="K151" s="85" t="b">
        <v>0</v>
      </c>
      <c r="L151" s="85" t="b">
        <v>0</v>
      </c>
    </row>
    <row r="152" spans="1:12" ht="15">
      <c r="A152" s="85" t="s">
        <v>1518</v>
      </c>
      <c r="B152" s="85" t="s">
        <v>1556</v>
      </c>
      <c r="C152" s="85">
        <v>4</v>
      </c>
      <c r="D152" s="122">
        <v>0.00268490549227287</v>
      </c>
      <c r="E152" s="122">
        <v>2.1808033611434947</v>
      </c>
      <c r="F152" s="85" t="s">
        <v>2047</v>
      </c>
      <c r="G152" s="85" t="b">
        <v>0</v>
      </c>
      <c r="H152" s="85" t="b">
        <v>0</v>
      </c>
      <c r="I152" s="85" t="b">
        <v>0</v>
      </c>
      <c r="J152" s="85" t="b">
        <v>0</v>
      </c>
      <c r="K152" s="85" t="b">
        <v>0</v>
      </c>
      <c r="L152" s="85" t="b">
        <v>0</v>
      </c>
    </row>
    <row r="153" spans="1:12" ht="15">
      <c r="A153" s="85" t="s">
        <v>1556</v>
      </c>
      <c r="B153" s="85" t="s">
        <v>1523</v>
      </c>
      <c r="C153" s="85">
        <v>4</v>
      </c>
      <c r="D153" s="122">
        <v>0.00268490549227287</v>
      </c>
      <c r="E153" s="122">
        <v>2.444044795918076</v>
      </c>
      <c r="F153" s="85" t="s">
        <v>2047</v>
      </c>
      <c r="G153" s="85" t="b">
        <v>0</v>
      </c>
      <c r="H153" s="85" t="b">
        <v>0</v>
      </c>
      <c r="I153" s="85" t="b">
        <v>0</v>
      </c>
      <c r="J153" s="85" t="b">
        <v>0</v>
      </c>
      <c r="K153" s="85" t="b">
        <v>0</v>
      </c>
      <c r="L153" s="85" t="b">
        <v>0</v>
      </c>
    </row>
    <row r="154" spans="1:12" ht="15">
      <c r="A154" s="85" t="s">
        <v>1523</v>
      </c>
      <c r="B154" s="85" t="s">
        <v>1924</v>
      </c>
      <c r="C154" s="85">
        <v>4</v>
      </c>
      <c r="D154" s="122">
        <v>0.00268490549227287</v>
      </c>
      <c r="E154" s="122">
        <v>2.540954808926133</v>
      </c>
      <c r="F154" s="85" t="s">
        <v>2047</v>
      </c>
      <c r="G154" s="85" t="b">
        <v>0</v>
      </c>
      <c r="H154" s="85" t="b">
        <v>0</v>
      </c>
      <c r="I154" s="85" t="b">
        <v>0</v>
      </c>
      <c r="J154" s="85" t="b">
        <v>0</v>
      </c>
      <c r="K154" s="85" t="b">
        <v>0</v>
      </c>
      <c r="L154" s="85" t="b">
        <v>0</v>
      </c>
    </row>
    <row r="155" spans="1:12" ht="15">
      <c r="A155" s="85" t="s">
        <v>1924</v>
      </c>
      <c r="B155" s="85" t="s">
        <v>1531</v>
      </c>
      <c r="C155" s="85">
        <v>4</v>
      </c>
      <c r="D155" s="122">
        <v>0.00268490549227287</v>
      </c>
      <c r="E155" s="122">
        <v>2.2777133741515514</v>
      </c>
      <c r="F155" s="85" t="s">
        <v>2047</v>
      </c>
      <c r="G155" s="85" t="b">
        <v>0</v>
      </c>
      <c r="H155" s="85" t="b">
        <v>0</v>
      </c>
      <c r="I155" s="85" t="b">
        <v>0</v>
      </c>
      <c r="J155" s="85" t="b">
        <v>0</v>
      </c>
      <c r="K155" s="85" t="b">
        <v>0</v>
      </c>
      <c r="L155" s="85" t="b">
        <v>0</v>
      </c>
    </row>
    <row r="156" spans="1:12" ht="15">
      <c r="A156" s="85" t="s">
        <v>1531</v>
      </c>
      <c r="B156" s="85" t="s">
        <v>1925</v>
      </c>
      <c r="C156" s="85">
        <v>4</v>
      </c>
      <c r="D156" s="122">
        <v>0.00268490549227287</v>
      </c>
      <c r="E156" s="122">
        <v>2.2777133741515514</v>
      </c>
      <c r="F156" s="85" t="s">
        <v>2047</v>
      </c>
      <c r="G156" s="85" t="b">
        <v>0</v>
      </c>
      <c r="H156" s="85" t="b">
        <v>0</v>
      </c>
      <c r="I156" s="85" t="b">
        <v>0</v>
      </c>
      <c r="J156" s="85" t="b">
        <v>0</v>
      </c>
      <c r="K156" s="85" t="b">
        <v>0</v>
      </c>
      <c r="L156" s="85" t="b">
        <v>0</v>
      </c>
    </row>
    <row r="157" spans="1:12" ht="15">
      <c r="A157" s="85" t="s">
        <v>1925</v>
      </c>
      <c r="B157" s="85" t="s">
        <v>1926</v>
      </c>
      <c r="C157" s="85">
        <v>4</v>
      </c>
      <c r="D157" s="122">
        <v>0.00268490549227287</v>
      </c>
      <c r="E157" s="122">
        <v>2.717046067981814</v>
      </c>
      <c r="F157" s="85" t="s">
        <v>2047</v>
      </c>
      <c r="G157" s="85" t="b">
        <v>0</v>
      </c>
      <c r="H157" s="85" t="b">
        <v>0</v>
      </c>
      <c r="I157" s="85" t="b">
        <v>0</v>
      </c>
      <c r="J157" s="85" t="b">
        <v>0</v>
      </c>
      <c r="K157" s="85" t="b">
        <v>0</v>
      </c>
      <c r="L157" s="85" t="b">
        <v>0</v>
      </c>
    </row>
    <row r="158" spans="1:12" ht="15">
      <c r="A158" s="85" t="s">
        <v>1926</v>
      </c>
      <c r="B158" s="85" t="s">
        <v>1927</v>
      </c>
      <c r="C158" s="85">
        <v>4</v>
      </c>
      <c r="D158" s="122">
        <v>0.00268490549227287</v>
      </c>
      <c r="E158" s="122">
        <v>2.717046067981814</v>
      </c>
      <c r="F158" s="85" t="s">
        <v>2047</v>
      </c>
      <c r="G158" s="85" t="b">
        <v>0</v>
      </c>
      <c r="H158" s="85" t="b">
        <v>0</v>
      </c>
      <c r="I158" s="85" t="b">
        <v>0</v>
      </c>
      <c r="J158" s="85" t="b">
        <v>0</v>
      </c>
      <c r="K158" s="85" t="b">
        <v>0</v>
      </c>
      <c r="L158" s="85" t="b">
        <v>0</v>
      </c>
    </row>
    <row r="159" spans="1:12" ht="15">
      <c r="A159" s="85" t="s">
        <v>1927</v>
      </c>
      <c r="B159" s="85" t="s">
        <v>1928</v>
      </c>
      <c r="C159" s="85">
        <v>4</v>
      </c>
      <c r="D159" s="122">
        <v>0.00268490549227287</v>
      </c>
      <c r="E159" s="122">
        <v>2.717046067981814</v>
      </c>
      <c r="F159" s="85" t="s">
        <v>2047</v>
      </c>
      <c r="G159" s="85" t="b">
        <v>0</v>
      </c>
      <c r="H159" s="85" t="b">
        <v>0</v>
      </c>
      <c r="I159" s="85" t="b">
        <v>0</v>
      </c>
      <c r="J159" s="85" t="b">
        <v>0</v>
      </c>
      <c r="K159" s="85" t="b">
        <v>0</v>
      </c>
      <c r="L159" s="85" t="b">
        <v>0</v>
      </c>
    </row>
    <row r="160" spans="1:12" ht="15">
      <c r="A160" s="85" t="s">
        <v>1928</v>
      </c>
      <c r="B160" s="85" t="s">
        <v>1506</v>
      </c>
      <c r="C160" s="85">
        <v>4</v>
      </c>
      <c r="D160" s="122">
        <v>0.00268490549227287</v>
      </c>
      <c r="E160" s="122">
        <v>1.421478968019335</v>
      </c>
      <c r="F160" s="85" t="s">
        <v>2047</v>
      </c>
      <c r="G160" s="85" t="b">
        <v>0</v>
      </c>
      <c r="H160" s="85" t="b">
        <v>0</v>
      </c>
      <c r="I160" s="85" t="b">
        <v>0</v>
      </c>
      <c r="J160" s="85" t="b">
        <v>0</v>
      </c>
      <c r="K160" s="85" t="b">
        <v>0</v>
      </c>
      <c r="L160" s="85" t="b">
        <v>0</v>
      </c>
    </row>
    <row r="161" spans="1:12" ht="15">
      <c r="A161" s="85" t="s">
        <v>1533</v>
      </c>
      <c r="B161" s="85" t="s">
        <v>1534</v>
      </c>
      <c r="C161" s="85">
        <v>4</v>
      </c>
      <c r="D161" s="122">
        <v>0.00268490549227287</v>
      </c>
      <c r="E161" s="122">
        <v>2.717046067981814</v>
      </c>
      <c r="F161" s="85" t="s">
        <v>2047</v>
      </c>
      <c r="G161" s="85" t="b">
        <v>0</v>
      </c>
      <c r="H161" s="85" t="b">
        <v>0</v>
      </c>
      <c r="I161" s="85" t="b">
        <v>0</v>
      </c>
      <c r="J161" s="85" t="b">
        <v>0</v>
      </c>
      <c r="K161" s="85" t="b">
        <v>0</v>
      </c>
      <c r="L161" s="85" t="b">
        <v>0</v>
      </c>
    </row>
    <row r="162" spans="1:12" ht="15">
      <c r="A162" s="85" t="s">
        <v>1534</v>
      </c>
      <c r="B162" s="85" t="s">
        <v>1535</v>
      </c>
      <c r="C162" s="85">
        <v>4</v>
      </c>
      <c r="D162" s="122">
        <v>0.00268490549227287</v>
      </c>
      <c r="E162" s="122">
        <v>2.4160160723178326</v>
      </c>
      <c r="F162" s="85" t="s">
        <v>2047</v>
      </c>
      <c r="G162" s="85" t="b">
        <v>0</v>
      </c>
      <c r="H162" s="85" t="b">
        <v>0</v>
      </c>
      <c r="I162" s="85" t="b">
        <v>0</v>
      </c>
      <c r="J162" s="85" t="b">
        <v>0</v>
      </c>
      <c r="K162" s="85" t="b">
        <v>0</v>
      </c>
      <c r="L162" s="85" t="b">
        <v>0</v>
      </c>
    </row>
    <row r="163" spans="1:12" ht="15">
      <c r="A163" s="85" t="s">
        <v>1871</v>
      </c>
      <c r="B163" s="85" t="s">
        <v>1506</v>
      </c>
      <c r="C163" s="85">
        <v>4</v>
      </c>
      <c r="D163" s="122">
        <v>0.00268490549227287</v>
      </c>
      <c r="E163" s="122">
        <v>1.1784409193330405</v>
      </c>
      <c r="F163" s="85" t="s">
        <v>2047</v>
      </c>
      <c r="G163" s="85" t="b">
        <v>0</v>
      </c>
      <c r="H163" s="85" t="b">
        <v>0</v>
      </c>
      <c r="I163" s="85" t="b">
        <v>0</v>
      </c>
      <c r="J163" s="85" t="b">
        <v>0</v>
      </c>
      <c r="K163" s="85" t="b">
        <v>0</v>
      </c>
      <c r="L163" s="85" t="b">
        <v>0</v>
      </c>
    </row>
    <row r="164" spans="1:12" ht="15">
      <c r="A164" s="85" t="s">
        <v>1542</v>
      </c>
      <c r="B164" s="85" t="s">
        <v>386</v>
      </c>
      <c r="C164" s="85">
        <v>3</v>
      </c>
      <c r="D164" s="122">
        <v>0.0021835867392522045</v>
      </c>
      <c r="E164" s="122">
        <v>0.9108660939979267</v>
      </c>
      <c r="F164" s="85" t="s">
        <v>2047</v>
      </c>
      <c r="G164" s="85" t="b">
        <v>0</v>
      </c>
      <c r="H164" s="85" t="b">
        <v>0</v>
      </c>
      <c r="I164" s="85" t="b">
        <v>0</v>
      </c>
      <c r="J164" s="85" t="b">
        <v>0</v>
      </c>
      <c r="K164" s="85" t="b">
        <v>0</v>
      </c>
      <c r="L164" s="85" t="b">
        <v>0</v>
      </c>
    </row>
    <row r="165" spans="1:12" ht="15">
      <c r="A165" s="85" t="s">
        <v>386</v>
      </c>
      <c r="B165" s="85" t="s">
        <v>1933</v>
      </c>
      <c r="C165" s="85">
        <v>3</v>
      </c>
      <c r="D165" s="122">
        <v>0.0021835867392522045</v>
      </c>
      <c r="E165" s="122">
        <v>1.555678065746839</v>
      </c>
      <c r="F165" s="85" t="s">
        <v>2047</v>
      </c>
      <c r="G165" s="85" t="b">
        <v>0</v>
      </c>
      <c r="H165" s="85" t="b">
        <v>0</v>
      </c>
      <c r="I165" s="85" t="b">
        <v>0</v>
      </c>
      <c r="J165" s="85" t="b">
        <v>0</v>
      </c>
      <c r="K165" s="85" t="b">
        <v>0</v>
      </c>
      <c r="L165" s="85" t="b">
        <v>0</v>
      </c>
    </row>
    <row r="166" spans="1:12" ht="15">
      <c r="A166" s="85" t="s">
        <v>1506</v>
      </c>
      <c r="B166" s="85" t="s">
        <v>1521</v>
      </c>
      <c r="C166" s="85">
        <v>3</v>
      </c>
      <c r="D166" s="122">
        <v>0.0021835867392522045</v>
      </c>
      <c r="E166" s="122">
        <v>1.6143837260846663</v>
      </c>
      <c r="F166" s="85" t="s">
        <v>2047</v>
      </c>
      <c r="G166" s="85" t="b">
        <v>0</v>
      </c>
      <c r="H166" s="85" t="b">
        <v>0</v>
      </c>
      <c r="I166" s="85" t="b">
        <v>0</v>
      </c>
      <c r="J166" s="85" t="b">
        <v>0</v>
      </c>
      <c r="K166" s="85" t="b">
        <v>0</v>
      </c>
      <c r="L166" s="85" t="b">
        <v>0</v>
      </c>
    </row>
    <row r="167" spans="1:12" ht="15">
      <c r="A167" s="85" t="s">
        <v>1576</v>
      </c>
      <c r="B167" s="85" t="s">
        <v>1535</v>
      </c>
      <c r="C167" s="85">
        <v>3</v>
      </c>
      <c r="D167" s="122">
        <v>0.0021835867392522045</v>
      </c>
      <c r="E167" s="122">
        <v>2.4160160723178326</v>
      </c>
      <c r="F167" s="85" t="s">
        <v>2047</v>
      </c>
      <c r="G167" s="85" t="b">
        <v>0</v>
      </c>
      <c r="H167" s="85" t="b">
        <v>0</v>
      </c>
      <c r="I167" s="85" t="b">
        <v>0</v>
      </c>
      <c r="J167" s="85" t="b">
        <v>0</v>
      </c>
      <c r="K167" s="85" t="b">
        <v>0</v>
      </c>
      <c r="L167" s="85" t="b">
        <v>0</v>
      </c>
    </row>
    <row r="168" spans="1:12" ht="15">
      <c r="A168" s="85" t="s">
        <v>1871</v>
      </c>
      <c r="B168" s="85" t="s">
        <v>1934</v>
      </c>
      <c r="C168" s="85">
        <v>3</v>
      </c>
      <c r="D168" s="122">
        <v>0.0021835867392522045</v>
      </c>
      <c r="E168" s="122">
        <v>2.4740080192955194</v>
      </c>
      <c r="F168" s="85" t="s">
        <v>2047</v>
      </c>
      <c r="G168" s="85" t="b">
        <v>0</v>
      </c>
      <c r="H168" s="85" t="b">
        <v>0</v>
      </c>
      <c r="I168" s="85" t="b">
        <v>0</v>
      </c>
      <c r="J168" s="85" t="b">
        <v>0</v>
      </c>
      <c r="K168" s="85" t="b">
        <v>0</v>
      </c>
      <c r="L168" s="85" t="b">
        <v>0</v>
      </c>
    </row>
    <row r="169" spans="1:12" ht="15">
      <c r="A169" s="85" t="s">
        <v>1934</v>
      </c>
      <c r="B169" s="85" t="s">
        <v>1506</v>
      </c>
      <c r="C169" s="85">
        <v>3</v>
      </c>
      <c r="D169" s="122">
        <v>0.0021835867392522045</v>
      </c>
      <c r="E169" s="122">
        <v>1.421478968019335</v>
      </c>
      <c r="F169" s="85" t="s">
        <v>2047</v>
      </c>
      <c r="G169" s="85" t="b">
        <v>0</v>
      </c>
      <c r="H169" s="85" t="b">
        <v>0</v>
      </c>
      <c r="I169" s="85" t="b">
        <v>0</v>
      </c>
      <c r="J169" s="85" t="b">
        <v>0</v>
      </c>
      <c r="K169" s="85" t="b">
        <v>0</v>
      </c>
      <c r="L169" s="85" t="b">
        <v>0</v>
      </c>
    </row>
    <row r="170" spans="1:12" ht="15">
      <c r="A170" s="85" t="s">
        <v>1532</v>
      </c>
      <c r="B170" s="85" t="s">
        <v>1935</v>
      </c>
      <c r="C170" s="85">
        <v>3</v>
      </c>
      <c r="D170" s="122">
        <v>0.0021835867392522045</v>
      </c>
      <c r="E170" s="122">
        <v>1.871948027967557</v>
      </c>
      <c r="F170" s="85" t="s">
        <v>2047</v>
      </c>
      <c r="G170" s="85" t="b">
        <v>0</v>
      </c>
      <c r="H170" s="85" t="b">
        <v>0</v>
      </c>
      <c r="I170" s="85" t="b">
        <v>0</v>
      </c>
      <c r="J170" s="85" t="b">
        <v>0</v>
      </c>
      <c r="K170" s="85" t="b">
        <v>0</v>
      </c>
      <c r="L170" s="85" t="b">
        <v>0</v>
      </c>
    </row>
    <row r="171" spans="1:12" ht="15">
      <c r="A171" s="85" t="s">
        <v>314</v>
      </c>
      <c r="B171" s="85" t="s">
        <v>313</v>
      </c>
      <c r="C171" s="85">
        <v>2</v>
      </c>
      <c r="D171" s="122">
        <v>0.0016153720531754024</v>
      </c>
      <c r="E171" s="122">
        <v>3.018076063645795</v>
      </c>
      <c r="F171" s="85" t="s">
        <v>2047</v>
      </c>
      <c r="G171" s="85" t="b">
        <v>0</v>
      </c>
      <c r="H171" s="85" t="b">
        <v>0</v>
      </c>
      <c r="I171" s="85" t="b">
        <v>0</v>
      </c>
      <c r="J171" s="85" t="b">
        <v>0</v>
      </c>
      <c r="K171" s="85" t="b">
        <v>0</v>
      </c>
      <c r="L171" s="85" t="b">
        <v>0</v>
      </c>
    </row>
    <row r="172" spans="1:12" ht="15">
      <c r="A172" s="85" t="s">
        <v>313</v>
      </c>
      <c r="B172" s="85" t="s">
        <v>312</v>
      </c>
      <c r="C172" s="85">
        <v>2</v>
      </c>
      <c r="D172" s="122">
        <v>0.0016153720531754024</v>
      </c>
      <c r="E172" s="122">
        <v>3.018076063645795</v>
      </c>
      <c r="F172" s="85" t="s">
        <v>2047</v>
      </c>
      <c r="G172" s="85" t="b">
        <v>0</v>
      </c>
      <c r="H172" s="85" t="b">
        <v>0</v>
      </c>
      <c r="I172" s="85" t="b">
        <v>0</v>
      </c>
      <c r="J172" s="85" t="b">
        <v>0</v>
      </c>
      <c r="K172" s="85" t="b">
        <v>0</v>
      </c>
      <c r="L172" s="85" t="b">
        <v>0</v>
      </c>
    </row>
    <row r="173" spans="1:12" ht="15">
      <c r="A173" s="85" t="s">
        <v>312</v>
      </c>
      <c r="B173" s="85" t="s">
        <v>1939</v>
      </c>
      <c r="C173" s="85">
        <v>2</v>
      </c>
      <c r="D173" s="122">
        <v>0.0016153720531754024</v>
      </c>
      <c r="E173" s="122">
        <v>3.018076063645795</v>
      </c>
      <c r="F173" s="85" t="s">
        <v>2047</v>
      </c>
      <c r="G173" s="85" t="b">
        <v>0</v>
      </c>
      <c r="H173" s="85" t="b">
        <v>0</v>
      </c>
      <c r="I173" s="85" t="b">
        <v>0</v>
      </c>
      <c r="J173" s="85" t="b">
        <v>0</v>
      </c>
      <c r="K173" s="85" t="b">
        <v>0</v>
      </c>
      <c r="L173" s="85" t="b">
        <v>0</v>
      </c>
    </row>
    <row r="174" spans="1:12" ht="15">
      <c r="A174" s="85" t="s">
        <v>1939</v>
      </c>
      <c r="B174" s="85" t="s">
        <v>1940</v>
      </c>
      <c r="C174" s="85">
        <v>2</v>
      </c>
      <c r="D174" s="122">
        <v>0.0016153720531754024</v>
      </c>
      <c r="E174" s="122">
        <v>3.018076063645795</v>
      </c>
      <c r="F174" s="85" t="s">
        <v>2047</v>
      </c>
      <c r="G174" s="85" t="b">
        <v>0</v>
      </c>
      <c r="H174" s="85" t="b">
        <v>0</v>
      </c>
      <c r="I174" s="85" t="b">
        <v>0</v>
      </c>
      <c r="J174" s="85" t="b">
        <v>0</v>
      </c>
      <c r="K174" s="85" t="b">
        <v>0</v>
      </c>
      <c r="L174" s="85" t="b">
        <v>0</v>
      </c>
    </row>
    <row r="175" spans="1:12" ht="15">
      <c r="A175" s="85" t="s">
        <v>1940</v>
      </c>
      <c r="B175" s="85" t="s">
        <v>1941</v>
      </c>
      <c r="C175" s="85">
        <v>2</v>
      </c>
      <c r="D175" s="122">
        <v>0.0016153720531754024</v>
      </c>
      <c r="E175" s="122">
        <v>3.018076063645795</v>
      </c>
      <c r="F175" s="85" t="s">
        <v>2047</v>
      </c>
      <c r="G175" s="85" t="b">
        <v>0</v>
      </c>
      <c r="H175" s="85" t="b">
        <v>0</v>
      </c>
      <c r="I175" s="85" t="b">
        <v>0</v>
      </c>
      <c r="J175" s="85" t="b">
        <v>0</v>
      </c>
      <c r="K175" s="85" t="b">
        <v>0</v>
      </c>
      <c r="L175" s="85" t="b">
        <v>0</v>
      </c>
    </row>
    <row r="176" spans="1:12" ht="15">
      <c r="A176" s="85" t="s">
        <v>1941</v>
      </c>
      <c r="B176" s="85" t="s">
        <v>1942</v>
      </c>
      <c r="C176" s="85">
        <v>2</v>
      </c>
      <c r="D176" s="122">
        <v>0.0016153720531754024</v>
      </c>
      <c r="E176" s="122">
        <v>3.018076063645795</v>
      </c>
      <c r="F176" s="85" t="s">
        <v>2047</v>
      </c>
      <c r="G176" s="85" t="b">
        <v>0</v>
      </c>
      <c r="H176" s="85" t="b">
        <v>0</v>
      </c>
      <c r="I176" s="85" t="b">
        <v>0</v>
      </c>
      <c r="J176" s="85" t="b">
        <v>0</v>
      </c>
      <c r="K176" s="85" t="b">
        <v>0</v>
      </c>
      <c r="L176" s="85" t="b">
        <v>0</v>
      </c>
    </row>
    <row r="177" spans="1:12" ht="15">
      <c r="A177" s="85" t="s">
        <v>1942</v>
      </c>
      <c r="B177" s="85" t="s">
        <v>1943</v>
      </c>
      <c r="C177" s="85">
        <v>2</v>
      </c>
      <c r="D177" s="122">
        <v>0.0016153720531754024</v>
      </c>
      <c r="E177" s="122">
        <v>3.018076063645795</v>
      </c>
      <c r="F177" s="85" t="s">
        <v>2047</v>
      </c>
      <c r="G177" s="85" t="b">
        <v>0</v>
      </c>
      <c r="H177" s="85" t="b">
        <v>0</v>
      </c>
      <c r="I177" s="85" t="b">
        <v>0</v>
      </c>
      <c r="J177" s="85" t="b">
        <v>0</v>
      </c>
      <c r="K177" s="85" t="b">
        <v>0</v>
      </c>
      <c r="L177" s="85" t="b">
        <v>0</v>
      </c>
    </row>
    <row r="178" spans="1:12" ht="15">
      <c r="A178" s="85" t="s">
        <v>1943</v>
      </c>
      <c r="B178" s="85" t="s">
        <v>1944</v>
      </c>
      <c r="C178" s="85">
        <v>2</v>
      </c>
      <c r="D178" s="122">
        <v>0.0016153720531754024</v>
      </c>
      <c r="E178" s="122">
        <v>3.018076063645795</v>
      </c>
      <c r="F178" s="85" t="s">
        <v>2047</v>
      </c>
      <c r="G178" s="85" t="b">
        <v>0</v>
      </c>
      <c r="H178" s="85" t="b">
        <v>0</v>
      </c>
      <c r="I178" s="85" t="b">
        <v>0</v>
      </c>
      <c r="J178" s="85" t="b">
        <v>0</v>
      </c>
      <c r="K178" s="85" t="b">
        <v>0</v>
      </c>
      <c r="L178" s="85" t="b">
        <v>0</v>
      </c>
    </row>
    <row r="179" spans="1:12" ht="15">
      <c r="A179" s="85" t="s">
        <v>1944</v>
      </c>
      <c r="B179" s="85" t="s">
        <v>1945</v>
      </c>
      <c r="C179" s="85">
        <v>2</v>
      </c>
      <c r="D179" s="122">
        <v>0.0016153720531754024</v>
      </c>
      <c r="E179" s="122">
        <v>3.018076063645795</v>
      </c>
      <c r="F179" s="85" t="s">
        <v>2047</v>
      </c>
      <c r="G179" s="85" t="b">
        <v>0</v>
      </c>
      <c r="H179" s="85" t="b">
        <v>0</v>
      </c>
      <c r="I179" s="85" t="b">
        <v>0</v>
      </c>
      <c r="J179" s="85" t="b">
        <v>0</v>
      </c>
      <c r="K179" s="85" t="b">
        <v>1</v>
      </c>
      <c r="L179" s="85" t="b">
        <v>0</v>
      </c>
    </row>
    <row r="180" spans="1:12" ht="15">
      <c r="A180" s="85" t="s">
        <v>1945</v>
      </c>
      <c r="B180" s="85" t="s">
        <v>1946</v>
      </c>
      <c r="C180" s="85">
        <v>2</v>
      </c>
      <c r="D180" s="122">
        <v>0.0016153720531754024</v>
      </c>
      <c r="E180" s="122">
        <v>3.018076063645795</v>
      </c>
      <c r="F180" s="85" t="s">
        <v>2047</v>
      </c>
      <c r="G180" s="85" t="b">
        <v>0</v>
      </c>
      <c r="H180" s="85" t="b">
        <v>1</v>
      </c>
      <c r="I180" s="85" t="b">
        <v>0</v>
      </c>
      <c r="J180" s="85" t="b">
        <v>0</v>
      </c>
      <c r="K180" s="85" t="b">
        <v>0</v>
      </c>
      <c r="L180" s="85" t="b">
        <v>0</v>
      </c>
    </row>
    <row r="181" spans="1:12" ht="15">
      <c r="A181" s="85" t="s">
        <v>1946</v>
      </c>
      <c r="B181" s="85" t="s">
        <v>1541</v>
      </c>
      <c r="C181" s="85">
        <v>2</v>
      </c>
      <c r="D181" s="122">
        <v>0.0016153720531754024</v>
      </c>
      <c r="E181" s="122">
        <v>2.3648635498704516</v>
      </c>
      <c r="F181" s="85" t="s">
        <v>2047</v>
      </c>
      <c r="G181" s="85" t="b">
        <v>0</v>
      </c>
      <c r="H181" s="85" t="b">
        <v>0</v>
      </c>
      <c r="I181" s="85" t="b">
        <v>0</v>
      </c>
      <c r="J181" s="85" t="b">
        <v>0</v>
      </c>
      <c r="K181" s="85" t="b">
        <v>0</v>
      </c>
      <c r="L181" s="85" t="b">
        <v>0</v>
      </c>
    </row>
    <row r="182" spans="1:12" ht="15">
      <c r="A182" s="85" t="s">
        <v>1541</v>
      </c>
      <c r="B182" s="85" t="s">
        <v>1542</v>
      </c>
      <c r="C182" s="85">
        <v>2</v>
      </c>
      <c r="D182" s="122">
        <v>0.0016153720531754024</v>
      </c>
      <c r="E182" s="122">
        <v>1.2856823038228267</v>
      </c>
      <c r="F182" s="85" t="s">
        <v>2047</v>
      </c>
      <c r="G182" s="85" t="b">
        <v>0</v>
      </c>
      <c r="H182" s="85" t="b">
        <v>0</v>
      </c>
      <c r="I182" s="85" t="b">
        <v>0</v>
      </c>
      <c r="J182" s="85" t="b">
        <v>0</v>
      </c>
      <c r="K182" s="85" t="b">
        <v>0</v>
      </c>
      <c r="L182" s="85" t="b">
        <v>0</v>
      </c>
    </row>
    <row r="183" spans="1:12" ht="15">
      <c r="A183" s="85" t="s">
        <v>1542</v>
      </c>
      <c r="B183" s="85" t="s">
        <v>1543</v>
      </c>
      <c r="C183" s="85">
        <v>2</v>
      </c>
      <c r="D183" s="122">
        <v>0.0016153720531754024</v>
      </c>
      <c r="E183" s="122">
        <v>1.2399248132621516</v>
      </c>
      <c r="F183" s="85" t="s">
        <v>2047</v>
      </c>
      <c r="G183" s="85" t="b">
        <v>0</v>
      </c>
      <c r="H183" s="85" t="b">
        <v>0</v>
      </c>
      <c r="I183" s="85" t="b">
        <v>0</v>
      </c>
      <c r="J183" s="85" t="b">
        <v>0</v>
      </c>
      <c r="K183" s="85" t="b">
        <v>0</v>
      </c>
      <c r="L183" s="85" t="b">
        <v>0</v>
      </c>
    </row>
    <row r="184" spans="1:12" ht="15">
      <c r="A184" s="85" t="s">
        <v>1543</v>
      </c>
      <c r="B184" s="85" t="s">
        <v>1505</v>
      </c>
      <c r="C184" s="85">
        <v>2</v>
      </c>
      <c r="D184" s="122">
        <v>0.0016153720531754024</v>
      </c>
      <c r="E184" s="122">
        <v>0.6201360549737576</v>
      </c>
      <c r="F184" s="85" t="s">
        <v>2047</v>
      </c>
      <c r="G184" s="85" t="b">
        <v>0</v>
      </c>
      <c r="H184" s="85" t="b">
        <v>0</v>
      </c>
      <c r="I184" s="85" t="b">
        <v>0</v>
      </c>
      <c r="J184" s="85" t="b">
        <v>0</v>
      </c>
      <c r="K184" s="85" t="b">
        <v>0</v>
      </c>
      <c r="L184" s="85" t="b">
        <v>0</v>
      </c>
    </row>
    <row r="185" spans="1:12" ht="15">
      <c r="A185" s="85" t="s">
        <v>1947</v>
      </c>
      <c r="B185" s="85" t="s">
        <v>1538</v>
      </c>
      <c r="C185" s="85">
        <v>2</v>
      </c>
      <c r="D185" s="122">
        <v>0.0016153720531754024</v>
      </c>
      <c r="E185" s="122">
        <v>2.540954808926133</v>
      </c>
      <c r="F185" s="85" t="s">
        <v>2047</v>
      </c>
      <c r="G185" s="85" t="b">
        <v>0</v>
      </c>
      <c r="H185" s="85" t="b">
        <v>0</v>
      </c>
      <c r="I185" s="85" t="b">
        <v>0</v>
      </c>
      <c r="J185" s="85" t="b">
        <v>0</v>
      </c>
      <c r="K185" s="85" t="b">
        <v>0</v>
      </c>
      <c r="L185" s="85" t="b">
        <v>0</v>
      </c>
    </row>
    <row r="186" spans="1:12" ht="15">
      <c r="A186" s="85" t="s">
        <v>1538</v>
      </c>
      <c r="B186" s="85" t="s">
        <v>1948</v>
      </c>
      <c r="C186" s="85">
        <v>2</v>
      </c>
      <c r="D186" s="122">
        <v>0.0016153720531754024</v>
      </c>
      <c r="E186" s="122">
        <v>2.540954808926133</v>
      </c>
      <c r="F186" s="85" t="s">
        <v>2047</v>
      </c>
      <c r="G186" s="85" t="b">
        <v>0</v>
      </c>
      <c r="H186" s="85" t="b">
        <v>0</v>
      </c>
      <c r="I186" s="85" t="b">
        <v>0</v>
      </c>
      <c r="J186" s="85" t="b">
        <v>0</v>
      </c>
      <c r="K186" s="85" t="b">
        <v>0</v>
      </c>
      <c r="L186" s="85" t="b">
        <v>0</v>
      </c>
    </row>
    <row r="187" spans="1:12" ht="15">
      <c r="A187" s="85" t="s">
        <v>1948</v>
      </c>
      <c r="B187" s="85" t="s">
        <v>1949</v>
      </c>
      <c r="C187" s="85">
        <v>2</v>
      </c>
      <c r="D187" s="122">
        <v>0.0016153720531754024</v>
      </c>
      <c r="E187" s="122">
        <v>3.018076063645795</v>
      </c>
      <c r="F187" s="85" t="s">
        <v>2047</v>
      </c>
      <c r="G187" s="85" t="b">
        <v>0</v>
      </c>
      <c r="H187" s="85" t="b">
        <v>0</v>
      </c>
      <c r="I187" s="85" t="b">
        <v>0</v>
      </c>
      <c r="J187" s="85" t="b">
        <v>0</v>
      </c>
      <c r="K187" s="85" t="b">
        <v>0</v>
      </c>
      <c r="L187" s="85" t="b">
        <v>0</v>
      </c>
    </row>
    <row r="188" spans="1:12" ht="15">
      <c r="A188" s="85" t="s">
        <v>1949</v>
      </c>
      <c r="B188" s="85" t="s">
        <v>1950</v>
      </c>
      <c r="C188" s="85">
        <v>2</v>
      </c>
      <c r="D188" s="122">
        <v>0.0016153720531754024</v>
      </c>
      <c r="E188" s="122">
        <v>3.018076063645795</v>
      </c>
      <c r="F188" s="85" t="s">
        <v>2047</v>
      </c>
      <c r="G188" s="85" t="b">
        <v>0</v>
      </c>
      <c r="H188" s="85" t="b">
        <v>0</v>
      </c>
      <c r="I188" s="85" t="b">
        <v>0</v>
      </c>
      <c r="J188" s="85" t="b">
        <v>0</v>
      </c>
      <c r="K188" s="85" t="b">
        <v>0</v>
      </c>
      <c r="L188" s="85" t="b">
        <v>0</v>
      </c>
    </row>
    <row r="189" spans="1:12" ht="15">
      <c r="A189" s="85" t="s">
        <v>1950</v>
      </c>
      <c r="B189" s="85" t="s">
        <v>1951</v>
      </c>
      <c r="C189" s="85">
        <v>2</v>
      </c>
      <c r="D189" s="122">
        <v>0.0016153720531754024</v>
      </c>
      <c r="E189" s="122">
        <v>3.018076063645795</v>
      </c>
      <c r="F189" s="85" t="s">
        <v>2047</v>
      </c>
      <c r="G189" s="85" t="b">
        <v>0</v>
      </c>
      <c r="H189" s="85" t="b">
        <v>0</v>
      </c>
      <c r="I189" s="85" t="b">
        <v>0</v>
      </c>
      <c r="J189" s="85" t="b">
        <v>0</v>
      </c>
      <c r="K189" s="85" t="b">
        <v>0</v>
      </c>
      <c r="L189" s="85" t="b">
        <v>0</v>
      </c>
    </row>
    <row r="190" spans="1:12" ht="15">
      <c r="A190" s="85" t="s">
        <v>1951</v>
      </c>
      <c r="B190" s="85" t="s">
        <v>1952</v>
      </c>
      <c r="C190" s="85">
        <v>2</v>
      </c>
      <c r="D190" s="122">
        <v>0.0016153720531754024</v>
      </c>
      <c r="E190" s="122">
        <v>3.018076063645795</v>
      </c>
      <c r="F190" s="85" t="s">
        <v>2047</v>
      </c>
      <c r="G190" s="85" t="b">
        <v>0</v>
      </c>
      <c r="H190" s="85" t="b">
        <v>0</v>
      </c>
      <c r="I190" s="85" t="b">
        <v>0</v>
      </c>
      <c r="J190" s="85" t="b">
        <v>0</v>
      </c>
      <c r="K190" s="85" t="b">
        <v>0</v>
      </c>
      <c r="L190" s="85" t="b">
        <v>0</v>
      </c>
    </row>
    <row r="191" spans="1:12" ht="15">
      <c r="A191" s="85" t="s">
        <v>1952</v>
      </c>
      <c r="B191" s="85" t="s">
        <v>1953</v>
      </c>
      <c r="C191" s="85">
        <v>2</v>
      </c>
      <c r="D191" s="122">
        <v>0.0016153720531754024</v>
      </c>
      <c r="E191" s="122">
        <v>3.018076063645795</v>
      </c>
      <c r="F191" s="85" t="s">
        <v>2047</v>
      </c>
      <c r="G191" s="85" t="b">
        <v>0</v>
      </c>
      <c r="H191" s="85" t="b">
        <v>0</v>
      </c>
      <c r="I191" s="85" t="b">
        <v>0</v>
      </c>
      <c r="J191" s="85" t="b">
        <v>0</v>
      </c>
      <c r="K191" s="85" t="b">
        <v>0</v>
      </c>
      <c r="L191" s="85" t="b">
        <v>0</v>
      </c>
    </row>
    <row r="192" spans="1:12" ht="15">
      <c r="A192" s="85" t="s">
        <v>1953</v>
      </c>
      <c r="B192" s="85" t="s">
        <v>1954</v>
      </c>
      <c r="C192" s="85">
        <v>2</v>
      </c>
      <c r="D192" s="122">
        <v>0.0016153720531754024</v>
      </c>
      <c r="E192" s="122">
        <v>3.018076063645795</v>
      </c>
      <c r="F192" s="85" t="s">
        <v>2047</v>
      </c>
      <c r="G192" s="85" t="b">
        <v>0</v>
      </c>
      <c r="H192" s="85" t="b">
        <v>0</v>
      </c>
      <c r="I192" s="85" t="b">
        <v>0</v>
      </c>
      <c r="J192" s="85" t="b">
        <v>0</v>
      </c>
      <c r="K192" s="85" t="b">
        <v>0</v>
      </c>
      <c r="L192" s="85" t="b">
        <v>0</v>
      </c>
    </row>
    <row r="193" spans="1:12" ht="15">
      <c r="A193" s="85" t="s">
        <v>1954</v>
      </c>
      <c r="B193" s="85" t="s">
        <v>1539</v>
      </c>
      <c r="C193" s="85">
        <v>2</v>
      </c>
      <c r="D193" s="122">
        <v>0.0016153720531754024</v>
      </c>
      <c r="E193" s="122">
        <v>2.717046067981814</v>
      </c>
      <c r="F193" s="85" t="s">
        <v>2047</v>
      </c>
      <c r="G193" s="85" t="b">
        <v>0</v>
      </c>
      <c r="H193" s="85" t="b">
        <v>0</v>
      </c>
      <c r="I193" s="85" t="b">
        <v>0</v>
      </c>
      <c r="J193" s="85" t="b">
        <v>0</v>
      </c>
      <c r="K193" s="85" t="b">
        <v>0</v>
      </c>
      <c r="L193" s="85" t="b">
        <v>0</v>
      </c>
    </row>
    <row r="194" spans="1:12" ht="15">
      <c r="A194" s="85" t="s">
        <v>1539</v>
      </c>
      <c r="B194" s="85" t="s">
        <v>1955</v>
      </c>
      <c r="C194" s="85">
        <v>2</v>
      </c>
      <c r="D194" s="122">
        <v>0.0016153720531754024</v>
      </c>
      <c r="E194" s="122">
        <v>2.717046067981814</v>
      </c>
      <c r="F194" s="85" t="s">
        <v>2047</v>
      </c>
      <c r="G194" s="85" t="b">
        <v>0</v>
      </c>
      <c r="H194" s="85" t="b">
        <v>0</v>
      </c>
      <c r="I194" s="85" t="b">
        <v>0</v>
      </c>
      <c r="J194" s="85" t="b">
        <v>0</v>
      </c>
      <c r="K194" s="85" t="b">
        <v>0</v>
      </c>
      <c r="L194" s="85" t="b">
        <v>0</v>
      </c>
    </row>
    <row r="195" spans="1:12" ht="15">
      <c r="A195" s="85" t="s">
        <v>1955</v>
      </c>
      <c r="B195" s="85" t="s">
        <v>1956</v>
      </c>
      <c r="C195" s="85">
        <v>2</v>
      </c>
      <c r="D195" s="122">
        <v>0.0016153720531754024</v>
      </c>
      <c r="E195" s="122">
        <v>3.018076063645795</v>
      </c>
      <c r="F195" s="85" t="s">
        <v>2047</v>
      </c>
      <c r="G195" s="85" t="b">
        <v>0</v>
      </c>
      <c r="H195" s="85" t="b">
        <v>0</v>
      </c>
      <c r="I195" s="85" t="b">
        <v>0</v>
      </c>
      <c r="J195" s="85" t="b">
        <v>0</v>
      </c>
      <c r="K195" s="85" t="b">
        <v>0</v>
      </c>
      <c r="L195" s="85" t="b">
        <v>0</v>
      </c>
    </row>
    <row r="196" spans="1:12" ht="15">
      <c r="A196" s="85" t="s">
        <v>1956</v>
      </c>
      <c r="B196" s="85" t="s">
        <v>1957</v>
      </c>
      <c r="C196" s="85">
        <v>2</v>
      </c>
      <c r="D196" s="122">
        <v>0.0016153720531754024</v>
      </c>
      <c r="E196" s="122">
        <v>3.018076063645795</v>
      </c>
      <c r="F196" s="85" t="s">
        <v>2047</v>
      </c>
      <c r="G196" s="85" t="b">
        <v>0</v>
      </c>
      <c r="H196" s="85" t="b">
        <v>0</v>
      </c>
      <c r="I196" s="85" t="b">
        <v>0</v>
      </c>
      <c r="J196" s="85" t="b">
        <v>0</v>
      </c>
      <c r="K196" s="85" t="b">
        <v>0</v>
      </c>
      <c r="L196" s="85" t="b">
        <v>0</v>
      </c>
    </row>
    <row r="197" spans="1:12" ht="15">
      <c r="A197" s="85" t="s">
        <v>1957</v>
      </c>
      <c r="B197" s="85" t="s">
        <v>1958</v>
      </c>
      <c r="C197" s="85">
        <v>2</v>
      </c>
      <c r="D197" s="122">
        <v>0.0016153720531754024</v>
      </c>
      <c r="E197" s="122">
        <v>3.018076063645795</v>
      </c>
      <c r="F197" s="85" t="s">
        <v>2047</v>
      </c>
      <c r="G197" s="85" t="b">
        <v>0</v>
      </c>
      <c r="H197" s="85" t="b">
        <v>0</v>
      </c>
      <c r="I197" s="85" t="b">
        <v>0</v>
      </c>
      <c r="J197" s="85" t="b">
        <v>0</v>
      </c>
      <c r="K197" s="85" t="b">
        <v>0</v>
      </c>
      <c r="L197" s="85" t="b">
        <v>0</v>
      </c>
    </row>
    <row r="198" spans="1:12" ht="15">
      <c r="A198" s="85" t="s">
        <v>1958</v>
      </c>
      <c r="B198" s="85" t="s">
        <v>1538</v>
      </c>
      <c r="C198" s="85">
        <v>2</v>
      </c>
      <c r="D198" s="122">
        <v>0.0016153720531754024</v>
      </c>
      <c r="E198" s="122">
        <v>2.540954808926133</v>
      </c>
      <c r="F198" s="85" t="s">
        <v>2047</v>
      </c>
      <c r="G198" s="85" t="b">
        <v>0</v>
      </c>
      <c r="H198" s="85" t="b">
        <v>0</v>
      </c>
      <c r="I198" s="85" t="b">
        <v>0</v>
      </c>
      <c r="J198" s="85" t="b">
        <v>0</v>
      </c>
      <c r="K198" s="85" t="b">
        <v>0</v>
      </c>
      <c r="L198" s="85" t="b">
        <v>0</v>
      </c>
    </row>
    <row r="199" spans="1:12" ht="15">
      <c r="A199" s="85" t="s">
        <v>1538</v>
      </c>
      <c r="B199" s="85" t="s">
        <v>1959</v>
      </c>
      <c r="C199" s="85">
        <v>2</v>
      </c>
      <c r="D199" s="122">
        <v>0.0016153720531754024</v>
      </c>
      <c r="E199" s="122">
        <v>2.540954808926133</v>
      </c>
      <c r="F199" s="85" t="s">
        <v>2047</v>
      </c>
      <c r="G199" s="85" t="b">
        <v>0</v>
      </c>
      <c r="H199" s="85" t="b">
        <v>0</v>
      </c>
      <c r="I199" s="85" t="b">
        <v>0</v>
      </c>
      <c r="J199" s="85" t="b">
        <v>0</v>
      </c>
      <c r="K199" s="85" t="b">
        <v>0</v>
      </c>
      <c r="L199" s="85" t="b">
        <v>0</v>
      </c>
    </row>
    <row r="200" spans="1:12" ht="15">
      <c r="A200" s="85" t="s">
        <v>1959</v>
      </c>
      <c r="B200" s="85" t="s">
        <v>1540</v>
      </c>
      <c r="C200" s="85">
        <v>2</v>
      </c>
      <c r="D200" s="122">
        <v>0.0016153720531754024</v>
      </c>
      <c r="E200" s="122">
        <v>2.717046067981814</v>
      </c>
      <c r="F200" s="85" t="s">
        <v>2047</v>
      </c>
      <c r="G200" s="85" t="b">
        <v>0</v>
      </c>
      <c r="H200" s="85" t="b">
        <v>0</v>
      </c>
      <c r="I200" s="85" t="b">
        <v>0</v>
      </c>
      <c r="J200" s="85" t="b">
        <v>0</v>
      </c>
      <c r="K200" s="85" t="b">
        <v>0</v>
      </c>
      <c r="L200" s="85" t="b">
        <v>0</v>
      </c>
    </row>
    <row r="201" spans="1:12" ht="15">
      <c r="A201" s="85" t="s">
        <v>1540</v>
      </c>
      <c r="B201" s="85" t="s">
        <v>1960</v>
      </c>
      <c r="C201" s="85">
        <v>2</v>
      </c>
      <c r="D201" s="122">
        <v>0.0016153720531754024</v>
      </c>
      <c r="E201" s="122">
        <v>2.717046067981814</v>
      </c>
      <c r="F201" s="85" t="s">
        <v>2047</v>
      </c>
      <c r="G201" s="85" t="b">
        <v>0</v>
      </c>
      <c r="H201" s="85" t="b">
        <v>0</v>
      </c>
      <c r="I201" s="85" t="b">
        <v>0</v>
      </c>
      <c r="J201" s="85" t="b">
        <v>0</v>
      </c>
      <c r="K201" s="85" t="b">
        <v>0</v>
      </c>
      <c r="L201" s="85" t="b">
        <v>0</v>
      </c>
    </row>
    <row r="202" spans="1:12" ht="15">
      <c r="A202" s="85" t="s">
        <v>1960</v>
      </c>
      <c r="B202" s="85" t="s">
        <v>1961</v>
      </c>
      <c r="C202" s="85">
        <v>2</v>
      </c>
      <c r="D202" s="122">
        <v>0.0016153720531754024</v>
      </c>
      <c r="E202" s="122">
        <v>3.018076063645795</v>
      </c>
      <c r="F202" s="85" t="s">
        <v>2047</v>
      </c>
      <c r="G202" s="85" t="b">
        <v>0</v>
      </c>
      <c r="H202" s="85" t="b">
        <v>0</v>
      </c>
      <c r="I202" s="85" t="b">
        <v>0</v>
      </c>
      <c r="J202" s="85" t="b">
        <v>0</v>
      </c>
      <c r="K202" s="85" t="b">
        <v>0</v>
      </c>
      <c r="L202" s="85" t="b">
        <v>0</v>
      </c>
    </row>
    <row r="203" spans="1:12" ht="15">
      <c r="A203" s="85" t="s">
        <v>1961</v>
      </c>
      <c r="B203" s="85" t="s">
        <v>1962</v>
      </c>
      <c r="C203" s="85">
        <v>2</v>
      </c>
      <c r="D203" s="122">
        <v>0.0016153720531754024</v>
      </c>
      <c r="E203" s="122">
        <v>3.018076063645795</v>
      </c>
      <c r="F203" s="85" t="s">
        <v>2047</v>
      </c>
      <c r="G203" s="85" t="b">
        <v>0</v>
      </c>
      <c r="H203" s="85" t="b">
        <v>0</v>
      </c>
      <c r="I203" s="85" t="b">
        <v>0</v>
      </c>
      <c r="J203" s="85" t="b">
        <v>0</v>
      </c>
      <c r="K203" s="85" t="b">
        <v>0</v>
      </c>
      <c r="L203" s="85" t="b">
        <v>0</v>
      </c>
    </row>
    <row r="204" spans="1:12" ht="15">
      <c r="A204" s="85" t="s">
        <v>1962</v>
      </c>
      <c r="B204" s="85" t="s">
        <v>1963</v>
      </c>
      <c r="C204" s="85">
        <v>2</v>
      </c>
      <c r="D204" s="122">
        <v>0.0016153720531754024</v>
      </c>
      <c r="E204" s="122">
        <v>3.018076063645795</v>
      </c>
      <c r="F204" s="85" t="s">
        <v>2047</v>
      </c>
      <c r="G204" s="85" t="b">
        <v>0</v>
      </c>
      <c r="H204" s="85" t="b">
        <v>0</v>
      </c>
      <c r="I204" s="85" t="b">
        <v>0</v>
      </c>
      <c r="J204" s="85" t="b">
        <v>0</v>
      </c>
      <c r="K204" s="85" t="b">
        <v>0</v>
      </c>
      <c r="L204" s="85" t="b">
        <v>0</v>
      </c>
    </row>
    <row r="205" spans="1:12" ht="15">
      <c r="A205" s="85" t="s">
        <v>1963</v>
      </c>
      <c r="B205" s="85" t="s">
        <v>1964</v>
      </c>
      <c r="C205" s="85">
        <v>2</v>
      </c>
      <c r="D205" s="122">
        <v>0.0016153720531754024</v>
      </c>
      <c r="E205" s="122">
        <v>3.018076063645795</v>
      </c>
      <c r="F205" s="85" t="s">
        <v>2047</v>
      </c>
      <c r="G205" s="85" t="b">
        <v>0</v>
      </c>
      <c r="H205" s="85" t="b">
        <v>0</v>
      </c>
      <c r="I205" s="85" t="b">
        <v>0</v>
      </c>
      <c r="J205" s="85" t="b">
        <v>0</v>
      </c>
      <c r="K205" s="85" t="b">
        <v>0</v>
      </c>
      <c r="L205" s="85" t="b">
        <v>0</v>
      </c>
    </row>
    <row r="206" spans="1:12" ht="15">
      <c r="A206" s="85" t="s">
        <v>1964</v>
      </c>
      <c r="B206" s="85" t="s">
        <v>1965</v>
      </c>
      <c r="C206" s="85">
        <v>2</v>
      </c>
      <c r="D206" s="122">
        <v>0.0016153720531754024</v>
      </c>
      <c r="E206" s="122">
        <v>3.018076063645795</v>
      </c>
      <c r="F206" s="85" t="s">
        <v>2047</v>
      </c>
      <c r="G206" s="85" t="b">
        <v>0</v>
      </c>
      <c r="H206" s="85" t="b">
        <v>0</v>
      </c>
      <c r="I206" s="85" t="b">
        <v>0</v>
      </c>
      <c r="J206" s="85" t="b">
        <v>0</v>
      </c>
      <c r="K206" s="85" t="b">
        <v>0</v>
      </c>
      <c r="L206" s="85" t="b">
        <v>0</v>
      </c>
    </row>
    <row r="207" spans="1:12" ht="15">
      <c r="A207" s="85" t="s">
        <v>1965</v>
      </c>
      <c r="B207" s="85" t="s">
        <v>1966</v>
      </c>
      <c r="C207" s="85">
        <v>2</v>
      </c>
      <c r="D207" s="122">
        <v>0.0016153720531754024</v>
      </c>
      <c r="E207" s="122">
        <v>3.018076063645795</v>
      </c>
      <c r="F207" s="85" t="s">
        <v>2047</v>
      </c>
      <c r="G207" s="85" t="b">
        <v>0</v>
      </c>
      <c r="H207" s="85" t="b">
        <v>0</v>
      </c>
      <c r="I207" s="85" t="b">
        <v>0</v>
      </c>
      <c r="J207" s="85" t="b">
        <v>0</v>
      </c>
      <c r="K207" s="85" t="b">
        <v>0</v>
      </c>
      <c r="L207" s="85" t="b">
        <v>0</v>
      </c>
    </row>
    <row r="208" spans="1:12" ht="15">
      <c r="A208" s="85" t="s">
        <v>1966</v>
      </c>
      <c r="B208" s="85" t="s">
        <v>1519</v>
      </c>
      <c r="C208" s="85">
        <v>2</v>
      </c>
      <c r="D208" s="122">
        <v>0.0016153720531754024</v>
      </c>
      <c r="E208" s="122">
        <v>2.6201360549737576</v>
      </c>
      <c r="F208" s="85" t="s">
        <v>2047</v>
      </c>
      <c r="G208" s="85" t="b">
        <v>0</v>
      </c>
      <c r="H208" s="85" t="b">
        <v>0</v>
      </c>
      <c r="I208" s="85" t="b">
        <v>0</v>
      </c>
      <c r="J208" s="85" t="b">
        <v>0</v>
      </c>
      <c r="K208" s="85" t="b">
        <v>0</v>
      </c>
      <c r="L208" s="85" t="b">
        <v>0</v>
      </c>
    </row>
    <row r="209" spans="1:12" ht="15">
      <c r="A209" s="85" t="s">
        <v>1519</v>
      </c>
      <c r="B209" s="85" t="s">
        <v>1967</v>
      </c>
      <c r="C209" s="85">
        <v>2</v>
      </c>
      <c r="D209" s="122">
        <v>0.0016153720531754024</v>
      </c>
      <c r="E209" s="122">
        <v>2.6201360549737576</v>
      </c>
      <c r="F209" s="85" t="s">
        <v>2047</v>
      </c>
      <c r="G209" s="85" t="b">
        <v>0</v>
      </c>
      <c r="H209" s="85" t="b">
        <v>0</v>
      </c>
      <c r="I209" s="85" t="b">
        <v>0</v>
      </c>
      <c r="J209" s="85" t="b">
        <v>0</v>
      </c>
      <c r="K209" s="85" t="b">
        <v>0</v>
      </c>
      <c r="L209" s="85" t="b">
        <v>0</v>
      </c>
    </row>
    <row r="210" spans="1:12" ht="15">
      <c r="A210" s="85" t="s">
        <v>1967</v>
      </c>
      <c r="B210" s="85" t="s">
        <v>1539</v>
      </c>
      <c r="C210" s="85">
        <v>2</v>
      </c>
      <c r="D210" s="122">
        <v>0.0016153720531754024</v>
      </c>
      <c r="E210" s="122">
        <v>2.717046067981814</v>
      </c>
      <c r="F210" s="85" t="s">
        <v>2047</v>
      </c>
      <c r="G210" s="85" t="b">
        <v>0</v>
      </c>
      <c r="H210" s="85" t="b">
        <v>0</v>
      </c>
      <c r="I210" s="85" t="b">
        <v>0</v>
      </c>
      <c r="J210" s="85" t="b">
        <v>0</v>
      </c>
      <c r="K210" s="85" t="b">
        <v>0</v>
      </c>
      <c r="L210" s="85" t="b">
        <v>0</v>
      </c>
    </row>
    <row r="211" spans="1:12" ht="15">
      <c r="A211" s="85" t="s">
        <v>1539</v>
      </c>
      <c r="B211" s="85" t="s">
        <v>1540</v>
      </c>
      <c r="C211" s="85">
        <v>2</v>
      </c>
      <c r="D211" s="122">
        <v>0.0016153720531754024</v>
      </c>
      <c r="E211" s="122">
        <v>2.4160160723178326</v>
      </c>
      <c r="F211" s="85" t="s">
        <v>2047</v>
      </c>
      <c r="G211" s="85" t="b">
        <v>0</v>
      </c>
      <c r="H211" s="85" t="b">
        <v>0</v>
      </c>
      <c r="I211" s="85" t="b">
        <v>0</v>
      </c>
      <c r="J211" s="85" t="b">
        <v>0</v>
      </c>
      <c r="K211" s="85" t="b">
        <v>0</v>
      </c>
      <c r="L211" s="85" t="b">
        <v>0</v>
      </c>
    </row>
    <row r="212" spans="1:12" ht="15">
      <c r="A212" s="85" t="s">
        <v>1540</v>
      </c>
      <c r="B212" s="85" t="s">
        <v>1968</v>
      </c>
      <c r="C212" s="85">
        <v>2</v>
      </c>
      <c r="D212" s="122">
        <v>0.0016153720531754024</v>
      </c>
      <c r="E212" s="122">
        <v>2.717046067981814</v>
      </c>
      <c r="F212" s="85" t="s">
        <v>2047</v>
      </c>
      <c r="G212" s="85" t="b">
        <v>0</v>
      </c>
      <c r="H212" s="85" t="b">
        <v>0</v>
      </c>
      <c r="I212" s="85" t="b">
        <v>0</v>
      </c>
      <c r="J212" s="85" t="b">
        <v>0</v>
      </c>
      <c r="K212" s="85" t="b">
        <v>0</v>
      </c>
      <c r="L212" s="85" t="b">
        <v>0</v>
      </c>
    </row>
    <row r="213" spans="1:12" ht="15">
      <c r="A213" s="85" t="s">
        <v>1968</v>
      </c>
      <c r="B213" s="85" t="s">
        <v>1969</v>
      </c>
      <c r="C213" s="85">
        <v>2</v>
      </c>
      <c r="D213" s="122">
        <v>0.0016153720531754024</v>
      </c>
      <c r="E213" s="122">
        <v>3.018076063645795</v>
      </c>
      <c r="F213" s="85" t="s">
        <v>2047</v>
      </c>
      <c r="G213" s="85" t="b">
        <v>0</v>
      </c>
      <c r="H213" s="85" t="b">
        <v>0</v>
      </c>
      <c r="I213" s="85" t="b">
        <v>0</v>
      </c>
      <c r="J213" s="85" t="b">
        <v>0</v>
      </c>
      <c r="K213" s="85" t="b">
        <v>0</v>
      </c>
      <c r="L213" s="85" t="b">
        <v>0</v>
      </c>
    </row>
    <row r="214" spans="1:12" ht="15">
      <c r="A214" s="85" t="s">
        <v>1969</v>
      </c>
      <c r="B214" s="85" t="s">
        <v>1970</v>
      </c>
      <c r="C214" s="85">
        <v>2</v>
      </c>
      <c r="D214" s="122">
        <v>0.0016153720531754024</v>
      </c>
      <c r="E214" s="122">
        <v>3.018076063645795</v>
      </c>
      <c r="F214" s="85" t="s">
        <v>2047</v>
      </c>
      <c r="G214" s="85" t="b">
        <v>0</v>
      </c>
      <c r="H214" s="85" t="b">
        <v>0</v>
      </c>
      <c r="I214" s="85" t="b">
        <v>0</v>
      </c>
      <c r="J214" s="85" t="b">
        <v>0</v>
      </c>
      <c r="K214" s="85" t="b">
        <v>0</v>
      </c>
      <c r="L214" s="85" t="b">
        <v>0</v>
      </c>
    </row>
    <row r="215" spans="1:12" ht="15">
      <c r="A215" s="85" t="s">
        <v>1970</v>
      </c>
      <c r="B215" s="85" t="s">
        <v>1971</v>
      </c>
      <c r="C215" s="85">
        <v>2</v>
      </c>
      <c r="D215" s="122">
        <v>0.0016153720531754024</v>
      </c>
      <c r="E215" s="122">
        <v>3.018076063645795</v>
      </c>
      <c r="F215" s="85" t="s">
        <v>2047</v>
      </c>
      <c r="G215" s="85" t="b">
        <v>0</v>
      </c>
      <c r="H215" s="85" t="b">
        <v>0</v>
      </c>
      <c r="I215" s="85" t="b">
        <v>0</v>
      </c>
      <c r="J215" s="85" t="b">
        <v>0</v>
      </c>
      <c r="K215" s="85" t="b">
        <v>0</v>
      </c>
      <c r="L215" s="85" t="b">
        <v>0</v>
      </c>
    </row>
    <row r="216" spans="1:12" ht="15">
      <c r="A216" s="85" t="s">
        <v>1971</v>
      </c>
      <c r="B216" s="85" t="s">
        <v>1972</v>
      </c>
      <c r="C216" s="85">
        <v>2</v>
      </c>
      <c r="D216" s="122">
        <v>0.0016153720531754024</v>
      </c>
      <c r="E216" s="122">
        <v>3.018076063645795</v>
      </c>
      <c r="F216" s="85" t="s">
        <v>2047</v>
      </c>
      <c r="G216" s="85" t="b">
        <v>0</v>
      </c>
      <c r="H216" s="85" t="b">
        <v>0</v>
      </c>
      <c r="I216" s="85" t="b">
        <v>0</v>
      </c>
      <c r="J216" s="85" t="b">
        <v>0</v>
      </c>
      <c r="K216" s="85" t="b">
        <v>0</v>
      </c>
      <c r="L216" s="85" t="b">
        <v>0</v>
      </c>
    </row>
    <row r="217" spans="1:12" ht="15">
      <c r="A217" s="85" t="s">
        <v>1972</v>
      </c>
      <c r="B217" s="85" t="s">
        <v>1973</v>
      </c>
      <c r="C217" s="85">
        <v>2</v>
      </c>
      <c r="D217" s="122">
        <v>0.0016153720531754024</v>
      </c>
      <c r="E217" s="122">
        <v>3.018076063645795</v>
      </c>
      <c r="F217" s="85" t="s">
        <v>2047</v>
      </c>
      <c r="G217" s="85" t="b">
        <v>0</v>
      </c>
      <c r="H217" s="85" t="b">
        <v>0</v>
      </c>
      <c r="I217" s="85" t="b">
        <v>0</v>
      </c>
      <c r="J217" s="85" t="b">
        <v>0</v>
      </c>
      <c r="K217" s="85" t="b">
        <v>0</v>
      </c>
      <c r="L217" s="85" t="b">
        <v>0</v>
      </c>
    </row>
    <row r="218" spans="1:12" ht="15">
      <c r="A218" s="85" t="s">
        <v>1973</v>
      </c>
      <c r="B218" s="85" t="s">
        <v>1538</v>
      </c>
      <c r="C218" s="85">
        <v>2</v>
      </c>
      <c r="D218" s="122">
        <v>0.0016153720531754024</v>
      </c>
      <c r="E218" s="122">
        <v>2.540954808926133</v>
      </c>
      <c r="F218" s="85" t="s">
        <v>2047</v>
      </c>
      <c r="G218" s="85" t="b">
        <v>0</v>
      </c>
      <c r="H218" s="85" t="b">
        <v>0</v>
      </c>
      <c r="I218" s="85" t="b">
        <v>0</v>
      </c>
      <c r="J218" s="85" t="b">
        <v>0</v>
      </c>
      <c r="K218" s="85" t="b">
        <v>0</v>
      </c>
      <c r="L218" s="85" t="b">
        <v>0</v>
      </c>
    </row>
    <row r="219" spans="1:12" ht="15">
      <c r="A219" s="85" t="s">
        <v>1538</v>
      </c>
      <c r="B219" s="85" t="s">
        <v>1974</v>
      </c>
      <c r="C219" s="85">
        <v>2</v>
      </c>
      <c r="D219" s="122">
        <v>0.0016153720531754024</v>
      </c>
      <c r="E219" s="122">
        <v>2.540954808926133</v>
      </c>
      <c r="F219" s="85" t="s">
        <v>2047</v>
      </c>
      <c r="G219" s="85" t="b">
        <v>0</v>
      </c>
      <c r="H219" s="85" t="b">
        <v>0</v>
      </c>
      <c r="I219" s="85" t="b">
        <v>0</v>
      </c>
      <c r="J219" s="85" t="b">
        <v>0</v>
      </c>
      <c r="K219" s="85" t="b">
        <v>0</v>
      </c>
      <c r="L219" s="85" t="b">
        <v>0</v>
      </c>
    </row>
    <row r="220" spans="1:12" ht="15">
      <c r="A220" s="85" t="s">
        <v>1974</v>
      </c>
      <c r="B220" s="85" t="s">
        <v>1975</v>
      </c>
      <c r="C220" s="85">
        <v>2</v>
      </c>
      <c r="D220" s="122">
        <v>0.0016153720531754024</v>
      </c>
      <c r="E220" s="122">
        <v>3.018076063645795</v>
      </c>
      <c r="F220" s="85" t="s">
        <v>2047</v>
      </c>
      <c r="G220" s="85" t="b">
        <v>0</v>
      </c>
      <c r="H220" s="85" t="b">
        <v>0</v>
      </c>
      <c r="I220" s="85" t="b">
        <v>0</v>
      </c>
      <c r="J220" s="85" t="b">
        <v>0</v>
      </c>
      <c r="K220" s="85" t="b">
        <v>0</v>
      </c>
      <c r="L220" s="85" t="b">
        <v>0</v>
      </c>
    </row>
    <row r="221" spans="1:12" ht="15">
      <c r="A221" s="85" t="s">
        <v>1975</v>
      </c>
      <c r="B221" s="85" t="s">
        <v>1976</v>
      </c>
      <c r="C221" s="85">
        <v>2</v>
      </c>
      <c r="D221" s="122">
        <v>0.0016153720531754024</v>
      </c>
      <c r="E221" s="122">
        <v>3.018076063645795</v>
      </c>
      <c r="F221" s="85" t="s">
        <v>2047</v>
      </c>
      <c r="G221" s="85" t="b">
        <v>0</v>
      </c>
      <c r="H221" s="85" t="b">
        <v>0</v>
      </c>
      <c r="I221" s="85" t="b">
        <v>0</v>
      </c>
      <c r="J221" s="85" t="b">
        <v>0</v>
      </c>
      <c r="K221" s="85" t="b">
        <v>0</v>
      </c>
      <c r="L221" s="85" t="b">
        <v>0</v>
      </c>
    </row>
    <row r="222" spans="1:12" ht="15">
      <c r="A222" s="85" t="s">
        <v>1976</v>
      </c>
      <c r="B222" s="85" t="s">
        <v>1977</v>
      </c>
      <c r="C222" s="85">
        <v>2</v>
      </c>
      <c r="D222" s="122">
        <v>0.0016153720531754024</v>
      </c>
      <c r="E222" s="122">
        <v>3.018076063645795</v>
      </c>
      <c r="F222" s="85" t="s">
        <v>2047</v>
      </c>
      <c r="G222" s="85" t="b">
        <v>0</v>
      </c>
      <c r="H222" s="85" t="b">
        <v>0</v>
      </c>
      <c r="I222" s="85" t="b">
        <v>0</v>
      </c>
      <c r="J222" s="85" t="b">
        <v>0</v>
      </c>
      <c r="K222" s="85" t="b">
        <v>0</v>
      </c>
      <c r="L222" s="85" t="b">
        <v>0</v>
      </c>
    </row>
    <row r="223" spans="1:12" ht="15">
      <c r="A223" s="85" t="s">
        <v>1977</v>
      </c>
      <c r="B223" s="85" t="s">
        <v>1506</v>
      </c>
      <c r="C223" s="85">
        <v>2</v>
      </c>
      <c r="D223" s="122">
        <v>0.0016153720531754024</v>
      </c>
      <c r="E223" s="122">
        <v>1.421478968019335</v>
      </c>
      <c r="F223" s="85" t="s">
        <v>2047</v>
      </c>
      <c r="G223" s="85" t="b">
        <v>0</v>
      </c>
      <c r="H223" s="85" t="b">
        <v>0</v>
      </c>
      <c r="I223" s="85" t="b">
        <v>0</v>
      </c>
      <c r="J223" s="85" t="b">
        <v>0</v>
      </c>
      <c r="K223" s="85" t="b">
        <v>0</v>
      </c>
      <c r="L223" s="85" t="b">
        <v>0</v>
      </c>
    </row>
    <row r="224" spans="1:12" ht="15">
      <c r="A224" s="85" t="s">
        <v>1507</v>
      </c>
      <c r="B224" s="85" t="s">
        <v>1567</v>
      </c>
      <c r="C224" s="85">
        <v>2</v>
      </c>
      <c r="D224" s="122">
        <v>0.0016153720531754024</v>
      </c>
      <c r="E224" s="122">
        <v>1.4930312566089499</v>
      </c>
      <c r="F224" s="85" t="s">
        <v>2047</v>
      </c>
      <c r="G224" s="85" t="b">
        <v>0</v>
      </c>
      <c r="H224" s="85" t="b">
        <v>0</v>
      </c>
      <c r="I224" s="85" t="b">
        <v>0</v>
      </c>
      <c r="J224" s="85" t="b">
        <v>0</v>
      </c>
      <c r="K224" s="85" t="b">
        <v>0</v>
      </c>
      <c r="L224" s="85" t="b">
        <v>0</v>
      </c>
    </row>
    <row r="225" spans="1:12" ht="15">
      <c r="A225" s="85" t="s">
        <v>1567</v>
      </c>
      <c r="B225" s="85" t="s">
        <v>1568</v>
      </c>
      <c r="C225" s="85">
        <v>2</v>
      </c>
      <c r="D225" s="122">
        <v>0.0016153720531754024</v>
      </c>
      <c r="E225" s="122">
        <v>2.8419848045901137</v>
      </c>
      <c r="F225" s="85" t="s">
        <v>2047</v>
      </c>
      <c r="G225" s="85" t="b">
        <v>0</v>
      </c>
      <c r="H225" s="85" t="b">
        <v>0</v>
      </c>
      <c r="I225" s="85" t="b">
        <v>0</v>
      </c>
      <c r="J225" s="85" t="b">
        <v>0</v>
      </c>
      <c r="K225" s="85" t="b">
        <v>0</v>
      </c>
      <c r="L225" s="85" t="b">
        <v>0</v>
      </c>
    </row>
    <row r="226" spans="1:12" ht="15">
      <c r="A226" s="85" t="s">
        <v>1568</v>
      </c>
      <c r="B226" s="85" t="s">
        <v>1569</v>
      </c>
      <c r="C226" s="85">
        <v>2</v>
      </c>
      <c r="D226" s="122">
        <v>0.0016153720531754024</v>
      </c>
      <c r="E226" s="122">
        <v>2.444044795918076</v>
      </c>
      <c r="F226" s="85" t="s">
        <v>2047</v>
      </c>
      <c r="G226" s="85" t="b">
        <v>0</v>
      </c>
      <c r="H226" s="85" t="b">
        <v>0</v>
      </c>
      <c r="I226" s="85" t="b">
        <v>0</v>
      </c>
      <c r="J226" s="85" t="b">
        <v>0</v>
      </c>
      <c r="K226" s="85" t="b">
        <v>0</v>
      </c>
      <c r="L226" s="85" t="b">
        <v>0</v>
      </c>
    </row>
    <row r="227" spans="1:12" ht="15">
      <c r="A227" s="85" t="s">
        <v>1569</v>
      </c>
      <c r="B227" s="85" t="s">
        <v>1570</v>
      </c>
      <c r="C227" s="85">
        <v>2</v>
      </c>
      <c r="D227" s="122">
        <v>0.0016153720531754024</v>
      </c>
      <c r="E227" s="122">
        <v>2.540954808926133</v>
      </c>
      <c r="F227" s="85" t="s">
        <v>2047</v>
      </c>
      <c r="G227" s="85" t="b">
        <v>0</v>
      </c>
      <c r="H227" s="85" t="b">
        <v>0</v>
      </c>
      <c r="I227" s="85" t="b">
        <v>0</v>
      </c>
      <c r="J227" s="85" t="b">
        <v>0</v>
      </c>
      <c r="K227" s="85" t="b">
        <v>0</v>
      </c>
      <c r="L227" s="85" t="b">
        <v>0</v>
      </c>
    </row>
    <row r="228" spans="1:12" ht="15">
      <c r="A228" s="85" t="s">
        <v>1570</v>
      </c>
      <c r="B228" s="85" t="s">
        <v>1571</v>
      </c>
      <c r="C228" s="85">
        <v>2</v>
      </c>
      <c r="D228" s="122">
        <v>0.0016153720531754024</v>
      </c>
      <c r="E228" s="122">
        <v>3.018076063645795</v>
      </c>
      <c r="F228" s="85" t="s">
        <v>2047</v>
      </c>
      <c r="G228" s="85" t="b">
        <v>0</v>
      </c>
      <c r="H228" s="85" t="b">
        <v>0</v>
      </c>
      <c r="I228" s="85" t="b">
        <v>0</v>
      </c>
      <c r="J228" s="85" t="b">
        <v>0</v>
      </c>
      <c r="K228" s="85" t="b">
        <v>0</v>
      </c>
      <c r="L228" s="85" t="b">
        <v>0</v>
      </c>
    </row>
    <row r="229" spans="1:12" ht="15">
      <c r="A229" s="85" t="s">
        <v>1571</v>
      </c>
      <c r="B229" s="85" t="s">
        <v>1572</v>
      </c>
      <c r="C229" s="85">
        <v>2</v>
      </c>
      <c r="D229" s="122">
        <v>0.0016153720531754024</v>
      </c>
      <c r="E229" s="122">
        <v>3.018076063645795</v>
      </c>
      <c r="F229" s="85" t="s">
        <v>2047</v>
      </c>
      <c r="G229" s="85" t="b">
        <v>0</v>
      </c>
      <c r="H229" s="85" t="b">
        <v>0</v>
      </c>
      <c r="I229" s="85" t="b">
        <v>0</v>
      </c>
      <c r="J229" s="85" t="b">
        <v>0</v>
      </c>
      <c r="K229" s="85" t="b">
        <v>0</v>
      </c>
      <c r="L229" s="85" t="b">
        <v>0</v>
      </c>
    </row>
    <row r="230" spans="1:12" ht="15">
      <c r="A230" s="85" t="s">
        <v>1572</v>
      </c>
      <c r="B230" s="85" t="s">
        <v>1573</v>
      </c>
      <c r="C230" s="85">
        <v>2</v>
      </c>
      <c r="D230" s="122">
        <v>0.0016153720531754024</v>
      </c>
      <c r="E230" s="122">
        <v>2.8419848045901137</v>
      </c>
      <c r="F230" s="85" t="s">
        <v>2047</v>
      </c>
      <c r="G230" s="85" t="b">
        <v>0</v>
      </c>
      <c r="H230" s="85" t="b">
        <v>0</v>
      </c>
      <c r="I230" s="85" t="b">
        <v>0</v>
      </c>
      <c r="J230" s="85" t="b">
        <v>0</v>
      </c>
      <c r="K230" s="85" t="b">
        <v>0</v>
      </c>
      <c r="L230" s="85" t="b">
        <v>0</v>
      </c>
    </row>
    <row r="231" spans="1:12" ht="15">
      <c r="A231" s="85" t="s">
        <v>1573</v>
      </c>
      <c r="B231" s="85" t="s">
        <v>1574</v>
      </c>
      <c r="C231" s="85">
        <v>2</v>
      </c>
      <c r="D231" s="122">
        <v>0.0016153720531754024</v>
      </c>
      <c r="E231" s="122">
        <v>2.8419848045901137</v>
      </c>
      <c r="F231" s="85" t="s">
        <v>2047</v>
      </c>
      <c r="G231" s="85" t="b">
        <v>0</v>
      </c>
      <c r="H231" s="85" t="b">
        <v>0</v>
      </c>
      <c r="I231" s="85" t="b">
        <v>0</v>
      </c>
      <c r="J231" s="85" t="b">
        <v>0</v>
      </c>
      <c r="K231" s="85" t="b">
        <v>0</v>
      </c>
      <c r="L231" s="85" t="b">
        <v>0</v>
      </c>
    </row>
    <row r="232" spans="1:12" ht="15">
      <c r="A232" s="85" t="s">
        <v>1574</v>
      </c>
      <c r="B232" s="85" t="s">
        <v>1978</v>
      </c>
      <c r="C232" s="85">
        <v>2</v>
      </c>
      <c r="D232" s="122">
        <v>0.0016153720531754024</v>
      </c>
      <c r="E232" s="122">
        <v>2.8419848045901137</v>
      </c>
      <c r="F232" s="85" t="s">
        <v>2047</v>
      </c>
      <c r="G232" s="85" t="b">
        <v>0</v>
      </c>
      <c r="H232" s="85" t="b">
        <v>0</v>
      </c>
      <c r="I232" s="85" t="b">
        <v>0</v>
      </c>
      <c r="J232" s="85" t="b">
        <v>0</v>
      </c>
      <c r="K232" s="85" t="b">
        <v>0</v>
      </c>
      <c r="L232" s="85" t="b">
        <v>0</v>
      </c>
    </row>
    <row r="233" spans="1:12" ht="15">
      <c r="A233" s="85" t="s">
        <v>1978</v>
      </c>
      <c r="B233" s="85" t="s">
        <v>1979</v>
      </c>
      <c r="C233" s="85">
        <v>2</v>
      </c>
      <c r="D233" s="122">
        <v>0.0016153720531754024</v>
      </c>
      <c r="E233" s="122">
        <v>3.018076063645795</v>
      </c>
      <c r="F233" s="85" t="s">
        <v>2047</v>
      </c>
      <c r="G233" s="85" t="b">
        <v>0</v>
      </c>
      <c r="H233" s="85" t="b">
        <v>0</v>
      </c>
      <c r="I233" s="85" t="b">
        <v>0</v>
      </c>
      <c r="J233" s="85" t="b">
        <v>0</v>
      </c>
      <c r="K233" s="85" t="b">
        <v>0</v>
      </c>
      <c r="L233" s="85" t="b">
        <v>0</v>
      </c>
    </row>
    <row r="234" spans="1:12" ht="15">
      <c r="A234" s="85" t="s">
        <v>1979</v>
      </c>
      <c r="B234" s="85" t="s">
        <v>1980</v>
      </c>
      <c r="C234" s="85">
        <v>2</v>
      </c>
      <c r="D234" s="122">
        <v>0.0016153720531754024</v>
      </c>
      <c r="E234" s="122">
        <v>3.018076063645795</v>
      </c>
      <c r="F234" s="85" t="s">
        <v>2047</v>
      </c>
      <c r="G234" s="85" t="b">
        <v>0</v>
      </c>
      <c r="H234" s="85" t="b">
        <v>0</v>
      </c>
      <c r="I234" s="85" t="b">
        <v>0</v>
      </c>
      <c r="J234" s="85" t="b">
        <v>0</v>
      </c>
      <c r="K234" s="85" t="b">
        <v>0</v>
      </c>
      <c r="L234" s="85" t="b">
        <v>0</v>
      </c>
    </row>
    <row r="235" spans="1:12" ht="15">
      <c r="A235" s="85" t="s">
        <v>1980</v>
      </c>
      <c r="B235" s="85" t="s">
        <v>1981</v>
      </c>
      <c r="C235" s="85">
        <v>2</v>
      </c>
      <c r="D235" s="122">
        <v>0.0016153720531754024</v>
      </c>
      <c r="E235" s="122">
        <v>3.018076063645795</v>
      </c>
      <c r="F235" s="85" t="s">
        <v>2047</v>
      </c>
      <c r="G235" s="85" t="b">
        <v>0</v>
      </c>
      <c r="H235" s="85" t="b">
        <v>0</v>
      </c>
      <c r="I235" s="85" t="b">
        <v>0</v>
      </c>
      <c r="J235" s="85" t="b">
        <v>0</v>
      </c>
      <c r="K235" s="85" t="b">
        <v>0</v>
      </c>
      <c r="L235" s="85" t="b">
        <v>0</v>
      </c>
    </row>
    <row r="236" spans="1:12" ht="15">
      <c r="A236" s="85" t="s">
        <v>1981</v>
      </c>
      <c r="B236" s="85" t="s">
        <v>1982</v>
      </c>
      <c r="C236" s="85">
        <v>2</v>
      </c>
      <c r="D236" s="122">
        <v>0.0016153720531754024</v>
      </c>
      <c r="E236" s="122">
        <v>3.018076063645795</v>
      </c>
      <c r="F236" s="85" t="s">
        <v>2047</v>
      </c>
      <c r="G236" s="85" t="b">
        <v>0</v>
      </c>
      <c r="H236" s="85" t="b">
        <v>0</v>
      </c>
      <c r="I236" s="85" t="b">
        <v>0</v>
      </c>
      <c r="J236" s="85" t="b">
        <v>0</v>
      </c>
      <c r="K236" s="85" t="b">
        <v>0</v>
      </c>
      <c r="L236" s="85" t="b">
        <v>0</v>
      </c>
    </row>
    <row r="237" spans="1:12" ht="15">
      <c r="A237" s="85" t="s">
        <v>1982</v>
      </c>
      <c r="B237" s="85" t="s">
        <v>1983</v>
      </c>
      <c r="C237" s="85">
        <v>2</v>
      </c>
      <c r="D237" s="122">
        <v>0.0016153720531754024</v>
      </c>
      <c r="E237" s="122">
        <v>3.018076063645795</v>
      </c>
      <c r="F237" s="85" t="s">
        <v>2047</v>
      </c>
      <c r="G237" s="85" t="b">
        <v>0</v>
      </c>
      <c r="H237" s="85" t="b">
        <v>0</v>
      </c>
      <c r="I237" s="85" t="b">
        <v>0</v>
      </c>
      <c r="J237" s="85" t="b">
        <v>0</v>
      </c>
      <c r="K237" s="85" t="b">
        <v>0</v>
      </c>
      <c r="L237" s="85" t="b">
        <v>0</v>
      </c>
    </row>
    <row r="238" spans="1:12" ht="15">
      <c r="A238" s="85" t="s">
        <v>1983</v>
      </c>
      <c r="B238" s="85" t="s">
        <v>1984</v>
      </c>
      <c r="C238" s="85">
        <v>2</v>
      </c>
      <c r="D238" s="122">
        <v>0.0016153720531754024</v>
      </c>
      <c r="E238" s="122">
        <v>3.018076063645795</v>
      </c>
      <c r="F238" s="85" t="s">
        <v>2047</v>
      </c>
      <c r="G238" s="85" t="b">
        <v>0</v>
      </c>
      <c r="H238" s="85" t="b">
        <v>0</v>
      </c>
      <c r="I238" s="85" t="b">
        <v>0</v>
      </c>
      <c r="J238" s="85" t="b">
        <v>0</v>
      </c>
      <c r="K238" s="85" t="b">
        <v>0</v>
      </c>
      <c r="L238" s="85" t="b">
        <v>0</v>
      </c>
    </row>
    <row r="239" spans="1:12" ht="15">
      <c r="A239" s="85" t="s">
        <v>1984</v>
      </c>
      <c r="B239" s="85" t="s">
        <v>1985</v>
      </c>
      <c r="C239" s="85">
        <v>2</v>
      </c>
      <c r="D239" s="122">
        <v>0.0016153720531754024</v>
      </c>
      <c r="E239" s="122">
        <v>3.018076063645795</v>
      </c>
      <c r="F239" s="85" t="s">
        <v>2047</v>
      </c>
      <c r="G239" s="85" t="b">
        <v>0</v>
      </c>
      <c r="H239" s="85" t="b">
        <v>0</v>
      </c>
      <c r="I239" s="85" t="b">
        <v>0</v>
      </c>
      <c r="J239" s="85" t="b">
        <v>0</v>
      </c>
      <c r="K239" s="85" t="b">
        <v>0</v>
      </c>
      <c r="L239" s="85" t="b">
        <v>0</v>
      </c>
    </row>
    <row r="240" spans="1:12" ht="15">
      <c r="A240" s="85" t="s">
        <v>1985</v>
      </c>
      <c r="B240" s="85" t="s">
        <v>1986</v>
      </c>
      <c r="C240" s="85">
        <v>2</v>
      </c>
      <c r="D240" s="122">
        <v>0.0016153720531754024</v>
      </c>
      <c r="E240" s="122">
        <v>3.018076063645795</v>
      </c>
      <c r="F240" s="85" t="s">
        <v>2047</v>
      </c>
      <c r="G240" s="85" t="b">
        <v>0</v>
      </c>
      <c r="H240" s="85" t="b">
        <v>0</v>
      </c>
      <c r="I240" s="85" t="b">
        <v>0</v>
      </c>
      <c r="J240" s="85" t="b">
        <v>0</v>
      </c>
      <c r="K240" s="85" t="b">
        <v>0</v>
      </c>
      <c r="L240" s="85" t="b">
        <v>0</v>
      </c>
    </row>
    <row r="241" spans="1:12" ht="15">
      <c r="A241" s="85" t="s">
        <v>1986</v>
      </c>
      <c r="B241" s="85" t="s">
        <v>1987</v>
      </c>
      <c r="C241" s="85">
        <v>2</v>
      </c>
      <c r="D241" s="122">
        <v>0.0016153720531754024</v>
      </c>
      <c r="E241" s="122">
        <v>3.018076063645795</v>
      </c>
      <c r="F241" s="85" t="s">
        <v>2047</v>
      </c>
      <c r="G241" s="85" t="b">
        <v>0</v>
      </c>
      <c r="H241" s="85" t="b">
        <v>0</v>
      </c>
      <c r="I241" s="85" t="b">
        <v>0</v>
      </c>
      <c r="J241" s="85" t="b">
        <v>0</v>
      </c>
      <c r="K241" s="85" t="b">
        <v>0</v>
      </c>
      <c r="L241" s="85" t="b">
        <v>0</v>
      </c>
    </row>
    <row r="242" spans="1:12" ht="15">
      <c r="A242" s="85" t="s">
        <v>1987</v>
      </c>
      <c r="B242" s="85" t="s">
        <v>1988</v>
      </c>
      <c r="C242" s="85">
        <v>2</v>
      </c>
      <c r="D242" s="122">
        <v>0.0016153720531754024</v>
      </c>
      <c r="E242" s="122">
        <v>3.018076063645795</v>
      </c>
      <c r="F242" s="85" t="s">
        <v>2047</v>
      </c>
      <c r="G242" s="85" t="b">
        <v>0</v>
      </c>
      <c r="H242" s="85" t="b">
        <v>0</v>
      </c>
      <c r="I242" s="85" t="b">
        <v>0</v>
      </c>
      <c r="J242" s="85" t="b">
        <v>0</v>
      </c>
      <c r="K242" s="85" t="b">
        <v>0</v>
      </c>
      <c r="L242" s="85" t="b">
        <v>0</v>
      </c>
    </row>
    <row r="243" spans="1:12" ht="15">
      <c r="A243" s="85" t="s">
        <v>1988</v>
      </c>
      <c r="B243" s="85" t="s">
        <v>1506</v>
      </c>
      <c r="C243" s="85">
        <v>2</v>
      </c>
      <c r="D243" s="122">
        <v>0.0016153720531754024</v>
      </c>
      <c r="E243" s="122">
        <v>1.421478968019335</v>
      </c>
      <c r="F243" s="85" t="s">
        <v>2047</v>
      </c>
      <c r="G243" s="85" t="b">
        <v>0</v>
      </c>
      <c r="H243" s="85" t="b">
        <v>0</v>
      </c>
      <c r="I243" s="85" t="b">
        <v>0</v>
      </c>
      <c r="J243" s="85" t="b">
        <v>0</v>
      </c>
      <c r="K243" s="85" t="b">
        <v>0</v>
      </c>
      <c r="L243" s="85" t="b">
        <v>0</v>
      </c>
    </row>
    <row r="244" spans="1:12" ht="15">
      <c r="A244" s="85" t="s">
        <v>1521</v>
      </c>
      <c r="B244" s="85" t="s">
        <v>1505</v>
      </c>
      <c r="C244" s="85">
        <v>2</v>
      </c>
      <c r="D244" s="122">
        <v>0.0016153720531754024</v>
      </c>
      <c r="E244" s="122">
        <v>1.3191060593097763</v>
      </c>
      <c r="F244" s="85" t="s">
        <v>2047</v>
      </c>
      <c r="G244" s="85" t="b">
        <v>0</v>
      </c>
      <c r="H244" s="85" t="b">
        <v>0</v>
      </c>
      <c r="I244" s="85" t="b">
        <v>0</v>
      </c>
      <c r="J244" s="85" t="b">
        <v>0</v>
      </c>
      <c r="K244" s="85" t="b">
        <v>0</v>
      </c>
      <c r="L244" s="85" t="b">
        <v>0</v>
      </c>
    </row>
    <row r="245" spans="1:12" ht="15">
      <c r="A245" s="85" t="s">
        <v>1989</v>
      </c>
      <c r="B245" s="85" t="s">
        <v>1990</v>
      </c>
      <c r="C245" s="85">
        <v>2</v>
      </c>
      <c r="D245" s="122">
        <v>0.0016153720531754024</v>
      </c>
      <c r="E245" s="122">
        <v>3.018076063645795</v>
      </c>
      <c r="F245" s="85" t="s">
        <v>2047</v>
      </c>
      <c r="G245" s="85" t="b">
        <v>0</v>
      </c>
      <c r="H245" s="85" t="b">
        <v>0</v>
      </c>
      <c r="I245" s="85" t="b">
        <v>0</v>
      </c>
      <c r="J245" s="85" t="b">
        <v>0</v>
      </c>
      <c r="K245" s="85" t="b">
        <v>0</v>
      </c>
      <c r="L245" s="85" t="b">
        <v>0</v>
      </c>
    </row>
    <row r="246" spans="1:12" ht="15">
      <c r="A246" s="85" t="s">
        <v>1990</v>
      </c>
      <c r="B246" s="85" t="s">
        <v>1991</v>
      </c>
      <c r="C246" s="85">
        <v>2</v>
      </c>
      <c r="D246" s="122">
        <v>0.0016153720531754024</v>
      </c>
      <c r="E246" s="122">
        <v>3.018076063645795</v>
      </c>
      <c r="F246" s="85" t="s">
        <v>2047</v>
      </c>
      <c r="G246" s="85" t="b">
        <v>0</v>
      </c>
      <c r="H246" s="85" t="b">
        <v>0</v>
      </c>
      <c r="I246" s="85" t="b">
        <v>0</v>
      </c>
      <c r="J246" s="85" t="b">
        <v>0</v>
      </c>
      <c r="K246" s="85" t="b">
        <v>0</v>
      </c>
      <c r="L246" s="85" t="b">
        <v>0</v>
      </c>
    </row>
    <row r="247" spans="1:12" ht="15">
      <c r="A247" s="85" t="s">
        <v>1991</v>
      </c>
      <c r="B247" s="85" t="s">
        <v>1872</v>
      </c>
      <c r="C247" s="85">
        <v>2</v>
      </c>
      <c r="D247" s="122">
        <v>0.0016153720531754024</v>
      </c>
      <c r="E247" s="122">
        <v>2.540954808926133</v>
      </c>
      <c r="F247" s="85" t="s">
        <v>2047</v>
      </c>
      <c r="G247" s="85" t="b">
        <v>0</v>
      </c>
      <c r="H247" s="85" t="b">
        <v>0</v>
      </c>
      <c r="I247" s="85" t="b">
        <v>0</v>
      </c>
      <c r="J247" s="85" t="b">
        <v>0</v>
      </c>
      <c r="K247" s="85" t="b">
        <v>0</v>
      </c>
      <c r="L247" s="85" t="b">
        <v>0</v>
      </c>
    </row>
    <row r="248" spans="1:12" ht="15">
      <c r="A248" s="85" t="s">
        <v>1872</v>
      </c>
      <c r="B248" s="85" t="s">
        <v>1929</v>
      </c>
      <c r="C248" s="85">
        <v>2</v>
      </c>
      <c r="D248" s="122">
        <v>0.0016153720531754024</v>
      </c>
      <c r="E248" s="122">
        <v>2.2399248132621516</v>
      </c>
      <c r="F248" s="85" t="s">
        <v>2047</v>
      </c>
      <c r="G248" s="85" t="b">
        <v>0</v>
      </c>
      <c r="H248" s="85" t="b">
        <v>0</v>
      </c>
      <c r="I248" s="85" t="b">
        <v>0</v>
      </c>
      <c r="J248" s="85" t="b">
        <v>0</v>
      </c>
      <c r="K248" s="85" t="b">
        <v>0</v>
      </c>
      <c r="L248" s="85" t="b">
        <v>0</v>
      </c>
    </row>
    <row r="249" spans="1:12" ht="15">
      <c r="A249" s="85" t="s">
        <v>1929</v>
      </c>
      <c r="B249" s="85" t="s">
        <v>1992</v>
      </c>
      <c r="C249" s="85">
        <v>2</v>
      </c>
      <c r="D249" s="122">
        <v>0.0016153720531754024</v>
      </c>
      <c r="E249" s="122">
        <v>2.717046067981814</v>
      </c>
      <c r="F249" s="85" t="s">
        <v>2047</v>
      </c>
      <c r="G249" s="85" t="b">
        <v>0</v>
      </c>
      <c r="H249" s="85" t="b">
        <v>0</v>
      </c>
      <c r="I249" s="85" t="b">
        <v>0</v>
      </c>
      <c r="J249" s="85" t="b">
        <v>0</v>
      </c>
      <c r="K249" s="85" t="b">
        <v>0</v>
      </c>
      <c r="L249" s="85" t="b">
        <v>0</v>
      </c>
    </row>
    <row r="250" spans="1:12" ht="15">
      <c r="A250" s="85" t="s">
        <v>1992</v>
      </c>
      <c r="B250" s="85" t="s">
        <v>1937</v>
      </c>
      <c r="C250" s="85">
        <v>2</v>
      </c>
      <c r="D250" s="122">
        <v>0.0016153720531754024</v>
      </c>
      <c r="E250" s="122">
        <v>2.8419848045901137</v>
      </c>
      <c r="F250" s="85" t="s">
        <v>2047</v>
      </c>
      <c r="G250" s="85" t="b">
        <v>0</v>
      </c>
      <c r="H250" s="85" t="b">
        <v>0</v>
      </c>
      <c r="I250" s="85" t="b">
        <v>0</v>
      </c>
      <c r="J250" s="85" t="b">
        <v>0</v>
      </c>
      <c r="K250" s="85" t="b">
        <v>0</v>
      </c>
      <c r="L250" s="85" t="b">
        <v>0</v>
      </c>
    </row>
    <row r="251" spans="1:12" ht="15">
      <c r="A251" s="85" t="s">
        <v>1937</v>
      </c>
      <c r="B251" s="85" t="s">
        <v>1873</v>
      </c>
      <c r="C251" s="85">
        <v>2</v>
      </c>
      <c r="D251" s="122">
        <v>0.0016153720531754024</v>
      </c>
      <c r="E251" s="122">
        <v>2.3648635498704516</v>
      </c>
      <c r="F251" s="85" t="s">
        <v>2047</v>
      </c>
      <c r="G251" s="85" t="b">
        <v>0</v>
      </c>
      <c r="H251" s="85" t="b">
        <v>0</v>
      </c>
      <c r="I251" s="85" t="b">
        <v>0</v>
      </c>
      <c r="J251" s="85" t="b">
        <v>0</v>
      </c>
      <c r="K251" s="85" t="b">
        <v>0</v>
      </c>
      <c r="L251" s="85" t="b">
        <v>0</v>
      </c>
    </row>
    <row r="252" spans="1:12" ht="15">
      <c r="A252" s="85" t="s">
        <v>1873</v>
      </c>
      <c r="B252" s="85" t="s">
        <v>1993</v>
      </c>
      <c r="C252" s="85">
        <v>2</v>
      </c>
      <c r="D252" s="122">
        <v>0.0016153720531754024</v>
      </c>
      <c r="E252" s="122">
        <v>2.540954808926133</v>
      </c>
      <c r="F252" s="85" t="s">
        <v>2047</v>
      </c>
      <c r="G252" s="85" t="b">
        <v>0</v>
      </c>
      <c r="H252" s="85" t="b">
        <v>0</v>
      </c>
      <c r="I252" s="85" t="b">
        <v>0</v>
      </c>
      <c r="J252" s="85" t="b">
        <v>0</v>
      </c>
      <c r="K252" s="85" t="b">
        <v>0</v>
      </c>
      <c r="L252" s="85" t="b">
        <v>0</v>
      </c>
    </row>
    <row r="253" spans="1:12" ht="15">
      <c r="A253" s="85" t="s">
        <v>1993</v>
      </c>
      <c r="B253" s="85" t="s">
        <v>1994</v>
      </c>
      <c r="C253" s="85">
        <v>2</v>
      </c>
      <c r="D253" s="122">
        <v>0.0016153720531754024</v>
      </c>
      <c r="E253" s="122">
        <v>3.018076063645795</v>
      </c>
      <c r="F253" s="85" t="s">
        <v>2047</v>
      </c>
      <c r="G253" s="85" t="b">
        <v>0</v>
      </c>
      <c r="H253" s="85" t="b">
        <v>0</v>
      </c>
      <c r="I253" s="85" t="b">
        <v>0</v>
      </c>
      <c r="J253" s="85" t="b">
        <v>0</v>
      </c>
      <c r="K253" s="85" t="b">
        <v>0</v>
      </c>
      <c r="L253" s="85" t="b">
        <v>0</v>
      </c>
    </row>
    <row r="254" spans="1:12" ht="15">
      <c r="A254" s="85" t="s">
        <v>1994</v>
      </c>
      <c r="B254" s="85" t="s">
        <v>1569</v>
      </c>
      <c r="C254" s="85">
        <v>2</v>
      </c>
      <c r="D254" s="122">
        <v>0.0016153720531754024</v>
      </c>
      <c r="E254" s="122">
        <v>2.6201360549737576</v>
      </c>
      <c r="F254" s="85" t="s">
        <v>2047</v>
      </c>
      <c r="G254" s="85" t="b">
        <v>0</v>
      </c>
      <c r="H254" s="85" t="b">
        <v>0</v>
      </c>
      <c r="I254" s="85" t="b">
        <v>0</v>
      </c>
      <c r="J254" s="85" t="b">
        <v>0</v>
      </c>
      <c r="K254" s="85" t="b">
        <v>0</v>
      </c>
      <c r="L254" s="85" t="b">
        <v>0</v>
      </c>
    </row>
    <row r="255" spans="1:12" ht="15">
      <c r="A255" s="85" t="s">
        <v>1569</v>
      </c>
      <c r="B255" s="85" t="s">
        <v>1873</v>
      </c>
      <c r="C255" s="85">
        <v>2</v>
      </c>
      <c r="D255" s="122">
        <v>0.0016153720531754024</v>
      </c>
      <c r="E255" s="122">
        <v>2.0638335542064703</v>
      </c>
      <c r="F255" s="85" t="s">
        <v>2047</v>
      </c>
      <c r="G255" s="85" t="b">
        <v>0</v>
      </c>
      <c r="H255" s="85" t="b">
        <v>0</v>
      </c>
      <c r="I255" s="85" t="b">
        <v>0</v>
      </c>
      <c r="J255" s="85" t="b">
        <v>0</v>
      </c>
      <c r="K255" s="85" t="b">
        <v>0</v>
      </c>
      <c r="L255" s="85" t="b">
        <v>0</v>
      </c>
    </row>
    <row r="256" spans="1:12" ht="15">
      <c r="A256" s="85" t="s">
        <v>1873</v>
      </c>
      <c r="B256" s="85" t="s">
        <v>386</v>
      </c>
      <c r="C256" s="85">
        <v>2</v>
      </c>
      <c r="D256" s="122">
        <v>0.0016153720531754024</v>
      </c>
      <c r="E256" s="122">
        <v>1.3368348262702079</v>
      </c>
      <c r="F256" s="85" t="s">
        <v>2047</v>
      </c>
      <c r="G256" s="85" t="b">
        <v>0</v>
      </c>
      <c r="H256" s="85" t="b">
        <v>0</v>
      </c>
      <c r="I256" s="85" t="b">
        <v>0</v>
      </c>
      <c r="J256" s="85" t="b">
        <v>0</v>
      </c>
      <c r="K256" s="85" t="b">
        <v>0</v>
      </c>
      <c r="L256" s="85" t="b">
        <v>0</v>
      </c>
    </row>
    <row r="257" spans="1:12" ht="15">
      <c r="A257" s="85" t="s">
        <v>386</v>
      </c>
      <c r="B257" s="85" t="s">
        <v>1995</v>
      </c>
      <c r="C257" s="85">
        <v>2</v>
      </c>
      <c r="D257" s="122">
        <v>0.0016153720531754024</v>
      </c>
      <c r="E257" s="122">
        <v>1.555678065746839</v>
      </c>
      <c r="F257" s="85" t="s">
        <v>2047</v>
      </c>
      <c r="G257" s="85" t="b">
        <v>0</v>
      </c>
      <c r="H257" s="85" t="b">
        <v>0</v>
      </c>
      <c r="I257" s="85" t="b">
        <v>0</v>
      </c>
      <c r="J257" s="85" t="b">
        <v>0</v>
      </c>
      <c r="K257" s="85" t="b">
        <v>0</v>
      </c>
      <c r="L257" s="85" t="b">
        <v>0</v>
      </c>
    </row>
    <row r="258" spans="1:12" ht="15">
      <c r="A258" s="85" t="s">
        <v>1995</v>
      </c>
      <c r="B258" s="85" t="s">
        <v>1873</v>
      </c>
      <c r="C258" s="85">
        <v>2</v>
      </c>
      <c r="D258" s="122">
        <v>0.0016153720531754024</v>
      </c>
      <c r="E258" s="122">
        <v>2.540954808926133</v>
      </c>
      <c r="F258" s="85" t="s">
        <v>2047</v>
      </c>
      <c r="G258" s="85" t="b">
        <v>0</v>
      </c>
      <c r="H258" s="85" t="b">
        <v>0</v>
      </c>
      <c r="I258" s="85" t="b">
        <v>0</v>
      </c>
      <c r="J258" s="85" t="b">
        <v>0</v>
      </c>
      <c r="K258" s="85" t="b">
        <v>0</v>
      </c>
      <c r="L258" s="85" t="b">
        <v>0</v>
      </c>
    </row>
    <row r="259" spans="1:12" ht="15">
      <c r="A259" s="85" t="s">
        <v>1873</v>
      </c>
      <c r="B259" s="85" t="s">
        <v>1996</v>
      </c>
      <c r="C259" s="85">
        <v>2</v>
      </c>
      <c r="D259" s="122">
        <v>0.0016153720531754024</v>
      </c>
      <c r="E259" s="122">
        <v>2.540954808926133</v>
      </c>
      <c r="F259" s="85" t="s">
        <v>2047</v>
      </c>
      <c r="G259" s="85" t="b">
        <v>0</v>
      </c>
      <c r="H259" s="85" t="b">
        <v>0</v>
      </c>
      <c r="I259" s="85" t="b">
        <v>0</v>
      </c>
      <c r="J259" s="85" t="b">
        <v>0</v>
      </c>
      <c r="K259" s="85" t="b">
        <v>0</v>
      </c>
      <c r="L259" s="85" t="b">
        <v>0</v>
      </c>
    </row>
    <row r="260" spans="1:12" ht="15">
      <c r="A260" s="85" t="s">
        <v>1996</v>
      </c>
      <c r="B260" s="85" t="s">
        <v>1997</v>
      </c>
      <c r="C260" s="85">
        <v>2</v>
      </c>
      <c r="D260" s="122">
        <v>0.0016153720531754024</v>
      </c>
      <c r="E260" s="122">
        <v>3.018076063645795</v>
      </c>
      <c r="F260" s="85" t="s">
        <v>2047</v>
      </c>
      <c r="G260" s="85" t="b">
        <v>0</v>
      </c>
      <c r="H260" s="85" t="b">
        <v>0</v>
      </c>
      <c r="I260" s="85" t="b">
        <v>0</v>
      </c>
      <c r="J260" s="85" t="b">
        <v>0</v>
      </c>
      <c r="K260" s="85" t="b">
        <v>0</v>
      </c>
      <c r="L260" s="85" t="b">
        <v>0</v>
      </c>
    </row>
    <row r="261" spans="1:12" ht="15">
      <c r="A261" s="85" t="s">
        <v>1997</v>
      </c>
      <c r="B261" s="85" t="s">
        <v>1506</v>
      </c>
      <c r="C261" s="85">
        <v>2</v>
      </c>
      <c r="D261" s="122">
        <v>0.0016153720531754024</v>
      </c>
      <c r="E261" s="122">
        <v>1.421478968019335</v>
      </c>
      <c r="F261" s="85" t="s">
        <v>2047</v>
      </c>
      <c r="G261" s="85" t="b">
        <v>0</v>
      </c>
      <c r="H261" s="85" t="b">
        <v>0</v>
      </c>
      <c r="I261" s="85" t="b">
        <v>0</v>
      </c>
      <c r="J261" s="85" t="b">
        <v>0</v>
      </c>
      <c r="K261" s="85" t="b">
        <v>0</v>
      </c>
      <c r="L261" s="85" t="b">
        <v>0</v>
      </c>
    </row>
    <row r="262" spans="1:12" ht="15">
      <c r="A262" s="85" t="s">
        <v>1506</v>
      </c>
      <c r="B262" s="85" t="s">
        <v>1542</v>
      </c>
      <c r="C262" s="85">
        <v>2</v>
      </c>
      <c r="D262" s="122">
        <v>0.0016153720531754024</v>
      </c>
      <c r="E262" s="122">
        <v>0.6601412166453413</v>
      </c>
      <c r="F262" s="85" t="s">
        <v>2047</v>
      </c>
      <c r="G262" s="85" t="b">
        <v>0</v>
      </c>
      <c r="H262" s="85" t="b">
        <v>0</v>
      </c>
      <c r="I262" s="85" t="b">
        <v>0</v>
      </c>
      <c r="J262" s="85" t="b">
        <v>0</v>
      </c>
      <c r="K262" s="85" t="b">
        <v>0</v>
      </c>
      <c r="L262" s="85" t="b">
        <v>0</v>
      </c>
    </row>
    <row r="263" spans="1:12" ht="15">
      <c r="A263" s="85" t="s">
        <v>1933</v>
      </c>
      <c r="B263" s="85" t="s">
        <v>1998</v>
      </c>
      <c r="C263" s="85">
        <v>2</v>
      </c>
      <c r="D263" s="122">
        <v>0.0016153720531754024</v>
      </c>
      <c r="E263" s="122">
        <v>2.8419848045901137</v>
      </c>
      <c r="F263" s="85" t="s">
        <v>2047</v>
      </c>
      <c r="G263" s="85" t="b">
        <v>0</v>
      </c>
      <c r="H263" s="85" t="b">
        <v>0</v>
      </c>
      <c r="I263" s="85" t="b">
        <v>0</v>
      </c>
      <c r="J263" s="85" t="b">
        <v>0</v>
      </c>
      <c r="K263" s="85" t="b">
        <v>0</v>
      </c>
      <c r="L263" s="85" t="b">
        <v>0</v>
      </c>
    </row>
    <row r="264" spans="1:12" ht="15">
      <c r="A264" s="85" t="s">
        <v>1998</v>
      </c>
      <c r="B264" s="85" t="s">
        <v>1999</v>
      </c>
      <c r="C264" s="85">
        <v>2</v>
      </c>
      <c r="D264" s="122">
        <v>0.0016153720531754024</v>
      </c>
      <c r="E264" s="122">
        <v>3.018076063645795</v>
      </c>
      <c r="F264" s="85" t="s">
        <v>2047</v>
      </c>
      <c r="G264" s="85" t="b">
        <v>0</v>
      </c>
      <c r="H264" s="85" t="b">
        <v>0</v>
      </c>
      <c r="I264" s="85" t="b">
        <v>0</v>
      </c>
      <c r="J264" s="85" t="b">
        <v>0</v>
      </c>
      <c r="K264" s="85" t="b">
        <v>0</v>
      </c>
      <c r="L264" s="85" t="b">
        <v>0</v>
      </c>
    </row>
    <row r="265" spans="1:12" ht="15">
      <c r="A265" s="85" t="s">
        <v>1999</v>
      </c>
      <c r="B265" s="85" t="s">
        <v>310</v>
      </c>
      <c r="C265" s="85">
        <v>2</v>
      </c>
      <c r="D265" s="122">
        <v>0.0016153720531754024</v>
      </c>
      <c r="E265" s="122">
        <v>2.8419848045901137</v>
      </c>
      <c r="F265" s="85" t="s">
        <v>2047</v>
      </c>
      <c r="G265" s="85" t="b">
        <v>0</v>
      </c>
      <c r="H265" s="85" t="b">
        <v>0</v>
      </c>
      <c r="I265" s="85" t="b">
        <v>0</v>
      </c>
      <c r="J265" s="85" t="b">
        <v>0</v>
      </c>
      <c r="K265" s="85" t="b">
        <v>0</v>
      </c>
      <c r="L265" s="85" t="b">
        <v>0</v>
      </c>
    </row>
    <row r="266" spans="1:12" ht="15">
      <c r="A266" s="85" t="s">
        <v>2000</v>
      </c>
      <c r="B266" s="85" t="s">
        <v>2001</v>
      </c>
      <c r="C266" s="85">
        <v>2</v>
      </c>
      <c r="D266" s="122">
        <v>0.0016153720531754024</v>
      </c>
      <c r="E266" s="122">
        <v>3.018076063645795</v>
      </c>
      <c r="F266" s="85" t="s">
        <v>2047</v>
      </c>
      <c r="G266" s="85" t="b">
        <v>0</v>
      </c>
      <c r="H266" s="85" t="b">
        <v>0</v>
      </c>
      <c r="I266" s="85" t="b">
        <v>0</v>
      </c>
      <c r="J266" s="85" t="b">
        <v>0</v>
      </c>
      <c r="K266" s="85" t="b">
        <v>0</v>
      </c>
      <c r="L266" s="85" t="b">
        <v>0</v>
      </c>
    </row>
    <row r="267" spans="1:12" ht="15">
      <c r="A267" s="85" t="s">
        <v>2001</v>
      </c>
      <c r="B267" s="85" t="s">
        <v>2002</v>
      </c>
      <c r="C267" s="85">
        <v>2</v>
      </c>
      <c r="D267" s="122">
        <v>0.0016153720531754024</v>
      </c>
      <c r="E267" s="122">
        <v>3.018076063645795</v>
      </c>
      <c r="F267" s="85" t="s">
        <v>2047</v>
      </c>
      <c r="G267" s="85" t="b">
        <v>0</v>
      </c>
      <c r="H267" s="85" t="b">
        <v>0</v>
      </c>
      <c r="I267" s="85" t="b">
        <v>0</v>
      </c>
      <c r="J267" s="85" t="b">
        <v>0</v>
      </c>
      <c r="K267" s="85" t="b">
        <v>0</v>
      </c>
      <c r="L267" s="85" t="b">
        <v>0</v>
      </c>
    </row>
    <row r="268" spans="1:12" ht="15">
      <c r="A268" s="85" t="s">
        <v>2002</v>
      </c>
      <c r="B268" s="85" t="s">
        <v>2003</v>
      </c>
      <c r="C268" s="85">
        <v>2</v>
      </c>
      <c r="D268" s="122">
        <v>0.0016153720531754024</v>
      </c>
      <c r="E268" s="122">
        <v>3.018076063645795</v>
      </c>
      <c r="F268" s="85" t="s">
        <v>2047</v>
      </c>
      <c r="G268" s="85" t="b">
        <v>0</v>
      </c>
      <c r="H268" s="85" t="b">
        <v>0</v>
      </c>
      <c r="I268" s="85" t="b">
        <v>0</v>
      </c>
      <c r="J268" s="85" t="b">
        <v>0</v>
      </c>
      <c r="K268" s="85" t="b">
        <v>0</v>
      </c>
      <c r="L268" s="85" t="b">
        <v>0</v>
      </c>
    </row>
    <row r="269" spans="1:12" ht="15">
      <c r="A269" s="85" t="s">
        <v>2003</v>
      </c>
      <c r="B269" s="85" t="s">
        <v>2004</v>
      </c>
      <c r="C269" s="85">
        <v>2</v>
      </c>
      <c r="D269" s="122">
        <v>0.0016153720531754024</v>
      </c>
      <c r="E269" s="122">
        <v>3.018076063645795</v>
      </c>
      <c r="F269" s="85" t="s">
        <v>2047</v>
      </c>
      <c r="G269" s="85" t="b">
        <v>0</v>
      </c>
      <c r="H269" s="85" t="b">
        <v>0</v>
      </c>
      <c r="I269" s="85" t="b">
        <v>0</v>
      </c>
      <c r="J269" s="85" t="b">
        <v>0</v>
      </c>
      <c r="K269" s="85" t="b">
        <v>0</v>
      </c>
      <c r="L269" s="85" t="b">
        <v>0</v>
      </c>
    </row>
    <row r="270" spans="1:12" ht="15">
      <c r="A270" s="85" t="s">
        <v>2004</v>
      </c>
      <c r="B270" s="85" t="s">
        <v>2005</v>
      </c>
      <c r="C270" s="85">
        <v>2</v>
      </c>
      <c r="D270" s="122">
        <v>0.0016153720531754024</v>
      </c>
      <c r="E270" s="122">
        <v>3.018076063645795</v>
      </c>
      <c r="F270" s="85" t="s">
        <v>2047</v>
      </c>
      <c r="G270" s="85" t="b">
        <v>0</v>
      </c>
      <c r="H270" s="85" t="b">
        <v>0</v>
      </c>
      <c r="I270" s="85" t="b">
        <v>0</v>
      </c>
      <c r="J270" s="85" t="b">
        <v>0</v>
      </c>
      <c r="K270" s="85" t="b">
        <v>0</v>
      </c>
      <c r="L270" s="85" t="b">
        <v>0</v>
      </c>
    </row>
    <row r="271" spans="1:12" ht="15">
      <c r="A271" s="85" t="s">
        <v>2005</v>
      </c>
      <c r="B271" s="85" t="s">
        <v>2006</v>
      </c>
      <c r="C271" s="85">
        <v>2</v>
      </c>
      <c r="D271" s="122">
        <v>0.0016153720531754024</v>
      </c>
      <c r="E271" s="122">
        <v>3.018076063645795</v>
      </c>
      <c r="F271" s="85" t="s">
        <v>2047</v>
      </c>
      <c r="G271" s="85" t="b">
        <v>0</v>
      </c>
      <c r="H271" s="85" t="b">
        <v>0</v>
      </c>
      <c r="I271" s="85" t="b">
        <v>0</v>
      </c>
      <c r="J271" s="85" t="b">
        <v>0</v>
      </c>
      <c r="K271" s="85" t="b">
        <v>0</v>
      </c>
      <c r="L271" s="85" t="b">
        <v>0</v>
      </c>
    </row>
    <row r="272" spans="1:12" ht="15">
      <c r="A272" s="85" t="s">
        <v>2006</v>
      </c>
      <c r="B272" s="85" t="s">
        <v>1557</v>
      </c>
      <c r="C272" s="85">
        <v>2</v>
      </c>
      <c r="D272" s="122">
        <v>0.0016153720531754024</v>
      </c>
      <c r="E272" s="122">
        <v>2.8419848045901137</v>
      </c>
      <c r="F272" s="85" t="s">
        <v>2047</v>
      </c>
      <c r="G272" s="85" t="b">
        <v>0</v>
      </c>
      <c r="H272" s="85" t="b">
        <v>0</v>
      </c>
      <c r="I272" s="85" t="b">
        <v>0</v>
      </c>
      <c r="J272" s="85" t="b">
        <v>0</v>
      </c>
      <c r="K272" s="85" t="b">
        <v>0</v>
      </c>
      <c r="L272" s="85" t="b">
        <v>0</v>
      </c>
    </row>
    <row r="273" spans="1:12" ht="15">
      <c r="A273" s="85" t="s">
        <v>1557</v>
      </c>
      <c r="B273" s="85" t="s">
        <v>2007</v>
      </c>
      <c r="C273" s="85">
        <v>2</v>
      </c>
      <c r="D273" s="122">
        <v>0.0016153720531754024</v>
      </c>
      <c r="E273" s="122">
        <v>2.8419848045901137</v>
      </c>
      <c r="F273" s="85" t="s">
        <v>2047</v>
      </c>
      <c r="G273" s="85" t="b">
        <v>0</v>
      </c>
      <c r="H273" s="85" t="b">
        <v>0</v>
      </c>
      <c r="I273" s="85" t="b">
        <v>0</v>
      </c>
      <c r="J273" s="85" t="b">
        <v>0</v>
      </c>
      <c r="K273" s="85" t="b">
        <v>0</v>
      </c>
      <c r="L273" s="85" t="b">
        <v>0</v>
      </c>
    </row>
    <row r="274" spans="1:12" ht="15">
      <c r="A274" s="85" t="s">
        <v>2007</v>
      </c>
      <c r="B274" s="85" t="s">
        <v>2008</v>
      </c>
      <c r="C274" s="85">
        <v>2</v>
      </c>
      <c r="D274" s="122">
        <v>0.0016153720531754024</v>
      </c>
      <c r="E274" s="122">
        <v>3.018076063645795</v>
      </c>
      <c r="F274" s="85" t="s">
        <v>2047</v>
      </c>
      <c r="G274" s="85" t="b">
        <v>0</v>
      </c>
      <c r="H274" s="85" t="b">
        <v>0</v>
      </c>
      <c r="I274" s="85" t="b">
        <v>0</v>
      </c>
      <c r="J274" s="85" t="b">
        <v>0</v>
      </c>
      <c r="K274" s="85" t="b">
        <v>0</v>
      </c>
      <c r="L274" s="85" t="b">
        <v>0</v>
      </c>
    </row>
    <row r="275" spans="1:12" ht="15">
      <c r="A275" s="85" t="s">
        <v>2008</v>
      </c>
      <c r="B275" s="85" t="s">
        <v>1938</v>
      </c>
      <c r="C275" s="85">
        <v>2</v>
      </c>
      <c r="D275" s="122">
        <v>0.0016153720531754024</v>
      </c>
      <c r="E275" s="122">
        <v>2.8419848045901137</v>
      </c>
      <c r="F275" s="85" t="s">
        <v>2047</v>
      </c>
      <c r="G275" s="85" t="b">
        <v>0</v>
      </c>
      <c r="H275" s="85" t="b">
        <v>0</v>
      </c>
      <c r="I275" s="85" t="b">
        <v>0</v>
      </c>
      <c r="J275" s="85" t="b">
        <v>0</v>
      </c>
      <c r="K275" s="85" t="b">
        <v>0</v>
      </c>
      <c r="L275" s="85" t="b">
        <v>0</v>
      </c>
    </row>
    <row r="276" spans="1:12" ht="15">
      <c r="A276" s="85" t="s">
        <v>1938</v>
      </c>
      <c r="B276" s="85" t="s">
        <v>1518</v>
      </c>
      <c r="C276" s="85">
        <v>2</v>
      </c>
      <c r="D276" s="122">
        <v>0.0016153720531754024</v>
      </c>
      <c r="E276" s="122">
        <v>2.18877229081477</v>
      </c>
      <c r="F276" s="85" t="s">
        <v>2047</v>
      </c>
      <c r="G276" s="85" t="b">
        <v>0</v>
      </c>
      <c r="H276" s="85" t="b">
        <v>0</v>
      </c>
      <c r="I276" s="85" t="b">
        <v>0</v>
      </c>
      <c r="J276" s="85" t="b">
        <v>0</v>
      </c>
      <c r="K276" s="85" t="b">
        <v>0</v>
      </c>
      <c r="L276" s="85" t="b">
        <v>0</v>
      </c>
    </row>
    <row r="277" spans="1:12" ht="15">
      <c r="A277" s="85" t="s">
        <v>1518</v>
      </c>
      <c r="B277" s="85" t="s">
        <v>1929</v>
      </c>
      <c r="C277" s="85">
        <v>2</v>
      </c>
      <c r="D277" s="122">
        <v>0.0016153720531754024</v>
      </c>
      <c r="E277" s="122">
        <v>1.9766833784875701</v>
      </c>
      <c r="F277" s="85" t="s">
        <v>2047</v>
      </c>
      <c r="G277" s="85" t="b">
        <v>0</v>
      </c>
      <c r="H277" s="85" t="b">
        <v>0</v>
      </c>
      <c r="I277" s="85" t="b">
        <v>0</v>
      </c>
      <c r="J277" s="85" t="b">
        <v>0</v>
      </c>
      <c r="K277" s="85" t="b">
        <v>0</v>
      </c>
      <c r="L277" s="85" t="b">
        <v>0</v>
      </c>
    </row>
    <row r="278" spans="1:12" ht="15">
      <c r="A278" s="85" t="s">
        <v>1929</v>
      </c>
      <c r="B278" s="85" t="s">
        <v>2009</v>
      </c>
      <c r="C278" s="85">
        <v>2</v>
      </c>
      <c r="D278" s="122">
        <v>0.0016153720531754024</v>
      </c>
      <c r="E278" s="122">
        <v>2.717046067981814</v>
      </c>
      <c r="F278" s="85" t="s">
        <v>2047</v>
      </c>
      <c r="G278" s="85" t="b">
        <v>0</v>
      </c>
      <c r="H278" s="85" t="b">
        <v>0</v>
      </c>
      <c r="I278" s="85" t="b">
        <v>0</v>
      </c>
      <c r="J278" s="85" t="b">
        <v>0</v>
      </c>
      <c r="K278" s="85" t="b">
        <v>0</v>
      </c>
      <c r="L278" s="85" t="b">
        <v>0</v>
      </c>
    </row>
    <row r="279" spans="1:12" ht="15">
      <c r="A279" s="85" t="s">
        <v>2009</v>
      </c>
      <c r="B279" s="85" t="s">
        <v>2010</v>
      </c>
      <c r="C279" s="85">
        <v>2</v>
      </c>
      <c r="D279" s="122">
        <v>0.0016153720531754024</v>
      </c>
      <c r="E279" s="122">
        <v>3.018076063645795</v>
      </c>
      <c r="F279" s="85" t="s">
        <v>2047</v>
      </c>
      <c r="G279" s="85" t="b">
        <v>0</v>
      </c>
      <c r="H279" s="85" t="b">
        <v>0</v>
      </c>
      <c r="I279" s="85" t="b">
        <v>0</v>
      </c>
      <c r="J279" s="85" t="b">
        <v>0</v>
      </c>
      <c r="K279" s="85" t="b">
        <v>0</v>
      </c>
      <c r="L279" s="85" t="b">
        <v>0</v>
      </c>
    </row>
    <row r="280" spans="1:12" ht="15">
      <c r="A280" s="85" t="s">
        <v>2010</v>
      </c>
      <c r="B280" s="85" t="s">
        <v>2011</v>
      </c>
      <c r="C280" s="85">
        <v>2</v>
      </c>
      <c r="D280" s="122">
        <v>0.0016153720531754024</v>
      </c>
      <c r="E280" s="122">
        <v>3.018076063645795</v>
      </c>
      <c r="F280" s="85" t="s">
        <v>2047</v>
      </c>
      <c r="G280" s="85" t="b">
        <v>0</v>
      </c>
      <c r="H280" s="85" t="b">
        <v>0</v>
      </c>
      <c r="I280" s="85" t="b">
        <v>0</v>
      </c>
      <c r="J280" s="85" t="b">
        <v>0</v>
      </c>
      <c r="K280" s="85" t="b">
        <v>0</v>
      </c>
      <c r="L280" s="85" t="b">
        <v>0</v>
      </c>
    </row>
    <row r="281" spans="1:12" ht="15">
      <c r="A281" s="85" t="s">
        <v>2011</v>
      </c>
      <c r="B281" s="85" t="s">
        <v>1555</v>
      </c>
      <c r="C281" s="85">
        <v>2</v>
      </c>
      <c r="D281" s="122">
        <v>0.0016153720531754024</v>
      </c>
      <c r="E281" s="122">
        <v>2.717046067981814</v>
      </c>
      <c r="F281" s="85" t="s">
        <v>2047</v>
      </c>
      <c r="G281" s="85" t="b">
        <v>0</v>
      </c>
      <c r="H281" s="85" t="b">
        <v>0</v>
      </c>
      <c r="I281" s="85" t="b">
        <v>0</v>
      </c>
      <c r="J281" s="85" t="b">
        <v>0</v>
      </c>
      <c r="K281" s="85" t="b">
        <v>0</v>
      </c>
      <c r="L281" s="85" t="b">
        <v>0</v>
      </c>
    </row>
    <row r="282" spans="1:12" ht="15">
      <c r="A282" s="85" t="s">
        <v>1555</v>
      </c>
      <c r="B282" s="85" t="s">
        <v>2012</v>
      </c>
      <c r="C282" s="85">
        <v>2</v>
      </c>
      <c r="D282" s="122">
        <v>0.0016153720531754024</v>
      </c>
      <c r="E282" s="122">
        <v>2.717046067981814</v>
      </c>
      <c r="F282" s="85" t="s">
        <v>2047</v>
      </c>
      <c r="G282" s="85" t="b">
        <v>0</v>
      </c>
      <c r="H282" s="85" t="b">
        <v>0</v>
      </c>
      <c r="I282" s="85" t="b">
        <v>0</v>
      </c>
      <c r="J282" s="85" t="b">
        <v>0</v>
      </c>
      <c r="K282" s="85" t="b">
        <v>0</v>
      </c>
      <c r="L282" s="85" t="b">
        <v>0</v>
      </c>
    </row>
    <row r="283" spans="1:12" ht="15">
      <c r="A283" s="85" t="s">
        <v>2012</v>
      </c>
      <c r="B283" s="85" t="s">
        <v>1530</v>
      </c>
      <c r="C283" s="85">
        <v>2</v>
      </c>
      <c r="D283" s="122">
        <v>0.0016153720531754024</v>
      </c>
      <c r="E283" s="122">
        <v>2.2051627070029394</v>
      </c>
      <c r="F283" s="85" t="s">
        <v>2047</v>
      </c>
      <c r="G283" s="85" t="b">
        <v>0</v>
      </c>
      <c r="H283" s="85" t="b">
        <v>0</v>
      </c>
      <c r="I283" s="85" t="b">
        <v>0</v>
      </c>
      <c r="J283" s="85" t="b">
        <v>0</v>
      </c>
      <c r="K283" s="85" t="b">
        <v>0</v>
      </c>
      <c r="L283" s="85" t="b">
        <v>0</v>
      </c>
    </row>
    <row r="284" spans="1:12" ht="15">
      <c r="A284" s="85" t="s">
        <v>1530</v>
      </c>
      <c r="B284" s="85" t="s">
        <v>2013</v>
      </c>
      <c r="C284" s="85">
        <v>2</v>
      </c>
      <c r="D284" s="122">
        <v>0.0016153720531754024</v>
      </c>
      <c r="E284" s="122">
        <v>2.2051627070029394</v>
      </c>
      <c r="F284" s="85" t="s">
        <v>2047</v>
      </c>
      <c r="G284" s="85" t="b">
        <v>0</v>
      </c>
      <c r="H284" s="85" t="b">
        <v>0</v>
      </c>
      <c r="I284" s="85" t="b">
        <v>0</v>
      </c>
      <c r="J284" s="85" t="b">
        <v>0</v>
      </c>
      <c r="K284" s="85" t="b">
        <v>0</v>
      </c>
      <c r="L284" s="85" t="b">
        <v>0</v>
      </c>
    </row>
    <row r="285" spans="1:12" ht="15">
      <c r="A285" s="85" t="s">
        <v>2013</v>
      </c>
      <c r="B285" s="85" t="s">
        <v>2014</v>
      </c>
      <c r="C285" s="85">
        <v>2</v>
      </c>
      <c r="D285" s="122">
        <v>0.0016153720531754024</v>
      </c>
      <c r="E285" s="122">
        <v>3.018076063645795</v>
      </c>
      <c r="F285" s="85" t="s">
        <v>2047</v>
      </c>
      <c r="G285" s="85" t="b">
        <v>0</v>
      </c>
      <c r="H285" s="85" t="b">
        <v>0</v>
      </c>
      <c r="I285" s="85" t="b">
        <v>0</v>
      </c>
      <c r="J285" s="85" t="b">
        <v>0</v>
      </c>
      <c r="K285" s="85" t="b">
        <v>0</v>
      </c>
      <c r="L285" s="85" t="b">
        <v>0</v>
      </c>
    </row>
    <row r="286" spans="1:12" ht="15">
      <c r="A286" s="85" t="s">
        <v>2014</v>
      </c>
      <c r="B286" s="85" t="s">
        <v>1555</v>
      </c>
      <c r="C286" s="85">
        <v>2</v>
      </c>
      <c r="D286" s="122">
        <v>0.0016153720531754024</v>
      </c>
      <c r="E286" s="122">
        <v>2.717046067981814</v>
      </c>
      <c r="F286" s="85" t="s">
        <v>2047</v>
      </c>
      <c r="G286" s="85" t="b">
        <v>0</v>
      </c>
      <c r="H286" s="85" t="b">
        <v>0</v>
      </c>
      <c r="I286" s="85" t="b">
        <v>0</v>
      </c>
      <c r="J286" s="85" t="b">
        <v>0</v>
      </c>
      <c r="K286" s="85" t="b">
        <v>0</v>
      </c>
      <c r="L286" s="85" t="b">
        <v>0</v>
      </c>
    </row>
    <row r="287" spans="1:12" ht="15">
      <c r="A287" s="85" t="s">
        <v>1555</v>
      </c>
      <c r="B287" s="85" t="s">
        <v>2015</v>
      </c>
      <c r="C287" s="85">
        <v>2</v>
      </c>
      <c r="D287" s="122">
        <v>0.0016153720531754024</v>
      </c>
      <c r="E287" s="122">
        <v>2.717046067981814</v>
      </c>
      <c r="F287" s="85" t="s">
        <v>2047</v>
      </c>
      <c r="G287" s="85" t="b">
        <v>0</v>
      </c>
      <c r="H287" s="85" t="b">
        <v>0</v>
      </c>
      <c r="I287" s="85" t="b">
        <v>0</v>
      </c>
      <c r="J287" s="85" t="b">
        <v>0</v>
      </c>
      <c r="K287" s="85" t="b">
        <v>0</v>
      </c>
      <c r="L287" s="85" t="b">
        <v>0</v>
      </c>
    </row>
    <row r="288" spans="1:12" ht="15">
      <c r="A288" s="85" t="s">
        <v>2015</v>
      </c>
      <c r="B288" s="85" t="s">
        <v>2016</v>
      </c>
      <c r="C288" s="85">
        <v>2</v>
      </c>
      <c r="D288" s="122">
        <v>0.0016153720531754024</v>
      </c>
      <c r="E288" s="122">
        <v>3.018076063645795</v>
      </c>
      <c r="F288" s="85" t="s">
        <v>2047</v>
      </c>
      <c r="G288" s="85" t="b">
        <v>0</v>
      </c>
      <c r="H288" s="85" t="b">
        <v>0</v>
      </c>
      <c r="I288" s="85" t="b">
        <v>0</v>
      </c>
      <c r="J288" s="85" t="b">
        <v>0</v>
      </c>
      <c r="K288" s="85" t="b">
        <v>0</v>
      </c>
      <c r="L288" s="85" t="b">
        <v>0</v>
      </c>
    </row>
    <row r="289" spans="1:12" ht="15">
      <c r="A289" s="85" t="s">
        <v>2016</v>
      </c>
      <c r="B289" s="85" t="s">
        <v>1506</v>
      </c>
      <c r="C289" s="85">
        <v>2</v>
      </c>
      <c r="D289" s="122">
        <v>0.0016153720531754024</v>
      </c>
      <c r="E289" s="122">
        <v>1.421478968019335</v>
      </c>
      <c r="F289" s="85" t="s">
        <v>2047</v>
      </c>
      <c r="G289" s="85" t="b">
        <v>0</v>
      </c>
      <c r="H289" s="85" t="b">
        <v>0</v>
      </c>
      <c r="I289" s="85" t="b">
        <v>0</v>
      </c>
      <c r="J289" s="85" t="b">
        <v>0</v>
      </c>
      <c r="K289" s="85" t="b">
        <v>0</v>
      </c>
      <c r="L289" s="85" t="b">
        <v>0</v>
      </c>
    </row>
    <row r="290" spans="1:12" ht="15">
      <c r="A290" s="85" t="s">
        <v>1505</v>
      </c>
      <c r="B290" s="85" t="s">
        <v>1507</v>
      </c>
      <c r="C290" s="85">
        <v>2</v>
      </c>
      <c r="D290" s="122">
        <v>0.0016153720531754024</v>
      </c>
      <c r="E290" s="122">
        <v>0.1547532035253393</v>
      </c>
      <c r="F290" s="85" t="s">
        <v>2047</v>
      </c>
      <c r="G290" s="85" t="b">
        <v>0</v>
      </c>
      <c r="H290" s="85" t="b">
        <v>0</v>
      </c>
      <c r="I290" s="85" t="b">
        <v>0</v>
      </c>
      <c r="J290" s="85" t="b">
        <v>0</v>
      </c>
      <c r="K290" s="85" t="b">
        <v>0</v>
      </c>
      <c r="L290" s="85" t="b">
        <v>0</v>
      </c>
    </row>
    <row r="291" spans="1:12" ht="15">
      <c r="A291" s="85" t="s">
        <v>1507</v>
      </c>
      <c r="B291" s="85" t="s">
        <v>2017</v>
      </c>
      <c r="C291" s="85">
        <v>2</v>
      </c>
      <c r="D291" s="122">
        <v>0.0016153720531754024</v>
      </c>
      <c r="E291" s="122">
        <v>1.4930312566089499</v>
      </c>
      <c r="F291" s="85" t="s">
        <v>2047</v>
      </c>
      <c r="G291" s="85" t="b">
        <v>0</v>
      </c>
      <c r="H291" s="85" t="b">
        <v>0</v>
      </c>
      <c r="I291" s="85" t="b">
        <v>0</v>
      </c>
      <c r="J291" s="85" t="b">
        <v>0</v>
      </c>
      <c r="K291" s="85" t="b">
        <v>0</v>
      </c>
      <c r="L291" s="85" t="b">
        <v>0</v>
      </c>
    </row>
    <row r="292" spans="1:12" ht="15">
      <c r="A292" s="85" t="s">
        <v>2017</v>
      </c>
      <c r="B292" s="85" t="s">
        <v>2018</v>
      </c>
      <c r="C292" s="85">
        <v>2</v>
      </c>
      <c r="D292" s="122">
        <v>0.0016153720531754024</v>
      </c>
      <c r="E292" s="122">
        <v>3.018076063645795</v>
      </c>
      <c r="F292" s="85" t="s">
        <v>2047</v>
      </c>
      <c r="G292" s="85" t="b">
        <v>0</v>
      </c>
      <c r="H292" s="85" t="b">
        <v>0</v>
      </c>
      <c r="I292" s="85" t="b">
        <v>0</v>
      </c>
      <c r="J292" s="85" t="b">
        <v>0</v>
      </c>
      <c r="K292" s="85" t="b">
        <v>0</v>
      </c>
      <c r="L292" s="85" t="b">
        <v>0</v>
      </c>
    </row>
    <row r="293" spans="1:12" ht="15">
      <c r="A293" s="85" t="s">
        <v>2018</v>
      </c>
      <c r="B293" s="85" t="s">
        <v>1930</v>
      </c>
      <c r="C293" s="85">
        <v>2</v>
      </c>
      <c r="D293" s="122">
        <v>0.0016153720531754024</v>
      </c>
      <c r="E293" s="122">
        <v>2.717046067981814</v>
      </c>
      <c r="F293" s="85" t="s">
        <v>2047</v>
      </c>
      <c r="G293" s="85" t="b">
        <v>0</v>
      </c>
      <c r="H293" s="85" t="b">
        <v>0</v>
      </c>
      <c r="I293" s="85" t="b">
        <v>0</v>
      </c>
      <c r="J293" s="85" t="b">
        <v>0</v>
      </c>
      <c r="K293" s="85" t="b">
        <v>0</v>
      </c>
      <c r="L293" s="85" t="b">
        <v>0</v>
      </c>
    </row>
    <row r="294" spans="1:12" ht="15">
      <c r="A294" s="85" t="s">
        <v>1930</v>
      </c>
      <c r="B294" s="85" t="s">
        <v>2019</v>
      </c>
      <c r="C294" s="85">
        <v>2</v>
      </c>
      <c r="D294" s="122">
        <v>0.0016153720531754024</v>
      </c>
      <c r="E294" s="122">
        <v>2.717046067981814</v>
      </c>
      <c r="F294" s="85" t="s">
        <v>2047</v>
      </c>
      <c r="G294" s="85" t="b">
        <v>0</v>
      </c>
      <c r="H294" s="85" t="b">
        <v>0</v>
      </c>
      <c r="I294" s="85" t="b">
        <v>0</v>
      </c>
      <c r="J294" s="85" t="b">
        <v>0</v>
      </c>
      <c r="K294" s="85" t="b">
        <v>0</v>
      </c>
      <c r="L294" s="85" t="b">
        <v>0</v>
      </c>
    </row>
    <row r="295" spans="1:12" ht="15">
      <c r="A295" s="85" t="s">
        <v>2019</v>
      </c>
      <c r="B295" s="85" t="s">
        <v>2020</v>
      </c>
      <c r="C295" s="85">
        <v>2</v>
      </c>
      <c r="D295" s="122">
        <v>0.0016153720531754024</v>
      </c>
      <c r="E295" s="122">
        <v>3.018076063645795</v>
      </c>
      <c r="F295" s="85" t="s">
        <v>2047</v>
      </c>
      <c r="G295" s="85" t="b">
        <v>0</v>
      </c>
      <c r="H295" s="85" t="b">
        <v>0</v>
      </c>
      <c r="I295" s="85" t="b">
        <v>0</v>
      </c>
      <c r="J295" s="85" t="b">
        <v>0</v>
      </c>
      <c r="K295" s="85" t="b">
        <v>0</v>
      </c>
      <c r="L295" s="85" t="b">
        <v>0</v>
      </c>
    </row>
    <row r="296" spans="1:12" ht="15">
      <c r="A296" s="85" t="s">
        <v>2020</v>
      </c>
      <c r="B296" s="85" t="s">
        <v>2021</v>
      </c>
      <c r="C296" s="85">
        <v>2</v>
      </c>
      <c r="D296" s="122">
        <v>0.0016153720531754024</v>
      </c>
      <c r="E296" s="122">
        <v>3.018076063645795</v>
      </c>
      <c r="F296" s="85" t="s">
        <v>2047</v>
      </c>
      <c r="G296" s="85" t="b">
        <v>0</v>
      </c>
      <c r="H296" s="85" t="b">
        <v>0</v>
      </c>
      <c r="I296" s="85" t="b">
        <v>0</v>
      </c>
      <c r="J296" s="85" t="b">
        <v>0</v>
      </c>
      <c r="K296" s="85" t="b">
        <v>0</v>
      </c>
      <c r="L296" s="85" t="b">
        <v>0</v>
      </c>
    </row>
    <row r="297" spans="1:12" ht="15">
      <c r="A297" s="85" t="s">
        <v>2021</v>
      </c>
      <c r="B297" s="85" t="s">
        <v>2022</v>
      </c>
      <c r="C297" s="85">
        <v>2</v>
      </c>
      <c r="D297" s="122">
        <v>0.0016153720531754024</v>
      </c>
      <c r="E297" s="122">
        <v>3.018076063645795</v>
      </c>
      <c r="F297" s="85" t="s">
        <v>2047</v>
      </c>
      <c r="G297" s="85" t="b">
        <v>0</v>
      </c>
      <c r="H297" s="85" t="b">
        <v>0</v>
      </c>
      <c r="I297" s="85" t="b">
        <v>0</v>
      </c>
      <c r="J297" s="85" t="b">
        <v>0</v>
      </c>
      <c r="K297" s="85" t="b">
        <v>0</v>
      </c>
      <c r="L297" s="85" t="b">
        <v>0</v>
      </c>
    </row>
    <row r="298" spans="1:12" ht="15">
      <c r="A298" s="85" t="s">
        <v>2022</v>
      </c>
      <c r="B298" s="85" t="s">
        <v>2023</v>
      </c>
      <c r="C298" s="85">
        <v>2</v>
      </c>
      <c r="D298" s="122">
        <v>0.0016153720531754024</v>
      </c>
      <c r="E298" s="122">
        <v>3.018076063645795</v>
      </c>
      <c r="F298" s="85" t="s">
        <v>2047</v>
      </c>
      <c r="G298" s="85" t="b">
        <v>0</v>
      </c>
      <c r="H298" s="85" t="b">
        <v>0</v>
      </c>
      <c r="I298" s="85" t="b">
        <v>0</v>
      </c>
      <c r="J298" s="85" t="b">
        <v>0</v>
      </c>
      <c r="K298" s="85" t="b">
        <v>0</v>
      </c>
      <c r="L298" s="85" t="b">
        <v>0</v>
      </c>
    </row>
    <row r="299" spans="1:12" ht="15">
      <c r="A299" s="85" t="s">
        <v>2023</v>
      </c>
      <c r="B299" s="85" t="s">
        <v>2024</v>
      </c>
      <c r="C299" s="85">
        <v>2</v>
      </c>
      <c r="D299" s="122">
        <v>0.0016153720531754024</v>
      </c>
      <c r="E299" s="122">
        <v>3.018076063645795</v>
      </c>
      <c r="F299" s="85" t="s">
        <v>2047</v>
      </c>
      <c r="G299" s="85" t="b">
        <v>0</v>
      </c>
      <c r="H299" s="85" t="b">
        <v>0</v>
      </c>
      <c r="I299" s="85" t="b">
        <v>0</v>
      </c>
      <c r="J299" s="85" t="b">
        <v>0</v>
      </c>
      <c r="K299" s="85" t="b">
        <v>0</v>
      </c>
      <c r="L299" s="85" t="b">
        <v>0</v>
      </c>
    </row>
    <row r="300" spans="1:12" ht="15">
      <c r="A300" s="85" t="s">
        <v>2024</v>
      </c>
      <c r="B300" s="85" t="s">
        <v>1876</v>
      </c>
      <c r="C300" s="85">
        <v>2</v>
      </c>
      <c r="D300" s="122">
        <v>0.0016153720531754024</v>
      </c>
      <c r="E300" s="122">
        <v>2.6201360549737576</v>
      </c>
      <c r="F300" s="85" t="s">
        <v>2047</v>
      </c>
      <c r="G300" s="85" t="b">
        <v>0</v>
      </c>
      <c r="H300" s="85" t="b">
        <v>0</v>
      </c>
      <c r="I300" s="85" t="b">
        <v>0</v>
      </c>
      <c r="J300" s="85" t="b">
        <v>0</v>
      </c>
      <c r="K300" s="85" t="b">
        <v>0</v>
      </c>
      <c r="L300" s="85" t="b">
        <v>0</v>
      </c>
    </row>
    <row r="301" spans="1:12" ht="15">
      <c r="A301" s="85" t="s">
        <v>1876</v>
      </c>
      <c r="B301" s="85" t="s">
        <v>2025</v>
      </c>
      <c r="C301" s="85">
        <v>2</v>
      </c>
      <c r="D301" s="122">
        <v>0.0016153720531754024</v>
      </c>
      <c r="E301" s="122">
        <v>2.6201360549737576</v>
      </c>
      <c r="F301" s="85" t="s">
        <v>2047</v>
      </c>
      <c r="G301" s="85" t="b">
        <v>0</v>
      </c>
      <c r="H301" s="85" t="b">
        <v>0</v>
      </c>
      <c r="I301" s="85" t="b">
        <v>0</v>
      </c>
      <c r="J301" s="85" t="b">
        <v>0</v>
      </c>
      <c r="K301" s="85" t="b">
        <v>0</v>
      </c>
      <c r="L301" s="85" t="b">
        <v>0</v>
      </c>
    </row>
    <row r="302" spans="1:12" ht="15">
      <c r="A302" s="85" t="s">
        <v>2025</v>
      </c>
      <c r="B302" s="85" t="s">
        <v>2026</v>
      </c>
      <c r="C302" s="85">
        <v>2</v>
      </c>
      <c r="D302" s="122">
        <v>0.0016153720531754024</v>
      </c>
      <c r="E302" s="122">
        <v>3.018076063645795</v>
      </c>
      <c r="F302" s="85" t="s">
        <v>2047</v>
      </c>
      <c r="G302" s="85" t="b">
        <v>0</v>
      </c>
      <c r="H302" s="85" t="b">
        <v>0</v>
      </c>
      <c r="I302" s="85" t="b">
        <v>0</v>
      </c>
      <c r="J302" s="85" t="b">
        <v>0</v>
      </c>
      <c r="K302" s="85" t="b">
        <v>0</v>
      </c>
      <c r="L302" s="85" t="b">
        <v>0</v>
      </c>
    </row>
    <row r="303" spans="1:12" ht="15">
      <c r="A303" s="85" t="s">
        <v>2026</v>
      </c>
      <c r="B303" s="85" t="s">
        <v>2027</v>
      </c>
      <c r="C303" s="85">
        <v>2</v>
      </c>
      <c r="D303" s="122">
        <v>0.0016153720531754024</v>
      </c>
      <c r="E303" s="122">
        <v>3.018076063645795</v>
      </c>
      <c r="F303" s="85" t="s">
        <v>2047</v>
      </c>
      <c r="G303" s="85" t="b">
        <v>0</v>
      </c>
      <c r="H303" s="85" t="b">
        <v>0</v>
      </c>
      <c r="I303" s="85" t="b">
        <v>0</v>
      </c>
      <c r="J303" s="85" t="b">
        <v>0</v>
      </c>
      <c r="K303" s="85" t="b">
        <v>0</v>
      </c>
      <c r="L303" s="85" t="b">
        <v>0</v>
      </c>
    </row>
    <row r="304" spans="1:12" ht="15">
      <c r="A304" s="85" t="s">
        <v>2027</v>
      </c>
      <c r="B304" s="85" t="s">
        <v>1931</v>
      </c>
      <c r="C304" s="85">
        <v>2</v>
      </c>
      <c r="D304" s="122">
        <v>0.0016153720531754024</v>
      </c>
      <c r="E304" s="122">
        <v>2.717046067981814</v>
      </c>
      <c r="F304" s="85" t="s">
        <v>2047</v>
      </c>
      <c r="G304" s="85" t="b">
        <v>0</v>
      </c>
      <c r="H304" s="85" t="b">
        <v>0</v>
      </c>
      <c r="I304" s="85" t="b">
        <v>0</v>
      </c>
      <c r="J304" s="85" t="b">
        <v>0</v>
      </c>
      <c r="K304" s="85" t="b">
        <v>0</v>
      </c>
      <c r="L304" s="85" t="b">
        <v>0</v>
      </c>
    </row>
    <row r="305" spans="1:12" ht="15">
      <c r="A305" s="85" t="s">
        <v>1931</v>
      </c>
      <c r="B305" s="85" t="s">
        <v>2028</v>
      </c>
      <c r="C305" s="85">
        <v>2</v>
      </c>
      <c r="D305" s="122">
        <v>0.0016153720531754024</v>
      </c>
      <c r="E305" s="122">
        <v>2.717046067981814</v>
      </c>
      <c r="F305" s="85" t="s">
        <v>2047</v>
      </c>
      <c r="G305" s="85" t="b">
        <v>0</v>
      </c>
      <c r="H305" s="85" t="b">
        <v>0</v>
      </c>
      <c r="I305" s="85" t="b">
        <v>0</v>
      </c>
      <c r="J305" s="85" t="b">
        <v>0</v>
      </c>
      <c r="K305" s="85" t="b">
        <v>0</v>
      </c>
      <c r="L305" s="85" t="b">
        <v>0</v>
      </c>
    </row>
    <row r="306" spans="1:12" ht="15">
      <c r="A306" s="85" t="s">
        <v>2028</v>
      </c>
      <c r="B306" s="85" t="s">
        <v>2029</v>
      </c>
      <c r="C306" s="85">
        <v>2</v>
      </c>
      <c r="D306" s="122">
        <v>0.0016153720531754024</v>
      </c>
      <c r="E306" s="122">
        <v>3.018076063645795</v>
      </c>
      <c r="F306" s="85" t="s">
        <v>2047</v>
      </c>
      <c r="G306" s="85" t="b">
        <v>0</v>
      </c>
      <c r="H306" s="85" t="b">
        <v>0</v>
      </c>
      <c r="I306" s="85" t="b">
        <v>0</v>
      </c>
      <c r="J306" s="85" t="b">
        <v>0</v>
      </c>
      <c r="K306" s="85" t="b">
        <v>0</v>
      </c>
      <c r="L306" s="85" t="b">
        <v>0</v>
      </c>
    </row>
    <row r="307" spans="1:12" ht="15">
      <c r="A307" s="85" t="s">
        <v>2029</v>
      </c>
      <c r="B307" s="85" t="s">
        <v>2030</v>
      </c>
      <c r="C307" s="85">
        <v>2</v>
      </c>
      <c r="D307" s="122">
        <v>0.0016153720531754024</v>
      </c>
      <c r="E307" s="122">
        <v>3.018076063645795</v>
      </c>
      <c r="F307" s="85" t="s">
        <v>2047</v>
      </c>
      <c r="G307" s="85" t="b">
        <v>0</v>
      </c>
      <c r="H307" s="85" t="b">
        <v>0</v>
      </c>
      <c r="I307" s="85" t="b">
        <v>0</v>
      </c>
      <c r="J307" s="85" t="b">
        <v>0</v>
      </c>
      <c r="K307" s="85" t="b">
        <v>0</v>
      </c>
      <c r="L307" s="85" t="b">
        <v>0</v>
      </c>
    </row>
    <row r="308" spans="1:12" ht="15">
      <c r="A308" s="85" t="s">
        <v>2030</v>
      </c>
      <c r="B308" s="85" t="s">
        <v>2031</v>
      </c>
      <c r="C308" s="85">
        <v>2</v>
      </c>
      <c r="D308" s="122">
        <v>0.0016153720531754024</v>
      </c>
      <c r="E308" s="122">
        <v>3.018076063645795</v>
      </c>
      <c r="F308" s="85" t="s">
        <v>2047</v>
      </c>
      <c r="G308" s="85" t="b">
        <v>0</v>
      </c>
      <c r="H308" s="85" t="b">
        <v>0</v>
      </c>
      <c r="I308" s="85" t="b">
        <v>0</v>
      </c>
      <c r="J308" s="85" t="b">
        <v>0</v>
      </c>
      <c r="K308" s="85" t="b">
        <v>0</v>
      </c>
      <c r="L308" s="85" t="b">
        <v>0</v>
      </c>
    </row>
    <row r="309" spans="1:12" ht="15">
      <c r="A309" s="85" t="s">
        <v>2031</v>
      </c>
      <c r="B309" s="85" t="s">
        <v>1876</v>
      </c>
      <c r="C309" s="85">
        <v>2</v>
      </c>
      <c r="D309" s="122">
        <v>0.0016153720531754024</v>
      </c>
      <c r="E309" s="122">
        <v>2.6201360549737576</v>
      </c>
      <c r="F309" s="85" t="s">
        <v>2047</v>
      </c>
      <c r="G309" s="85" t="b">
        <v>0</v>
      </c>
      <c r="H309" s="85" t="b">
        <v>0</v>
      </c>
      <c r="I309" s="85" t="b">
        <v>0</v>
      </c>
      <c r="J309" s="85" t="b">
        <v>0</v>
      </c>
      <c r="K309" s="85" t="b">
        <v>0</v>
      </c>
      <c r="L309" s="85" t="b">
        <v>0</v>
      </c>
    </row>
    <row r="310" spans="1:12" ht="15">
      <c r="A310" s="85" t="s">
        <v>1876</v>
      </c>
      <c r="B310" s="85" t="s">
        <v>2032</v>
      </c>
      <c r="C310" s="85">
        <v>2</v>
      </c>
      <c r="D310" s="122">
        <v>0.0016153720531754024</v>
      </c>
      <c r="E310" s="122">
        <v>2.6201360549737576</v>
      </c>
      <c r="F310" s="85" t="s">
        <v>2047</v>
      </c>
      <c r="G310" s="85" t="b">
        <v>0</v>
      </c>
      <c r="H310" s="85" t="b">
        <v>0</v>
      </c>
      <c r="I310" s="85" t="b">
        <v>0</v>
      </c>
      <c r="J310" s="85" t="b">
        <v>0</v>
      </c>
      <c r="K310" s="85" t="b">
        <v>0</v>
      </c>
      <c r="L310" s="85" t="b">
        <v>0</v>
      </c>
    </row>
    <row r="311" spans="1:12" ht="15">
      <c r="A311" s="85" t="s">
        <v>2032</v>
      </c>
      <c r="B311" s="85" t="s">
        <v>2033</v>
      </c>
      <c r="C311" s="85">
        <v>2</v>
      </c>
      <c r="D311" s="122">
        <v>0.0016153720531754024</v>
      </c>
      <c r="E311" s="122">
        <v>3.018076063645795</v>
      </c>
      <c r="F311" s="85" t="s">
        <v>2047</v>
      </c>
      <c r="G311" s="85" t="b">
        <v>0</v>
      </c>
      <c r="H311" s="85" t="b">
        <v>0</v>
      </c>
      <c r="I311" s="85" t="b">
        <v>0</v>
      </c>
      <c r="J311" s="85" t="b">
        <v>0</v>
      </c>
      <c r="K311" s="85" t="b">
        <v>0</v>
      </c>
      <c r="L311" s="85" t="b">
        <v>0</v>
      </c>
    </row>
    <row r="312" spans="1:12" ht="15">
      <c r="A312" s="85" t="s">
        <v>2033</v>
      </c>
      <c r="B312" s="85" t="s">
        <v>2034</v>
      </c>
      <c r="C312" s="85">
        <v>2</v>
      </c>
      <c r="D312" s="122">
        <v>0.0016153720531754024</v>
      </c>
      <c r="E312" s="122">
        <v>3.018076063645795</v>
      </c>
      <c r="F312" s="85" t="s">
        <v>2047</v>
      </c>
      <c r="G312" s="85" t="b">
        <v>0</v>
      </c>
      <c r="H312" s="85" t="b">
        <v>0</v>
      </c>
      <c r="I312" s="85" t="b">
        <v>0</v>
      </c>
      <c r="J312" s="85" t="b">
        <v>0</v>
      </c>
      <c r="K312" s="85" t="b">
        <v>0</v>
      </c>
      <c r="L312" s="85" t="b">
        <v>0</v>
      </c>
    </row>
    <row r="313" spans="1:12" ht="15">
      <c r="A313" s="85" t="s">
        <v>2034</v>
      </c>
      <c r="B313" s="85" t="s">
        <v>2035</v>
      </c>
      <c r="C313" s="85">
        <v>2</v>
      </c>
      <c r="D313" s="122">
        <v>0.0016153720531754024</v>
      </c>
      <c r="E313" s="122">
        <v>3.018076063645795</v>
      </c>
      <c r="F313" s="85" t="s">
        <v>2047</v>
      </c>
      <c r="G313" s="85" t="b">
        <v>0</v>
      </c>
      <c r="H313" s="85" t="b">
        <v>0</v>
      </c>
      <c r="I313" s="85" t="b">
        <v>0</v>
      </c>
      <c r="J313" s="85" t="b">
        <v>0</v>
      </c>
      <c r="K313" s="85" t="b">
        <v>0</v>
      </c>
      <c r="L313" s="85" t="b">
        <v>0</v>
      </c>
    </row>
    <row r="314" spans="1:12" ht="15">
      <c r="A314" s="85" t="s">
        <v>2035</v>
      </c>
      <c r="B314" s="85" t="s">
        <v>2036</v>
      </c>
      <c r="C314" s="85">
        <v>2</v>
      </c>
      <c r="D314" s="122">
        <v>0.0016153720531754024</v>
      </c>
      <c r="E314" s="122">
        <v>3.018076063645795</v>
      </c>
      <c r="F314" s="85" t="s">
        <v>2047</v>
      </c>
      <c r="G314" s="85" t="b">
        <v>0</v>
      </c>
      <c r="H314" s="85" t="b">
        <v>0</v>
      </c>
      <c r="I314" s="85" t="b">
        <v>0</v>
      </c>
      <c r="J314" s="85" t="b">
        <v>0</v>
      </c>
      <c r="K314" s="85" t="b">
        <v>0</v>
      </c>
      <c r="L314" s="85" t="b">
        <v>0</v>
      </c>
    </row>
    <row r="315" spans="1:12" ht="15">
      <c r="A315" s="85" t="s">
        <v>2036</v>
      </c>
      <c r="B315" s="85" t="s">
        <v>1930</v>
      </c>
      <c r="C315" s="85">
        <v>2</v>
      </c>
      <c r="D315" s="122">
        <v>0.0016153720531754024</v>
      </c>
      <c r="E315" s="122">
        <v>2.717046067981814</v>
      </c>
      <c r="F315" s="85" t="s">
        <v>2047</v>
      </c>
      <c r="G315" s="85" t="b">
        <v>0</v>
      </c>
      <c r="H315" s="85" t="b">
        <v>0</v>
      </c>
      <c r="I315" s="85" t="b">
        <v>0</v>
      </c>
      <c r="J315" s="85" t="b">
        <v>0</v>
      </c>
      <c r="K315" s="85" t="b">
        <v>0</v>
      </c>
      <c r="L315" s="85" t="b">
        <v>0</v>
      </c>
    </row>
    <row r="316" spans="1:12" ht="15">
      <c r="A316" s="85" t="s">
        <v>1930</v>
      </c>
      <c r="B316" s="85" t="s">
        <v>2037</v>
      </c>
      <c r="C316" s="85">
        <v>2</v>
      </c>
      <c r="D316" s="122">
        <v>0.0016153720531754024</v>
      </c>
      <c r="E316" s="122">
        <v>2.717046067981814</v>
      </c>
      <c r="F316" s="85" t="s">
        <v>2047</v>
      </c>
      <c r="G316" s="85" t="b">
        <v>0</v>
      </c>
      <c r="H316" s="85" t="b">
        <v>0</v>
      </c>
      <c r="I316" s="85" t="b">
        <v>0</v>
      </c>
      <c r="J316" s="85" t="b">
        <v>0</v>
      </c>
      <c r="K316" s="85" t="b">
        <v>0</v>
      </c>
      <c r="L316" s="85" t="b">
        <v>0</v>
      </c>
    </row>
    <row r="317" spans="1:12" ht="15">
      <c r="A317" s="85" t="s">
        <v>2037</v>
      </c>
      <c r="B317" s="85" t="s">
        <v>2038</v>
      </c>
      <c r="C317" s="85">
        <v>2</v>
      </c>
      <c r="D317" s="122">
        <v>0.0016153720531754024</v>
      </c>
      <c r="E317" s="122">
        <v>3.018076063645795</v>
      </c>
      <c r="F317" s="85" t="s">
        <v>2047</v>
      </c>
      <c r="G317" s="85" t="b">
        <v>0</v>
      </c>
      <c r="H317" s="85" t="b">
        <v>0</v>
      </c>
      <c r="I317" s="85" t="b">
        <v>0</v>
      </c>
      <c r="J317" s="85" t="b">
        <v>0</v>
      </c>
      <c r="K317" s="85" t="b">
        <v>0</v>
      </c>
      <c r="L317" s="85" t="b">
        <v>0</v>
      </c>
    </row>
    <row r="318" spans="1:12" ht="15">
      <c r="A318" s="85" t="s">
        <v>2038</v>
      </c>
      <c r="B318" s="85" t="s">
        <v>2039</v>
      </c>
      <c r="C318" s="85">
        <v>2</v>
      </c>
      <c r="D318" s="122">
        <v>0.0016153720531754024</v>
      </c>
      <c r="E318" s="122">
        <v>3.018076063645795</v>
      </c>
      <c r="F318" s="85" t="s">
        <v>2047</v>
      </c>
      <c r="G318" s="85" t="b">
        <v>0</v>
      </c>
      <c r="H318" s="85" t="b">
        <v>0</v>
      </c>
      <c r="I318" s="85" t="b">
        <v>0</v>
      </c>
      <c r="J318" s="85" t="b">
        <v>0</v>
      </c>
      <c r="K318" s="85" t="b">
        <v>0</v>
      </c>
      <c r="L318" s="85" t="b">
        <v>0</v>
      </c>
    </row>
    <row r="319" spans="1:12" ht="15">
      <c r="A319" s="85" t="s">
        <v>2039</v>
      </c>
      <c r="B319" s="85" t="s">
        <v>2040</v>
      </c>
      <c r="C319" s="85">
        <v>2</v>
      </c>
      <c r="D319" s="122">
        <v>0.0016153720531754024</v>
      </c>
      <c r="E319" s="122">
        <v>3.018076063645795</v>
      </c>
      <c r="F319" s="85" t="s">
        <v>2047</v>
      </c>
      <c r="G319" s="85" t="b">
        <v>0</v>
      </c>
      <c r="H319" s="85" t="b">
        <v>0</v>
      </c>
      <c r="I319" s="85" t="b">
        <v>0</v>
      </c>
      <c r="J319" s="85" t="b">
        <v>0</v>
      </c>
      <c r="K319" s="85" t="b">
        <v>0</v>
      </c>
      <c r="L319" s="85" t="b">
        <v>0</v>
      </c>
    </row>
    <row r="320" spans="1:12" ht="15">
      <c r="A320" s="85" t="s">
        <v>2040</v>
      </c>
      <c r="B320" s="85" t="s">
        <v>2041</v>
      </c>
      <c r="C320" s="85">
        <v>2</v>
      </c>
      <c r="D320" s="122">
        <v>0.0016153720531754024</v>
      </c>
      <c r="E320" s="122">
        <v>3.018076063645795</v>
      </c>
      <c r="F320" s="85" t="s">
        <v>2047</v>
      </c>
      <c r="G320" s="85" t="b">
        <v>0</v>
      </c>
      <c r="H320" s="85" t="b">
        <v>0</v>
      </c>
      <c r="I320" s="85" t="b">
        <v>0</v>
      </c>
      <c r="J320" s="85" t="b">
        <v>0</v>
      </c>
      <c r="K320" s="85" t="b">
        <v>0</v>
      </c>
      <c r="L320" s="85" t="b">
        <v>0</v>
      </c>
    </row>
    <row r="321" spans="1:12" ht="15">
      <c r="A321" s="85" t="s">
        <v>2041</v>
      </c>
      <c r="B321" s="85" t="s">
        <v>1932</v>
      </c>
      <c r="C321" s="85">
        <v>2</v>
      </c>
      <c r="D321" s="122">
        <v>0.0016153720531754024</v>
      </c>
      <c r="E321" s="122">
        <v>2.717046067981814</v>
      </c>
      <c r="F321" s="85" t="s">
        <v>2047</v>
      </c>
      <c r="G321" s="85" t="b">
        <v>0</v>
      </c>
      <c r="H321" s="85" t="b">
        <v>0</v>
      </c>
      <c r="I321" s="85" t="b">
        <v>0</v>
      </c>
      <c r="J321" s="85" t="b">
        <v>0</v>
      </c>
      <c r="K321" s="85" t="b">
        <v>0</v>
      </c>
      <c r="L321" s="85" t="b">
        <v>0</v>
      </c>
    </row>
    <row r="322" spans="1:12" ht="15">
      <c r="A322" s="85" t="s">
        <v>1932</v>
      </c>
      <c r="B322" s="85" t="s">
        <v>1931</v>
      </c>
      <c r="C322" s="85">
        <v>2</v>
      </c>
      <c r="D322" s="122">
        <v>0.0016153720531754024</v>
      </c>
      <c r="E322" s="122">
        <v>2.4160160723178326</v>
      </c>
      <c r="F322" s="85" t="s">
        <v>2047</v>
      </c>
      <c r="G322" s="85" t="b">
        <v>0</v>
      </c>
      <c r="H322" s="85" t="b">
        <v>0</v>
      </c>
      <c r="I322" s="85" t="b">
        <v>0</v>
      </c>
      <c r="J322" s="85" t="b">
        <v>0</v>
      </c>
      <c r="K322" s="85" t="b">
        <v>0</v>
      </c>
      <c r="L322" s="85" t="b">
        <v>0</v>
      </c>
    </row>
    <row r="323" spans="1:12" ht="15">
      <c r="A323" s="85" t="s">
        <v>1931</v>
      </c>
      <c r="B323" s="85" t="s">
        <v>1932</v>
      </c>
      <c r="C323" s="85">
        <v>2</v>
      </c>
      <c r="D323" s="122">
        <v>0.0016153720531754024</v>
      </c>
      <c r="E323" s="122">
        <v>2.4160160723178326</v>
      </c>
      <c r="F323" s="85" t="s">
        <v>2047</v>
      </c>
      <c r="G323" s="85" t="b">
        <v>0</v>
      </c>
      <c r="H323" s="85" t="b">
        <v>0</v>
      </c>
      <c r="I323" s="85" t="b">
        <v>0</v>
      </c>
      <c r="J323" s="85" t="b">
        <v>0</v>
      </c>
      <c r="K323" s="85" t="b">
        <v>0</v>
      </c>
      <c r="L323" s="85" t="b">
        <v>0</v>
      </c>
    </row>
    <row r="324" spans="1:12" ht="15">
      <c r="A324" s="85" t="s">
        <v>1932</v>
      </c>
      <c r="B324" s="85" t="s">
        <v>2042</v>
      </c>
      <c r="C324" s="85">
        <v>2</v>
      </c>
      <c r="D324" s="122">
        <v>0.0016153720531754024</v>
      </c>
      <c r="E324" s="122">
        <v>2.717046067981814</v>
      </c>
      <c r="F324" s="85" t="s">
        <v>2047</v>
      </c>
      <c r="G324" s="85" t="b">
        <v>0</v>
      </c>
      <c r="H324" s="85" t="b">
        <v>0</v>
      </c>
      <c r="I324" s="85" t="b">
        <v>0</v>
      </c>
      <c r="J324" s="85" t="b">
        <v>0</v>
      </c>
      <c r="K324" s="85" t="b">
        <v>0</v>
      </c>
      <c r="L324" s="85" t="b">
        <v>0</v>
      </c>
    </row>
    <row r="325" spans="1:12" ht="15">
      <c r="A325" s="85" t="s">
        <v>2042</v>
      </c>
      <c r="B325" s="85" t="s">
        <v>2043</v>
      </c>
      <c r="C325" s="85">
        <v>2</v>
      </c>
      <c r="D325" s="122">
        <v>0.0016153720531754024</v>
      </c>
      <c r="E325" s="122">
        <v>3.018076063645795</v>
      </c>
      <c r="F325" s="85" t="s">
        <v>2047</v>
      </c>
      <c r="G325" s="85" t="b">
        <v>0</v>
      </c>
      <c r="H325" s="85" t="b">
        <v>0</v>
      </c>
      <c r="I325" s="85" t="b">
        <v>0</v>
      </c>
      <c r="J325" s="85" t="b">
        <v>0</v>
      </c>
      <c r="K325" s="85" t="b">
        <v>0</v>
      </c>
      <c r="L325" s="85" t="b">
        <v>0</v>
      </c>
    </row>
    <row r="326" spans="1:12" ht="15">
      <c r="A326" s="85" t="s">
        <v>1507</v>
      </c>
      <c r="B326" s="85" t="s">
        <v>1510</v>
      </c>
      <c r="C326" s="85">
        <v>22</v>
      </c>
      <c r="D326" s="122">
        <v>0</v>
      </c>
      <c r="E326" s="122">
        <v>1.1139433523068367</v>
      </c>
      <c r="F326" s="85" t="s">
        <v>1390</v>
      </c>
      <c r="G326" s="85" t="b">
        <v>0</v>
      </c>
      <c r="H326" s="85" t="b">
        <v>0</v>
      </c>
      <c r="I326" s="85" t="b">
        <v>0</v>
      </c>
      <c r="J326" s="85" t="b">
        <v>0</v>
      </c>
      <c r="K326" s="85" t="b">
        <v>0</v>
      </c>
      <c r="L326" s="85" t="b">
        <v>0</v>
      </c>
    </row>
    <row r="327" spans="1:12" ht="15">
      <c r="A327" s="85" t="s">
        <v>1510</v>
      </c>
      <c r="B327" s="85" t="s">
        <v>1508</v>
      </c>
      <c r="C327" s="85">
        <v>22</v>
      </c>
      <c r="D327" s="122">
        <v>0</v>
      </c>
      <c r="E327" s="122">
        <v>1.1139433523068367</v>
      </c>
      <c r="F327" s="85" t="s">
        <v>1390</v>
      </c>
      <c r="G327" s="85" t="b">
        <v>0</v>
      </c>
      <c r="H327" s="85" t="b">
        <v>0</v>
      </c>
      <c r="I327" s="85" t="b">
        <v>0</v>
      </c>
      <c r="J327" s="85" t="b">
        <v>0</v>
      </c>
      <c r="K327" s="85" t="b">
        <v>0</v>
      </c>
      <c r="L327" s="85" t="b">
        <v>0</v>
      </c>
    </row>
    <row r="328" spans="1:12" ht="15">
      <c r="A328" s="85" t="s">
        <v>1508</v>
      </c>
      <c r="B328" s="85" t="s">
        <v>1511</v>
      </c>
      <c r="C328" s="85">
        <v>22</v>
      </c>
      <c r="D328" s="122">
        <v>0</v>
      </c>
      <c r="E328" s="122">
        <v>1.1139433523068367</v>
      </c>
      <c r="F328" s="85" t="s">
        <v>1390</v>
      </c>
      <c r="G328" s="85" t="b">
        <v>0</v>
      </c>
      <c r="H328" s="85" t="b">
        <v>0</v>
      </c>
      <c r="I328" s="85" t="b">
        <v>0</v>
      </c>
      <c r="J328" s="85" t="b">
        <v>0</v>
      </c>
      <c r="K328" s="85" t="b">
        <v>0</v>
      </c>
      <c r="L328" s="85" t="b">
        <v>0</v>
      </c>
    </row>
    <row r="329" spans="1:12" ht="15">
      <c r="A329" s="85" t="s">
        <v>1511</v>
      </c>
      <c r="B329" s="85" t="s">
        <v>386</v>
      </c>
      <c r="C329" s="85">
        <v>22</v>
      </c>
      <c r="D329" s="122">
        <v>0</v>
      </c>
      <c r="E329" s="122">
        <v>1.1139433523068367</v>
      </c>
      <c r="F329" s="85" t="s">
        <v>1390</v>
      </c>
      <c r="G329" s="85" t="b">
        <v>0</v>
      </c>
      <c r="H329" s="85" t="b">
        <v>0</v>
      </c>
      <c r="I329" s="85" t="b">
        <v>0</v>
      </c>
      <c r="J329" s="85" t="b">
        <v>0</v>
      </c>
      <c r="K329" s="85" t="b">
        <v>0</v>
      </c>
      <c r="L329" s="85" t="b">
        <v>0</v>
      </c>
    </row>
    <row r="330" spans="1:12" ht="15">
      <c r="A330" s="85" t="s">
        <v>386</v>
      </c>
      <c r="B330" s="85" t="s">
        <v>1512</v>
      </c>
      <c r="C330" s="85">
        <v>22</v>
      </c>
      <c r="D330" s="122">
        <v>0</v>
      </c>
      <c r="E330" s="122">
        <v>1.1139433523068367</v>
      </c>
      <c r="F330" s="85" t="s">
        <v>1390</v>
      </c>
      <c r="G330" s="85" t="b">
        <v>0</v>
      </c>
      <c r="H330" s="85" t="b">
        <v>0</v>
      </c>
      <c r="I330" s="85" t="b">
        <v>0</v>
      </c>
      <c r="J330" s="85" t="b">
        <v>0</v>
      </c>
      <c r="K330" s="85" t="b">
        <v>0</v>
      </c>
      <c r="L330" s="85" t="b">
        <v>0</v>
      </c>
    </row>
    <row r="331" spans="1:12" ht="15">
      <c r="A331" s="85" t="s">
        <v>1512</v>
      </c>
      <c r="B331" s="85" t="s">
        <v>1513</v>
      </c>
      <c r="C331" s="85">
        <v>22</v>
      </c>
      <c r="D331" s="122">
        <v>0</v>
      </c>
      <c r="E331" s="122">
        <v>1.1139433523068367</v>
      </c>
      <c r="F331" s="85" t="s">
        <v>1390</v>
      </c>
      <c r="G331" s="85" t="b">
        <v>0</v>
      </c>
      <c r="H331" s="85" t="b">
        <v>0</v>
      </c>
      <c r="I331" s="85" t="b">
        <v>0</v>
      </c>
      <c r="J331" s="85" t="b">
        <v>0</v>
      </c>
      <c r="K331" s="85" t="b">
        <v>1</v>
      </c>
      <c r="L331" s="85" t="b">
        <v>0</v>
      </c>
    </row>
    <row r="332" spans="1:12" ht="15">
      <c r="A332" s="85" t="s">
        <v>1513</v>
      </c>
      <c r="B332" s="85" t="s">
        <v>1514</v>
      </c>
      <c r="C332" s="85">
        <v>22</v>
      </c>
      <c r="D332" s="122">
        <v>0</v>
      </c>
      <c r="E332" s="122">
        <v>1.1139433523068367</v>
      </c>
      <c r="F332" s="85" t="s">
        <v>1390</v>
      </c>
      <c r="G332" s="85" t="b">
        <v>0</v>
      </c>
      <c r="H332" s="85" t="b">
        <v>1</v>
      </c>
      <c r="I332" s="85" t="b">
        <v>0</v>
      </c>
      <c r="J332" s="85" t="b">
        <v>0</v>
      </c>
      <c r="K332" s="85" t="b">
        <v>0</v>
      </c>
      <c r="L332" s="85" t="b">
        <v>0</v>
      </c>
    </row>
    <row r="333" spans="1:12" ht="15">
      <c r="A333" s="85" t="s">
        <v>1514</v>
      </c>
      <c r="B333" s="85" t="s">
        <v>1515</v>
      </c>
      <c r="C333" s="85">
        <v>22</v>
      </c>
      <c r="D333" s="122">
        <v>0</v>
      </c>
      <c r="E333" s="122">
        <v>1.1139433523068367</v>
      </c>
      <c r="F333" s="85" t="s">
        <v>1390</v>
      </c>
      <c r="G333" s="85" t="b">
        <v>0</v>
      </c>
      <c r="H333" s="85" t="b">
        <v>0</v>
      </c>
      <c r="I333" s="85" t="b">
        <v>0</v>
      </c>
      <c r="J333" s="85" t="b">
        <v>0</v>
      </c>
      <c r="K333" s="85" t="b">
        <v>0</v>
      </c>
      <c r="L333" s="85" t="b">
        <v>0</v>
      </c>
    </row>
    <row r="334" spans="1:12" ht="15">
      <c r="A334" s="85" t="s">
        <v>1515</v>
      </c>
      <c r="B334" s="85" t="s">
        <v>1516</v>
      </c>
      <c r="C334" s="85">
        <v>22</v>
      </c>
      <c r="D334" s="122">
        <v>0</v>
      </c>
      <c r="E334" s="122">
        <v>1.1139433523068367</v>
      </c>
      <c r="F334" s="85" t="s">
        <v>1390</v>
      </c>
      <c r="G334" s="85" t="b">
        <v>0</v>
      </c>
      <c r="H334" s="85" t="b">
        <v>0</v>
      </c>
      <c r="I334" s="85" t="b">
        <v>0</v>
      </c>
      <c r="J334" s="85" t="b">
        <v>0</v>
      </c>
      <c r="K334" s="85" t="b">
        <v>0</v>
      </c>
      <c r="L334" s="85" t="b">
        <v>0</v>
      </c>
    </row>
    <row r="335" spans="1:12" ht="15">
      <c r="A335" s="85" t="s">
        <v>1516</v>
      </c>
      <c r="B335" s="85" t="s">
        <v>1487</v>
      </c>
      <c r="C335" s="85">
        <v>22</v>
      </c>
      <c r="D335" s="122">
        <v>0</v>
      </c>
      <c r="E335" s="122">
        <v>1.1139433523068367</v>
      </c>
      <c r="F335" s="85" t="s">
        <v>1390</v>
      </c>
      <c r="G335" s="85" t="b">
        <v>0</v>
      </c>
      <c r="H335" s="85" t="b">
        <v>0</v>
      </c>
      <c r="I335" s="85" t="b">
        <v>0</v>
      </c>
      <c r="J335" s="85" t="b">
        <v>0</v>
      </c>
      <c r="K335" s="85" t="b">
        <v>1</v>
      </c>
      <c r="L335" s="85" t="b">
        <v>0</v>
      </c>
    </row>
    <row r="336" spans="1:12" ht="15">
      <c r="A336" s="85" t="s">
        <v>1487</v>
      </c>
      <c r="B336" s="85" t="s">
        <v>1505</v>
      </c>
      <c r="C336" s="85">
        <v>22</v>
      </c>
      <c r="D336" s="122">
        <v>0</v>
      </c>
      <c r="E336" s="122">
        <v>1.1139433523068367</v>
      </c>
      <c r="F336" s="85" t="s">
        <v>1390</v>
      </c>
      <c r="G336" s="85" t="b">
        <v>0</v>
      </c>
      <c r="H336" s="85" t="b">
        <v>1</v>
      </c>
      <c r="I336" s="85" t="b">
        <v>0</v>
      </c>
      <c r="J336" s="85" t="b">
        <v>0</v>
      </c>
      <c r="K336" s="85" t="b">
        <v>0</v>
      </c>
      <c r="L336" s="85" t="b">
        <v>0</v>
      </c>
    </row>
    <row r="337" spans="1:12" ht="15">
      <c r="A337" s="85" t="s">
        <v>1505</v>
      </c>
      <c r="B337" s="85" t="s">
        <v>1532</v>
      </c>
      <c r="C337" s="85">
        <v>22</v>
      </c>
      <c r="D337" s="122">
        <v>0</v>
      </c>
      <c r="E337" s="122">
        <v>1.1139433523068367</v>
      </c>
      <c r="F337" s="85" t="s">
        <v>1390</v>
      </c>
      <c r="G337" s="85" t="b">
        <v>0</v>
      </c>
      <c r="H337" s="85" t="b">
        <v>0</v>
      </c>
      <c r="I337" s="85" t="b">
        <v>0</v>
      </c>
      <c r="J337" s="85" t="b">
        <v>0</v>
      </c>
      <c r="K337" s="85" t="b">
        <v>0</v>
      </c>
      <c r="L337" s="85" t="b">
        <v>0</v>
      </c>
    </row>
    <row r="338" spans="1:12" ht="15">
      <c r="A338" s="85" t="s">
        <v>1532</v>
      </c>
      <c r="B338" s="85" t="s">
        <v>1506</v>
      </c>
      <c r="C338" s="85">
        <v>22</v>
      </c>
      <c r="D338" s="122">
        <v>0</v>
      </c>
      <c r="E338" s="122">
        <v>1.1139433523068367</v>
      </c>
      <c r="F338" s="85" t="s">
        <v>1390</v>
      </c>
      <c r="G338" s="85" t="b">
        <v>0</v>
      </c>
      <c r="H338" s="85" t="b">
        <v>0</v>
      </c>
      <c r="I338" s="85" t="b">
        <v>0</v>
      </c>
      <c r="J338" s="85" t="b">
        <v>0</v>
      </c>
      <c r="K338" s="85" t="b">
        <v>0</v>
      </c>
      <c r="L338" s="85" t="b">
        <v>0</v>
      </c>
    </row>
    <row r="339" spans="1:12" ht="15">
      <c r="A339" s="85" t="s">
        <v>1506</v>
      </c>
      <c r="B339" s="85" t="s">
        <v>1505</v>
      </c>
      <c r="C339" s="85">
        <v>5</v>
      </c>
      <c r="D339" s="122">
        <v>0.017605912158132783</v>
      </c>
      <c r="E339" s="122">
        <v>1.1139433523068367</v>
      </c>
      <c r="F339" s="85" t="s">
        <v>1391</v>
      </c>
      <c r="G339" s="85" t="b">
        <v>0</v>
      </c>
      <c r="H339" s="85" t="b">
        <v>0</v>
      </c>
      <c r="I339" s="85" t="b">
        <v>0</v>
      </c>
      <c r="J339" s="85" t="b">
        <v>0</v>
      </c>
      <c r="K339" s="85" t="b">
        <v>0</v>
      </c>
      <c r="L339" s="85" t="b">
        <v>0</v>
      </c>
    </row>
    <row r="340" spans="1:12" ht="15">
      <c r="A340" s="85" t="s">
        <v>1505</v>
      </c>
      <c r="B340" s="85" t="s">
        <v>1506</v>
      </c>
      <c r="C340" s="85">
        <v>2</v>
      </c>
      <c r="D340" s="122">
        <v>0.011538862136383481</v>
      </c>
      <c r="E340" s="122">
        <v>0.9500865496681672</v>
      </c>
      <c r="F340" s="85" t="s">
        <v>1391</v>
      </c>
      <c r="G340" s="85" t="b">
        <v>0</v>
      </c>
      <c r="H340" s="85" t="b">
        <v>0</v>
      </c>
      <c r="I340" s="85" t="b">
        <v>0</v>
      </c>
      <c r="J340" s="85" t="b">
        <v>0</v>
      </c>
      <c r="K340" s="85" t="b">
        <v>0</v>
      </c>
      <c r="L340" s="85" t="b">
        <v>0</v>
      </c>
    </row>
    <row r="341" spans="1:12" ht="15">
      <c r="A341" s="85" t="s">
        <v>1507</v>
      </c>
      <c r="B341" s="85" t="s">
        <v>1525</v>
      </c>
      <c r="C341" s="85">
        <v>36</v>
      </c>
      <c r="D341" s="122">
        <v>0.0031436443896647047</v>
      </c>
      <c r="E341" s="122">
        <v>1.122646939828715</v>
      </c>
      <c r="F341" s="85" t="s">
        <v>1392</v>
      </c>
      <c r="G341" s="85" t="b">
        <v>0</v>
      </c>
      <c r="H341" s="85" t="b">
        <v>0</v>
      </c>
      <c r="I341" s="85" t="b">
        <v>0</v>
      </c>
      <c r="J341" s="85" t="b">
        <v>0</v>
      </c>
      <c r="K341" s="85" t="b">
        <v>0</v>
      </c>
      <c r="L341" s="85" t="b">
        <v>0</v>
      </c>
    </row>
    <row r="342" spans="1:12" ht="15">
      <c r="A342" s="85" t="s">
        <v>1525</v>
      </c>
      <c r="B342" s="85" t="s">
        <v>1508</v>
      </c>
      <c r="C342" s="85">
        <v>36</v>
      </c>
      <c r="D342" s="122">
        <v>0.0031436443896647047</v>
      </c>
      <c r="E342" s="122">
        <v>1.146128035678238</v>
      </c>
      <c r="F342" s="85" t="s">
        <v>1392</v>
      </c>
      <c r="G342" s="85" t="b">
        <v>0</v>
      </c>
      <c r="H342" s="85" t="b">
        <v>0</v>
      </c>
      <c r="I342" s="85" t="b">
        <v>0</v>
      </c>
      <c r="J342" s="85" t="b">
        <v>0</v>
      </c>
      <c r="K342" s="85" t="b">
        <v>0</v>
      </c>
      <c r="L342" s="85" t="b">
        <v>0</v>
      </c>
    </row>
    <row r="343" spans="1:12" ht="15">
      <c r="A343" s="85" t="s">
        <v>386</v>
      </c>
      <c r="B343" s="85" t="s">
        <v>1507</v>
      </c>
      <c r="C343" s="85">
        <v>18</v>
      </c>
      <c r="D343" s="122">
        <v>0.0015718221948323524</v>
      </c>
      <c r="E343" s="122">
        <v>1.122646939828715</v>
      </c>
      <c r="F343" s="85" t="s">
        <v>1392</v>
      </c>
      <c r="G343" s="85" t="b">
        <v>0</v>
      </c>
      <c r="H343" s="85" t="b">
        <v>0</v>
      </c>
      <c r="I343" s="85" t="b">
        <v>0</v>
      </c>
      <c r="J343" s="85" t="b">
        <v>0</v>
      </c>
      <c r="K343" s="85" t="b">
        <v>0</v>
      </c>
      <c r="L343" s="85" t="b">
        <v>0</v>
      </c>
    </row>
    <row r="344" spans="1:12" ht="15">
      <c r="A344" s="85" t="s">
        <v>1508</v>
      </c>
      <c r="B344" s="85" t="s">
        <v>1511</v>
      </c>
      <c r="C344" s="85">
        <v>18</v>
      </c>
      <c r="D344" s="122">
        <v>0.0015718221948323524</v>
      </c>
      <c r="E344" s="122">
        <v>1.146128035678238</v>
      </c>
      <c r="F344" s="85" t="s">
        <v>1392</v>
      </c>
      <c r="G344" s="85" t="b">
        <v>0</v>
      </c>
      <c r="H344" s="85" t="b">
        <v>0</v>
      </c>
      <c r="I344" s="85" t="b">
        <v>0</v>
      </c>
      <c r="J344" s="85" t="b">
        <v>0</v>
      </c>
      <c r="K344" s="85" t="b">
        <v>0</v>
      </c>
      <c r="L344" s="85" t="b">
        <v>0</v>
      </c>
    </row>
    <row r="345" spans="1:12" ht="15">
      <c r="A345" s="85" t="s">
        <v>1511</v>
      </c>
      <c r="B345" s="85" t="s">
        <v>1526</v>
      </c>
      <c r="C345" s="85">
        <v>18</v>
      </c>
      <c r="D345" s="122">
        <v>0.0015718221948323524</v>
      </c>
      <c r="E345" s="122">
        <v>1.4471580313422192</v>
      </c>
      <c r="F345" s="85" t="s">
        <v>1392</v>
      </c>
      <c r="G345" s="85" t="b">
        <v>0</v>
      </c>
      <c r="H345" s="85" t="b">
        <v>0</v>
      </c>
      <c r="I345" s="85" t="b">
        <v>0</v>
      </c>
      <c r="J345" s="85" t="b">
        <v>0</v>
      </c>
      <c r="K345" s="85" t="b">
        <v>0</v>
      </c>
      <c r="L345" s="85" t="b">
        <v>0</v>
      </c>
    </row>
    <row r="346" spans="1:12" ht="15">
      <c r="A346" s="85" t="s">
        <v>1526</v>
      </c>
      <c r="B346" s="85" t="s">
        <v>1527</v>
      </c>
      <c r="C346" s="85">
        <v>18</v>
      </c>
      <c r="D346" s="122">
        <v>0.0015718221948323524</v>
      </c>
      <c r="E346" s="122">
        <v>1.4471580313422192</v>
      </c>
      <c r="F346" s="85" t="s">
        <v>1392</v>
      </c>
      <c r="G346" s="85" t="b">
        <v>0</v>
      </c>
      <c r="H346" s="85" t="b">
        <v>0</v>
      </c>
      <c r="I346" s="85" t="b">
        <v>0</v>
      </c>
      <c r="J346" s="85" t="b">
        <v>0</v>
      </c>
      <c r="K346" s="85" t="b">
        <v>0</v>
      </c>
      <c r="L346" s="85" t="b">
        <v>0</v>
      </c>
    </row>
    <row r="347" spans="1:12" ht="15">
      <c r="A347" s="85" t="s">
        <v>1527</v>
      </c>
      <c r="B347" s="85" t="s">
        <v>1513</v>
      </c>
      <c r="C347" s="85">
        <v>18</v>
      </c>
      <c r="D347" s="122">
        <v>0.0015718221948323524</v>
      </c>
      <c r="E347" s="122">
        <v>1.4471580313422192</v>
      </c>
      <c r="F347" s="85" t="s">
        <v>1392</v>
      </c>
      <c r="G347" s="85" t="b">
        <v>0</v>
      </c>
      <c r="H347" s="85" t="b">
        <v>0</v>
      </c>
      <c r="I347" s="85" t="b">
        <v>0</v>
      </c>
      <c r="J347" s="85" t="b">
        <v>0</v>
      </c>
      <c r="K347" s="85" t="b">
        <v>1</v>
      </c>
      <c r="L347" s="85" t="b">
        <v>0</v>
      </c>
    </row>
    <row r="348" spans="1:12" ht="15">
      <c r="A348" s="85" t="s">
        <v>1513</v>
      </c>
      <c r="B348" s="85" t="s">
        <v>1516</v>
      </c>
      <c r="C348" s="85">
        <v>18</v>
      </c>
      <c r="D348" s="122">
        <v>0.0015718221948323524</v>
      </c>
      <c r="E348" s="122">
        <v>1.4471580313422192</v>
      </c>
      <c r="F348" s="85" t="s">
        <v>1392</v>
      </c>
      <c r="G348" s="85" t="b">
        <v>0</v>
      </c>
      <c r="H348" s="85" t="b">
        <v>1</v>
      </c>
      <c r="I348" s="85" t="b">
        <v>0</v>
      </c>
      <c r="J348" s="85" t="b">
        <v>0</v>
      </c>
      <c r="K348" s="85" t="b">
        <v>0</v>
      </c>
      <c r="L348" s="85" t="b">
        <v>0</v>
      </c>
    </row>
    <row r="349" spans="1:12" ht="15">
      <c r="A349" s="85" t="s">
        <v>1516</v>
      </c>
      <c r="B349" s="85" t="s">
        <v>1838</v>
      </c>
      <c r="C349" s="85">
        <v>18</v>
      </c>
      <c r="D349" s="122">
        <v>0.0015718221948323524</v>
      </c>
      <c r="E349" s="122">
        <v>1.4471580313422192</v>
      </c>
      <c r="F349" s="85" t="s">
        <v>1392</v>
      </c>
      <c r="G349" s="85" t="b">
        <v>0</v>
      </c>
      <c r="H349" s="85" t="b">
        <v>0</v>
      </c>
      <c r="I349" s="85" t="b">
        <v>0</v>
      </c>
      <c r="J349" s="85" t="b">
        <v>0</v>
      </c>
      <c r="K349" s="85" t="b">
        <v>0</v>
      </c>
      <c r="L349" s="85" t="b">
        <v>0</v>
      </c>
    </row>
    <row r="350" spans="1:12" ht="15">
      <c r="A350" s="85" t="s">
        <v>1838</v>
      </c>
      <c r="B350" s="85" t="s">
        <v>1840</v>
      </c>
      <c r="C350" s="85">
        <v>18</v>
      </c>
      <c r="D350" s="122">
        <v>0.0015718221948323524</v>
      </c>
      <c r="E350" s="122">
        <v>1.4471580313422192</v>
      </c>
      <c r="F350" s="85" t="s">
        <v>1392</v>
      </c>
      <c r="G350" s="85" t="b">
        <v>0</v>
      </c>
      <c r="H350" s="85" t="b">
        <v>0</v>
      </c>
      <c r="I350" s="85" t="b">
        <v>0</v>
      </c>
      <c r="J350" s="85" t="b">
        <v>0</v>
      </c>
      <c r="K350" s="85" t="b">
        <v>0</v>
      </c>
      <c r="L350" s="85" t="b">
        <v>0</v>
      </c>
    </row>
    <row r="351" spans="1:12" ht="15">
      <c r="A351" s="85" t="s">
        <v>1840</v>
      </c>
      <c r="B351" s="85" t="s">
        <v>1841</v>
      </c>
      <c r="C351" s="85">
        <v>18</v>
      </c>
      <c r="D351" s="122">
        <v>0.0015718221948323524</v>
      </c>
      <c r="E351" s="122">
        <v>1.4471580313422192</v>
      </c>
      <c r="F351" s="85" t="s">
        <v>1392</v>
      </c>
      <c r="G351" s="85" t="b">
        <v>0</v>
      </c>
      <c r="H351" s="85" t="b">
        <v>0</v>
      </c>
      <c r="I351" s="85" t="b">
        <v>0</v>
      </c>
      <c r="J351" s="85" t="b">
        <v>0</v>
      </c>
      <c r="K351" s="85" t="b">
        <v>0</v>
      </c>
      <c r="L351" s="85" t="b">
        <v>0</v>
      </c>
    </row>
    <row r="352" spans="1:12" ht="15">
      <c r="A352" s="85" t="s">
        <v>1841</v>
      </c>
      <c r="B352" s="85" t="s">
        <v>1507</v>
      </c>
      <c r="C352" s="85">
        <v>18</v>
      </c>
      <c r="D352" s="122">
        <v>0.0015718221948323524</v>
      </c>
      <c r="E352" s="122">
        <v>1.122646939828715</v>
      </c>
      <c r="F352" s="85" t="s">
        <v>1392</v>
      </c>
      <c r="G352" s="85" t="b">
        <v>0</v>
      </c>
      <c r="H352" s="85" t="b">
        <v>0</v>
      </c>
      <c r="I352" s="85" t="b">
        <v>0</v>
      </c>
      <c r="J352" s="85" t="b">
        <v>0</v>
      </c>
      <c r="K352" s="85" t="b">
        <v>0</v>
      </c>
      <c r="L352" s="85" t="b">
        <v>0</v>
      </c>
    </row>
    <row r="353" spans="1:12" ht="15">
      <c r="A353" s="85" t="s">
        <v>1508</v>
      </c>
      <c r="B353" s="85" t="s">
        <v>1547</v>
      </c>
      <c r="C353" s="85">
        <v>18</v>
      </c>
      <c r="D353" s="122">
        <v>0.0015718221948323524</v>
      </c>
      <c r="E353" s="122">
        <v>1.146128035678238</v>
      </c>
      <c r="F353" s="85" t="s">
        <v>1392</v>
      </c>
      <c r="G353" s="85" t="b">
        <v>0</v>
      </c>
      <c r="H353" s="85" t="b">
        <v>0</v>
      </c>
      <c r="I353" s="85" t="b">
        <v>0</v>
      </c>
      <c r="J353" s="85" t="b">
        <v>0</v>
      </c>
      <c r="K353" s="85" t="b">
        <v>0</v>
      </c>
      <c r="L353" s="85" t="b">
        <v>0</v>
      </c>
    </row>
    <row r="354" spans="1:12" ht="15">
      <c r="A354" s="85" t="s">
        <v>1547</v>
      </c>
      <c r="B354" s="85" t="s">
        <v>1842</v>
      </c>
      <c r="C354" s="85">
        <v>18</v>
      </c>
      <c r="D354" s="122">
        <v>0.0015718221948323524</v>
      </c>
      <c r="E354" s="122">
        <v>1.4471580313422192</v>
      </c>
      <c r="F354" s="85" t="s">
        <v>1392</v>
      </c>
      <c r="G354" s="85" t="b">
        <v>0</v>
      </c>
      <c r="H354" s="85" t="b">
        <v>0</v>
      </c>
      <c r="I354" s="85" t="b">
        <v>0</v>
      </c>
      <c r="J354" s="85" t="b">
        <v>0</v>
      </c>
      <c r="K354" s="85" t="b">
        <v>0</v>
      </c>
      <c r="L354" s="85" t="b">
        <v>0</v>
      </c>
    </row>
    <row r="355" spans="1:12" ht="15">
      <c r="A355" s="85" t="s">
        <v>1842</v>
      </c>
      <c r="B355" s="85" t="s">
        <v>1542</v>
      </c>
      <c r="C355" s="85">
        <v>18</v>
      </c>
      <c r="D355" s="122">
        <v>0.0015718221948323524</v>
      </c>
      <c r="E355" s="122">
        <v>1.4471580313422192</v>
      </c>
      <c r="F355" s="85" t="s">
        <v>1392</v>
      </c>
      <c r="G355" s="85" t="b">
        <v>0</v>
      </c>
      <c r="H355" s="85" t="b">
        <v>0</v>
      </c>
      <c r="I355" s="85" t="b">
        <v>0</v>
      </c>
      <c r="J355" s="85" t="b">
        <v>0</v>
      </c>
      <c r="K355" s="85" t="b">
        <v>0</v>
      </c>
      <c r="L355" s="85" t="b">
        <v>0</v>
      </c>
    </row>
    <row r="356" spans="1:12" ht="15">
      <c r="A356" s="85" t="s">
        <v>1542</v>
      </c>
      <c r="B356" s="85" t="s">
        <v>1843</v>
      </c>
      <c r="C356" s="85">
        <v>18</v>
      </c>
      <c r="D356" s="122">
        <v>0.0015718221948323524</v>
      </c>
      <c r="E356" s="122">
        <v>1.4471580313422192</v>
      </c>
      <c r="F356" s="85" t="s">
        <v>1392</v>
      </c>
      <c r="G356" s="85" t="b">
        <v>0</v>
      </c>
      <c r="H356" s="85" t="b">
        <v>0</v>
      </c>
      <c r="I356" s="85" t="b">
        <v>0</v>
      </c>
      <c r="J356" s="85" t="b">
        <v>0</v>
      </c>
      <c r="K356" s="85" t="b">
        <v>0</v>
      </c>
      <c r="L356" s="85" t="b">
        <v>0</v>
      </c>
    </row>
    <row r="357" spans="1:12" ht="15">
      <c r="A357" s="85" t="s">
        <v>1843</v>
      </c>
      <c r="B357" s="85" t="s">
        <v>1844</v>
      </c>
      <c r="C357" s="85">
        <v>18</v>
      </c>
      <c r="D357" s="122">
        <v>0.0015718221948323524</v>
      </c>
      <c r="E357" s="122">
        <v>1.4471580313422192</v>
      </c>
      <c r="F357" s="85" t="s">
        <v>1392</v>
      </c>
      <c r="G357" s="85" t="b">
        <v>0</v>
      </c>
      <c r="H357" s="85" t="b">
        <v>0</v>
      </c>
      <c r="I357" s="85" t="b">
        <v>0</v>
      </c>
      <c r="J357" s="85" t="b">
        <v>0</v>
      </c>
      <c r="K357" s="85" t="b">
        <v>0</v>
      </c>
      <c r="L357" s="85" t="b">
        <v>0</v>
      </c>
    </row>
    <row r="358" spans="1:12" ht="15">
      <c r="A358" s="85" t="s">
        <v>1844</v>
      </c>
      <c r="B358" s="85" t="s">
        <v>1546</v>
      </c>
      <c r="C358" s="85">
        <v>18</v>
      </c>
      <c r="D358" s="122">
        <v>0.0015718221948323524</v>
      </c>
      <c r="E358" s="122">
        <v>1.4471580313422192</v>
      </c>
      <c r="F358" s="85" t="s">
        <v>1392</v>
      </c>
      <c r="G358" s="85" t="b">
        <v>0</v>
      </c>
      <c r="H358" s="85" t="b">
        <v>0</v>
      </c>
      <c r="I358" s="85" t="b">
        <v>0</v>
      </c>
      <c r="J358" s="85" t="b">
        <v>0</v>
      </c>
      <c r="K358" s="85" t="b">
        <v>0</v>
      </c>
      <c r="L358" s="85" t="b">
        <v>0</v>
      </c>
    </row>
    <row r="359" spans="1:12" ht="15">
      <c r="A359" s="85" t="s">
        <v>1546</v>
      </c>
      <c r="B359" s="85" t="s">
        <v>1845</v>
      </c>
      <c r="C359" s="85">
        <v>18</v>
      </c>
      <c r="D359" s="122">
        <v>0.0015718221948323524</v>
      </c>
      <c r="E359" s="122">
        <v>1.4471580313422192</v>
      </c>
      <c r="F359" s="85" t="s">
        <v>1392</v>
      </c>
      <c r="G359" s="85" t="b">
        <v>0</v>
      </c>
      <c r="H359" s="85" t="b">
        <v>0</v>
      </c>
      <c r="I359" s="85" t="b">
        <v>0</v>
      </c>
      <c r="J359" s="85" t="b">
        <v>0</v>
      </c>
      <c r="K359" s="85" t="b">
        <v>1</v>
      </c>
      <c r="L359" s="85" t="b">
        <v>0</v>
      </c>
    </row>
    <row r="360" spans="1:12" ht="15">
      <c r="A360" s="85" t="s">
        <v>1845</v>
      </c>
      <c r="B360" s="85" t="s">
        <v>1846</v>
      </c>
      <c r="C360" s="85">
        <v>18</v>
      </c>
      <c r="D360" s="122">
        <v>0.0015718221948323524</v>
      </c>
      <c r="E360" s="122">
        <v>1.4471580313422192</v>
      </c>
      <c r="F360" s="85" t="s">
        <v>1392</v>
      </c>
      <c r="G360" s="85" t="b">
        <v>0</v>
      </c>
      <c r="H360" s="85" t="b">
        <v>1</v>
      </c>
      <c r="I360" s="85" t="b">
        <v>0</v>
      </c>
      <c r="J360" s="85" t="b">
        <v>0</v>
      </c>
      <c r="K360" s="85" t="b">
        <v>0</v>
      </c>
      <c r="L360" s="85" t="b">
        <v>0</v>
      </c>
    </row>
    <row r="361" spans="1:12" ht="15">
      <c r="A361" s="85" t="s">
        <v>1846</v>
      </c>
      <c r="B361" s="85" t="s">
        <v>1839</v>
      </c>
      <c r="C361" s="85">
        <v>18</v>
      </c>
      <c r="D361" s="122">
        <v>0.0015718221948323524</v>
      </c>
      <c r="E361" s="122">
        <v>1.4471580313422192</v>
      </c>
      <c r="F361" s="85" t="s">
        <v>1392</v>
      </c>
      <c r="G361" s="85" t="b">
        <v>0</v>
      </c>
      <c r="H361" s="85" t="b">
        <v>0</v>
      </c>
      <c r="I361" s="85" t="b">
        <v>0</v>
      </c>
      <c r="J361" s="85" t="b">
        <v>0</v>
      </c>
      <c r="K361" s="85" t="b">
        <v>0</v>
      </c>
      <c r="L361" s="85" t="b">
        <v>0</v>
      </c>
    </row>
    <row r="362" spans="1:12" ht="15">
      <c r="A362" s="85" t="s">
        <v>1839</v>
      </c>
      <c r="B362" s="85" t="s">
        <v>1505</v>
      </c>
      <c r="C362" s="85">
        <v>18</v>
      </c>
      <c r="D362" s="122">
        <v>0.0015718221948323524</v>
      </c>
      <c r="E362" s="122">
        <v>1.4471580313422192</v>
      </c>
      <c r="F362" s="85" t="s">
        <v>1392</v>
      </c>
      <c r="G362" s="85" t="b">
        <v>0</v>
      </c>
      <c r="H362" s="85" t="b">
        <v>0</v>
      </c>
      <c r="I362" s="85" t="b">
        <v>0</v>
      </c>
      <c r="J362" s="85" t="b">
        <v>0</v>
      </c>
      <c r="K362" s="85" t="b">
        <v>0</v>
      </c>
      <c r="L362" s="85" t="b">
        <v>0</v>
      </c>
    </row>
    <row r="363" spans="1:12" ht="15">
      <c r="A363" s="85" t="s">
        <v>1505</v>
      </c>
      <c r="B363" s="85" t="s">
        <v>1507</v>
      </c>
      <c r="C363" s="85">
        <v>2</v>
      </c>
      <c r="D363" s="122">
        <v>0.003816793893129771</v>
      </c>
      <c r="E363" s="122">
        <v>1.122646939828715</v>
      </c>
      <c r="F363" s="85" t="s">
        <v>1392</v>
      </c>
      <c r="G363" s="85" t="b">
        <v>0</v>
      </c>
      <c r="H363" s="85" t="b">
        <v>0</v>
      </c>
      <c r="I363" s="85" t="b">
        <v>0</v>
      </c>
      <c r="J363" s="85" t="b">
        <v>0</v>
      </c>
      <c r="K363" s="85" t="b">
        <v>0</v>
      </c>
      <c r="L363" s="85" t="b">
        <v>0</v>
      </c>
    </row>
    <row r="364" spans="1:12" ht="15">
      <c r="A364" s="85" t="s">
        <v>1507</v>
      </c>
      <c r="B364" s="85" t="s">
        <v>2017</v>
      </c>
      <c r="C364" s="85">
        <v>2</v>
      </c>
      <c r="D364" s="122">
        <v>0.003816793893129771</v>
      </c>
      <c r="E364" s="122">
        <v>1.122646939828715</v>
      </c>
      <c r="F364" s="85" t="s">
        <v>1392</v>
      </c>
      <c r="G364" s="85" t="b">
        <v>0</v>
      </c>
      <c r="H364" s="85" t="b">
        <v>0</v>
      </c>
      <c r="I364" s="85" t="b">
        <v>0</v>
      </c>
      <c r="J364" s="85" t="b">
        <v>0</v>
      </c>
      <c r="K364" s="85" t="b">
        <v>0</v>
      </c>
      <c r="L364" s="85" t="b">
        <v>0</v>
      </c>
    </row>
    <row r="365" spans="1:12" ht="15">
      <c r="A365" s="85" t="s">
        <v>2017</v>
      </c>
      <c r="B365" s="85" t="s">
        <v>2018</v>
      </c>
      <c r="C365" s="85">
        <v>2</v>
      </c>
      <c r="D365" s="122">
        <v>0.003816793893129771</v>
      </c>
      <c r="E365" s="122">
        <v>2.401400540781544</v>
      </c>
      <c r="F365" s="85" t="s">
        <v>1392</v>
      </c>
      <c r="G365" s="85" t="b">
        <v>0</v>
      </c>
      <c r="H365" s="85" t="b">
        <v>0</v>
      </c>
      <c r="I365" s="85" t="b">
        <v>0</v>
      </c>
      <c r="J365" s="85" t="b">
        <v>0</v>
      </c>
      <c r="K365" s="85" t="b">
        <v>0</v>
      </c>
      <c r="L365" s="85" t="b">
        <v>0</v>
      </c>
    </row>
    <row r="366" spans="1:12" ht="15">
      <c r="A366" s="85" t="s">
        <v>2018</v>
      </c>
      <c r="B366" s="85" t="s">
        <v>1930</v>
      </c>
      <c r="C366" s="85">
        <v>2</v>
      </c>
      <c r="D366" s="122">
        <v>0.003816793893129771</v>
      </c>
      <c r="E366" s="122">
        <v>2.100370545117563</v>
      </c>
      <c r="F366" s="85" t="s">
        <v>1392</v>
      </c>
      <c r="G366" s="85" t="b">
        <v>0</v>
      </c>
      <c r="H366" s="85" t="b">
        <v>0</v>
      </c>
      <c r="I366" s="85" t="b">
        <v>0</v>
      </c>
      <c r="J366" s="85" t="b">
        <v>0</v>
      </c>
      <c r="K366" s="85" t="b">
        <v>0</v>
      </c>
      <c r="L366" s="85" t="b">
        <v>0</v>
      </c>
    </row>
    <row r="367" spans="1:12" ht="15">
      <c r="A367" s="85" t="s">
        <v>1930</v>
      </c>
      <c r="B367" s="85" t="s">
        <v>2019</v>
      </c>
      <c r="C367" s="85">
        <v>2</v>
      </c>
      <c r="D367" s="122">
        <v>0.003816793893129771</v>
      </c>
      <c r="E367" s="122">
        <v>2.100370545117563</v>
      </c>
      <c r="F367" s="85" t="s">
        <v>1392</v>
      </c>
      <c r="G367" s="85" t="b">
        <v>0</v>
      </c>
      <c r="H367" s="85" t="b">
        <v>0</v>
      </c>
      <c r="I367" s="85" t="b">
        <v>0</v>
      </c>
      <c r="J367" s="85" t="b">
        <v>0</v>
      </c>
      <c r="K367" s="85" t="b">
        <v>0</v>
      </c>
      <c r="L367" s="85" t="b">
        <v>0</v>
      </c>
    </row>
    <row r="368" spans="1:12" ht="15">
      <c r="A368" s="85" t="s">
        <v>2019</v>
      </c>
      <c r="B368" s="85" t="s">
        <v>2020</v>
      </c>
      <c r="C368" s="85">
        <v>2</v>
      </c>
      <c r="D368" s="122">
        <v>0.003816793893129771</v>
      </c>
      <c r="E368" s="122">
        <v>2.401400540781544</v>
      </c>
      <c r="F368" s="85" t="s">
        <v>1392</v>
      </c>
      <c r="G368" s="85" t="b">
        <v>0</v>
      </c>
      <c r="H368" s="85" t="b">
        <v>0</v>
      </c>
      <c r="I368" s="85" t="b">
        <v>0</v>
      </c>
      <c r="J368" s="85" t="b">
        <v>0</v>
      </c>
      <c r="K368" s="85" t="b">
        <v>0</v>
      </c>
      <c r="L368" s="85" t="b">
        <v>0</v>
      </c>
    </row>
    <row r="369" spans="1:12" ht="15">
      <c r="A369" s="85" t="s">
        <v>2020</v>
      </c>
      <c r="B369" s="85" t="s">
        <v>2021</v>
      </c>
      <c r="C369" s="85">
        <v>2</v>
      </c>
      <c r="D369" s="122">
        <v>0.003816793893129771</v>
      </c>
      <c r="E369" s="122">
        <v>2.401400540781544</v>
      </c>
      <c r="F369" s="85" t="s">
        <v>1392</v>
      </c>
      <c r="G369" s="85" t="b">
        <v>0</v>
      </c>
      <c r="H369" s="85" t="b">
        <v>0</v>
      </c>
      <c r="I369" s="85" t="b">
        <v>0</v>
      </c>
      <c r="J369" s="85" t="b">
        <v>0</v>
      </c>
      <c r="K369" s="85" t="b">
        <v>0</v>
      </c>
      <c r="L369" s="85" t="b">
        <v>0</v>
      </c>
    </row>
    <row r="370" spans="1:12" ht="15">
      <c r="A370" s="85" t="s">
        <v>2021</v>
      </c>
      <c r="B370" s="85" t="s">
        <v>2022</v>
      </c>
      <c r="C370" s="85">
        <v>2</v>
      </c>
      <c r="D370" s="122">
        <v>0.003816793893129771</v>
      </c>
      <c r="E370" s="122">
        <v>2.401400540781544</v>
      </c>
      <c r="F370" s="85" t="s">
        <v>1392</v>
      </c>
      <c r="G370" s="85" t="b">
        <v>0</v>
      </c>
      <c r="H370" s="85" t="b">
        <v>0</v>
      </c>
      <c r="I370" s="85" t="b">
        <v>0</v>
      </c>
      <c r="J370" s="85" t="b">
        <v>0</v>
      </c>
      <c r="K370" s="85" t="b">
        <v>0</v>
      </c>
      <c r="L370" s="85" t="b">
        <v>0</v>
      </c>
    </row>
    <row r="371" spans="1:12" ht="15">
      <c r="A371" s="85" t="s">
        <v>2022</v>
      </c>
      <c r="B371" s="85" t="s">
        <v>2023</v>
      </c>
      <c r="C371" s="85">
        <v>2</v>
      </c>
      <c r="D371" s="122">
        <v>0.003816793893129771</v>
      </c>
      <c r="E371" s="122">
        <v>2.401400540781544</v>
      </c>
      <c r="F371" s="85" t="s">
        <v>1392</v>
      </c>
      <c r="G371" s="85" t="b">
        <v>0</v>
      </c>
      <c r="H371" s="85" t="b">
        <v>0</v>
      </c>
      <c r="I371" s="85" t="b">
        <v>0</v>
      </c>
      <c r="J371" s="85" t="b">
        <v>0</v>
      </c>
      <c r="K371" s="85" t="b">
        <v>0</v>
      </c>
      <c r="L371" s="85" t="b">
        <v>0</v>
      </c>
    </row>
    <row r="372" spans="1:12" ht="15">
      <c r="A372" s="85" t="s">
        <v>2023</v>
      </c>
      <c r="B372" s="85" t="s">
        <v>2024</v>
      </c>
      <c r="C372" s="85">
        <v>2</v>
      </c>
      <c r="D372" s="122">
        <v>0.003816793893129771</v>
      </c>
      <c r="E372" s="122">
        <v>2.401400540781544</v>
      </c>
      <c r="F372" s="85" t="s">
        <v>1392</v>
      </c>
      <c r="G372" s="85" t="b">
        <v>0</v>
      </c>
      <c r="H372" s="85" t="b">
        <v>0</v>
      </c>
      <c r="I372" s="85" t="b">
        <v>0</v>
      </c>
      <c r="J372" s="85" t="b">
        <v>0</v>
      </c>
      <c r="K372" s="85" t="b">
        <v>0</v>
      </c>
      <c r="L372" s="85" t="b">
        <v>0</v>
      </c>
    </row>
    <row r="373" spans="1:12" ht="15">
      <c r="A373" s="85" t="s">
        <v>2024</v>
      </c>
      <c r="B373" s="85" t="s">
        <v>1876</v>
      </c>
      <c r="C373" s="85">
        <v>2</v>
      </c>
      <c r="D373" s="122">
        <v>0.003816793893129771</v>
      </c>
      <c r="E373" s="122">
        <v>2.100370545117563</v>
      </c>
      <c r="F373" s="85" t="s">
        <v>1392</v>
      </c>
      <c r="G373" s="85" t="b">
        <v>0</v>
      </c>
      <c r="H373" s="85" t="b">
        <v>0</v>
      </c>
      <c r="I373" s="85" t="b">
        <v>0</v>
      </c>
      <c r="J373" s="85" t="b">
        <v>0</v>
      </c>
      <c r="K373" s="85" t="b">
        <v>0</v>
      </c>
      <c r="L373" s="85" t="b">
        <v>0</v>
      </c>
    </row>
    <row r="374" spans="1:12" ht="15">
      <c r="A374" s="85" t="s">
        <v>1876</v>
      </c>
      <c r="B374" s="85" t="s">
        <v>2025</v>
      </c>
      <c r="C374" s="85">
        <v>2</v>
      </c>
      <c r="D374" s="122">
        <v>0.003816793893129771</v>
      </c>
      <c r="E374" s="122">
        <v>2.100370545117563</v>
      </c>
      <c r="F374" s="85" t="s">
        <v>1392</v>
      </c>
      <c r="G374" s="85" t="b">
        <v>0</v>
      </c>
      <c r="H374" s="85" t="b">
        <v>0</v>
      </c>
      <c r="I374" s="85" t="b">
        <v>0</v>
      </c>
      <c r="J374" s="85" t="b">
        <v>0</v>
      </c>
      <c r="K374" s="85" t="b">
        <v>0</v>
      </c>
      <c r="L374" s="85" t="b">
        <v>0</v>
      </c>
    </row>
    <row r="375" spans="1:12" ht="15">
      <c r="A375" s="85" t="s">
        <v>2025</v>
      </c>
      <c r="B375" s="85" t="s">
        <v>2026</v>
      </c>
      <c r="C375" s="85">
        <v>2</v>
      </c>
      <c r="D375" s="122">
        <v>0.003816793893129771</v>
      </c>
      <c r="E375" s="122">
        <v>2.401400540781544</v>
      </c>
      <c r="F375" s="85" t="s">
        <v>1392</v>
      </c>
      <c r="G375" s="85" t="b">
        <v>0</v>
      </c>
      <c r="H375" s="85" t="b">
        <v>0</v>
      </c>
      <c r="I375" s="85" t="b">
        <v>0</v>
      </c>
      <c r="J375" s="85" t="b">
        <v>0</v>
      </c>
      <c r="K375" s="85" t="b">
        <v>0</v>
      </c>
      <c r="L375" s="85" t="b">
        <v>0</v>
      </c>
    </row>
    <row r="376" spans="1:12" ht="15">
      <c r="A376" s="85" t="s">
        <v>2026</v>
      </c>
      <c r="B376" s="85" t="s">
        <v>2027</v>
      </c>
      <c r="C376" s="85">
        <v>2</v>
      </c>
      <c r="D376" s="122">
        <v>0.003816793893129771</v>
      </c>
      <c r="E376" s="122">
        <v>2.401400540781544</v>
      </c>
      <c r="F376" s="85" t="s">
        <v>1392</v>
      </c>
      <c r="G376" s="85" t="b">
        <v>0</v>
      </c>
      <c r="H376" s="85" t="b">
        <v>0</v>
      </c>
      <c r="I376" s="85" t="b">
        <v>0</v>
      </c>
      <c r="J376" s="85" t="b">
        <v>0</v>
      </c>
      <c r="K376" s="85" t="b">
        <v>0</v>
      </c>
      <c r="L376" s="85" t="b">
        <v>0</v>
      </c>
    </row>
    <row r="377" spans="1:12" ht="15">
      <c r="A377" s="85" t="s">
        <v>2027</v>
      </c>
      <c r="B377" s="85" t="s">
        <v>1931</v>
      </c>
      <c r="C377" s="85">
        <v>2</v>
      </c>
      <c r="D377" s="122">
        <v>0.003816793893129771</v>
      </c>
      <c r="E377" s="122">
        <v>2.100370545117563</v>
      </c>
      <c r="F377" s="85" t="s">
        <v>1392</v>
      </c>
      <c r="G377" s="85" t="b">
        <v>0</v>
      </c>
      <c r="H377" s="85" t="b">
        <v>0</v>
      </c>
      <c r="I377" s="85" t="b">
        <v>0</v>
      </c>
      <c r="J377" s="85" t="b">
        <v>0</v>
      </c>
      <c r="K377" s="85" t="b">
        <v>0</v>
      </c>
      <c r="L377" s="85" t="b">
        <v>0</v>
      </c>
    </row>
    <row r="378" spans="1:12" ht="15">
      <c r="A378" s="85" t="s">
        <v>1931</v>
      </c>
      <c r="B378" s="85" t="s">
        <v>2028</v>
      </c>
      <c r="C378" s="85">
        <v>2</v>
      </c>
      <c r="D378" s="122">
        <v>0.003816793893129771</v>
      </c>
      <c r="E378" s="122">
        <v>2.100370545117563</v>
      </c>
      <c r="F378" s="85" t="s">
        <v>1392</v>
      </c>
      <c r="G378" s="85" t="b">
        <v>0</v>
      </c>
      <c r="H378" s="85" t="b">
        <v>0</v>
      </c>
      <c r="I378" s="85" t="b">
        <v>0</v>
      </c>
      <c r="J378" s="85" t="b">
        <v>0</v>
      </c>
      <c r="K378" s="85" t="b">
        <v>0</v>
      </c>
      <c r="L378" s="85" t="b">
        <v>0</v>
      </c>
    </row>
    <row r="379" spans="1:12" ht="15">
      <c r="A379" s="85" t="s">
        <v>2028</v>
      </c>
      <c r="B379" s="85" t="s">
        <v>2029</v>
      </c>
      <c r="C379" s="85">
        <v>2</v>
      </c>
      <c r="D379" s="122">
        <v>0.003816793893129771</v>
      </c>
      <c r="E379" s="122">
        <v>2.401400540781544</v>
      </c>
      <c r="F379" s="85" t="s">
        <v>1392</v>
      </c>
      <c r="G379" s="85" t="b">
        <v>0</v>
      </c>
      <c r="H379" s="85" t="b">
        <v>0</v>
      </c>
      <c r="I379" s="85" t="b">
        <v>0</v>
      </c>
      <c r="J379" s="85" t="b">
        <v>0</v>
      </c>
      <c r="K379" s="85" t="b">
        <v>0</v>
      </c>
      <c r="L379" s="85" t="b">
        <v>0</v>
      </c>
    </row>
    <row r="380" spans="1:12" ht="15">
      <c r="A380" s="85" t="s">
        <v>2029</v>
      </c>
      <c r="B380" s="85" t="s">
        <v>2030</v>
      </c>
      <c r="C380" s="85">
        <v>2</v>
      </c>
      <c r="D380" s="122">
        <v>0.003816793893129771</v>
      </c>
      <c r="E380" s="122">
        <v>2.401400540781544</v>
      </c>
      <c r="F380" s="85" t="s">
        <v>1392</v>
      </c>
      <c r="G380" s="85" t="b">
        <v>0</v>
      </c>
      <c r="H380" s="85" t="b">
        <v>0</v>
      </c>
      <c r="I380" s="85" t="b">
        <v>0</v>
      </c>
      <c r="J380" s="85" t="b">
        <v>0</v>
      </c>
      <c r="K380" s="85" t="b">
        <v>0</v>
      </c>
      <c r="L380" s="85" t="b">
        <v>0</v>
      </c>
    </row>
    <row r="381" spans="1:12" ht="15">
      <c r="A381" s="85" t="s">
        <v>2030</v>
      </c>
      <c r="B381" s="85" t="s">
        <v>2031</v>
      </c>
      <c r="C381" s="85">
        <v>2</v>
      </c>
      <c r="D381" s="122">
        <v>0.003816793893129771</v>
      </c>
      <c r="E381" s="122">
        <v>2.401400540781544</v>
      </c>
      <c r="F381" s="85" t="s">
        <v>1392</v>
      </c>
      <c r="G381" s="85" t="b">
        <v>0</v>
      </c>
      <c r="H381" s="85" t="b">
        <v>0</v>
      </c>
      <c r="I381" s="85" t="b">
        <v>0</v>
      </c>
      <c r="J381" s="85" t="b">
        <v>0</v>
      </c>
      <c r="K381" s="85" t="b">
        <v>0</v>
      </c>
      <c r="L381" s="85" t="b">
        <v>0</v>
      </c>
    </row>
    <row r="382" spans="1:12" ht="15">
      <c r="A382" s="85" t="s">
        <v>2031</v>
      </c>
      <c r="B382" s="85" t="s">
        <v>1876</v>
      </c>
      <c r="C382" s="85">
        <v>2</v>
      </c>
      <c r="D382" s="122">
        <v>0.003816793893129771</v>
      </c>
      <c r="E382" s="122">
        <v>2.100370545117563</v>
      </c>
      <c r="F382" s="85" t="s">
        <v>1392</v>
      </c>
      <c r="G382" s="85" t="b">
        <v>0</v>
      </c>
      <c r="H382" s="85" t="b">
        <v>0</v>
      </c>
      <c r="I382" s="85" t="b">
        <v>0</v>
      </c>
      <c r="J382" s="85" t="b">
        <v>0</v>
      </c>
      <c r="K382" s="85" t="b">
        <v>0</v>
      </c>
      <c r="L382" s="85" t="b">
        <v>0</v>
      </c>
    </row>
    <row r="383" spans="1:12" ht="15">
      <c r="A383" s="85" t="s">
        <v>1876</v>
      </c>
      <c r="B383" s="85" t="s">
        <v>2032</v>
      </c>
      <c r="C383" s="85">
        <v>2</v>
      </c>
      <c r="D383" s="122">
        <v>0.003816793893129771</v>
      </c>
      <c r="E383" s="122">
        <v>2.100370545117563</v>
      </c>
      <c r="F383" s="85" t="s">
        <v>1392</v>
      </c>
      <c r="G383" s="85" t="b">
        <v>0</v>
      </c>
      <c r="H383" s="85" t="b">
        <v>0</v>
      </c>
      <c r="I383" s="85" t="b">
        <v>0</v>
      </c>
      <c r="J383" s="85" t="b">
        <v>0</v>
      </c>
      <c r="K383" s="85" t="b">
        <v>0</v>
      </c>
      <c r="L383" s="85" t="b">
        <v>0</v>
      </c>
    </row>
    <row r="384" spans="1:12" ht="15">
      <c r="A384" s="85" t="s">
        <v>2032</v>
      </c>
      <c r="B384" s="85" t="s">
        <v>2033</v>
      </c>
      <c r="C384" s="85">
        <v>2</v>
      </c>
      <c r="D384" s="122">
        <v>0.003816793893129771</v>
      </c>
      <c r="E384" s="122">
        <v>2.401400540781544</v>
      </c>
      <c r="F384" s="85" t="s">
        <v>1392</v>
      </c>
      <c r="G384" s="85" t="b">
        <v>0</v>
      </c>
      <c r="H384" s="85" t="b">
        <v>0</v>
      </c>
      <c r="I384" s="85" t="b">
        <v>0</v>
      </c>
      <c r="J384" s="85" t="b">
        <v>0</v>
      </c>
      <c r="K384" s="85" t="b">
        <v>0</v>
      </c>
      <c r="L384" s="85" t="b">
        <v>0</v>
      </c>
    </row>
    <row r="385" spans="1:12" ht="15">
      <c r="A385" s="85" t="s">
        <v>2033</v>
      </c>
      <c r="B385" s="85" t="s">
        <v>2034</v>
      </c>
      <c r="C385" s="85">
        <v>2</v>
      </c>
      <c r="D385" s="122">
        <v>0.003816793893129771</v>
      </c>
      <c r="E385" s="122">
        <v>2.401400540781544</v>
      </c>
      <c r="F385" s="85" t="s">
        <v>1392</v>
      </c>
      <c r="G385" s="85" t="b">
        <v>0</v>
      </c>
      <c r="H385" s="85" t="b">
        <v>0</v>
      </c>
      <c r="I385" s="85" t="b">
        <v>0</v>
      </c>
      <c r="J385" s="85" t="b">
        <v>0</v>
      </c>
      <c r="K385" s="85" t="b">
        <v>0</v>
      </c>
      <c r="L385" s="85" t="b">
        <v>0</v>
      </c>
    </row>
    <row r="386" spans="1:12" ht="15">
      <c r="A386" s="85" t="s">
        <v>2034</v>
      </c>
      <c r="B386" s="85" t="s">
        <v>2035</v>
      </c>
      <c r="C386" s="85">
        <v>2</v>
      </c>
      <c r="D386" s="122">
        <v>0.003816793893129771</v>
      </c>
      <c r="E386" s="122">
        <v>2.401400540781544</v>
      </c>
      <c r="F386" s="85" t="s">
        <v>1392</v>
      </c>
      <c r="G386" s="85" t="b">
        <v>0</v>
      </c>
      <c r="H386" s="85" t="b">
        <v>0</v>
      </c>
      <c r="I386" s="85" t="b">
        <v>0</v>
      </c>
      <c r="J386" s="85" t="b">
        <v>0</v>
      </c>
      <c r="K386" s="85" t="b">
        <v>0</v>
      </c>
      <c r="L386" s="85" t="b">
        <v>0</v>
      </c>
    </row>
    <row r="387" spans="1:12" ht="15">
      <c r="A387" s="85" t="s">
        <v>2035</v>
      </c>
      <c r="B387" s="85" t="s">
        <v>2036</v>
      </c>
      <c r="C387" s="85">
        <v>2</v>
      </c>
      <c r="D387" s="122">
        <v>0.003816793893129771</v>
      </c>
      <c r="E387" s="122">
        <v>2.401400540781544</v>
      </c>
      <c r="F387" s="85" t="s">
        <v>1392</v>
      </c>
      <c r="G387" s="85" t="b">
        <v>0</v>
      </c>
      <c r="H387" s="85" t="b">
        <v>0</v>
      </c>
      <c r="I387" s="85" t="b">
        <v>0</v>
      </c>
      <c r="J387" s="85" t="b">
        <v>0</v>
      </c>
      <c r="K387" s="85" t="b">
        <v>0</v>
      </c>
      <c r="L387" s="85" t="b">
        <v>0</v>
      </c>
    </row>
    <row r="388" spans="1:12" ht="15">
      <c r="A388" s="85" t="s">
        <v>2036</v>
      </c>
      <c r="B388" s="85" t="s">
        <v>1930</v>
      </c>
      <c r="C388" s="85">
        <v>2</v>
      </c>
      <c r="D388" s="122">
        <v>0.003816793893129771</v>
      </c>
      <c r="E388" s="122">
        <v>2.100370545117563</v>
      </c>
      <c r="F388" s="85" t="s">
        <v>1392</v>
      </c>
      <c r="G388" s="85" t="b">
        <v>0</v>
      </c>
      <c r="H388" s="85" t="b">
        <v>0</v>
      </c>
      <c r="I388" s="85" t="b">
        <v>0</v>
      </c>
      <c r="J388" s="85" t="b">
        <v>0</v>
      </c>
      <c r="K388" s="85" t="b">
        <v>0</v>
      </c>
      <c r="L388" s="85" t="b">
        <v>0</v>
      </c>
    </row>
    <row r="389" spans="1:12" ht="15">
      <c r="A389" s="85" t="s">
        <v>1930</v>
      </c>
      <c r="B389" s="85" t="s">
        <v>2037</v>
      </c>
      <c r="C389" s="85">
        <v>2</v>
      </c>
      <c r="D389" s="122">
        <v>0.003816793893129771</v>
      </c>
      <c r="E389" s="122">
        <v>2.100370545117563</v>
      </c>
      <c r="F389" s="85" t="s">
        <v>1392</v>
      </c>
      <c r="G389" s="85" t="b">
        <v>0</v>
      </c>
      <c r="H389" s="85" t="b">
        <v>0</v>
      </c>
      <c r="I389" s="85" t="b">
        <v>0</v>
      </c>
      <c r="J389" s="85" t="b">
        <v>0</v>
      </c>
      <c r="K389" s="85" t="b">
        <v>0</v>
      </c>
      <c r="L389" s="85" t="b">
        <v>0</v>
      </c>
    </row>
    <row r="390" spans="1:12" ht="15">
      <c r="A390" s="85" t="s">
        <v>2037</v>
      </c>
      <c r="B390" s="85" t="s">
        <v>2038</v>
      </c>
      <c r="C390" s="85">
        <v>2</v>
      </c>
      <c r="D390" s="122">
        <v>0.003816793893129771</v>
      </c>
      <c r="E390" s="122">
        <v>2.401400540781544</v>
      </c>
      <c r="F390" s="85" t="s">
        <v>1392</v>
      </c>
      <c r="G390" s="85" t="b">
        <v>0</v>
      </c>
      <c r="H390" s="85" t="b">
        <v>0</v>
      </c>
      <c r="I390" s="85" t="b">
        <v>0</v>
      </c>
      <c r="J390" s="85" t="b">
        <v>0</v>
      </c>
      <c r="K390" s="85" t="b">
        <v>0</v>
      </c>
      <c r="L390" s="85" t="b">
        <v>0</v>
      </c>
    </row>
    <row r="391" spans="1:12" ht="15">
      <c r="A391" s="85" t="s">
        <v>2038</v>
      </c>
      <c r="B391" s="85" t="s">
        <v>2039</v>
      </c>
      <c r="C391" s="85">
        <v>2</v>
      </c>
      <c r="D391" s="122">
        <v>0.003816793893129771</v>
      </c>
      <c r="E391" s="122">
        <v>2.401400540781544</v>
      </c>
      <c r="F391" s="85" t="s">
        <v>1392</v>
      </c>
      <c r="G391" s="85" t="b">
        <v>0</v>
      </c>
      <c r="H391" s="85" t="b">
        <v>0</v>
      </c>
      <c r="I391" s="85" t="b">
        <v>0</v>
      </c>
      <c r="J391" s="85" t="b">
        <v>0</v>
      </c>
      <c r="K391" s="85" t="b">
        <v>0</v>
      </c>
      <c r="L391" s="85" t="b">
        <v>0</v>
      </c>
    </row>
    <row r="392" spans="1:12" ht="15">
      <c r="A392" s="85" t="s">
        <v>2039</v>
      </c>
      <c r="B392" s="85" t="s">
        <v>2040</v>
      </c>
      <c r="C392" s="85">
        <v>2</v>
      </c>
      <c r="D392" s="122">
        <v>0.003816793893129771</v>
      </c>
      <c r="E392" s="122">
        <v>2.401400540781544</v>
      </c>
      <c r="F392" s="85" t="s">
        <v>1392</v>
      </c>
      <c r="G392" s="85" t="b">
        <v>0</v>
      </c>
      <c r="H392" s="85" t="b">
        <v>0</v>
      </c>
      <c r="I392" s="85" t="b">
        <v>0</v>
      </c>
      <c r="J392" s="85" t="b">
        <v>0</v>
      </c>
      <c r="K392" s="85" t="b">
        <v>0</v>
      </c>
      <c r="L392" s="85" t="b">
        <v>0</v>
      </c>
    </row>
    <row r="393" spans="1:12" ht="15">
      <c r="A393" s="85" t="s">
        <v>2040</v>
      </c>
      <c r="B393" s="85" t="s">
        <v>2041</v>
      </c>
      <c r="C393" s="85">
        <v>2</v>
      </c>
      <c r="D393" s="122">
        <v>0.003816793893129771</v>
      </c>
      <c r="E393" s="122">
        <v>2.401400540781544</v>
      </c>
      <c r="F393" s="85" t="s">
        <v>1392</v>
      </c>
      <c r="G393" s="85" t="b">
        <v>0</v>
      </c>
      <c r="H393" s="85" t="b">
        <v>0</v>
      </c>
      <c r="I393" s="85" t="b">
        <v>0</v>
      </c>
      <c r="J393" s="85" t="b">
        <v>0</v>
      </c>
      <c r="K393" s="85" t="b">
        <v>0</v>
      </c>
      <c r="L393" s="85" t="b">
        <v>0</v>
      </c>
    </row>
    <row r="394" spans="1:12" ht="15">
      <c r="A394" s="85" t="s">
        <v>2041</v>
      </c>
      <c r="B394" s="85" t="s">
        <v>1932</v>
      </c>
      <c r="C394" s="85">
        <v>2</v>
      </c>
      <c r="D394" s="122">
        <v>0.003816793893129771</v>
      </c>
      <c r="E394" s="122">
        <v>2.100370545117563</v>
      </c>
      <c r="F394" s="85" t="s">
        <v>1392</v>
      </c>
      <c r="G394" s="85" t="b">
        <v>0</v>
      </c>
      <c r="H394" s="85" t="b">
        <v>0</v>
      </c>
      <c r="I394" s="85" t="b">
        <v>0</v>
      </c>
      <c r="J394" s="85" t="b">
        <v>0</v>
      </c>
      <c r="K394" s="85" t="b">
        <v>0</v>
      </c>
      <c r="L394" s="85" t="b">
        <v>0</v>
      </c>
    </row>
    <row r="395" spans="1:12" ht="15">
      <c r="A395" s="85" t="s">
        <v>1932</v>
      </c>
      <c r="B395" s="85" t="s">
        <v>1931</v>
      </c>
      <c r="C395" s="85">
        <v>2</v>
      </c>
      <c r="D395" s="122">
        <v>0.003816793893129771</v>
      </c>
      <c r="E395" s="122">
        <v>1.7993405494535817</v>
      </c>
      <c r="F395" s="85" t="s">
        <v>1392</v>
      </c>
      <c r="G395" s="85" t="b">
        <v>0</v>
      </c>
      <c r="H395" s="85" t="b">
        <v>0</v>
      </c>
      <c r="I395" s="85" t="b">
        <v>0</v>
      </c>
      <c r="J395" s="85" t="b">
        <v>0</v>
      </c>
      <c r="K395" s="85" t="b">
        <v>0</v>
      </c>
      <c r="L395" s="85" t="b">
        <v>0</v>
      </c>
    </row>
    <row r="396" spans="1:12" ht="15">
      <c r="A396" s="85" t="s">
        <v>1931</v>
      </c>
      <c r="B396" s="85" t="s">
        <v>1932</v>
      </c>
      <c r="C396" s="85">
        <v>2</v>
      </c>
      <c r="D396" s="122">
        <v>0.003816793893129771</v>
      </c>
      <c r="E396" s="122">
        <v>1.7993405494535817</v>
      </c>
      <c r="F396" s="85" t="s">
        <v>1392</v>
      </c>
      <c r="G396" s="85" t="b">
        <v>0</v>
      </c>
      <c r="H396" s="85" t="b">
        <v>0</v>
      </c>
      <c r="I396" s="85" t="b">
        <v>0</v>
      </c>
      <c r="J396" s="85" t="b">
        <v>0</v>
      </c>
      <c r="K396" s="85" t="b">
        <v>0</v>
      </c>
      <c r="L396" s="85" t="b">
        <v>0</v>
      </c>
    </row>
    <row r="397" spans="1:12" ht="15">
      <c r="A397" s="85" t="s">
        <v>1932</v>
      </c>
      <c r="B397" s="85" t="s">
        <v>2042</v>
      </c>
      <c r="C397" s="85">
        <v>2</v>
      </c>
      <c r="D397" s="122">
        <v>0.003816793893129771</v>
      </c>
      <c r="E397" s="122">
        <v>2.100370545117563</v>
      </c>
      <c r="F397" s="85" t="s">
        <v>1392</v>
      </c>
      <c r="G397" s="85" t="b">
        <v>0</v>
      </c>
      <c r="H397" s="85" t="b">
        <v>0</v>
      </c>
      <c r="I397" s="85" t="b">
        <v>0</v>
      </c>
      <c r="J397" s="85" t="b">
        <v>0</v>
      </c>
      <c r="K397" s="85" t="b">
        <v>0</v>
      </c>
      <c r="L397" s="85" t="b">
        <v>0</v>
      </c>
    </row>
    <row r="398" spans="1:12" ht="15">
      <c r="A398" s="85" t="s">
        <v>2042</v>
      </c>
      <c r="B398" s="85" t="s">
        <v>2043</v>
      </c>
      <c r="C398" s="85">
        <v>2</v>
      </c>
      <c r="D398" s="122">
        <v>0.003816793893129771</v>
      </c>
      <c r="E398" s="122">
        <v>2.401400540781544</v>
      </c>
      <c r="F398" s="85" t="s">
        <v>1392</v>
      </c>
      <c r="G398" s="85" t="b">
        <v>0</v>
      </c>
      <c r="H398" s="85" t="b">
        <v>0</v>
      </c>
      <c r="I398" s="85" t="b">
        <v>0</v>
      </c>
      <c r="J398" s="85" t="b">
        <v>0</v>
      </c>
      <c r="K398" s="85" t="b">
        <v>0</v>
      </c>
      <c r="L398" s="85" t="b">
        <v>0</v>
      </c>
    </row>
    <row r="399" spans="1:12" ht="15">
      <c r="A399" s="85" t="s">
        <v>1505</v>
      </c>
      <c r="B399" s="85" t="s">
        <v>1506</v>
      </c>
      <c r="C399" s="85">
        <v>5</v>
      </c>
      <c r="D399" s="122">
        <v>0.007120060706209851</v>
      </c>
      <c r="E399" s="122">
        <v>0.9849362535641241</v>
      </c>
      <c r="F399" s="85" t="s">
        <v>1393</v>
      </c>
      <c r="G399" s="85" t="b">
        <v>0</v>
      </c>
      <c r="H399" s="85" t="b">
        <v>0</v>
      </c>
      <c r="I399" s="85" t="b">
        <v>0</v>
      </c>
      <c r="J399" s="85" t="b">
        <v>0</v>
      </c>
      <c r="K399" s="85" t="b">
        <v>0</v>
      </c>
      <c r="L399" s="85" t="b">
        <v>0</v>
      </c>
    </row>
    <row r="400" spans="1:12" ht="15">
      <c r="A400" s="85" t="s">
        <v>1505</v>
      </c>
      <c r="B400" s="85" t="s">
        <v>1532</v>
      </c>
      <c r="C400" s="85">
        <v>5</v>
      </c>
      <c r="D400" s="122">
        <v>0.007120060706209851</v>
      </c>
      <c r="E400" s="122">
        <v>1.36514749527573</v>
      </c>
      <c r="F400" s="85" t="s">
        <v>1393</v>
      </c>
      <c r="G400" s="85" t="b">
        <v>0</v>
      </c>
      <c r="H400" s="85" t="b">
        <v>0</v>
      </c>
      <c r="I400" s="85" t="b">
        <v>0</v>
      </c>
      <c r="J400" s="85" t="b">
        <v>0</v>
      </c>
      <c r="K400" s="85" t="b">
        <v>0</v>
      </c>
      <c r="L400" s="85" t="b">
        <v>0</v>
      </c>
    </row>
    <row r="401" spans="1:12" ht="15">
      <c r="A401" s="85" t="s">
        <v>1533</v>
      </c>
      <c r="B401" s="85" t="s">
        <v>1534</v>
      </c>
      <c r="C401" s="85">
        <v>4</v>
      </c>
      <c r="D401" s="122">
        <v>0.00714788396583764</v>
      </c>
      <c r="E401" s="122">
        <v>1.8044801891059927</v>
      </c>
      <c r="F401" s="85" t="s">
        <v>1393</v>
      </c>
      <c r="G401" s="85" t="b">
        <v>0</v>
      </c>
      <c r="H401" s="85" t="b">
        <v>0</v>
      </c>
      <c r="I401" s="85" t="b">
        <v>0</v>
      </c>
      <c r="J401" s="85" t="b">
        <v>0</v>
      </c>
      <c r="K401" s="85" t="b">
        <v>0</v>
      </c>
      <c r="L401" s="85" t="b">
        <v>0</v>
      </c>
    </row>
    <row r="402" spans="1:12" ht="15">
      <c r="A402" s="85" t="s">
        <v>1534</v>
      </c>
      <c r="B402" s="85" t="s">
        <v>1535</v>
      </c>
      <c r="C402" s="85">
        <v>4</v>
      </c>
      <c r="D402" s="122">
        <v>0.00714788396583764</v>
      </c>
      <c r="E402" s="122">
        <v>1.8044801891059927</v>
      </c>
      <c r="F402" s="85" t="s">
        <v>1393</v>
      </c>
      <c r="G402" s="85" t="b">
        <v>0</v>
      </c>
      <c r="H402" s="85" t="b">
        <v>0</v>
      </c>
      <c r="I402" s="85" t="b">
        <v>0</v>
      </c>
      <c r="J402" s="85" t="b">
        <v>0</v>
      </c>
      <c r="K402" s="85" t="b">
        <v>0</v>
      </c>
      <c r="L402" s="85" t="b">
        <v>0</v>
      </c>
    </row>
    <row r="403" spans="1:12" ht="15">
      <c r="A403" s="85" t="s">
        <v>1535</v>
      </c>
      <c r="B403" s="85" t="s">
        <v>1536</v>
      </c>
      <c r="C403" s="85">
        <v>4</v>
      </c>
      <c r="D403" s="122">
        <v>0.00714788396583764</v>
      </c>
      <c r="E403" s="122">
        <v>1.8044801891059927</v>
      </c>
      <c r="F403" s="85" t="s">
        <v>1393</v>
      </c>
      <c r="G403" s="85" t="b">
        <v>0</v>
      </c>
      <c r="H403" s="85" t="b">
        <v>0</v>
      </c>
      <c r="I403" s="85" t="b">
        <v>0</v>
      </c>
      <c r="J403" s="85" t="b">
        <v>0</v>
      </c>
      <c r="K403" s="85" t="b">
        <v>0</v>
      </c>
      <c r="L403" s="85" t="b">
        <v>0</v>
      </c>
    </row>
    <row r="404" spans="1:12" ht="15">
      <c r="A404" s="85" t="s">
        <v>1536</v>
      </c>
      <c r="B404" s="85" t="s">
        <v>1577</v>
      </c>
      <c r="C404" s="85">
        <v>4</v>
      </c>
      <c r="D404" s="122">
        <v>0.00714788396583764</v>
      </c>
      <c r="E404" s="122">
        <v>1.8044801891059927</v>
      </c>
      <c r="F404" s="85" t="s">
        <v>1393</v>
      </c>
      <c r="G404" s="85" t="b">
        <v>0</v>
      </c>
      <c r="H404" s="85" t="b">
        <v>0</v>
      </c>
      <c r="I404" s="85" t="b">
        <v>0</v>
      </c>
      <c r="J404" s="85" t="b">
        <v>0</v>
      </c>
      <c r="K404" s="85" t="b">
        <v>0</v>
      </c>
      <c r="L404" s="85" t="b">
        <v>0</v>
      </c>
    </row>
    <row r="405" spans="1:12" ht="15">
      <c r="A405" s="85" t="s">
        <v>1577</v>
      </c>
      <c r="B405" s="85" t="s">
        <v>1578</v>
      </c>
      <c r="C405" s="85">
        <v>4</v>
      </c>
      <c r="D405" s="122">
        <v>0.00714788396583764</v>
      </c>
      <c r="E405" s="122">
        <v>1.8044801891059927</v>
      </c>
      <c r="F405" s="85" t="s">
        <v>1393</v>
      </c>
      <c r="G405" s="85" t="b">
        <v>0</v>
      </c>
      <c r="H405" s="85" t="b">
        <v>0</v>
      </c>
      <c r="I405" s="85" t="b">
        <v>0</v>
      </c>
      <c r="J405" s="85" t="b">
        <v>0</v>
      </c>
      <c r="K405" s="85" t="b">
        <v>0</v>
      </c>
      <c r="L405" s="85" t="b">
        <v>0</v>
      </c>
    </row>
    <row r="406" spans="1:12" ht="15">
      <c r="A406" s="85" t="s">
        <v>1578</v>
      </c>
      <c r="B406" s="85" t="s">
        <v>1531</v>
      </c>
      <c r="C406" s="85">
        <v>4</v>
      </c>
      <c r="D406" s="122">
        <v>0.00714788396583764</v>
      </c>
      <c r="E406" s="122">
        <v>1.7075701760979365</v>
      </c>
      <c r="F406" s="85" t="s">
        <v>1393</v>
      </c>
      <c r="G406" s="85" t="b">
        <v>0</v>
      </c>
      <c r="H406" s="85" t="b">
        <v>0</v>
      </c>
      <c r="I406" s="85" t="b">
        <v>0</v>
      </c>
      <c r="J406" s="85" t="b">
        <v>0</v>
      </c>
      <c r="K406" s="85" t="b">
        <v>0</v>
      </c>
      <c r="L406" s="85" t="b">
        <v>0</v>
      </c>
    </row>
    <row r="407" spans="1:12" ht="15">
      <c r="A407" s="85" t="s">
        <v>1531</v>
      </c>
      <c r="B407" s="85" t="s">
        <v>1579</v>
      </c>
      <c r="C407" s="85">
        <v>4</v>
      </c>
      <c r="D407" s="122">
        <v>0.00714788396583764</v>
      </c>
      <c r="E407" s="122">
        <v>1.7075701760979365</v>
      </c>
      <c r="F407" s="85" t="s">
        <v>1393</v>
      </c>
      <c r="G407" s="85" t="b">
        <v>0</v>
      </c>
      <c r="H407" s="85" t="b">
        <v>0</v>
      </c>
      <c r="I407" s="85" t="b">
        <v>0</v>
      </c>
      <c r="J407" s="85" t="b">
        <v>0</v>
      </c>
      <c r="K407" s="85" t="b">
        <v>0</v>
      </c>
      <c r="L407" s="85" t="b">
        <v>0</v>
      </c>
    </row>
    <row r="408" spans="1:12" ht="15">
      <c r="A408" s="85" t="s">
        <v>1579</v>
      </c>
      <c r="B408" s="85" t="s">
        <v>1530</v>
      </c>
      <c r="C408" s="85">
        <v>4</v>
      </c>
      <c r="D408" s="122">
        <v>0.00714788396583764</v>
      </c>
      <c r="E408" s="122">
        <v>1.7075701760979365</v>
      </c>
      <c r="F408" s="85" t="s">
        <v>1393</v>
      </c>
      <c r="G408" s="85" t="b">
        <v>0</v>
      </c>
      <c r="H408" s="85" t="b">
        <v>0</v>
      </c>
      <c r="I408" s="85" t="b">
        <v>0</v>
      </c>
      <c r="J408" s="85" t="b">
        <v>0</v>
      </c>
      <c r="K408" s="85" t="b">
        <v>0</v>
      </c>
      <c r="L408" s="85" t="b">
        <v>0</v>
      </c>
    </row>
    <row r="409" spans="1:12" ht="15">
      <c r="A409" s="85" t="s">
        <v>1530</v>
      </c>
      <c r="B409" s="85" t="s">
        <v>1580</v>
      </c>
      <c r="C409" s="85">
        <v>4</v>
      </c>
      <c r="D409" s="122">
        <v>0.00714788396583764</v>
      </c>
      <c r="E409" s="122">
        <v>1.7075701760979365</v>
      </c>
      <c r="F409" s="85" t="s">
        <v>1393</v>
      </c>
      <c r="G409" s="85" t="b">
        <v>0</v>
      </c>
      <c r="H409" s="85" t="b">
        <v>0</v>
      </c>
      <c r="I409" s="85" t="b">
        <v>0</v>
      </c>
      <c r="J409" s="85" t="b">
        <v>0</v>
      </c>
      <c r="K409" s="85" t="b">
        <v>0</v>
      </c>
      <c r="L409" s="85" t="b">
        <v>0</v>
      </c>
    </row>
    <row r="410" spans="1:12" ht="15">
      <c r="A410" s="85" t="s">
        <v>1580</v>
      </c>
      <c r="B410" s="85" t="s">
        <v>1581</v>
      </c>
      <c r="C410" s="85">
        <v>4</v>
      </c>
      <c r="D410" s="122">
        <v>0.00714788396583764</v>
      </c>
      <c r="E410" s="122">
        <v>1.8044801891059927</v>
      </c>
      <c r="F410" s="85" t="s">
        <v>1393</v>
      </c>
      <c r="G410" s="85" t="b">
        <v>0</v>
      </c>
      <c r="H410" s="85" t="b">
        <v>0</v>
      </c>
      <c r="I410" s="85" t="b">
        <v>0</v>
      </c>
      <c r="J410" s="85" t="b">
        <v>0</v>
      </c>
      <c r="K410" s="85" t="b">
        <v>0</v>
      </c>
      <c r="L410" s="85" t="b">
        <v>0</v>
      </c>
    </row>
    <row r="411" spans="1:12" ht="15">
      <c r="A411" s="85" t="s">
        <v>1581</v>
      </c>
      <c r="B411" s="85" t="s">
        <v>1865</v>
      </c>
      <c r="C411" s="85">
        <v>4</v>
      </c>
      <c r="D411" s="122">
        <v>0.00714788396583764</v>
      </c>
      <c r="E411" s="122">
        <v>1.8044801891059927</v>
      </c>
      <c r="F411" s="85" t="s">
        <v>1393</v>
      </c>
      <c r="G411" s="85" t="b">
        <v>0</v>
      </c>
      <c r="H411" s="85" t="b">
        <v>0</v>
      </c>
      <c r="I411" s="85" t="b">
        <v>0</v>
      </c>
      <c r="J411" s="85" t="b">
        <v>0</v>
      </c>
      <c r="K411" s="85" t="b">
        <v>0</v>
      </c>
      <c r="L411" s="85" t="b">
        <v>0</v>
      </c>
    </row>
    <row r="412" spans="1:12" ht="15">
      <c r="A412" s="85" t="s">
        <v>1865</v>
      </c>
      <c r="B412" s="85" t="s">
        <v>1866</v>
      </c>
      <c r="C412" s="85">
        <v>4</v>
      </c>
      <c r="D412" s="122">
        <v>0.00714788396583764</v>
      </c>
      <c r="E412" s="122">
        <v>1.8044801891059927</v>
      </c>
      <c r="F412" s="85" t="s">
        <v>1393</v>
      </c>
      <c r="G412" s="85" t="b">
        <v>0</v>
      </c>
      <c r="H412" s="85" t="b">
        <v>0</v>
      </c>
      <c r="I412" s="85" t="b">
        <v>0</v>
      </c>
      <c r="J412" s="85" t="b">
        <v>0</v>
      </c>
      <c r="K412" s="85" t="b">
        <v>0</v>
      </c>
      <c r="L412" s="85" t="b">
        <v>0</v>
      </c>
    </row>
    <row r="413" spans="1:12" ht="15">
      <c r="A413" s="85" t="s">
        <v>1866</v>
      </c>
      <c r="B413" s="85" t="s">
        <v>1867</v>
      </c>
      <c r="C413" s="85">
        <v>4</v>
      </c>
      <c r="D413" s="122">
        <v>0.00714788396583764</v>
      </c>
      <c r="E413" s="122">
        <v>1.8044801891059927</v>
      </c>
      <c r="F413" s="85" t="s">
        <v>1393</v>
      </c>
      <c r="G413" s="85" t="b">
        <v>0</v>
      </c>
      <c r="H413" s="85" t="b">
        <v>0</v>
      </c>
      <c r="I413" s="85" t="b">
        <v>0</v>
      </c>
      <c r="J413" s="85" t="b">
        <v>0</v>
      </c>
      <c r="K413" s="85" t="b">
        <v>0</v>
      </c>
      <c r="L413" s="85" t="b">
        <v>0</v>
      </c>
    </row>
    <row r="414" spans="1:12" ht="15">
      <c r="A414" s="85" t="s">
        <v>1867</v>
      </c>
      <c r="B414" s="85" t="s">
        <v>1868</v>
      </c>
      <c r="C414" s="85">
        <v>4</v>
      </c>
      <c r="D414" s="122">
        <v>0.00714788396583764</v>
      </c>
      <c r="E414" s="122">
        <v>1.8044801891059927</v>
      </c>
      <c r="F414" s="85" t="s">
        <v>1393</v>
      </c>
      <c r="G414" s="85" t="b">
        <v>0</v>
      </c>
      <c r="H414" s="85" t="b">
        <v>0</v>
      </c>
      <c r="I414" s="85" t="b">
        <v>0</v>
      </c>
      <c r="J414" s="85" t="b">
        <v>0</v>
      </c>
      <c r="K414" s="85" t="b">
        <v>0</v>
      </c>
      <c r="L414" s="85" t="b">
        <v>0</v>
      </c>
    </row>
    <row r="415" spans="1:12" ht="15">
      <c r="A415" s="85" t="s">
        <v>1868</v>
      </c>
      <c r="B415" s="85" t="s">
        <v>1869</v>
      </c>
      <c r="C415" s="85">
        <v>4</v>
      </c>
      <c r="D415" s="122">
        <v>0.00714788396583764</v>
      </c>
      <c r="E415" s="122">
        <v>1.8044801891059927</v>
      </c>
      <c r="F415" s="85" t="s">
        <v>1393</v>
      </c>
      <c r="G415" s="85" t="b">
        <v>0</v>
      </c>
      <c r="H415" s="85" t="b">
        <v>0</v>
      </c>
      <c r="I415" s="85" t="b">
        <v>0</v>
      </c>
      <c r="J415" s="85" t="b">
        <v>0</v>
      </c>
      <c r="K415" s="85" t="b">
        <v>0</v>
      </c>
      <c r="L415" s="85" t="b">
        <v>0</v>
      </c>
    </row>
    <row r="416" spans="1:12" ht="15">
      <c r="A416" s="85" t="s">
        <v>1869</v>
      </c>
      <c r="B416" s="85" t="s">
        <v>1870</v>
      </c>
      <c r="C416" s="85">
        <v>4</v>
      </c>
      <c r="D416" s="122">
        <v>0.00714788396583764</v>
      </c>
      <c r="E416" s="122">
        <v>1.8044801891059927</v>
      </c>
      <c r="F416" s="85" t="s">
        <v>1393</v>
      </c>
      <c r="G416" s="85" t="b">
        <v>0</v>
      </c>
      <c r="H416" s="85" t="b">
        <v>0</v>
      </c>
      <c r="I416" s="85" t="b">
        <v>0</v>
      </c>
      <c r="J416" s="85" t="b">
        <v>0</v>
      </c>
      <c r="K416" s="85" t="b">
        <v>0</v>
      </c>
      <c r="L416" s="85" t="b">
        <v>0</v>
      </c>
    </row>
    <row r="417" spans="1:12" ht="15">
      <c r="A417" s="85" t="s">
        <v>1870</v>
      </c>
      <c r="B417" s="85" t="s">
        <v>1871</v>
      </c>
      <c r="C417" s="85">
        <v>4</v>
      </c>
      <c r="D417" s="122">
        <v>0.00714788396583764</v>
      </c>
      <c r="E417" s="122">
        <v>1.8044801891059927</v>
      </c>
      <c r="F417" s="85" t="s">
        <v>1393</v>
      </c>
      <c r="G417" s="85" t="b">
        <v>0</v>
      </c>
      <c r="H417" s="85" t="b">
        <v>0</v>
      </c>
      <c r="I417" s="85" t="b">
        <v>0</v>
      </c>
      <c r="J417" s="85" t="b">
        <v>0</v>
      </c>
      <c r="K417" s="85" t="b">
        <v>0</v>
      </c>
      <c r="L417" s="85" t="b">
        <v>0</v>
      </c>
    </row>
    <row r="418" spans="1:12" ht="15">
      <c r="A418" s="85" t="s">
        <v>1871</v>
      </c>
      <c r="B418" s="85" t="s">
        <v>1506</v>
      </c>
      <c r="C418" s="85">
        <v>4</v>
      </c>
      <c r="D418" s="122">
        <v>0.00714788396583764</v>
      </c>
      <c r="E418" s="122">
        <v>1.3273589343863303</v>
      </c>
      <c r="F418" s="85" t="s">
        <v>1393</v>
      </c>
      <c r="G418" s="85" t="b">
        <v>0</v>
      </c>
      <c r="H418" s="85" t="b">
        <v>0</v>
      </c>
      <c r="I418" s="85" t="b">
        <v>0</v>
      </c>
      <c r="J418" s="85" t="b">
        <v>0</v>
      </c>
      <c r="K418" s="85" t="b">
        <v>0</v>
      </c>
      <c r="L418" s="85" t="b">
        <v>0</v>
      </c>
    </row>
    <row r="419" spans="1:12" ht="15">
      <c r="A419" s="85" t="s">
        <v>1506</v>
      </c>
      <c r="B419" s="85" t="s">
        <v>1857</v>
      </c>
      <c r="C419" s="85">
        <v>4</v>
      </c>
      <c r="D419" s="122">
        <v>0.00714788396583764</v>
      </c>
      <c r="E419" s="122">
        <v>1.7075701760979365</v>
      </c>
      <c r="F419" s="85" t="s">
        <v>1393</v>
      </c>
      <c r="G419" s="85" t="b">
        <v>0</v>
      </c>
      <c r="H419" s="85" t="b">
        <v>0</v>
      </c>
      <c r="I419" s="85" t="b">
        <v>0</v>
      </c>
      <c r="J419" s="85" t="b">
        <v>0</v>
      </c>
      <c r="K419" s="85" t="b">
        <v>0</v>
      </c>
      <c r="L419" s="85" t="b">
        <v>0</v>
      </c>
    </row>
    <row r="420" spans="1:12" ht="15">
      <c r="A420" s="85" t="s">
        <v>1857</v>
      </c>
      <c r="B420" s="85" t="s">
        <v>1505</v>
      </c>
      <c r="C420" s="85">
        <v>4</v>
      </c>
      <c r="D420" s="122">
        <v>0.00714788396583764</v>
      </c>
      <c r="E420" s="122">
        <v>1.4065401804339552</v>
      </c>
      <c r="F420" s="85" t="s">
        <v>1393</v>
      </c>
      <c r="G420" s="85" t="b">
        <v>0</v>
      </c>
      <c r="H420" s="85" t="b">
        <v>0</v>
      </c>
      <c r="I420" s="85" t="b">
        <v>0</v>
      </c>
      <c r="J420" s="85" t="b">
        <v>0</v>
      </c>
      <c r="K420" s="85" t="b">
        <v>0</v>
      </c>
      <c r="L420" s="85" t="b">
        <v>0</v>
      </c>
    </row>
    <row r="421" spans="1:12" ht="15">
      <c r="A421" s="85" t="s">
        <v>1877</v>
      </c>
      <c r="B421" s="85" t="s">
        <v>1878</v>
      </c>
      <c r="C421" s="85">
        <v>3</v>
      </c>
      <c r="D421" s="122">
        <v>0.0067647190036849705</v>
      </c>
      <c r="E421" s="122">
        <v>1.9294189257142929</v>
      </c>
      <c r="F421" s="85" t="s">
        <v>1393</v>
      </c>
      <c r="G421" s="85" t="b">
        <v>0</v>
      </c>
      <c r="H421" s="85" t="b">
        <v>0</v>
      </c>
      <c r="I421" s="85" t="b">
        <v>0</v>
      </c>
      <c r="J421" s="85" t="b">
        <v>0</v>
      </c>
      <c r="K421" s="85" t="b">
        <v>0</v>
      </c>
      <c r="L421" s="85" t="b">
        <v>0</v>
      </c>
    </row>
    <row r="422" spans="1:12" ht="15">
      <c r="A422" s="85" t="s">
        <v>1878</v>
      </c>
      <c r="B422" s="85" t="s">
        <v>1879</v>
      </c>
      <c r="C422" s="85">
        <v>3</v>
      </c>
      <c r="D422" s="122">
        <v>0.0067647190036849705</v>
      </c>
      <c r="E422" s="122">
        <v>1.9294189257142929</v>
      </c>
      <c r="F422" s="85" t="s">
        <v>1393</v>
      </c>
      <c r="G422" s="85" t="b">
        <v>0</v>
      </c>
      <c r="H422" s="85" t="b">
        <v>0</v>
      </c>
      <c r="I422" s="85" t="b">
        <v>0</v>
      </c>
      <c r="J422" s="85" t="b">
        <v>0</v>
      </c>
      <c r="K422" s="85" t="b">
        <v>0</v>
      </c>
      <c r="L422" s="85" t="b">
        <v>0</v>
      </c>
    </row>
    <row r="423" spans="1:12" ht="15">
      <c r="A423" s="85" t="s">
        <v>1879</v>
      </c>
      <c r="B423" s="85" t="s">
        <v>1880</v>
      </c>
      <c r="C423" s="85">
        <v>3</v>
      </c>
      <c r="D423" s="122">
        <v>0.0067647190036849705</v>
      </c>
      <c r="E423" s="122">
        <v>1.9294189257142929</v>
      </c>
      <c r="F423" s="85" t="s">
        <v>1393</v>
      </c>
      <c r="G423" s="85" t="b">
        <v>0</v>
      </c>
      <c r="H423" s="85" t="b">
        <v>0</v>
      </c>
      <c r="I423" s="85" t="b">
        <v>0</v>
      </c>
      <c r="J423" s="85" t="b">
        <v>0</v>
      </c>
      <c r="K423" s="85" t="b">
        <v>0</v>
      </c>
      <c r="L423" s="85" t="b">
        <v>0</v>
      </c>
    </row>
    <row r="424" spans="1:12" ht="15">
      <c r="A424" s="85" t="s">
        <v>1880</v>
      </c>
      <c r="B424" s="85" t="s">
        <v>1881</v>
      </c>
      <c r="C424" s="85">
        <v>3</v>
      </c>
      <c r="D424" s="122">
        <v>0.0067647190036849705</v>
      </c>
      <c r="E424" s="122">
        <v>1.9294189257142929</v>
      </c>
      <c r="F424" s="85" t="s">
        <v>1393</v>
      </c>
      <c r="G424" s="85" t="b">
        <v>0</v>
      </c>
      <c r="H424" s="85" t="b">
        <v>0</v>
      </c>
      <c r="I424" s="85" t="b">
        <v>0</v>
      </c>
      <c r="J424" s="85" t="b">
        <v>0</v>
      </c>
      <c r="K424" s="85" t="b">
        <v>0</v>
      </c>
      <c r="L424" s="85" t="b">
        <v>0</v>
      </c>
    </row>
    <row r="425" spans="1:12" ht="15">
      <c r="A425" s="85" t="s">
        <v>1881</v>
      </c>
      <c r="B425" s="85" t="s">
        <v>1882</v>
      </c>
      <c r="C425" s="85">
        <v>3</v>
      </c>
      <c r="D425" s="122">
        <v>0.0067647190036849705</v>
      </c>
      <c r="E425" s="122">
        <v>1.9294189257142929</v>
      </c>
      <c r="F425" s="85" t="s">
        <v>1393</v>
      </c>
      <c r="G425" s="85" t="b">
        <v>0</v>
      </c>
      <c r="H425" s="85" t="b">
        <v>0</v>
      </c>
      <c r="I425" s="85" t="b">
        <v>0</v>
      </c>
      <c r="J425" s="85" t="b">
        <v>0</v>
      </c>
      <c r="K425" s="85" t="b">
        <v>0</v>
      </c>
      <c r="L425" s="85" t="b">
        <v>0</v>
      </c>
    </row>
    <row r="426" spans="1:12" ht="15">
      <c r="A426" s="85" t="s">
        <v>1882</v>
      </c>
      <c r="B426" s="85" t="s">
        <v>1874</v>
      </c>
      <c r="C426" s="85">
        <v>3</v>
      </c>
      <c r="D426" s="122">
        <v>0.0067647190036849705</v>
      </c>
      <c r="E426" s="122">
        <v>1.9294189257142929</v>
      </c>
      <c r="F426" s="85" t="s">
        <v>1393</v>
      </c>
      <c r="G426" s="85" t="b">
        <v>0</v>
      </c>
      <c r="H426" s="85" t="b">
        <v>0</v>
      </c>
      <c r="I426" s="85" t="b">
        <v>0</v>
      </c>
      <c r="J426" s="85" t="b">
        <v>0</v>
      </c>
      <c r="K426" s="85" t="b">
        <v>0</v>
      </c>
      <c r="L426" s="85" t="b">
        <v>0</v>
      </c>
    </row>
    <row r="427" spans="1:12" ht="15">
      <c r="A427" s="85" t="s">
        <v>1874</v>
      </c>
      <c r="B427" s="85" t="s">
        <v>1883</v>
      </c>
      <c r="C427" s="85">
        <v>3</v>
      </c>
      <c r="D427" s="122">
        <v>0.0067647190036849705</v>
      </c>
      <c r="E427" s="122">
        <v>1.9294189257142929</v>
      </c>
      <c r="F427" s="85" t="s">
        <v>1393</v>
      </c>
      <c r="G427" s="85" t="b">
        <v>0</v>
      </c>
      <c r="H427" s="85" t="b">
        <v>0</v>
      </c>
      <c r="I427" s="85" t="b">
        <v>0</v>
      </c>
      <c r="J427" s="85" t="b">
        <v>0</v>
      </c>
      <c r="K427" s="85" t="b">
        <v>0</v>
      </c>
      <c r="L427" s="85" t="b">
        <v>0</v>
      </c>
    </row>
    <row r="428" spans="1:12" ht="15">
      <c r="A428" s="85" t="s">
        <v>1883</v>
      </c>
      <c r="B428" s="85" t="s">
        <v>1884</v>
      </c>
      <c r="C428" s="85">
        <v>3</v>
      </c>
      <c r="D428" s="122">
        <v>0.0067647190036849705</v>
      </c>
      <c r="E428" s="122">
        <v>1.9294189257142929</v>
      </c>
      <c r="F428" s="85" t="s">
        <v>1393</v>
      </c>
      <c r="G428" s="85" t="b">
        <v>0</v>
      </c>
      <c r="H428" s="85" t="b">
        <v>0</v>
      </c>
      <c r="I428" s="85" t="b">
        <v>0</v>
      </c>
      <c r="J428" s="85" t="b">
        <v>0</v>
      </c>
      <c r="K428" s="85" t="b">
        <v>0</v>
      </c>
      <c r="L428" s="85" t="b">
        <v>0</v>
      </c>
    </row>
    <row r="429" spans="1:12" ht="15">
      <c r="A429" s="85" t="s">
        <v>1884</v>
      </c>
      <c r="B429" s="85" t="s">
        <v>1885</v>
      </c>
      <c r="C429" s="85">
        <v>3</v>
      </c>
      <c r="D429" s="122">
        <v>0.0067647190036849705</v>
      </c>
      <c r="E429" s="122">
        <v>1.9294189257142929</v>
      </c>
      <c r="F429" s="85" t="s">
        <v>1393</v>
      </c>
      <c r="G429" s="85" t="b">
        <v>0</v>
      </c>
      <c r="H429" s="85" t="b">
        <v>0</v>
      </c>
      <c r="I429" s="85" t="b">
        <v>0</v>
      </c>
      <c r="J429" s="85" t="b">
        <v>0</v>
      </c>
      <c r="K429" s="85" t="b">
        <v>0</v>
      </c>
      <c r="L429" s="85" t="b">
        <v>0</v>
      </c>
    </row>
    <row r="430" spans="1:12" ht="15">
      <c r="A430" s="85" t="s">
        <v>1885</v>
      </c>
      <c r="B430" s="85" t="s">
        <v>1886</v>
      </c>
      <c r="C430" s="85">
        <v>3</v>
      </c>
      <c r="D430" s="122">
        <v>0.0067647190036849705</v>
      </c>
      <c r="E430" s="122">
        <v>1.9294189257142929</v>
      </c>
      <c r="F430" s="85" t="s">
        <v>1393</v>
      </c>
      <c r="G430" s="85" t="b">
        <v>0</v>
      </c>
      <c r="H430" s="85" t="b">
        <v>0</v>
      </c>
      <c r="I430" s="85" t="b">
        <v>0</v>
      </c>
      <c r="J430" s="85" t="b">
        <v>0</v>
      </c>
      <c r="K430" s="85" t="b">
        <v>0</v>
      </c>
      <c r="L430" s="85" t="b">
        <v>0</v>
      </c>
    </row>
    <row r="431" spans="1:12" ht="15">
      <c r="A431" s="85" t="s">
        <v>1886</v>
      </c>
      <c r="B431" s="85" t="s">
        <v>1887</v>
      </c>
      <c r="C431" s="85">
        <v>3</v>
      </c>
      <c r="D431" s="122">
        <v>0.0067647190036849705</v>
      </c>
      <c r="E431" s="122">
        <v>1.9294189257142929</v>
      </c>
      <c r="F431" s="85" t="s">
        <v>1393</v>
      </c>
      <c r="G431" s="85" t="b">
        <v>0</v>
      </c>
      <c r="H431" s="85" t="b">
        <v>0</v>
      </c>
      <c r="I431" s="85" t="b">
        <v>0</v>
      </c>
      <c r="J431" s="85" t="b">
        <v>0</v>
      </c>
      <c r="K431" s="85" t="b">
        <v>0</v>
      </c>
      <c r="L431" s="85" t="b">
        <v>0</v>
      </c>
    </row>
    <row r="432" spans="1:12" ht="15">
      <c r="A432" s="85" t="s">
        <v>1887</v>
      </c>
      <c r="B432" s="85" t="s">
        <v>1872</v>
      </c>
      <c r="C432" s="85">
        <v>3</v>
      </c>
      <c r="D432" s="122">
        <v>0.0067647190036849705</v>
      </c>
      <c r="E432" s="122">
        <v>1.9294189257142929</v>
      </c>
      <c r="F432" s="85" t="s">
        <v>1393</v>
      </c>
      <c r="G432" s="85" t="b">
        <v>0</v>
      </c>
      <c r="H432" s="85" t="b">
        <v>0</v>
      </c>
      <c r="I432" s="85" t="b">
        <v>0</v>
      </c>
      <c r="J432" s="85" t="b">
        <v>0</v>
      </c>
      <c r="K432" s="85" t="b">
        <v>0</v>
      </c>
      <c r="L432" s="85" t="b">
        <v>0</v>
      </c>
    </row>
    <row r="433" spans="1:12" ht="15">
      <c r="A433" s="85" t="s">
        <v>1872</v>
      </c>
      <c r="B433" s="85" t="s">
        <v>1888</v>
      </c>
      <c r="C433" s="85">
        <v>3</v>
      </c>
      <c r="D433" s="122">
        <v>0.0067647190036849705</v>
      </c>
      <c r="E433" s="122">
        <v>1.9294189257142929</v>
      </c>
      <c r="F433" s="85" t="s">
        <v>1393</v>
      </c>
      <c r="G433" s="85" t="b">
        <v>0</v>
      </c>
      <c r="H433" s="85" t="b">
        <v>0</v>
      </c>
      <c r="I433" s="85" t="b">
        <v>0</v>
      </c>
      <c r="J433" s="85" t="b">
        <v>0</v>
      </c>
      <c r="K433" s="85" t="b">
        <v>0</v>
      </c>
      <c r="L433" s="85" t="b">
        <v>0</v>
      </c>
    </row>
    <row r="434" spans="1:12" ht="15">
      <c r="A434" s="85" t="s">
        <v>1888</v>
      </c>
      <c r="B434" s="85" t="s">
        <v>1889</v>
      </c>
      <c r="C434" s="85">
        <v>3</v>
      </c>
      <c r="D434" s="122">
        <v>0.0067647190036849705</v>
      </c>
      <c r="E434" s="122">
        <v>1.9294189257142929</v>
      </c>
      <c r="F434" s="85" t="s">
        <v>1393</v>
      </c>
      <c r="G434" s="85" t="b">
        <v>0</v>
      </c>
      <c r="H434" s="85" t="b">
        <v>0</v>
      </c>
      <c r="I434" s="85" t="b">
        <v>0</v>
      </c>
      <c r="J434" s="85" t="b">
        <v>0</v>
      </c>
      <c r="K434" s="85" t="b">
        <v>0</v>
      </c>
      <c r="L434" s="85" t="b">
        <v>0</v>
      </c>
    </row>
    <row r="435" spans="1:12" ht="15">
      <c r="A435" s="85" t="s">
        <v>1889</v>
      </c>
      <c r="B435" s="85" t="s">
        <v>1890</v>
      </c>
      <c r="C435" s="85">
        <v>3</v>
      </c>
      <c r="D435" s="122">
        <v>0.0067647190036849705</v>
      </c>
      <c r="E435" s="122">
        <v>1.9294189257142929</v>
      </c>
      <c r="F435" s="85" t="s">
        <v>1393</v>
      </c>
      <c r="G435" s="85" t="b">
        <v>0</v>
      </c>
      <c r="H435" s="85" t="b">
        <v>0</v>
      </c>
      <c r="I435" s="85" t="b">
        <v>0</v>
      </c>
      <c r="J435" s="85" t="b">
        <v>0</v>
      </c>
      <c r="K435" s="85" t="b">
        <v>0</v>
      </c>
      <c r="L435" s="85" t="b">
        <v>0</v>
      </c>
    </row>
    <row r="436" spans="1:12" ht="15">
      <c r="A436" s="85" t="s">
        <v>1890</v>
      </c>
      <c r="B436" s="85" t="s">
        <v>1891</v>
      </c>
      <c r="C436" s="85">
        <v>3</v>
      </c>
      <c r="D436" s="122">
        <v>0.0067647190036849705</v>
      </c>
      <c r="E436" s="122">
        <v>1.9294189257142929</v>
      </c>
      <c r="F436" s="85" t="s">
        <v>1393</v>
      </c>
      <c r="G436" s="85" t="b">
        <v>0</v>
      </c>
      <c r="H436" s="85" t="b">
        <v>0</v>
      </c>
      <c r="I436" s="85" t="b">
        <v>0</v>
      </c>
      <c r="J436" s="85" t="b">
        <v>0</v>
      </c>
      <c r="K436" s="85" t="b">
        <v>0</v>
      </c>
      <c r="L436" s="85" t="b">
        <v>0</v>
      </c>
    </row>
    <row r="437" spans="1:12" ht="15">
      <c r="A437" s="85" t="s">
        <v>1891</v>
      </c>
      <c r="B437" s="85" t="s">
        <v>1892</v>
      </c>
      <c r="C437" s="85">
        <v>3</v>
      </c>
      <c r="D437" s="122">
        <v>0.0067647190036849705</v>
      </c>
      <c r="E437" s="122">
        <v>1.9294189257142929</v>
      </c>
      <c r="F437" s="85" t="s">
        <v>1393</v>
      </c>
      <c r="G437" s="85" t="b">
        <v>0</v>
      </c>
      <c r="H437" s="85" t="b">
        <v>0</v>
      </c>
      <c r="I437" s="85" t="b">
        <v>0</v>
      </c>
      <c r="J437" s="85" t="b">
        <v>0</v>
      </c>
      <c r="K437" s="85" t="b">
        <v>0</v>
      </c>
      <c r="L437" s="85" t="b">
        <v>0</v>
      </c>
    </row>
    <row r="438" spans="1:12" ht="15">
      <c r="A438" s="85" t="s">
        <v>1892</v>
      </c>
      <c r="B438" s="85" t="s">
        <v>1893</v>
      </c>
      <c r="C438" s="85">
        <v>3</v>
      </c>
      <c r="D438" s="122">
        <v>0.0067647190036849705</v>
      </c>
      <c r="E438" s="122">
        <v>1.9294189257142929</v>
      </c>
      <c r="F438" s="85" t="s">
        <v>1393</v>
      </c>
      <c r="G438" s="85" t="b">
        <v>0</v>
      </c>
      <c r="H438" s="85" t="b">
        <v>0</v>
      </c>
      <c r="I438" s="85" t="b">
        <v>0</v>
      </c>
      <c r="J438" s="85" t="b">
        <v>0</v>
      </c>
      <c r="K438" s="85" t="b">
        <v>0</v>
      </c>
      <c r="L438" s="85" t="b">
        <v>0</v>
      </c>
    </row>
    <row r="439" spans="1:12" ht="15">
      <c r="A439" s="85" t="s">
        <v>1893</v>
      </c>
      <c r="B439" s="85" t="s">
        <v>1894</v>
      </c>
      <c r="C439" s="85">
        <v>3</v>
      </c>
      <c r="D439" s="122">
        <v>0.0067647190036849705</v>
      </c>
      <c r="E439" s="122">
        <v>1.9294189257142929</v>
      </c>
      <c r="F439" s="85" t="s">
        <v>1393</v>
      </c>
      <c r="G439" s="85" t="b">
        <v>0</v>
      </c>
      <c r="H439" s="85" t="b">
        <v>0</v>
      </c>
      <c r="I439" s="85" t="b">
        <v>0</v>
      </c>
      <c r="J439" s="85" t="b">
        <v>0</v>
      </c>
      <c r="K439" s="85" t="b">
        <v>0</v>
      </c>
      <c r="L439" s="85" t="b">
        <v>0</v>
      </c>
    </row>
    <row r="440" spans="1:12" ht="15">
      <c r="A440" s="85" t="s">
        <v>1894</v>
      </c>
      <c r="B440" s="85" t="s">
        <v>1529</v>
      </c>
      <c r="C440" s="85">
        <v>3</v>
      </c>
      <c r="D440" s="122">
        <v>0.0067647190036849705</v>
      </c>
      <c r="E440" s="122">
        <v>1.6283889300503116</v>
      </c>
      <c r="F440" s="85" t="s">
        <v>1393</v>
      </c>
      <c r="G440" s="85" t="b">
        <v>0</v>
      </c>
      <c r="H440" s="85" t="b">
        <v>0</v>
      </c>
      <c r="I440" s="85" t="b">
        <v>0</v>
      </c>
      <c r="J440" s="85" t="b">
        <v>0</v>
      </c>
      <c r="K440" s="85" t="b">
        <v>0</v>
      </c>
      <c r="L440" s="85" t="b">
        <v>0</v>
      </c>
    </row>
    <row r="441" spans="1:12" ht="15">
      <c r="A441" s="85" t="s">
        <v>1529</v>
      </c>
      <c r="B441" s="85" t="s">
        <v>1895</v>
      </c>
      <c r="C441" s="85">
        <v>3</v>
      </c>
      <c r="D441" s="122">
        <v>0.0067647190036849705</v>
      </c>
      <c r="E441" s="122">
        <v>1.6283889300503116</v>
      </c>
      <c r="F441" s="85" t="s">
        <v>1393</v>
      </c>
      <c r="G441" s="85" t="b">
        <v>0</v>
      </c>
      <c r="H441" s="85" t="b">
        <v>0</v>
      </c>
      <c r="I441" s="85" t="b">
        <v>0</v>
      </c>
      <c r="J441" s="85" t="b">
        <v>0</v>
      </c>
      <c r="K441" s="85" t="b">
        <v>0</v>
      </c>
      <c r="L441" s="85" t="b">
        <v>0</v>
      </c>
    </row>
    <row r="442" spans="1:12" ht="15">
      <c r="A442" s="85" t="s">
        <v>1895</v>
      </c>
      <c r="B442" s="85" t="s">
        <v>1529</v>
      </c>
      <c r="C442" s="85">
        <v>3</v>
      </c>
      <c r="D442" s="122">
        <v>0.0067647190036849705</v>
      </c>
      <c r="E442" s="122">
        <v>1.6283889300503116</v>
      </c>
      <c r="F442" s="85" t="s">
        <v>1393</v>
      </c>
      <c r="G442" s="85" t="b">
        <v>0</v>
      </c>
      <c r="H442" s="85" t="b">
        <v>0</v>
      </c>
      <c r="I442" s="85" t="b">
        <v>0</v>
      </c>
      <c r="J442" s="85" t="b">
        <v>0</v>
      </c>
      <c r="K442" s="85" t="b">
        <v>0</v>
      </c>
      <c r="L442" s="85" t="b">
        <v>0</v>
      </c>
    </row>
    <row r="443" spans="1:12" ht="15">
      <c r="A443" s="85" t="s">
        <v>1529</v>
      </c>
      <c r="B443" s="85" t="s">
        <v>1896</v>
      </c>
      <c r="C443" s="85">
        <v>3</v>
      </c>
      <c r="D443" s="122">
        <v>0.0067647190036849705</v>
      </c>
      <c r="E443" s="122">
        <v>1.6283889300503116</v>
      </c>
      <c r="F443" s="85" t="s">
        <v>1393</v>
      </c>
      <c r="G443" s="85" t="b">
        <v>0</v>
      </c>
      <c r="H443" s="85" t="b">
        <v>0</v>
      </c>
      <c r="I443" s="85" t="b">
        <v>0</v>
      </c>
      <c r="J443" s="85" t="b">
        <v>0</v>
      </c>
      <c r="K443" s="85" t="b">
        <v>0</v>
      </c>
      <c r="L443" s="85" t="b">
        <v>0</v>
      </c>
    </row>
    <row r="444" spans="1:12" ht="15">
      <c r="A444" s="85" t="s">
        <v>1896</v>
      </c>
      <c r="B444" s="85" t="s">
        <v>1897</v>
      </c>
      <c r="C444" s="85">
        <v>3</v>
      </c>
      <c r="D444" s="122">
        <v>0.0067647190036849705</v>
      </c>
      <c r="E444" s="122">
        <v>1.9294189257142929</v>
      </c>
      <c r="F444" s="85" t="s">
        <v>1393</v>
      </c>
      <c r="G444" s="85" t="b">
        <v>0</v>
      </c>
      <c r="H444" s="85" t="b">
        <v>0</v>
      </c>
      <c r="I444" s="85" t="b">
        <v>0</v>
      </c>
      <c r="J444" s="85" t="b">
        <v>0</v>
      </c>
      <c r="K444" s="85" t="b">
        <v>0</v>
      </c>
      <c r="L444" s="85" t="b">
        <v>0</v>
      </c>
    </row>
    <row r="445" spans="1:12" ht="15">
      <c r="A445" s="85" t="s">
        <v>1897</v>
      </c>
      <c r="B445" s="85" t="s">
        <v>1898</v>
      </c>
      <c r="C445" s="85">
        <v>3</v>
      </c>
      <c r="D445" s="122">
        <v>0.0067647190036849705</v>
      </c>
      <c r="E445" s="122">
        <v>1.9294189257142929</v>
      </c>
      <c r="F445" s="85" t="s">
        <v>1393</v>
      </c>
      <c r="G445" s="85" t="b">
        <v>0</v>
      </c>
      <c r="H445" s="85" t="b">
        <v>0</v>
      </c>
      <c r="I445" s="85" t="b">
        <v>0</v>
      </c>
      <c r="J445" s="85" t="b">
        <v>0</v>
      </c>
      <c r="K445" s="85" t="b">
        <v>0</v>
      </c>
      <c r="L445" s="85" t="b">
        <v>0</v>
      </c>
    </row>
    <row r="446" spans="1:12" ht="15">
      <c r="A446" s="85" t="s">
        <v>1898</v>
      </c>
      <c r="B446" s="85" t="s">
        <v>1899</v>
      </c>
      <c r="C446" s="85">
        <v>3</v>
      </c>
      <c r="D446" s="122">
        <v>0.0067647190036849705</v>
      </c>
      <c r="E446" s="122">
        <v>1.9294189257142929</v>
      </c>
      <c r="F446" s="85" t="s">
        <v>1393</v>
      </c>
      <c r="G446" s="85" t="b">
        <v>0</v>
      </c>
      <c r="H446" s="85" t="b">
        <v>0</v>
      </c>
      <c r="I446" s="85" t="b">
        <v>0</v>
      </c>
      <c r="J446" s="85" t="b">
        <v>0</v>
      </c>
      <c r="K446" s="85" t="b">
        <v>0</v>
      </c>
      <c r="L446" s="85" t="b">
        <v>0</v>
      </c>
    </row>
    <row r="447" spans="1:12" ht="15">
      <c r="A447" s="85" t="s">
        <v>1899</v>
      </c>
      <c r="B447" s="85" t="s">
        <v>1900</v>
      </c>
      <c r="C447" s="85">
        <v>3</v>
      </c>
      <c r="D447" s="122">
        <v>0.0067647190036849705</v>
      </c>
      <c r="E447" s="122">
        <v>1.9294189257142929</v>
      </c>
      <c r="F447" s="85" t="s">
        <v>1393</v>
      </c>
      <c r="G447" s="85" t="b">
        <v>0</v>
      </c>
      <c r="H447" s="85" t="b">
        <v>0</v>
      </c>
      <c r="I447" s="85" t="b">
        <v>0</v>
      </c>
      <c r="J447" s="85" t="b">
        <v>0</v>
      </c>
      <c r="K447" s="85" t="b">
        <v>0</v>
      </c>
      <c r="L447" s="85" t="b">
        <v>0</v>
      </c>
    </row>
    <row r="448" spans="1:12" ht="15">
      <c r="A448" s="85" t="s">
        <v>1900</v>
      </c>
      <c r="B448" s="85" t="s">
        <v>1901</v>
      </c>
      <c r="C448" s="85">
        <v>3</v>
      </c>
      <c r="D448" s="122">
        <v>0.0067647190036849705</v>
      </c>
      <c r="E448" s="122">
        <v>1.9294189257142929</v>
      </c>
      <c r="F448" s="85" t="s">
        <v>1393</v>
      </c>
      <c r="G448" s="85" t="b">
        <v>0</v>
      </c>
      <c r="H448" s="85" t="b">
        <v>0</v>
      </c>
      <c r="I448" s="85" t="b">
        <v>0</v>
      </c>
      <c r="J448" s="85" t="b">
        <v>0</v>
      </c>
      <c r="K448" s="85" t="b">
        <v>0</v>
      </c>
      <c r="L448" s="85" t="b">
        <v>0</v>
      </c>
    </row>
    <row r="449" spans="1:12" ht="15">
      <c r="A449" s="85" t="s">
        <v>1901</v>
      </c>
      <c r="B449" s="85" t="s">
        <v>1902</v>
      </c>
      <c r="C449" s="85">
        <v>3</v>
      </c>
      <c r="D449" s="122">
        <v>0.0067647190036849705</v>
      </c>
      <c r="E449" s="122">
        <v>1.9294189257142929</v>
      </c>
      <c r="F449" s="85" t="s">
        <v>1393</v>
      </c>
      <c r="G449" s="85" t="b">
        <v>0</v>
      </c>
      <c r="H449" s="85" t="b">
        <v>0</v>
      </c>
      <c r="I449" s="85" t="b">
        <v>0</v>
      </c>
      <c r="J449" s="85" t="b">
        <v>0</v>
      </c>
      <c r="K449" s="85" t="b">
        <v>0</v>
      </c>
      <c r="L449" s="85" t="b">
        <v>0</v>
      </c>
    </row>
    <row r="450" spans="1:12" ht="15">
      <c r="A450" s="85" t="s">
        <v>1902</v>
      </c>
      <c r="B450" s="85" t="s">
        <v>1903</v>
      </c>
      <c r="C450" s="85">
        <v>3</v>
      </c>
      <c r="D450" s="122">
        <v>0.0067647190036849705</v>
      </c>
      <c r="E450" s="122">
        <v>1.9294189257142929</v>
      </c>
      <c r="F450" s="85" t="s">
        <v>1393</v>
      </c>
      <c r="G450" s="85" t="b">
        <v>0</v>
      </c>
      <c r="H450" s="85" t="b">
        <v>0</v>
      </c>
      <c r="I450" s="85" t="b">
        <v>0</v>
      </c>
      <c r="J450" s="85" t="b">
        <v>0</v>
      </c>
      <c r="K450" s="85" t="b">
        <v>0</v>
      </c>
      <c r="L450" s="85" t="b">
        <v>0</v>
      </c>
    </row>
    <row r="451" spans="1:12" ht="15">
      <c r="A451" s="85" t="s">
        <v>1903</v>
      </c>
      <c r="B451" s="85" t="s">
        <v>1904</v>
      </c>
      <c r="C451" s="85">
        <v>3</v>
      </c>
      <c r="D451" s="122">
        <v>0.0067647190036849705</v>
      </c>
      <c r="E451" s="122">
        <v>1.9294189257142929</v>
      </c>
      <c r="F451" s="85" t="s">
        <v>1393</v>
      </c>
      <c r="G451" s="85" t="b">
        <v>0</v>
      </c>
      <c r="H451" s="85" t="b">
        <v>0</v>
      </c>
      <c r="I451" s="85" t="b">
        <v>0</v>
      </c>
      <c r="J451" s="85" t="b">
        <v>0</v>
      </c>
      <c r="K451" s="85" t="b">
        <v>0</v>
      </c>
      <c r="L451" s="85" t="b">
        <v>0</v>
      </c>
    </row>
    <row r="452" spans="1:12" ht="15">
      <c r="A452" s="85" t="s">
        <v>1904</v>
      </c>
      <c r="B452" s="85" t="s">
        <v>1905</v>
      </c>
      <c r="C452" s="85">
        <v>3</v>
      </c>
      <c r="D452" s="122">
        <v>0.0067647190036849705</v>
      </c>
      <c r="E452" s="122">
        <v>1.9294189257142929</v>
      </c>
      <c r="F452" s="85" t="s">
        <v>1393</v>
      </c>
      <c r="G452" s="85" t="b">
        <v>0</v>
      </c>
      <c r="H452" s="85" t="b">
        <v>0</v>
      </c>
      <c r="I452" s="85" t="b">
        <v>0</v>
      </c>
      <c r="J452" s="85" t="b">
        <v>0</v>
      </c>
      <c r="K452" s="85" t="b">
        <v>0</v>
      </c>
      <c r="L452" s="85" t="b">
        <v>0</v>
      </c>
    </row>
    <row r="453" spans="1:12" ht="15">
      <c r="A453" s="85" t="s">
        <v>1905</v>
      </c>
      <c r="B453" s="85" t="s">
        <v>1505</v>
      </c>
      <c r="C453" s="85">
        <v>3</v>
      </c>
      <c r="D453" s="122">
        <v>0.0067647190036849705</v>
      </c>
      <c r="E453" s="122">
        <v>1.4065401804339552</v>
      </c>
      <c r="F453" s="85" t="s">
        <v>1393</v>
      </c>
      <c r="G453" s="85" t="b">
        <v>0</v>
      </c>
      <c r="H453" s="85" t="b">
        <v>0</v>
      </c>
      <c r="I453" s="85" t="b">
        <v>0</v>
      </c>
      <c r="J453" s="85" t="b">
        <v>0</v>
      </c>
      <c r="K453" s="85" t="b">
        <v>0</v>
      </c>
      <c r="L453" s="85" t="b">
        <v>0</v>
      </c>
    </row>
    <row r="454" spans="1:12" ht="15">
      <c r="A454" s="85" t="s">
        <v>1505</v>
      </c>
      <c r="B454" s="85" t="s">
        <v>1506</v>
      </c>
      <c r="C454" s="85">
        <v>4</v>
      </c>
      <c r="D454" s="122">
        <v>0.006374344219210181</v>
      </c>
      <c r="E454" s="122">
        <v>1.2471546148811266</v>
      </c>
      <c r="F454" s="85" t="s">
        <v>1394</v>
      </c>
      <c r="G454" s="85" t="b">
        <v>0</v>
      </c>
      <c r="H454" s="85" t="b">
        <v>0</v>
      </c>
      <c r="I454" s="85" t="b">
        <v>0</v>
      </c>
      <c r="J454" s="85" t="b">
        <v>0</v>
      </c>
      <c r="K454" s="85" t="b">
        <v>0</v>
      </c>
      <c r="L454" s="85" t="b">
        <v>0</v>
      </c>
    </row>
    <row r="455" spans="1:12" ht="15">
      <c r="A455" s="85" t="s">
        <v>314</v>
      </c>
      <c r="B455" s="85" t="s">
        <v>313</v>
      </c>
      <c r="C455" s="85">
        <v>2</v>
      </c>
      <c r="D455" s="122">
        <v>0.005911425464030261</v>
      </c>
      <c r="E455" s="122">
        <v>2.0253058652647704</v>
      </c>
      <c r="F455" s="85" t="s">
        <v>1394</v>
      </c>
      <c r="G455" s="85" t="b">
        <v>0</v>
      </c>
      <c r="H455" s="85" t="b">
        <v>0</v>
      </c>
      <c r="I455" s="85" t="b">
        <v>0</v>
      </c>
      <c r="J455" s="85" t="b">
        <v>0</v>
      </c>
      <c r="K455" s="85" t="b">
        <v>0</v>
      </c>
      <c r="L455" s="85" t="b">
        <v>0</v>
      </c>
    </row>
    <row r="456" spans="1:12" ht="15">
      <c r="A456" s="85" t="s">
        <v>313</v>
      </c>
      <c r="B456" s="85" t="s">
        <v>312</v>
      </c>
      <c r="C456" s="85">
        <v>2</v>
      </c>
      <c r="D456" s="122">
        <v>0.005911425464030261</v>
      </c>
      <c r="E456" s="122">
        <v>2.0253058652647704</v>
      </c>
      <c r="F456" s="85" t="s">
        <v>1394</v>
      </c>
      <c r="G456" s="85" t="b">
        <v>0</v>
      </c>
      <c r="H456" s="85" t="b">
        <v>0</v>
      </c>
      <c r="I456" s="85" t="b">
        <v>0</v>
      </c>
      <c r="J456" s="85" t="b">
        <v>0</v>
      </c>
      <c r="K456" s="85" t="b">
        <v>0</v>
      </c>
      <c r="L456" s="85" t="b">
        <v>0</v>
      </c>
    </row>
    <row r="457" spans="1:12" ht="15">
      <c r="A457" s="85" t="s">
        <v>312</v>
      </c>
      <c r="B457" s="85" t="s">
        <v>1939</v>
      </c>
      <c r="C457" s="85">
        <v>2</v>
      </c>
      <c r="D457" s="122">
        <v>0.005911425464030261</v>
      </c>
      <c r="E457" s="122">
        <v>2.0253058652647704</v>
      </c>
      <c r="F457" s="85" t="s">
        <v>1394</v>
      </c>
      <c r="G457" s="85" t="b">
        <v>0</v>
      </c>
      <c r="H457" s="85" t="b">
        <v>0</v>
      </c>
      <c r="I457" s="85" t="b">
        <v>0</v>
      </c>
      <c r="J457" s="85" t="b">
        <v>0</v>
      </c>
      <c r="K457" s="85" t="b">
        <v>0</v>
      </c>
      <c r="L457" s="85" t="b">
        <v>0</v>
      </c>
    </row>
    <row r="458" spans="1:12" ht="15">
      <c r="A458" s="85" t="s">
        <v>1939</v>
      </c>
      <c r="B458" s="85" t="s">
        <v>1940</v>
      </c>
      <c r="C458" s="85">
        <v>2</v>
      </c>
      <c r="D458" s="122">
        <v>0.005911425464030261</v>
      </c>
      <c r="E458" s="122">
        <v>2.0253058652647704</v>
      </c>
      <c r="F458" s="85" t="s">
        <v>1394</v>
      </c>
      <c r="G458" s="85" t="b">
        <v>0</v>
      </c>
      <c r="H458" s="85" t="b">
        <v>0</v>
      </c>
      <c r="I458" s="85" t="b">
        <v>0</v>
      </c>
      <c r="J458" s="85" t="b">
        <v>0</v>
      </c>
      <c r="K458" s="85" t="b">
        <v>0</v>
      </c>
      <c r="L458" s="85" t="b">
        <v>0</v>
      </c>
    </row>
    <row r="459" spans="1:12" ht="15">
      <c r="A459" s="85" t="s">
        <v>1940</v>
      </c>
      <c r="B459" s="85" t="s">
        <v>1941</v>
      </c>
      <c r="C459" s="85">
        <v>2</v>
      </c>
      <c r="D459" s="122">
        <v>0.005911425464030261</v>
      </c>
      <c r="E459" s="122">
        <v>2.0253058652647704</v>
      </c>
      <c r="F459" s="85" t="s">
        <v>1394</v>
      </c>
      <c r="G459" s="85" t="b">
        <v>0</v>
      </c>
      <c r="H459" s="85" t="b">
        <v>0</v>
      </c>
      <c r="I459" s="85" t="b">
        <v>0</v>
      </c>
      <c r="J459" s="85" t="b">
        <v>0</v>
      </c>
      <c r="K459" s="85" t="b">
        <v>0</v>
      </c>
      <c r="L459" s="85" t="b">
        <v>0</v>
      </c>
    </row>
    <row r="460" spans="1:12" ht="15">
      <c r="A460" s="85" t="s">
        <v>1941</v>
      </c>
      <c r="B460" s="85" t="s">
        <v>1942</v>
      </c>
      <c r="C460" s="85">
        <v>2</v>
      </c>
      <c r="D460" s="122">
        <v>0.005911425464030261</v>
      </c>
      <c r="E460" s="122">
        <v>2.0253058652647704</v>
      </c>
      <c r="F460" s="85" t="s">
        <v>1394</v>
      </c>
      <c r="G460" s="85" t="b">
        <v>0</v>
      </c>
      <c r="H460" s="85" t="b">
        <v>0</v>
      </c>
      <c r="I460" s="85" t="b">
        <v>0</v>
      </c>
      <c r="J460" s="85" t="b">
        <v>0</v>
      </c>
      <c r="K460" s="85" t="b">
        <v>0</v>
      </c>
      <c r="L460" s="85" t="b">
        <v>0</v>
      </c>
    </row>
    <row r="461" spans="1:12" ht="15">
      <c r="A461" s="85" t="s">
        <v>1942</v>
      </c>
      <c r="B461" s="85" t="s">
        <v>1943</v>
      </c>
      <c r="C461" s="85">
        <v>2</v>
      </c>
      <c r="D461" s="122">
        <v>0.005911425464030261</v>
      </c>
      <c r="E461" s="122">
        <v>2.0253058652647704</v>
      </c>
      <c r="F461" s="85" t="s">
        <v>1394</v>
      </c>
      <c r="G461" s="85" t="b">
        <v>0</v>
      </c>
      <c r="H461" s="85" t="b">
        <v>0</v>
      </c>
      <c r="I461" s="85" t="b">
        <v>0</v>
      </c>
      <c r="J461" s="85" t="b">
        <v>0</v>
      </c>
      <c r="K461" s="85" t="b">
        <v>0</v>
      </c>
      <c r="L461" s="85" t="b">
        <v>0</v>
      </c>
    </row>
    <row r="462" spans="1:12" ht="15">
      <c r="A462" s="85" t="s">
        <v>1943</v>
      </c>
      <c r="B462" s="85" t="s">
        <v>1944</v>
      </c>
      <c r="C462" s="85">
        <v>2</v>
      </c>
      <c r="D462" s="122">
        <v>0.005911425464030261</v>
      </c>
      <c r="E462" s="122">
        <v>2.0253058652647704</v>
      </c>
      <c r="F462" s="85" t="s">
        <v>1394</v>
      </c>
      <c r="G462" s="85" t="b">
        <v>0</v>
      </c>
      <c r="H462" s="85" t="b">
        <v>0</v>
      </c>
      <c r="I462" s="85" t="b">
        <v>0</v>
      </c>
      <c r="J462" s="85" t="b">
        <v>0</v>
      </c>
      <c r="K462" s="85" t="b">
        <v>0</v>
      </c>
      <c r="L462" s="85" t="b">
        <v>0</v>
      </c>
    </row>
    <row r="463" spans="1:12" ht="15">
      <c r="A463" s="85" t="s">
        <v>1944</v>
      </c>
      <c r="B463" s="85" t="s">
        <v>1945</v>
      </c>
      <c r="C463" s="85">
        <v>2</v>
      </c>
      <c r="D463" s="122">
        <v>0.005911425464030261</v>
      </c>
      <c r="E463" s="122">
        <v>2.0253058652647704</v>
      </c>
      <c r="F463" s="85" t="s">
        <v>1394</v>
      </c>
      <c r="G463" s="85" t="b">
        <v>0</v>
      </c>
      <c r="H463" s="85" t="b">
        <v>0</v>
      </c>
      <c r="I463" s="85" t="b">
        <v>0</v>
      </c>
      <c r="J463" s="85" t="b">
        <v>0</v>
      </c>
      <c r="K463" s="85" t="b">
        <v>1</v>
      </c>
      <c r="L463" s="85" t="b">
        <v>0</v>
      </c>
    </row>
    <row r="464" spans="1:12" ht="15">
      <c r="A464" s="85" t="s">
        <v>1945</v>
      </c>
      <c r="B464" s="85" t="s">
        <v>1946</v>
      </c>
      <c r="C464" s="85">
        <v>2</v>
      </c>
      <c r="D464" s="122">
        <v>0.005911425464030261</v>
      </c>
      <c r="E464" s="122">
        <v>2.0253058652647704</v>
      </c>
      <c r="F464" s="85" t="s">
        <v>1394</v>
      </c>
      <c r="G464" s="85" t="b">
        <v>0</v>
      </c>
      <c r="H464" s="85" t="b">
        <v>1</v>
      </c>
      <c r="I464" s="85" t="b">
        <v>0</v>
      </c>
      <c r="J464" s="85" t="b">
        <v>0</v>
      </c>
      <c r="K464" s="85" t="b">
        <v>0</v>
      </c>
      <c r="L464" s="85" t="b">
        <v>0</v>
      </c>
    </row>
    <row r="465" spans="1:12" ht="15">
      <c r="A465" s="85" t="s">
        <v>1946</v>
      </c>
      <c r="B465" s="85" t="s">
        <v>1541</v>
      </c>
      <c r="C465" s="85">
        <v>2</v>
      </c>
      <c r="D465" s="122">
        <v>0.005911425464030261</v>
      </c>
      <c r="E465" s="122">
        <v>1.8492146062090888</v>
      </c>
      <c r="F465" s="85" t="s">
        <v>1394</v>
      </c>
      <c r="G465" s="85" t="b">
        <v>0</v>
      </c>
      <c r="H465" s="85" t="b">
        <v>0</v>
      </c>
      <c r="I465" s="85" t="b">
        <v>0</v>
      </c>
      <c r="J465" s="85" t="b">
        <v>0</v>
      </c>
      <c r="K465" s="85" t="b">
        <v>0</v>
      </c>
      <c r="L465" s="85" t="b">
        <v>0</v>
      </c>
    </row>
    <row r="466" spans="1:12" ht="15">
      <c r="A466" s="85" t="s">
        <v>1541</v>
      </c>
      <c r="B466" s="85" t="s">
        <v>1542</v>
      </c>
      <c r="C466" s="85">
        <v>2</v>
      </c>
      <c r="D466" s="122">
        <v>0.005911425464030261</v>
      </c>
      <c r="E466" s="122">
        <v>1.6731233471534077</v>
      </c>
      <c r="F466" s="85" t="s">
        <v>1394</v>
      </c>
      <c r="G466" s="85" t="b">
        <v>0</v>
      </c>
      <c r="H466" s="85" t="b">
        <v>0</v>
      </c>
      <c r="I466" s="85" t="b">
        <v>0</v>
      </c>
      <c r="J466" s="85" t="b">
        <v>0</v>
      </c>
      <c r="K466" s="85" t="b">
        <v>0</v>
      </c>
      <c r="L466" s="85" t="b">
        <v>0</v>
      </c>
    </row>
    <row r="467" spans="1:12" ht="15">
      <c r="A467" s="85" t="s">
        <v>1542</v>
      </c>
      <c r="B467" s="85" t="s">
        <v>1543</v>
      </c>
      <c r="C467" s="85">
        <v>2</v>
      </c>
      <c r="D467" s="122">
        <v>0.005911425464030261</v>
      </c>
      <c r="E467" s="122">
        <v>1.6731233471534077</v>
      </c>
      <c r="F467" s="85" t="s">
        <v>1394</v>
      </c>
      <c r="G467" s="85" t="b">
        <v>0</v>
      </c>
      <c r="H467" s="85" t="b">
        <v>0</v>
      </c>
      <c r="I467" s="85" t="b">
        <v>0</v>
      </c>
      <c r="J467" s="85" t="b">
        <v>0</v>
      </c>
      <c r="K467" s="85" t="b">
        <v>0</v>
      </c>
      <c r="L467" s="85" t="b">
        <v>0</v>
      </c>
    </row>
    <row r="468" spans="1:12" ht="15">
      <c r="A468" s="85" t="s">
        <v>1543</v>
      </c>
      <c r="B468" s="85" t="s">
        <v>1505</v>
      </c>
      <c r="C468" s="85">
        <v>2</v>
      </c>
      <c r="D468" s="122">
        <v>0.005911425464030261</v>
      </c>
      <c r="E468" s="122">
        <v>1.1960020924337453</v>
      </c>
      <c r="F468" s="85" t="s">
        <v>1394</v>
      </c>
      <c r="G468" s="85" t="b">
        <v>0</v>
      </c>
      <c r="H468" s="85" t="b">
        <v>0</v>
      </c>
      <c r="I468" s="85" t="b">
        <v>0</v>
      </c>
      <c r="J468" s="85" t="b">
        <v>0</v>
      </c>
      <c r="K468" s="85" t="b">
        <v>0</v>
      </c>
      <c r="L468" s="85" t="b">
        <v>0</v>
      </c>
    </row>
    <row r="469" spans="1:12" ht="15">
      <c r="A469" s="85" t="s">
        <v>1947</v>
      </c>
      <c r="B469" s="85" t="s">
        <v>1538</v>
      </c>
      <c r="C469" s="85">
        <v>2</v>
      </c>
      <c r="D469" s="122">
        <v>0.005911425464030261</v>
      </c>
      <c r="E469" s="122">
        <v>1.5481846105451078</v>
      </c>
      <c r="F469" s="85" t="s">
        <v>1394</v>
      </c>
      <c r="G469" s="85" t="b">
        <v>0</v>
      </c>
      <c r="H469" s="85" t="b">
        <v>0</v>
      </c>
      <c r="I469" s="85" t="b">
        <v>0</v>
      </c>
      <c r="J469" s="85" t="b">
        <v>0</v>
      </c>
      <c r="K469" s="85" t="b">
        <v>0</v>
      </c>
      <c r="L469" s="85" t="b">
        <v>0</v>
      </c>
    </row>
    <row r="470" spans="1:12" ht="15">
      <c r="A470" s="85" t="s">
        <v>1538</v>
      </c>
      <c r="B470" s="85" t="s">
        <v>1948</v>
      </c>
      <c r="C470" s="85">
        <v>2</v>
      </c>
      <c r="D470" s="122">
        <v>0.005911425464030261</v>
      </c>
      <c r="E470" s="122">
        <v>1.5481846105451078</v>
      </c>
      <c r="F470" s="85" t="s">
        <v>1394</v>
      </c>
      <c r="G470" s="85" t="b">
        <v>0</v>
      </c>
      <c r="H470" s="85" t="b">
        <v>0</v>
      </c>
      <c r="I470" s="85" t="b">
        <v>0</v>
      </c>
      <c r="J470" s="85" t="b">
        <v>0</v>
      </c>
      <c r="K470" s="85" t="b">
        <v>0</v>
      </c>
      <c r="L470" s="85" t="b">
        <v>0</v>
      </c>
    </row>
    <row r="471" spans="1:12" ht="15">
      <c r="A471" s="85" t="s">
        <v>1948</v>
      </c>
      <c r="B471" s="85" t="s">
        <v>1949</v>
      </c>
      <c r="C471" s="85">
        <v>2</v>
      </c>
      <c r="D471" s="122">
        <v>0.005911425464030261</v>
      </c>
      <c r="E471" s="122">
        <v>2.0253058652647704</v>
      </c>
      <c r="F471" s="85" t="s">
        <v>1394</v>
      </c>
      <c r="G471" s="85" t="b">
        <v>0</v>
      </c>
      <c r="H471" s="85" t="b">
        <v>0</v>
      </c>
      <c r="I471" s="85" t="b">
        <v>0</v>
      </c>
      <c r="J471" s="85" t="b">
        <v>0</v>
      </c>
      <c r="K471" s="85" t="b">
        <v>0</v>
      </c>
      <c r="L471" s="85" t="b">
        <v>0</v>
      </c>
    </row>
    <row r="472" spans="1:12" ht="15">
      <c r="A472" s="85" t="s">
        <v>1949</v>
      </c>
      <c r="B472" s="85" t="s">
        <v>1950</v>
      </c>
      <c r="C472" s="85">
        <v>2</v>
      </c>
      <c r="D472" s="122">
        <v>0.005911425464030261</v>
      </c>
      <c r="E472" s="122">
        <v>2.0253058652647704</v>
      </c>
      <c r="F472" s="85" t="s">
        <v>1394</v>
      </c>
      <c r="G472" s="85" t="b">
        <v>0</v>
      </c>
      <c r="H472" s="85" t="b">
        <v>0</v>
      </c>
      <c r="I472" s="85" t="b">
        <v>0</v>
      </c>
      <c r="J472" s="85" t="b">
        <v>0</v>
      </c>
      <c r="K472" s="85" t="b">
        <v>0</v>
      </c>
      <c r="L472" s="85" t="b">
        <v>0</v>
      </c>
    </row>
    <row r="473" spans="1:12" ht="15">
      <c r="A473" s="85" t="s">
        <v>1950</v>
      </c>
      <c r="B473" s="85" t="s">
        <v>1951</v>
      </c>
      <c r="C473" s="85">
        <v>2</v>
      </c>
      <c r="D473" s="122">
        <v>0.005911425464030261</v>
      </c>
      <c r="E473" s="122">
        <v>2.0253058652647704</v>
      </c>
      <c r="F473" s="85" t="s">
        <v>1394</v>
      </c>
      <c r="G473" s="85" t="b">
        <v>0</v>
      </c>
      <c r="H473" s="85" t="b">
        <v>0</v>
      </c>
      <c r="I473" s="85" t="b">
        <v>0</v>
      </c>
      <c r="J473" s="85" t="b">
        <v>0</v>
      </c>
      <c r="K473" s="85" t="b">
        <v>0</v>
      </c>
      <c r="L473" s="85" t="b">
        <v>0</v>
      </c>
    </row>
    <row r="474" spans="1:12" ht="15">
      <c r="A474" s="85" t="s">
        <v>1951</v>
      </c>
      <c r="B474" s="85" t="s">
        <v>1952</v>
      </c>
      <c r="C474" s="85">
        <v>2</v>
      </c>
      <c r="D474" s="122">
        <v>0.005911425464030261</v>
      </c>
      <c r="E474" s="122">
        <v>2.0253058652647704</v>
      </c>
      <c r="F474" s="85" t="s">
        <v>1394</v>
      </c>
      <c r="G474" s="85" t="b">
        <v>0</v>
      </c>
      <c r="H474" s="85" t="b">
        <v>0</v>
      </c>
      <c r="I474" s="85" t="b">
        <v>0</v>
      </c>
      <c r="J474" s="85" t="b">
        <v>0</v>
      </c>
      <c r="K474" s="85" t="b">
        <v>0</v>
      </c>
      <c r="L474" s="85" t="b">
        <v>0</v>
      </c>
    </row>
    <row r="475" spans="1:12" ht="15">
      <c r="A475" s="85" t="s">
        <v>1952</v>
      </c>
      <c r="B475" s="85" t="s">
        <v>1953</v>
      </c>
      <c r="C475" s="85">
        <v>2</v>
      </c>
      <c r="D475" s="122">
        <v>0.005911425464030261</v>
      </c>
      <c r="E475" s="122">
        <v>2.0253058652647704</v>
      </c>
      <c r="F475" s="85" t="s">
        <v>1394</v>
      </c>
      <c r="G475" s="85" t="b">
        <v>0</v>
      </c>
      <c r="H475" s="85" t="b">
        <v>0</v>
      </c>
      <c r="I475" s="85" t="b">
        <v>0</v>
      </c>
      <c r="J475" s="85" t="b">
        <v>0</v>
      </c>
      <c r="K475" s="85" t="b">
        <v>0</v>
      </c>
      <c r="L475" s="85" t="b">
        <v>0</v>
      </c>
    </row>
    <row r="476" spans="1:12" ht="15">
      <c r="A476" s="85" t="s">
        <v>1953</v>
      </c>
      <c r="B476" s="85" t="s">
        <v>1954</v>
      </c>
      <c r="C476" s="85">
        <v>2</v>
      </c>
      <c r="D476" s="122">
        <v>0.005911425464030261</v>
      </c>
      <c r="E476" s="122">
        <v>2.0253058652647704</v>
      </c>
      <c r="F476" s="85" t="s">
        <v>1394</v>
      </c>
      <c r="G476" s="85" t="b">
        <v>0</v>
      </c>
      <c r="H476" s="85" t="b">
        <v>0</v>
      </c>
      <c r="I476" s="85" t="b">
        <v>0</v>
      </c>
      <c r="J476" s="85" t="b">
        <v>0</v>
      </c>
      <c r="K476" s="85" t="b">
        <v>0</v>
      </c>
      <c r="L476" s="85" t="b">
        <v>0</v>
      </c>
    </row>
    <row r="477" spans="1:12" ht="15">
      <c r="A477" s="85" t="s">
        <v>1954</v>
      </c>
      <c r="B477" s="85" t="s">
        <v>1539</v>
      </c>
      <c r="C477" s="85">
        <v>2</v>
      </c>
      <c r="D477" s="122">
        <v>0.005911425464030261</v>
      </c>
      <c r="E477" s="122">
        <v>1.724275869600789</v>
      </c>
      <c r="F477" s="85" t="s">
        <v>1394</v>
      </c>
      <c r="G477" s="85" t="b">
        <v>0</v>
      </c>
      <c r="H477" s="85" t="b">
        <v>0</v>
      </c>
      <c r="I477" s="85" t="b">
        <v>0</v>
      </c>
      <c r="J477" s="85" t="b">
        <v>0</v>
      </c>
      <c r="K477" s="85" t="b">
        <v>0</v>
      </c>
      <c r="L477" s="85" t="b">
        <v>0</v>
      </c>
    </row>
    <row r="478" spans="1:12" ht="15">
      <c r="A478" s="85" t="s">
        <v>1539</v>
      </c>
      <c r="B478" s="85" t="s">
        <v>1955</v>
      </c>
      <c r="C478" s="85">
        <v>2</v>
      </c>
      <c r="D478" s="122">
        <v>0.005911425464030261</v>
      </c>
      <c r="E478" s="122">
        <v>1.724275869600789</v>
      </c>
      <c r="F478" s="85" t="s">
        <v>1394</v>
      </c>
      <c r="G478" s="85" t="b">
        <v>0</v>
      </c>
      <c r="H478" s="85" t="b">
        <v>0</v>
      </c>
      <c r="I478" s="85" t="b">
        <v>0</v>
      </c>
      <c r="J478" s="85" t="b">
        <v>0</v>
      </c>
      <c r="K478" s="85" t="b">
        <v>0</v>
      </c>
      <c r="L478" s="85" t="b">
        <v>0</v>
      </c>
    </row>
    <row r="479" spans="1:12" ht="15">
      <c r="A479" s="85" t="s">
        <v>1955</v>
      </c>
      <c r="B479" s="85" t="s">
        <v>1956</v>
      </c>
      <c r="C479" s="85">
        <v>2</v>
      </c>
      <c r="D479" s="122">
        <v>0.005911425464030261</v>
      </c>
      <c r="E479" s="122">
        <v>2.0253058652647704</v>
      </c>
      <c r="F479" s="85" t="s">
        <v>1394</v>
      </c>
      <c r="G479" s="85" t="b">
        <v>0</v>
      </c>
      <c r="H479" s="85" t="b">
        <v>0</v>
      </c>
      <c r="I479" s="85" t="b">
        <v>0</v>
      </c>
      <c r="J479" s="85" t="b">
        <v>0</v>
      </c>
      <c r="K479" s="85" t="b">
        <v>0</v>
      </c>
      <c r="L479" s="85" t="b">
        <v>0</v>
      </c>
    </row>
    <row r="480" spans="1:12" ht="15">
      <c r="A480" s="85" t="s">
        <v>1956</v>
      </c>
      <c r="B480" s="85" t="s">
        <v>1957</v>
      </c>
      <c r="C480" s="85">
        <v>2</v>
      </c>
      <c r="D480" s="122">
        <v>0.005911425464030261</v>
      </c>
      <c r="E480" s="122">
        <v>2.0253058652647704</v>
      </c>
      <c r="F480" s="85" t="s">
        <v>1394</v>
      </c>
      <c r="G480" s="85" t="b">
        <v>0</v>
      </c>
      <c r="H480" s="85" t="b">
        <v>0</v>
      </c>
      <c r="I480" s="85" t="b">
        <v>0</v>
      </c>
      <c r="J480" s="85" t="b">
        <v>0</v>
      </c>
      <c r="K480" s="85" t="b">
        <v>0</v>
      </c>
      <c r="L480" s="85" t="b">
        <v>0</v>
      </c>
    </row>
    <row r="481" spans="1:12" ht="15">
      <c r="A481" s="85" t="s">
        <v>1957</v>
      </c>
      <c r="B481" s="85" t="s">
        <v>1958</v>
      </c>
      <c r="C481" s="85">
        <v>2</v>
      </c>
      <c r="D481" s="122">
        <v>0.005911425464030261</v>
      </c>
      <c r="E481" s="122">
        <v>2.0253058652647704</v>
      </c>
      <c r="F481" s="85" t="s">
        <v>1394</v>
      </c>
      <c r="G481" s="85" t="b">
        <v>0</v>
      </c>
      <c r="H481" s="85" t="b">
        <v>0</v>
      </c>
      <c r="I481" s="85" t="b">
        <v>0</v>
      </c>
      <c r="J481" s="85" t="b">
        <v>0</v>
      </c>
      <c r="K481" s="85" t="b">
        <v>0</v>
      </c>
      <c r="L481" s="85" t="b">
        <v>0</v>
      </c>
    </row>
    <row r="482" spans="1:12" ht="15">
      <c r="A482" s="85" t="s">
        <v>1958</v>
      </c>
      <c r="B482" s="85" t="s">
        <v>1538</v>
      </c>
      <c r="C482" s="85">
        <v>2</v>
      </c>
      <c r="D482" s="122">
        <v>0.005911425464030261</v>
      </c>
      <c r="E482" s="122">
        <v>1.5481846105451078</v>
      </c>
      <c r="F482" s="85" t="s">
        <v>1394</v>
      </c>
      <c r="G482" s="85" t="b">
        <v>0</v>
      </c>
      <c r="H482" s="85" t="b">
        <v>0</v>
      </c>
      <c r="I482" s="85" t="b">
        <v>0</v>
      </c>
      <c r="J482" s="85" t="b">
        <v>0</v>
      </c>
      <c r="K482" s="85" t="b">
        <v>0</v>
      </c>
      <c r="L482" s="85" t="b">
        <v>0</v>
      </c>
    </row>
    <row r="483" spans="1:12" ht="15">
      <c r="A483" s="85" t="s">
        <v>1538</v>
      </c>
      <c r="B483" s="85" t="s">
        <v>1959</v>
      </c>
      <c r="C483" s="85">
        <v>2</v>
      </c>
      <c r="D483" s="122">
        <v>0.005911425464030261</v>
      </c>
      <c r="E483" s="122">
        <v>1.5481846105451078</v>
      </c>
      <c r="F483" s="85" t="s">
        <v>1394</v>
      </c>
      <c r="G483" s="85" t="b">
        <v>0</v>
      </c>
      <c r="H483" s="85" t="b">
        <v>0</v>
      </c>
      <c r="I483" s="85" t="b">
        <v>0</v>
      </c>
      <c r="J483" s="85" t="b">
        <v>0</v>
      </c>
      <c r="K483" s="85" t="b">
        <v>0</v>
      </c>
      <c r="L483" s="85" t="b">
        <v>0</v>
      </c>
    </row>
    <row r="484" spans="1:12" ht="15">
      <c r="A484" s="85" t="s">
        <v>1959</v>
      </c>
      <c r="B484" s="85" t="s">
        <v>1540</v>
      </c>
      <c r="C484" s="85">
        <v>2</v>
      </c>
      <c r="D484" s="122">
        <v>0.005911425464030261</v>
      </c>
      <c r="E484" s="122">
        <v>1.724275869600789</v>
      </c>
      <c r="F484" s="85" t="s">
        <v>1394</v>
      </c>
      <c r="G484" s="85" t="b">
        <v>0</v>
      </c>
      <c r="H484" s="85" t="b">
        <v>0</v>
      </c>
      <c r="I484" s="85" t="b">
        <v>0</v>
      </c>
      <c r="J484" s="85" t="b">
        <v>0</v>
      </c>
      <c r="K484" s="85" t="b">
        <v>0</v>
      </c>
      <c r="L484" s="85" t="b">
        <v>0</v>
      </c>
    </row>
    <row r="485" spans="1:12" ht="15">
      <c r="A485" s="85" t="s">
        <v>1540</v>
      </c>
      <c r="B485" s="85" t="s">
        <v>1960</v>
      </c>
      <c r="C485" s="85">
        <v>2</v>
      </c>
      <c r="D485" s="122">
        <v>0.005911425464030261</v>
      </c>
      <c r="E485" s="122">
        <v>1.724275869600789</v>
      </c>
      <c r="F485" s="85" t="s">
        <v>1394</v>
      </c>
      <c r="G485" s="85" t="b">
        <v>0</v>
      </c>
      <c r="H485" s="85" t="b">
        <v>0</v>
      </c>
      <c r="I485" s="85" t="b">
        <v>0</v>
      </c>
      <c r="J485" s="85" t="b">
        <v>0</v>
      </c>
      <c r="K485" s="85" t="b">
        <v>0</v>
      </c>
      <c r="L485" s="85" t="b">
        <v>0</v>
      </c>
    </row>
    <row r="486" spans="1:12" ht="15">
      <c r="A486" s="85" t="s">
        <v>1960</v>
      </c>
      <c r="B486" s="85" t="s">
        <v>1961</v>
      </c>
      <c r="C486" s="85">
        <v>2</v>
      </c>
      <c r="D486" s="122">
        <v>0.005911425464030261</v>
      </c>
      <c r="E486" s="122">
        <v>2.0253058652647704</v>
      </c>
      <c r="F486" s="85" t="s">
        <v>1394</v>
      </c>
      <c r="G486" s="85" t="b">
        <v>0</v>
      </c>
      <c r="H486" s="85" t="b">
        <v>0</v>
      </c>
      <c r="I486" s="85" t="b">
        <v>0</v>
      </c>
      <c r="J486" s="85" t="b">
        <v>0</v>
      </c>
      <c r="K486" s="85" t="b">
        <v>0</v>
      </c>
      <c r="L486" s="85" t="b">
        <v>0</v>
      </c>
    </row>
    <row r="487" spans="1:12" ht="15">
      <c r="A487" s="85" t="s">
        <v>1961</v>
      </c>
      <c r="B487" s="85" t="s">
        <v>1962</v>
      </c>
      <c r="C487" s="85">
        <v>2</v>
      </c>
      <c r="D487" s="122">
        <v>0.005911425464030261</v>
      </c>
      <c r="E487" s="122">
        <v>2.0253058652647704</v>
      </c>
      <c r="F487" s="85" t="s">
        <v>1394</v>
      </c>
      <c r="G487" s="85" t="b">
        <v>0</v>
      </c>
      <c r="H487" s="85" t="b">
        <v>0</v>
      </c>
      <c r="I487" s="85" t="b">
        <v>0</v>
      </c>
      <c r="J487" s="85" t="b">
        <v>0</v>
      </c>
      <c r="K487" s="85" t="b">
        <v>0</v>
      </c>
      <c r="L487" s="85" t="b">
        <v>0</v>
      </c>
    </row>
    <row r="488" spans="1:12" ht="15">
      <c r="A488" s="85" t="s">
        <v>1962</v>
      </c>
      <c r="B488" s="85" t="s">
        <v>1963</v>
      </c>
      <c r="C488" s="85">
        <v>2</v>
      </c>
      <c r="D488" s="122">
        <v>0.005911425464030261</v>
      </c>
      <c r="E488" s="122">
        <v>2.0253058652647704</v>
      </c>
      <c r="F488" s="85" t="s">
        <v>1394</v>
      </c>
      <c r="G488" s="85" t="b">
        <v>0</v>
      </c>
      <c r="H488" s="85" t="b">
        <v>0</v>
      </c>
      <c r="I488" s="85" t="b">
        <v>0</v>
      </c>
      <c r="J488" s="85" t="b">
        <v>0</v>
      </c>
      <c r="K488" s="85" t="b">
        <v>0</v>
      </c>
      <c r="L488" s="85" t="b">
        <v>0</v>
      </c>
    </row>
    <row r="489" spans="1:12" ht="15">
      <c r="A489" s="85" t="s">
        <v>1963</v>
      </c>
      <c r="B489" s="85" t="s">
        <v>1964</v>
      </c>
      <c r="C489" s="85">
        <v>2</v>
      </c>
      <c r="D489" s="122">
        <v>0.005911425464030261</v>
      </c>
      <c r="E489" s="122">
        <v>2.0253058652647704</v>
      </c>
      <c r="F489" s="85" t="s">
        <v>1394</v>
      </c>
      <c r="G489" s="85" t="b">
        <v>0</v>
      </c>
      <c r="H489" s="85" t="b">
        <v>0</v>
      </c>
      <c r="I489" s="85" t="b">
        <v>0</v>
      </c>
      <c r="J489" s="85" t="b">
        <v>0</v>
      </c>
      <c r="K489" s="85" t="b">
        <v>0</v>
      </c>
      <c r="L489" s="85" t="b">
        <v>0</v>
      </c>
    </row>
    <row r="490" spans="1:12" ht="15">
      <c r="A490" s="85" t="s">
        <v>1964</v>
      </c>
      <c r="B490" s="85" t="s">
        <v>1965</v>
      </c>
      <c r="C490" s="85">
        <v>2</v>
      </c>
      <c r="D490" s="122">
        <v>0.005911425464030261</v>
      </c>
      <c r="E490" s="122">
        <v>2.0253058652647704</v>
      </c>
      <c r="F490" s="85" t="s">
        <v>1394</v>
      </c>
      <c r="G490" s="85" t="b">
        <v>0</v>
      </c>
      <c r="H490" s="85" t="b">
        <v>0</v>
      </c>
      <c r="I490" s="85" t="b">
        <v>0</v>
      </c>
      <c r="J490" s="85" t="b">
        <v>0</v>
      </c>
      <c r="K490" s="85" t="b">
        <v>0</v>
      </c>
      <c r="L490" s="85" t="b">
        <v>0</v>
      </c>
    </row>
    <row r="491" spans="1:12" ht="15">
      <c r="A491" s="85" t="s">
        <v>1965</v>
      </c>
      <c r="B491" s="85" t="s">
        <v>1966</v>
      </c>
      <c r="C491" s="85">
        <v>2</v>
      </c>
      <c r="D491" s="122">
        <v>0.005911425464030261</v>
      </c>
      <c r="E491" s="122">
        <v>2.0253058652647704</v>
      </c>
      <c r="F491" s="85" t="s">
        <v>1394</v>
      </c>
      <c r="G491" s="85" t="b">
        <v>0</v>
      </c>
      <c r="H491" s="85" t="b">
        <v>0</v>
      </c>
      <c r="I491" s="85" t="b">
        <v>0</v>
      </c>
      <c r="J491" s="85" t="b">
        <v>0</v>
      </c>
      <c r="K491" s="85" t="b">
        <v>0</v>
      </c>
      <c r="L491" s="85" t="b">
        <v>0</v>
      </c>
    </row>
    <row r="492" spans="1:12" ht="15">
      <c r="A492" s="85" t="s">
        <v>1966</v>
      </c>
      <c r="B492" s="85" t="s">
        <v>1519</v>
      </c>
      <c r="C492" s="85">
        <v>2</v>
      </c>
      <c r="D492" s="122">
        <v>0.005911425464030261</v>
      </c>
      <c r="E492" s="122">
        <v>2.0253058652647704</v>
      </c>
      <c r="F492" s="85" t="s">
        <v>1394</v>
      </c>
      <c r="G492" s="85" t="b">
        <v>0</v>
      </c>
      <c r="H492" s="85" t="b">
        <v>0</v>
      </c>
      <c r="I492" s="85" t="b">
        <v>0</v>
      </c>
      <c r="J492" s="85" t="b">
        <v>0</v>
      </c>
      <c r="K492" s="85" t="b">
        <v>0</v>
      </c>
      <c r="L492" s="85" t="b">
        <v>0</v>
      </c>
    </row>
    <row r="493" spans="1:12" ht="15">
      <c r="A493" s="85" t="s">
        <v>1519</v>
      </c>
      <c r="B493" s="85" t="s">
        <v>1967</v>
      </c>
      <c r="C493" s="85">
        <v>2</v>
      </c>
      <c r="D493" s="122">
        <v>0.005911425464030261</v>
      </c>
      <c r="E493" s="122">
        <v>2.0253058652647704</v>
      </c>
      <c r="F493" s="85" t="s">
        <v>1394</v>
      </c>
      <c r="G493" s="85" t="b">
        <v>0</v>
      </c>
      <c r="H493" s="85" t="b">
        <v>0</v>
      </c>
      <c r="I493" s="85" t="b">
        <v>0</v>
      </c>
      <c r="J493" s="85" t="b">
        <v>0</v>
      </c>
      <c r="K493" s="85" t="b">
        <v>0</v>
      </c>
      <c r="L493" s="85" t="b">
        <v>0</v>
      </c>
    </row>
    <row r="494" spans="1:12" ht="15">
      <c r="A494" s="85" t="s">
        <v>1967</v>
      </c>
      <c r="B494" s="85" t="s">
        <v>1539</v>
      </c>
      <c r="C494" s="85">
        <v>2</v>
      </c>
      <c r="D494" s="122">
        <v>0.005911425464030261</v>
      </c>
      <c r="E494" s="122">
        <v>1.724275869600789</v>
      </c>
      <c r="F494" s="85" t="s">
        <v>1394</v>
      </c>
      <c r="G494" s="85" t="b">
        <v>0</v>
      </c>
      <c r="H494" s="85" t="b">
        <v>0</v>
      </c>
      <c r="I494" s="85" t="b">
        <v>0</v>
      </c>
      <c r="J494" s="85" t="b">
        <v>0</v>
      </c>
      <c r="K494" s="85" t="b">
        <v>0</v>
      </c>
      <c r="L494" s="85" t="b">
        <v>0</v>
      </c>
    </row>
    <row r="495" spans="1:12" ht="15">
      <c r="A495" s="85" t="s">
        <v>1539</v>
      </c>
      <c r="B495" s="85" t="s">
        <v>1540</v>
      </c>
      <c r="C495" s="85">
        <v>2</v>
      </c>
      <c r="D495" s="122">
        <v>0.005911425464030261</v>
      </c>
      <c r="E495" s="122">
        <v>1.423245873936808</v>
      </c>
      <c r="F495" s="85" t="s">
        <v>1394</v>
      </c>
      <c r="G495" s="85" t="b">
        <v>0</v>
      </c>
      <c r="H495" s="85" t="b">
        <v>0</v>
      </c>
      <c r="I495" s="85" t="b">
        <v>0</v>
      </c>
      <c r="J495" s="85" t="b">
        <v>0</v>
      </c>
      <c r="K495" s="85" t="b">
        <v>0</v>
      </c>
      <c r="L495" s="85" t="b">
        <v>0</v>
      </c>
    </row>
    <row r="496" spans="1:12" ht="15">
      <c r="A496" s="85" t="s">
        <v>1540</v>
      </c>
      <c r="B496" s="85" t="s">
        <v>1968</v>
      </c>
      <c r="C496" s="85">
        <v>2</v>
      </c>
      <c r="D496" s="122">
        <v>0.005911425464030261</v>
      </c>
      <c r="E496" s="122">
        <v>1.724275869600789</v>
      </c>
      <c r="F496" s="85" t="s">
        <v>1394</v>
      </c>
      <c r="G496" s="85" t="b">
        <v>0</v>
      </c>
      <c r="H496" s="85" t="b">
        <v>0</v>
      </c>
      <c r="I496" s="85" t="b">
        <v>0</v>
      </c>
      <c r="J496" s="85" t="b">
        <v>0</v>
      </c>
      <c r="K496" s="85" t="b">
        <v>0</v>
      </c>
      <c r="L496" s="85" t="b">
        <v>0</v>
      </c>
    </row>
    <row r="497" spans="1:12" ht="15">
      <c r="A497" s="85" t="s">
        <v>1968</v>
      </c>
      <c r="B497" s="85" t="s">
        <v>1969</v>
      </c>
      <c r="C497" s="85">
        <v>2</v>
      </c>
      <c r="D497" s="122">
        <v>0.005911425464030261</v>
      </c>
      <c r="E497" s="122">
        <v>2.0253058652647704</v>
      </c>
      <c r="F497" s="85" t="s">
        <v>1394</v>
      </c>
      <c r="G497" s="85" t="b">
        <v>0</v>
      </c>
      <c r="H497" s="85" t="b">
        <v>0</v>
      </c>
      <c r="I497" s="85" t="b">
        <v>0</v>
      </c>
      <c r="J497" s="85" t="b">
        <v>0</v>
      </c>
      <c r="K497" s="85" t="b">
        <v>0</v>
      </c>
      <c r="L497" s="85" t="b">
        <v>0</v>
      </c>
    </row>
    <row r="498" spans="1:12" ht="15">
      <c r="A498" s="85" t="s">
        <v>1969</v>
      </c>
      <c r="B498" s="85" t="s">
        <v>1970</v>
      </c>
      <c r="C498" s="85">
        <v>2</v>
      </c>
      <c r="D498" s="122">
        <v>0.005911425464030261</v>
      </c>
      <c r="E498" s="122">
        <v>2.0253058652647704</v>
      </c>
      <c r="F498" s="85" t="s">
        <v>1394</v>
      </c>
      <c r="G498" s="85" t="b">
        <v>0</v>
      </c>
      <c r="H498" s="85" t="b">
        <v>0</v>
      </c>
      <c r="I498" s="85" t="b">
        <v>0</v>
      </c>
      <c r="J498" s="85" t="b">
        <v>0</v>
      </c>
      <c r="K498" s="85" t="b">
        <v>0</v>
      </c>
      <c r="L498" s="85" t="b">
        <v>0</v>
      </c>
    </row>
    <row r="499" spans="1:12" ht="15">
      <c r="A499" s="85" t="s">
        <v>1970</v>
      </c>
      <c r="B499" s="85" t="s">
        <v>1971</v>
      </c>
      <c r="C499" s="85">
        <v>2</v>
      </c>
      <c r="D499" s="122">
        <v>0.005911425464030261</v>
      </c>
      <c r="E499" s="122">
        <v>2.0253058652647704</v>
      </c>
      <c r="F499" s="85" t="s">
        <v>1394</v>
      </c>
      <c r="G499" s="85" t="b">
        <v>0</v>
      </c>
      <c r="H499" s="85" t="b">
        <v>0</v>
      </c>
      <c r="I499" s="85" t="b">
        <v>0</v>
      </c>
      <c r="J499" s="85" t="b">
        <v>0</v>
      </c>
      <c r="K499" s="85" t="b">
        <v>0</v>
      </c>
      <c r="L499" s="85" t="b">
        <v>0</v>
      </c>
    </row>
    <row r="500" spans="1:12" ht="15">
      <c r="A500" s="85" t="s">
        <v>1971</v>
      </c>
      <c r="B500" s="85" t="s">
        <v>1972</v>
      </c>
      <c r="C500" s="85">
        <v>2</v>
      </c>
      <c r="D500" s="122">
        <v>0.005911425464030261</v>
      </c>
      <c r="E500" s="122">
        <v>2.0253058652647704</v>
      </c>
      <c r="F500" s="85" t="s">
        <v>1394</v>
      </c>
      <c r="G500" s="85" t="b">
        <v>0</v>
      </c>
      <c r="H500" s="85" t="b">
        <v>0</v>
      </c>
      <c r="I500" s="85" t="b">
        <v>0</v>
      </c>
      <c r="J500" s="85" t="b">
        <v>0</v>
      </c>
      <c r="K500" s="85" t="b">
        <v>0</v>
      </c>
      <c r="L500" s="85" t="b">
        <v>0</v>
      </c>
    </row>
    <row r="501" spans="1:12" ht="15">
      <c r="A501" s="85" t="s">
        <v>1972</v>
      </c>
      <c r="B501" s="85" t="s">
        <v>1973</v>
      </c>
      <c r="C501" s="85">
        <v>2</v>
      </c>
      <c r="D501" s="122">
        <v>0.005911425464030261</v>
      </c>
      <c r="E501" s="122">
        <v>2.0253058652647704</v>
      </c>
      <c r="F501" s="85" t="s">
        <v>1394</v>
      </c>
      <c r="G501" s="85" t="b">
        <v>0</v>
      </c>
      <c r="H501" s="85" t="b">
        <v>0</v>
      </c>
      <c r="I501" s="85" t="b">
        <v>0</v>
      </c>
      <c r="J501" s="85" t="b">
        <v>0</v>
      </c>
      <c r="K501" s="85" t="b">
        <v>0</v>
      </c>
      <c r="L501" s="85" t="b">
        <v>0</v>
      </c>
    </row>
    <row r="502" spans="1:12" ht="15">
      <c r="A502" s="85" t="s">
        <v>1973</v>
      </c>
      <c r="B502" s="85" t="s">
        <v>1538</v>
      </c>
      <c r="C502" s="85">
        <v>2</v>
      </c>
      <c r="D502" s="122">
        <v>0.005911425464030261</v>
      </c>
      <c r="E502" s="122">
        <v>1.5481846105451078</v>
      </c>
      <c r="F502" s="85" t="s">
        <v>1394</v>
      </c>
      <c r="G502" s="85" t="b">
        <v>0</v>
      </c>
      <c r="H502" s="85" t="b">
        <v>0</v>
      </c>
      <c r="I502" s="85" t="b">
        <v>0</v>
      </c>
      <c r="J502" s="85" t="b">
        <v>0</v>
      </c>
      <c r="K502" s="85" t="b">
        <v>0</v>
      </c>
      <c r="L502" s="85" t="b">
        <v>0</v>
      </c>
    </row>
    <row r="503" spans="1:12" ht="15">
      <c r="A503" s="85" t="s">
        <v>1538</v>
      </c>
      <c r="B503" s="85" t="s">
        <v>1974</v>
      </c>
      <c r="C503" s="85">
        <v>2</v>
      </c>
      <c r="D503" s="122">
        <v>0.005911425464030261</v>
      </c>
      <c r="E503" s="122">
        <v>1.5481846105451078</v>
      </c>
      <c r="F503" s="85" t="s">
        <v>1394</v>
      </c>
      <c r="G503" s="85" t="b">
        <v>0</v>
      </c>
      <c r="H503" s="85" t="b">
        <v>0</v>
      </c>
      <c r="I503" s="85" t="b">
        <v>0</v>
      </c>
      <c r="J503" s="85" t="b">
        <v>0</v>
      </c>
      <c r="K503" s="85" t="b">
        <v>0</v>
      </c>
      <c r="L503" s="85" t="b">
        <v>0</v>
      </c>
    </row>
    <row r="504" spans="1:12" ht="15">
      <c r="A504" s="85" t="s">
        <v>1974</v>
      </c>
      <c r="B504" s="85" t="s">
        <v>1975</v>
      </c>
      <c r="C504" s="85">
        <v>2</v>
      </c>
      <c r="D504" s="122">
        <v>0.005911425464030261</v>
      </c>
      <c r="E504" s="122">
        <v>2.0253058652647704</v>
      </c>
      <c r="F504" s="85" t="s">
        <v>1394</v>
      </c>
      <c r="G504" s="85" t="b">
        <v>0</v>
      </c>
      <c r="H504" s="85" t="b">
        <v>0</v>
      </c>
      <c r="I504" s="85" t="b">
        <v>0</v>
      </c>
      <c r="J504" s="85" t="b">
        <v>0</v>
      </c>
      <c r="K504" s="85" t="b">
        <v>0</v>
      </c>
      <c r="L504" s="85" t="b">
        <v>0</v>
      </c>
    </row>
    <row r="505" spans="1:12" ht="15">
      <c r="A505" s="85" t="s">
        <v>1975</v>
      </c>
      <c r="B505" s="85" t="s">
        <v>1976</v>
      </c>
      <c r="C505" s="85">
        <v>2</v>
      </c>
      <c r="D505" s="122">
        <v>0.005911425464030261</v>
      </c>
      <c r="E505" s="122">
        <v>2.0253058652647704</v>
      </c>
      <c r="F505" s="85" t="s">
        <v>1394</v>
      </c>
      <c r="G505" s="85" t="b">
        <v>0</v>
      </c>
      <c r="H505" s="85" t="b">
        <v>0</v>
      </c>
      <c r="I505" s="85" t="b">
        <v>0</v>
      </c>
      <c r="J505" s="85" t="b">
        <v>0</v>
      </c>
      <c r="K505" s="85" t="b">
        <v>0</v>
      </c>
      <c r="L505" s="85" t="b">
        <v>0</v>
      </c>
    </row>
    <row r="506" spans="1:12" ht="15">
      <c r="A506" s="85" t="s">
        <v>1976</v>
      </c>
      <c r="B506" s="85" t="s">
        <v>1977</v>
      </c>
      <c r="C506" s="85">
        <v>2</v>
      </c>
      <c r="D506" s="122">
        <v>0.005911425464030261</v>
      </c>
      <c r="E506" s="122">
        <v>2.0253058652647704</v>
      </c>
      <c r="F506" s="85" t="s">
        <v>1394</v>
      </c>
      <c r="G506" s="85" t="b">
        <v>0</v>
      </c>
      <c r="H506" s="85" t="b">
        <v>0</v>
      </c>
      <c r="I506" s="85" t="b">
        <v>0</v>
      </c>
      <c r="J506" s="85" t="b">
        <v>0</v>
      </c>
      <c r="K506" s="85" t="b">
        <v>0</v>
      </c>
      <c r="L506" s="85" t="b">
        <v>0</v>
      </c>
    </row>
    <row r="507" spans="1:12" ht="15">
      <c r="A507" s="85" t="s">
        <v>1977</v>
      </c>
      <c r="B507" s="85" t="s">
        <v>1506</v>
      </c>
      <c r="C507" s="85">
        <v>2</v>
      </c>
      <c r="D507" s="122">
        <v>0.005911425464030261</v>
      </c>
      <c r="E507" s="122">
        <v>1.423245873936808</v>
      </c>
      <c r="F507" s="85" t="s">
        <v>1394</v>
      </c>
      <c r="G507" s="85" t="b">
        <v>0</v>
      </c>
      <c r="H507" s="85" t="b">
        <v>0</v>
      </c>
      <c r="I507" s="85" t="b">
        <v>0</v>
      </c>
      <c r="J507" s="85" t="b">
        <v>0</v>
      </c>
      <c r="K507" s="85" t="b">
        <v>0</v>
      </c>
      <c r="L507" s="85" t="b">
        <v>0</v>
      </c>
    </row>
    <row r="508" spans="1:12" ht="15">
      <c r="A508" s="85" t="s">
        <v>1506</v>
      </c>
      <c r="B508" s="85" t="s">
        <v>1505</v>
      </c>
      <c r="C508" s="85">
        <v>2</v>
      </c>
      <c r="D508" s="122">
        <v>0.005911425464030261</v>
      </c>
      <c r="E508" s="122">
        <v>1.1960020924337453</v>
      </c>
      <c r="F508" s="85" t="s">
        <v>1394</v>
      </c>
      <c r="G508" s="85" t="b">
        <v>0</v>
      </c>
      <c r="H508" s="85" t="b">
        <v>0</v>
      </c>
      <c r="I508" s="85" t="b">
        <v>0</v>
      </c>
      <c r="J508" s="85" t="b">
        <v>0</v>
      </c>
      <c r="K508" s="85" t="b">
        <v>0</v>
      </c>
      <c r="L508" s="85" t="b">
        <v>0</v>
      </c>
    </row>
    <row r="509" spans="1:12" ht="15">
      <c r="A509" s="85" t="s">
        <v>1546</v>
      </c>
      <c r="B509" s="85" t="s">
        <v>756</v>
      </c>
      <c r="C509" s="85">
        <v>7</v>
      </c>
      <c r="D509" s="122">
        <v>0.0021824926281925113</v>
      </c>
      <c r="E509" s="122">
        <v>1.3473300153169503</v>
      </c>
      <c r="F509" s="85" t="s">
        <v>1395</v>
      </c>
      <c r="G509" s="85" t="b">
        <v>0</v>
      </c>
      <c r="H509" s="85" t="b">
        <v>0</v>
      </c>
      <c r="I509" s="85" t="b">
        <v>0</v>
      </c>
      <c r="J509" s="85" t="b">
        <v>0</v>
      </c>
      <c r="K509" s="85" t="b">
        <v>0</v>
      </c>
      <c r="L509" s="85" t="b">
        <v>0</v>
      </c>
    </row>
    <row r="510" spans="1:12" ht="15">
      <c r="A510" s="85" t="s">
        <v>756</v>
      </c>
      <c r="B510" s="85" t="s">
        <v>1548</v>
      </c>
      <c r="C510" s="85">
        <v>7</v>
      </c>
      <c r="D510" s="122">
        <v>0.0021824926281925113</v>
      </c>
      <c r="E510" s="122">
        <v>1.4053219622946371</v>
      </c>
      <c r="F510" s="85" t="s">
        <v>1395</v>
      </c>
      <c r="G510" s="85" t="b">
        <v>0</v>
      </c>
      <c r="H510" s="85" t="b">
        <v>0</v>
      </c>
      <c r="I510" s="85" t="b">
        <v>0</v>
      </c>
      <c r="J510" s="85" t="b">
        <v>0</v>
      </c>
      <c r="K510" s="85" t="b">
        <v>1</v>
      </c>
      <c r="L510" s="85" t="b">
        <v>0</v>
      </c>
    </row>
    <row r="511" spans="1:12" ht="15">
      <c r="A511" s="85" t="s">
        <v>1548</v>
      </c>
      <c r="B511" s="85" t="s">
        <v>1549</v>
      </c>
      <c r="C511" s="85">
        <v>7</v>
      </c>
      <c r="D511" s="122">
        <v>0.0021824926281925113</v>
      </c>
      <c r="E511" s="122">
        <v>1.4053219622946371</v>
      </c>
      <c r="F511" s="85" t="s">
        <v>1395</v>
      </c>
      <c r="G511" s="85" t="b">
        <v>0</v>
      </c>
      <c r="H511" s="85" t="b">
        <v>1</v>
      </c>
      <c r="I511" s="85" t="b">
        <v>0</v>
      </c>
      <c r="J511" s="85" t="b">
        <v>0</v>
      </c>
      <c r="K511" s="85" t="b">
        <v>0</v>
      </c>
      <c r="L511" s="85" t="b">
        <v>0</v>
      </c>
    </row>
    <row r="512" spans="1:12" ht="15">
      <c r="A512" s="85" t="s">
        <v>1549</v>
      </c>
      <c r="B512" s="85" t="s">
        <v>1550</v>
      </c>
      <c r="C512" s="85">
        <v>7</v>
      </c>
      <c r="D512" s="122">
        <v>0.0021824926281925113</v>
      </c>
      <c r="E512" s="122">
        <v>1.4053219622946371</v>
      </c>
      <c r="F512" s="85" t="s">
        <v>1395</v>
      </c>
      <c r="G512" s="85" t="b">
        <v>0</v>
      </c>
      <c r="H512" s="85" t="b">
        <v>0</v>
      </c>
      <c r="I512" s="85" t="b">
        <v>0</v>
      </c>
      <c r="J512" s="85" t="b">
        <v>0</v>
      </c>
      <c r="K512" s="85" t="b">
        <v>0</v>
      </c>
      <c r="L512" s="85" t="b">
        <v>0</v>
      </c>
    </row>
    <row r="513" spans="1:12" ht="15">
      <c r="A513" s="85" t="s">
        <v>1550</v>
      </c>
      <c r="B513" s="85" t="s">
        <v>1551</v>
      </c>
      <c r="C513" s="85">
        <v>7</v>
      </c>
      <c r="D513" s="122">
        <v>0.0021824926281925113</v>
      </c>
      <c r="E513" s="122">
        <v>1.4053219622946371</v>
      </c>
      <c r="F513" s="85" t="s">
        <v>1395</v>
      </c>
      <c r="G513" s="85" t="b">
        <v>0</v>
      </c>
      <c r="H513" s="85" t="b">
        <v>0</v>
      </c>
      <c r="I513" s="85" t="b">
        <v>0</v>
      </c>
      <c r="J513" s="85" t="b">
        <v>0</v>
      </c>
      <c r="K513" s="85" t="b">
        <v>0</v>
      </c>
      <c r="L513" s="85" t="b">
        <v>0</v>
      </c>
    </row>
    <row r="514" spans="1:12" ht="15">
      <c r="A514" s="85" t="s">
        <v>1551</v>
      </c>
      <c r="B514" s="85" t="s">
        <v>1552</v>
      </c>
      <c r="C514" s="85">
        <v>7</v>
      </c>
      <c r="D514" s="122">
        <v>0.0021824926281925113</v>
      </c>
      <c r="E514" s="122">
        <v>1.4053219622946371</v>
      </c>
      <c r="F514" s="85" t="s">
        <v>1395</v>
      </c>
      <c r="G514" s="85" t="b">
        <v>0</v>
      </c>
      <c r="H514" s="85" t="b">
        <v>0</v>
      </c>
      <c r="I514" s="85" t="b">
        <v>0</v>
      </c>
      <c r="J514" s="85" t="b">
        <v>0</v>
      </c>
      <c r="K514" s="85" t="b">
        <v>0</v>
      </c>
      <c r="L514" s="85" t="b">
        <v>0</v>
      </c>
    </row>
    <row r="515" spans="1:12" ht="15">
      <c r="A515" s="85" t="s">
        <v>1552</v>
      </c>
      <c r="B515" s="85" t="s">
        <v>1545</v>
      </c>
      <c r="C515" s="85">
        <v>7</v>
      </c>
      <c r="D515" s="122">
        <v>0.0021824926281925113</v>
      </c>
      <c r="E515" s="122">
        <v>1.1042919666306559</v>
      </c>
      <c r="F515" s="85" t="s">
        <v>1395</v>
      </c>
      <c r="G515" s="85" t="b">
        <v>0</v>
      </c>
      <c r="H515" s="85" t="b">
        <v>0</v>
      </c>
      <c r="I515" s="85" t="b">
        <v>0</v>
      </c>
      <c r="J515" s="85" t="b">
        <v>0</v>
      </c>
      <c r="K515" s="85" t="b">
        <v>1</v>
      </c>
      <c r="L515" s="85" t="b">
        <v>0</v>
      </c>
    </row>
    <row r="516" spans="1:12" ht="15">
      <c r="A516" s="85" t="s">
        <v>1545</v>
      </c>
      <c r="B516" s="85" t="s">
        <v>1847</v>
      </c>
      <c r="C516" s="85">
        <v>7</v>
      </c>
      <c r="D516" s="122">
        <v>0.0021824926281925113</v>
      </c>
      <c r="E516" s="122">
        <v>1.1042919666306559</v>
      </c>
      <c r="F516" s="85" t="s">
        <v>1395</v>
      </c>
      <c r="G516" s="85" t="b">
        <v>0</v>
      </c>
      <c r="H516" s="85" t="b">
        <v>1</v>
      </c>
      <c r="I516" s="85" t="b">
        <v>0</v>
      </c>
      <c r="J516" s="85" t="b">
        <v>0</v>
      </c>
      <c r="K516" s="85" t="b">
        <v>0</v>
      </c>
      <c r="L516" s="85" t="b">
        <v>0</v>
      </c>
    </row>
    <row r="517" spans="1:12" ht="15">
      <c r="A517" s="85" t="s">
        <v>1847</v>
      </c>
      <c r="B517" s="85" t="s">
        <v>1848</v>
      </c>
      <c r="C517" s="85">
        <v>7</v>
      </c>
      <c r="D517" s="122">
        <v>0.0021824926281925113</v>
      </c>
      <c r="E517" s="122">
        <v>1.4053219622946371</v>
      </c>
      <c r="F517" s="85" t="s">
        <v>1395</v>
      </c>
      <c r="G517" s="85" t="b">
        <v>0</v>
      </c>
      <c r="H517" s="85" t="b">
        <v>0</v>
      </c>
      <c r="I517" s="85" t="b">
        <v>0</v>
      </c>
      <c r="J517" s="85" t="b">
        <v>0</v>
      </c>
      <c r="K517" s="85" t="b">
        <v>0</v>
      </c>
      <c r="L517" s="85" t="b">
        <v>0</v>
      </c>
    </row>
    <row r="518" spans="1:12" ht="15">
      <c r="A518" s="85" t="s">
        <v>1848</v>
      </c>
      <c r="B518" s="85" t="s">
        <v>1545</v>
      </c>
      <c r="C518" s="85">
        <v>7</v>
      </c>
      <c r="D518" s="122">
        <v>0.0021824926281925113</v>
      </c>
      <c r="E518" s="122">
        <v>1.1042919666306559</v>
      </c>
      <c r="F518" s="85" t="s">
        <v>1395</v>
      </c>
      <c r="G518" s="85" t="b">
        <v>0</v>
      </c>
      <c r="H518" s="85" t="b">
        <v>0</v>
      </c>
      <c r="I518" s="85" t="b">
        <v>0</v>
      </c>
      <c r="J518" s="85" t="b">
        <v>0</v>
      </c>
      <c r="K518" s="85" t="b">
        <v>1</v>
      </c>
      <c r="L518" s="85" t="b">
        <v>0</v>
      </c>
    </row>
    <row r="519" spans="1:12" ht="15">
      <c r="A519" s="85" t="s">
        <v>1545</v>
      </c>
      <c r="B519" s="85" t="s">
        <v>1849</v>
      </c>
      <c r="C519" s="85">
        <v>7</v>
      </c>
      <c r="D519" s="122">
        <v>0.0021824926281925113</v>
      </c>
      <c r="E519" s="122">
        <v>1.1042919666306559</v>
      </c>
      <c r="F519" s="85" t="s">
        <v>1395</v>
      </c>
      <c r="G519" s="85" t="b">
        <v>0</v>
      </c>
      <c r="H519" s="85" t="b">
        <v>1</v>
      </c>
      <c r="I519" s="85" t="b">
        <v>0</v>
      </c>
      <c r="J519" s="85" t="b">
        <v>0</v>
      </c>
      <c r="K519" s="85" t="b">
        <v>1</v>
      </c>
      <c r="L519" s="85" t="b">
        <v>0</v>
      </c>
    </row>
    <row r="520" spans="1:12" ht="15">
      <c r="A520" s="85" t="s">
        <v>1849</v>
      </c>
      <c r="B520" s="85" t="s">
        <v>1850</v>
      </c>
      <c r="C520" s="85">
        <v>7</v>
      </c>
      <c r="D520" s="122">
        <v>0.0021824926281925113</v>
      </c>
      <c r="E520" s="122">
        <v>1.4053219622946371</v>
      </c>
      <c r="F520" s="85" t="s">
        <v>1395</v>
      </c>
      <c r="G520" s="85" t="b">
        <v>0</v>
      </c>
      <c r="H520" s="85" t="b">
        <v>1</v>
      </c>
      <c r="I520" s="85" t="b">
        <v>0</v>
      </c>
      <c r="J520" s="85" t="b">
        <v>0</v>
      </c>
      <c r="K520" s="85" t="b">
        <v>0</v>
      </c>
      <c r="L520" s="85" t="b">
        <v>0</v>
      </c>
    </row>
    <row r="521" spans="1:12" ht="15">
      <c r="A521" s="85" t="s">
        <v>1850</v>
      </c>
      <c r="B521" s="85" t="s">
        <v>1543</v>
      </c>
      <c r="C521" s="85">
        <v>7</v>
      </c>
      <c r="D521" s="122">
        <v>0.0021824926281925113</v>
      </c>
      <c r="E521" s="122">
        <v>1.4053219622946371</v>
      </c>
      <c r="F521" s="85" t="s">
        <v>1395</v>
      </c>
      <c r="G521" s="85" t="b">
        <v>0</v>
      </c>
      <c r="H521" s="85" t="b">
        <v>0</v>
      </c>
      <c r="I521" s="85" t="b">
        <v>0</v>
      </c>
      <c r="J521" s="85" t="b">
        <v>0</v>
      </c>
      <c r="K521" s="85" t="b">
        <v>0</v>
      </c>
      <c r="L521" s="85" t="b">
        <v>0</v>
      </c>
    </row>
    <row r="522" spans="1:12" ht="15">
      <c r="A522" s="85" t="s">
        <v>1543</v>
      </c>
      <c r="B522" s="85" t="s">
        <v>1851</v>
      </c>
      <c r="C522" s="85">
        <v>7</v>
      </c>
      <c r="D522" s="122">
        <v>0.0021824926281925113</v>
      </c>
      <c r="E522" s="122">
        <v>1.4053219622946371</v>
      </c>
      <c r="F522" s="85" t="s">
        <v>1395</v>
      </c>
      <c r="G522" s="85" t="b">
        <v>0</v>
      </c>
      <c r="H522" s="85" t="b">
        <v>0</v>
      </c>
      <c r="I522" s="85" t="b">
        <v>0</v>
      </c>
      <c r="J522" s="85" t="b">
        <v>0</v>
      </c>
      <c r="K522" s="85" t="b">
        <v>0</v>
      </c>
      <c r="L522" s="85" t="b">
        <v>0</v>
      </c>
    </row>
    <row r="523" spans="1:12" ht="15">
      <c r="A523" s="85" t="s">
        <v>1851</v>
      </c>
      <c r="B523" s="85" t="s">
        <v>1852</v>
      </c>
      <c r="C523" s="85">
        <v>7</v>
      </c>
      <c r="D523" s="122">
        <v>0.0021824926281925113</v>
      </c>
      <c r="E523" s="122">
        <v>1.4053219622946371</v>
      </c>
      <c r="F523" s="85" t="s">
        <v>1395</v>
      </c>
      <c r="G523" s="85" t="b">
        <v>0</v>
      </c>
      <c r="H523" s="85" t="b">
        <v>0</v>
      </c>
      <c r="I523" s="85" t="b">
        <v>0</v>
      </c>
      <c r="J523" s="85" t="b">
        <v>0</v>
      </c>
      <c r="K523" s="85" t="b">
        <v>0</v>
      </c>
      <c r="L523" s="85" t="b">
        <v>0</v>
      </c>
    </row>
    <row r="524" spans="1:12" ht="15">
      <c r="A524" s="85" t="s">
        <v>1852</v>
      </c>
      <c r="B524" s="85" t="s">
        <v>1853</v>
      </c>
      <c r="C524" s="85">
        <v>7</v>
      </c>
      <c r="D524" s="122">
        <v>0.0021824926281925113</v>
      </c>
      <c r="E524" s="122">
        <v>1.4053219622946371</v>
      </c>
      <c r="F524" s="85" t="s">
        <v>1395</v>
      </c>
      <c r="G524" s="85" t="b">
        <v>0</v>
      </c>
      <c r="H524" s="85" t="b">
        <v>0</v>
      </c>
      <c r="I524" s="85" t="b">
        <v>0</v>
      </c>
      <c r="J524" s="85" t="b">
        <v>0</v>
      </c>
      <c r="K524" s="85" t="b">
        <v>0</v>
      </c>
      <c r="L524" s="85" t="b">
        <v>0</v>
      </c>
    </row>
    <row r="525" spans="1:12" ht="15">
      <c r="A525" s="85" t="s">
        <v>1853</v>
      </c>
      <c r="B525" s="85" t="s">
        <v>1854</v>
      </c>
      <c r="C525" s="85">
        <v>7</v>
      </c>
      <c r="D525" s="122">
        <v>0.0021824926281925113</v>
      </c>
      <c r="E525" s="122">
        <v>1.4053219622946371</v>
      </c>
      <c r="F525" s="85" t="s">
        <v>1395</v>
      </c>
      <c r="G525" s="85" t="b">
        <v>0</v>
      </c>
      <c r="H525" s="85" t="b">
        <v>0</v>
      </c>
      <c r="I525" s="85" t="b">
        <v>0</v>
      </c>
      <c r="J525" s="85" t="b">
        <v>0</v>
      </c>
      <c r="K525" s="85" t="b">
        <v>0</v>
      </c>
      <c r="L525" s="85" t="b">
        <v>0</v>
      </c>
    </row>
    <row r="526" spans="1:12" ht="15">
      <c r="A526" s="85" t="s">
        <v>1854</v>
      </c>
      <c r="B526" s="85" t="s">
        <v>1505</v>
      </c>
      <c r="C526" s="85">
        <v>7</v>
      </c>
      <c r="D526" s="122">
        <v>0.0021824926281925113</v>
      </c>
      <c r="E526" s="122">
        <v>1.3473300153169503</v>
      </c>
      <c r="F526" s="85" t="s">
        <v>1395</v>
      </c>
      <c r="G526" s="85" t="b">
        <v>0</v>
      </c>
      <c r="H526" s="85" t="b">
        <v>0</v>
      </c>
      <c r="I526" s="85" t="b">
        <v>0</v>
      </c>
      <c r="J526" s="85" t="b">
        <v>0</v>
      </c>
      <c r="K526" s="85" t="b">
        <v>0</v>
      </c>
      <c r="L526" s="85" t="b">
        <v>0</v>
      </c>
    </row>
    <row r="527" spans="1:12" ht="15">
      <c r="A527" s="85" t="s">
        <v>1505</v>
      </c>
      <c r="B527" s="85" t="s">
        <v>1506</v>
      </c>
      <c r="C527" s="85">
        <v>7</v>
      </c>
      <c r="D527" s="122">
        <v>0.0021824926281925113</v>
      </c>
      <c r="E527" s="122">
        <v>1.4053219622946371</v>
      </c>
      <c r="F527" s="85" t="s">
        <v>1395</v>
      </c>
      <c r="G527" s="85" t="b">
        <v>0</v>
      </c>
      <c r="H527" s="85" t="b">
        <v>0</v>
      </c>
      <c r="I527" s="85" t="b">
        <v>0</v>
      </c>
      <c r="J527" s="85" t="b">
        <v>0</v>
      </c>
      <c r="K527" s="85" t="b">
        <v>0</v>
      </c>
      <c r="L527" s="85" t="b">
        <v>0</v>
      </c>
    </row>
    <row r="528" spans="1:12" ht="15">
      <c r="A528" s="85" t="s">
        <v>1506</v>
      </c>
      <c r="B528" s="85" t="s">
        <v>1547</v>
      </c>
      <c r="C528" s="85">
        <v>7</v>
      </c>
      <c r="D528" s="122">
        <v>0.0021824926281925113</v>
      </c>
      <c r="E528" s="122">
        <v>1.3473300153169503</v>
      </c>
      <c r="F528" s="85" t="s">
        <v>1395</v>
      </c>
      <c r="G528" s="85" t="b">
        <v>0</v>
      </c>
      <c r="H528" s="85" t="b">
        <v>0</v>
      </c>
      <c r="I528" s="85" t="b">
        <v>0</v>
      </c>
      <c r="J528" s="85" t="b">
        <v>0</v>
      </c>
      <c r="K528" s="85" t="b">
        <v>0</v>
      </c>
      <c r="L528" s="85" t="b">
        <v>0</v>
      </c>
    </row>
    <row r="529" spans="1:12" ht="15">
      <c r="A529" s="85" t="s">
        <v>1547</v>
      </c>
      <c r="B529" s="85" t="s">
        <v>1855</v>
      </c>
      <c r="C529" s="85">
        <v>7</v>
      </c>
      <c r="D529" s="122">
        <v>0.0021824926281925113</v>
      </c>
      <c r="E529" s="122">
        <v>1.3473300153169503</v>
      </c>
      <c r="F529" s="85" t="s">
        <v>1395</v>
      </c>
      <c r="G529" s="85" t="b">
        <v>0</v>
      </c>
      <c r="H529" s="85" t="b">
        <v>0</v>
      </c>
      <c r="I529" s="85" t="b">
        <v>0</v>
      </c>
      <c r="J529" s="85" t="b">
        <v>0</v>
      </c>
      <c r="K529" s="85" t="b">
        <v>0</v>
      </c>
      <c r="L529" s="85" t="b">
        <v>0</v>
      </c>
    </row>
    <row r="530" spans="1:12" ht="15">
      <c r="A530" s="85" t="s">
        <v>1855</v>
      </c>
      <c r="B530" s="85" t="s">
        <v>1856</v>
      </c>
      <c r="C530" s="85">
        <v>7</v>
      </c>
      <c r="D530" s="122">
        <v>0.0021824926281925113</v>
      </c>
      <c r="E530" s="122">
        <v>1.4053219622946371</v>
      </c>
      <c r="F530" s="85" t="s">
        <v>1395</v>
      </c>
      <c r="G530" s="85" t="b">
        <v>0</v>
      </c>
      <c r="H530" s="85" t="b">
        <v>0</v>
      </c>
      <c r="I530" s="85" t="b">
        <v>0</v>
      </c>
      <c r="J530" s="85" t="b">
        <v>0</v>
      </c>
      <c r="K530" s="85" t="b">
        <v>0</v>
      </c>
      <c r="L530" s="85" t="b">
        <v>0</v>
      </c>
    </row>
    <row r="531" spans="1:12" ht="15">
      <c r="A531" s="85" t="s">
        <v>1507</v>
      </c>
      <c r="B531" s="85" t="s">
        <v>1525</v>
      </c>
      <c r="C531" s="85">
        <v>2</v>
      </c>
      <c r="D531" s="122">
        <v>0.009710645021418749</v>
      </c>
      <c r="E531" s="122">
        <v>1.9493900066449128</v>
      </c>
      <c r="F531" s="85" t="s">
        <v>1395</v>
      </c>
      <c r="G531" s="85" t="b">
        <v>0</v>
      </c>
      <c r="H531" s="85" t="b">
        <v>0</v>
      </c>
      <c r="I531" s="85" t="b">
        <v>0</v>
      </c>
      <c r="J531" s="85" t="b">
        <v>0</v>
      </c>
      <c r="K531" s="85" t="b">
        <v>0</v>
      </c>
      <c r="L531" s="85" t="b">
        <v>0</v>
      </c>
    </row>
    <row r="532" spans="1:12" ht="15">
      <c r="A532" s="85" t="s">
        <v>1525</v>
      </c>
      <c r="B532" s="85" t="s">
        <v>1508</v>
      </c>
      <c r="C532" s="85">
        <v>2</v>
      </c>
      <c r="D532" s="122">
        <v>0.009710645021418749</v>
      </c>
      <c r="E532" s="122">
        <v>1.9493900066449128</v>
      </c>
      <c r="F532" s="85" t="s">
        <v>1395</v>
      </c>
      <c r="G532" s="85" t="b">
        <v>0</v>
      </c>
      <c r="H532" s="85" t="b">
        <v>0</v>
      </c>
      <c r="I532" s="85" t="b">
        <v>0</v>
      </c>
      <c r="J532" s="85" t="b">
        <v>0</v>
      </c>
      <c r="K532" s="85" t="b">
        <v>0</v>
      </c>
      <c r="L532" s="85" t="b">
        <v>0</v>
      </c>
    </row>
    <row r="533" spans="1:12" ht="15">
      <c r="A533" s="85" t="s">
        <v>1506</v>
      </c>
      <c r="B533" s="85" t="s">
        <v>1505</v>
      </c>
      <c r="C533" s="85">
        <v>7</v>
      </c>
      <c r="D533" s="122">
        <v>0.006274258063962453</v>
      </c>
      <c r="E533" s="122">
        <v>1.30582887854575</v>
      </c>
      <c r="F533" s="85" t="s">
        <v>1396</v>
      </c>
      <c r="G533" s="85" t="b">
        <v>0</v>
      </c>
      <c r="H533" s="85" t="b">
        <v>0</v>
      </c>
      <c r="I533" s="85" t="b">
        <v>0</v>
      </c>
      <c r="J533" s="85" t="b">
        <v>0</v>
      </c>
      <c r="K533" s="85" t="b">
        <v>0</v>
      </c>
      <c r="L533" s="85" t="b">
        <v>0</v>
      </c>
    </row>
    <row r="534" spans="1:12" ht="15">
      <c r="A534" s="85" t="s">
        <v>1505</v>
      </c>
      <c r="B534" s="85" t="s">
        <v>1506</v>
      </c>
      <c r="C534" s="85">
        <v>4</v>
      </c>
      <c r="D534" s="122">
        <v>0.008024341439822148</v>
      </c>
      <c r="E534" s="122">
        <v>1.1797606367964801</v>
      </c>
      <c r="F534" s="85" t="s">
        <v>1396</v>
      </c>
      <c r="G534" s="85" t="b">
        <v>0</v>
      </c>
      <c r="H534" s="85" t="b">
        <v>0</v>
      </c>
      <c r="I534" s="85" t="b">
        <v>0</v>
      </c>
      <c r="J534" s="85" t="b">
        <v>0</v>
      </c>
      <c r="K534" s="85" t="b">
        <v>0</v>
      </c>
      <c r="L534" s="85" t="b">
        <v>0</v>
      </c>
    </row>
    <row r="535" spans="1:12" ht="15">
      <c r="A535" s="85" t="s">
        <v>1558</v>
      </c>
      <c r="B535" s="85" t="s">
        <v>1559</v>
      </c>
      <c r="C535" s="85">
        <v>3</v>
      </c>
      <c r="D535" s="122">
        <v>0.007729745622446061</v>
      </c>
      <c r="E535" s="122">
        <v>1.8409420802430991</v>
      </c>
      <c r="F535" s="85" t="s">
        <v>1396</v>
      </c>
      <c r="G535" s="85" t="b">
        <v>0</v>
      </c>
      <c r="H535" s="85" t="b">
        <v>0</v>
      </c>
      <c r="I535" s="85" t="b">
        <v>0</v>
      </c>
      <c r="J535" s="85" t="b">
        <v>0</v>
      </c>
      <c r="K535" s="85" t="b">
        <v>0</v>
      </c>
      <c r="L535" s="85" t="b">
        <v>0</v>
      </c>
    </row>
    <row r="536" spans="1:12" ht="15">
      <c r="A536" s="85" t="s">
        <v>1559</v>
      </c>
      <c r="B536" s="85" t="s">
        <v>1906</v>
      </c>
      <c r="C536" s="85">
        <v>3</v>
      </c>
      <c r="D536" s="122">
        <v>0.007729745622446061</v>
      </c>
      <c r="E536" s="122">
        <v>1.8409420802430991</v>
      </c>
      <c r="F536" s="85" t="s">
        <v>1396</v>
      </c>
      <c r="G536" s="85" t="b">
        <v>0</v>
      </c>
      <c r="H536" s="85" t="b">
        <v>0</v>
      </c>
      <c r="I536" s="85" t="b">
        <v>0</v>
      </c>
      <c r="J536" s="85" t="b">
        <v>0</v>
      </c>
      <c r="K536" s="85" t="b">
        <v>0</v>
      </c>
      <c r="L536" s="85" t="b">
        <v>0</v>
      </c>
    </row>
    <row r="537" spans="1:12" ht="15">
      <c r="A537" s="85" t="s">
        <v>1906</v>
      </c>
      <c r="B537" s="85" t="s">
        <v>1907</v>
      </c>
      <c r="C537" s="85">
        <v>3</v>
      </c>
      <c r="D537" s="122">
        <v>0.007729745622446061</v>
      </c>
      <c r="E537" s="122">
        <v>1.8409420802430991</v>
      </c>
      <c r="F537" s="85" t="s">
        <v>1396</v>
      </c>
      <c r="G537" s="85" t="b">
        <v>0</v>
      </c>
      <c r="H537" s="85" t="b">
        <v>0</v>
      </c>
      <c r="I537" s="85" t="b">
        <v>0</v>
      </c>
      <c r="J537" s="85" t="b">
        <v>0</v>
      </c>
      <c r="K537" s="85" t="b">
        <v>0</v>
      </c>
      <c r="L537" s="85" t="b">
        <v>0</v>
      </c>
    </row>
    <row r="538" spans="1:12" ht="15">
      <c r="A538" s="85" t="s">
        <v>1907</v>
      </c>
      <c r="B538" s="85" t="s">
        <v>1908</v>
      </c>
      <c r="C538" s="85">
        <v>3</v>
      </c>
      <c r="D538" s="122">
        <v>0.007729745622446061</v>
      </c>
      <c r="E538" s="122">
        <v>1.8409420802430991</v>
      </c>
      <c r="F538" s="85" t="s">
        <v>1396</v>
      </c>
      <c r="G538" s="85" t="b">
        <v>0</v>
      </c>
      <c r="H538" s="85" t="b">
        <v>0</v>
      </c>
      <c r="I538" s="85" t="b">
        <v>0</v>
      </c>
      <c r="J538" s="85" t="b">
        <v>0</v>
      </c>
      <c r="K538" s="85" t="b">
        <v>0</v>
      </c>
      <c r="L538" s="85" t="b">
        <v>0</v>
      </c>
    </row>
    <row r="539" spans="1:12" ht="15">
      <c r="A539" s="85" t="s">
        <v>1908</v>
      </c>
      <c r="B539" s="85" t="s">
        <v>1909</v>
      </c>
      <c r="C539" s="85">
        <v>3</v>
      </c>
      <c r="D539" s="122">
        <v>0.007729745622446061</v>
      </c>
      <c r="E539" s="122">
        <v>1.8409420802430991</v>
      </c>
      <c r="F539" s="85" t="s">
        <v>1396</v>
      </c>
      <c r="G539" s="85" t="b">
        <v>0</v>
      </c>
      <c r="H539" s="85" t="b">
        <v>0</v>
      </c>
      <c r="I539" s="85" t="b">
        <v>0</v>
      </c>
      <c r="J539" s="85" t="b">
        <v>0</v>
      </c>
      <c r="K539" s="85" t="b">
        <v>0</v>
      </c>
      <c r="L539" s="85" t="b">
        <v>0</v>
      </c>
    </row>
    <row r="540" spans="1:12" ht="15">
      <c r="A540" s="85" t="s">
        <v>1909</v>
      </c>
      <c r="B540" s="85" t="s">
        <v>1910</v>
      </c>
      <c r="C540" s="85">
        <v>3</v>
      </c>
      <c r="D540" s="122">
        <v>0.007729745622446061</v>
      </c>
      <c r="E540" s="122">
        <v>1.8409420802430991</v>
      </c>
      <c r="F540" s="85" t="s">
        <v>1396</v>
      </c>
      <c r="G540" s="85" t="b">
        <v>0</v>
      </c>
      <c r="H540" s="85" t="b">
        <v>0</v>
      </c>
      <c r="I540" s="85" t="b">
        <v>0</v>
      </c>
      <c r="J540" s="85" t="b">
        <v>0</v>
      </c>
      <c r="K540" s="85" t="b">
        <v>0</v>
      </c>
      <c r="L540" s="85" t="b">
        <v>0</v>
      </c>
    </row>
    <row r="541" spans="1:12" ht="15">
      <c r="A541" s="85" t="s">
        <v>1910</v>
      </c>
      <c r="B541" s="85" t="s">
        <v>1911</v>
      </c>
      <c r="C541" s="85">
        <v>3</v>
      </c>
      <c r="D541" s="122">
        <v>0.007729745622446061</v>
      </c>
      <c r="E541" s="122">
        <v>1.8409420802430991</v>
      </c>
      <c r="F541" s="85" t="s">
        <v>1396</v>
      </c>
      <c r="G541" s="85" t="b">
        <v>0</v>
      </c>
      <c r="H541" s="85" t="b">
        <v>0</v>
      </c>
      <c r="I541" s="85" t="b">
        <v>0</v>
      </c>
      <c r="J541" s="85" t="b">
        <v>0</v>
      </c>
      <c r="K541" s="85" t="b">
        <v>0</v>
      </c>
      <c r="L541" s="85" t="b">
        <v>0</v>
      </c>
    </row>
    <row r="542" spans="1:12" ht="15">
      <c r="A542" s="85" t="s">
        <v>1911</v>
      </c>
      <c r="B542" s="85" t="s">
        <v>1912</v>
      </c>
      <c r="C542" s="85">
        <v>3</v>
      </c>
      <c r="D542" s="122">
        <v>0.007729745622446061</v>
      </c>
      <c r="E542" s="122">
        <v>1.8409420802430991</v>
      </c>
      <c r="F542" s="85" t="s">
        <v>1396</v>
      </c>
      <c r="G542" s="85" t="b">
        <v>0</v>
      </c>
      <c r="H542" s="85" t="b">
        <v>0</v>
      </c>
      <c r="I542" s="85" t="b">
        <v>0</v>
      </c>
      <c r="J542" s="85" t="b">
        <v>0</v>
      </c>
      <c r="K542" s="85" t="b">
        <v>0</v>
      </c>
      <c r="L542" s="85" t="b">
        <v>0</v>
      </c>
    </row>
    <row r="543" spans="1:12" ht="15">
      <c r="A543" s="85" t="s">
        <v>1912</v>
      </c>
      <c r="B543" s="85" t="s">
        <v>1554</v>
      </c>
      <c r="C543" s="85">
        <v>3</v>
      </c>
      <c r="D543" s="122">
        <v>0.007729745622446061</v>
      </c>
      <c r="E543" s="122">
        <v>1.5399120845791179</v>
      </c>
      <c r="F543" s="85" t="s">
        <v>1396</v>
      </c>
      <c r="G543" s="85" t="b">
        <v>0</v>
      </c>
      <c r="H543" s="85" t="b">
        <v>0</v>
      </c>
      <c r="I543" s="85" t="b">
        <v>0</v>
      </c>
      <c r="J543" s="85" t="b">
        <v>0</v>
      </c>
      <c r="K543" s="85" t="b">
        <v>0</v>
      </c>
      <c r="L543" s="85" t="b">
        <v>0</v>
      </c>
    </row>
    <row r="544" spans="1:12" ht="15">
      <c r="A544" s="85" t="s">
        <v>1554</v>
      </c>
      <c r="B544" s="85" t="s">
        <v>1875</v>
      </c>
      <c r="C544" s="85">
        <v>3</v>
      </c>
      <c r="D544" s="122">
        <v>0.007729745622446061</v>
      </c>
      <c r="E544" s="122">
        <v>1.5399120845791179</v>
      </c>
      <c r="F544" s="85" t="s">
        <v>1396</v>
      </c>
      <c r="G544" s="85" t="b">
        <v>0</v>
      </c>
      <c r="H544" s="85" t="b">
        <v>0</v>
      </c>
      <c r="I544" s="85" t="b">
        <v>0</v>
      </c>
      <c r="J544" s="85" t="b">
        <v>0</v>
      </c>
      <c r="K544" s="85" t="b">
        <v>0</v>
      </c>
      <c r="L544" s="85" t="b">
        <v>0</v>
      </c>
    </row>
    <row r="545" spans="1:12" ht="15">
      <c r="A545" s="85" t="s">
        <v>1875</v>
      </c>
      <c r="B545" s="85" t="s">
        <v>1530</v>
      </c>
      <c r="C545" s="85">
        <v>3</v>
      </c>
      <c r="D545" s="122">
        <v>0.007729745622446061</v>
      </c>
      <c r="E545" s="122">
        <v>1.6190933306267428</v>
      </c>
      <c r="F545" s="85" t="s">
        <v>1396</v>
      </c>
      <c r="G545" s="85" t="b">
        <v>0</v>
      </c>
      <c r="H545" s="85" t="b">
        <v>0</v>
      </c>
      <c r="I545" s="85" t="b">
        <v>0</v>
      </c>
      <c r="J545" s="85" t="b">
        <v>0</v>
      </c>
      <c r="K545" s="85" t="b">
        <v>0</v>
      </c>
      <c r="L545" s="85" t="b">
        <v>0</v>
      </c>
    </row>
    <row r="546" spans="1:12" ht="15">
      <c r="A546" s="85" t="s">
        <v>1530</v>
      </c>
      <c r="B546" s="85" t="s">
        <v>1913</v>
      </c>
      <c r="C546" s="85">
        <v>3</v>
      </c>
      <c r="D546" s="122">
        <v>0.007729745622446061</v>
      </c>
      <c r="E546" s="122">
        <v>1.6190933306267428</v>
      </c>
      <c r="F546" s="85" t="s">
        <v>1396</v>
      </c>
      <c r="G546" s="85" t="b">
        <v>0</v>
      </c>
      <c r="H546" s="85" t="b">
        <v>0</v>
      </c>
      <c r="I546" s="85" t="b">
        <v>0</v>
      </c>
      <c r="J546" s="85" t="b">
        <v>0</v>
      </c>
      <c r="K546" s="85" t="b">
        <v>0</v>
      </c>
      <c r="L546" s="85" t="b">
        <v>0</v>
      </c>
    </row>
    <row r="547" spans="1:12" ht="15">
      <c r="A547" s="85" t="s">
        <v>1913</v>
      </c>
      <c r="B547" s="85" t="s">
        <v>1914</v>
      </c>
      <c r="C547" s="85">
        <v>3</v>
      </c>
      <c r="D547" s="122">
        <v>0.007729745622446061</v>
      </c>
      <c r="E547" s="122">
        <v>1.8409420802430991</v>
      </c>
      <c r="F547" s="85" t="s">
        <v>1396</v>
      </c>
      <c r="G547" s="85" t="b">
        <v>0</v>
      </c>
      <c r="H547" s="85" t="b">
        <v>0</v>
      </c>
      <c r="I547" s="85" t="b">
        <v>0</v>
      </c>
      <c r="J547" s="85" t="b">
        <v>0</v>
      </c>
      <c r="K547" s="85" t="b">
        <v>0</v>
      </c>
      <c r="L547" s="85" t="b">
        <v>0</v>
      </c>
    </row>
    <row r="548" spans="1:12" ht="15">
      <c r="A548" s="85" t="s">
        <v>1914</v>
      </c>
      <c r="B548" s="85" t="s">
        <v>1915</v>
      </c>
      <c r="C548" s="85">
        <v>3</v>
      </c>
      <c r="D548" s="122">
        <v>0.007729745622446061</v>
      </c>
      <c r="E548" s="122">
        <v>1.8409420802430991</v>
      </c>
      <c r="F548" s="85" t="s">
        <v>1396</v>
      </c>
      <c r="G548" s="85" t="b">
        <v>0</v>
      </c>
      <c r="H548" s="85" t="b">
        <v>0</v>
      </c>
      <c r="I548" s="85" t="b">
        <v>0</v>
      </c>
      <c r="J548" s="85" t="b">
        <v>0</v>
      </c>
      <c r="K548" s="85" t="b">
        <v>0</v>
      </c>
      <c r="L548" s="85" t="b">
        <v>0</v>
      </c>
    </row>
    <row r="549" spans="1:12" ht="15">
      <c r="A549" s="85" t="s">
        <v>1915</v>
      </c>
      <c r="B549" s="85" t="s">
        <v>1916</v>
      </c>
      <c r="C549" s="85">
        <v>3</v>
      </c>
      <c r="D549" s="122">
        <v>0.007729745622446061</v>
      </c>
      <c r="E549" s="122">
        <v>1.8409420802430991</v>
      </c>
      <c r="F549" s="85" t="s">
        <v>1396</v>
      </c>
      <c r="G549" s="85" t="b">
        <v>0</v>
      </c>
      <c r="H549" s="85" t="b">
        <v>0</v>
      </c>
      <c r="I549" s="85" t="b">
        <v>0</v>
      </c>
      <c r="J549" s="85" t="b">
        <v>0</v>
      </c>
      <c r="K549" s="85" t="b">
        <v>0</v>
      </c>
      <c r="L549" s="85" t="b">
        <v>0</v>
      </c>
    </row>
    <row r="550" spans="1:12" ht="15">
      <c r="A550" s="85" t="s">
        <v>1916</v>
      </c>
      <c r="B550" s="85" t="s">
        <v>1917</v>
      </c>
      <c r="C550" s="85">
        <v>3</v>
      </c>
      <c r="D550" s="122">
        <v>0.007729745622446061</v>
      </c>
      <c r="E550" s="122">
        <v>1.8409420802430991</v>
      </c>
      <c r="F550" s="85" t="s">
        <v>1396</v>
      </c>
      <c r="G550" s="85" t="b">
        <v>0</v>
      </c>
      <c r="H550" s="85" t="b">
        <v>0</v>
      </c>
      <c r="I550" s="85" t="b">
        <v>0</v>
      </c>
      <c r="J550" s="85" t="b">
        <v>0</v>
      </c>
      <c r="K550" s="85" t="b">
        <v>0</v>
      </c>
      <c r="L550" s="85" t="b">
        <v>0</v>
      </c>
    </row>
    <row r="551" spans="1:12" ht="15">
      <c r="A551" s="85" t="s">
        <v>1917</v>
      </c>
      <c r="B551" s="85" t="s">
        <v>1918</v>
      </c>
      <c r="C551" s="85">
        <v>3</v>
      </c>
      <c r="D551" s="122">
        <v>0.007729745622446061</v>
      </c>
      <c r="E551" s="122">
        <v>1.8409420802430991</v>
      </c>
      <c r="F551" s="85" t="s">
        <v>1396</v>
      </c>
      <c r="G551" s="85" t="b">
        <v>0</v>
      </c>
      <c r="H551" s="85" t="b">
        <v>0</v>
      </c>
      <c r="I551" s="85" t="b">
        <v>0</v>
      </c>
      <c r="J551" s="85" t="b">
        <v>0</v>
      </c>
      <c r="K551" s="85" t="b">
        <v>0</v>
      </c>
      <c r="L551" s="85" t="b">
        <v>0</v>
      </c>
    </row>
    <row r="552" spans="1:12" ht="15">
      <c r="A552" s="85" t="s">
        <v>1918</v>
      </c>
      <c r="B552" s="85" t="s">
        <v>1919</v>
      </c>
      <c r="C552" s="85">
        <v>3</v>
      </c>
      <c r="D552" s="122">
        <v>0.007729745622446061</v>
      </c>
      <c r="E552" s="122">
        <v>1.8409420802430991</v>
      </c>
      <c r="F552" s="85" t="s">
        <v>1396</v>
      </c>
      <c r="G552" s="85" t="b">
        <v>0</v>
      </c>
      <c r="H552" s="85" t="b">
        <v>0</v>
      </c>
      <c r="I552" s="85" t="b">
        <v>0</v>
      </c>
      <c r="J552" s="85" t="b">
        <v>0</v>
      </c>
      <c r="K552" s="85" t="b">
        <v>0</v>
      </c>
      <c r="L552" s="85" t="b">
        <v>0</v>
      </c>
    </row>
    <row r="553" spans="1:12" ht="15">
      <c r="A553" s="85" t="s">
        <v>1919</v>
      </c>
      <c r="B553" s="85" t="s">
        <v>1554</v>
      </c>
      <c r="C553" s="85">
        <v>3</v>
      </c>
      <c r="D553" s="122">
        <v>0.007729745622446061</v>
      </c>
      <c r="E553" s="122">
        <v>1.5399120845791179</v>
      </c>
      <c r="F553" s="85" t="s">
        <v>1396</v>
      </c>
      <c r="G553" s="85" t="b">
        <v>0</v>
      </c>
      <c r="H553" s="85" t="b">
        <v>0</v>
      </c>
      <c r="I553" s="85" t="b">
        <v>0</v>
      </c>
      <c r="J553" s="85" t="b">
        <v>0</v>
      </c>
      <c r="K553" s="85" t="b">
        <v>0</v>
      </c>
      <c r="L553" s="85" t="b">
        <v>0</v>
      </c>
    </row>
    <row r="554" spans="1:12" ht="15">
      <c r="A554" s="85" t="s">
        <v>1554</v>
      </c>
      <c r="B554" s="85" t="s">
        <v>1920</v>
      </c>
      <c r="C554" s="85">
        <v>3</v>
      </c>
      <c r="D554" s="122">
        <v>0.007729745622446061</v>
      </c>
      <c r="E554" s="122">
        <v>1.5399120845791179</v>
      </c>
      <c r="F554" s="85" t="s">
        <v>1396</v>
      </c>
      <c r="G554" s="85" t="b">
        <v>0</v>
      </c>
      <c r="H554" s="85" t="b">
        <v>0</v>
      </c>
      <c r="I554" s="85" t="b">
        <v>0</v>
      </c>
      <c r="J554" s="85" t="b">
        <v>0</v>
      </c>
      <c r="K554" s="85" t="b">
        <v>0</v>
      </c>
      <c r="L554" s="85" t="b">
        <v>0</v>
      </c>
    </row>
    <row r="555" spans="1:12" ht="15">
      <c r="A555" s="85" t="s">
        <v>1920</v>
      </c>
      <c r="B555" s="85" t="s">
        <v>1921</v>
      </c>
      <c r="C555" s="85">
        <v>3</v>
      </c>
      <c r="D555" s="122">
        <v>0.007729745622446061</v>
      </c>
      <c r="E555" s="122">
        <v>1.8409420802430991</v>
      </c>
      <c r="F555" s="85" t="s">
        <v>1396</v>
      </c>
      <c r="G555" s="85" t="b">
        <v>0</v>
      </c>
      <c r="H555" s="85" t="b">
        <v>0</v>
      </c>
      <c r="I555" s="85" t="b">
        <v>0</v>
      </c>
      <c r="J555" s="85" t="b">
        <v>0</v>
      </c>
      <c r="K555" s="85" t="b">
        <v>0</v>
      </c>
      <c r="L555" s="85" t="b">
        <v>0</v>
      </c>
    </row>
    <row r="556" spans="1:12" ht="15">
      <c r="A556" s="85" t="s">
        <v>1921</v>
      </c>
      <c r="B556" s="85" t="s">
        <v>1922</v>
      </c>
      <c r="C556" s="85">
        <v>3</v>
      </c>
      <c r="D556" s="122">
        <v>0.007729745622446061</v>
      </c>
      <c r="E556" s="122">
        <v>1.8409420802430991</v>
      </c>
      <c r="F556" s="85" t="s">
        <v>1396</v>
      </c>
      <c r="G556" s="85" t="b">
        <v>0</v>
      </c>
      <c r="H556" s="85" t="b">
        <v>0</v>
      </c>
      <c r="I556" s="85" t="b">
        <v>0</v>
      </c>
      <c r="J556" s="85" t="b">
        <v>0</v>
      </c>
      <c r="K556" s="85" t="b">
        <v>0</v>
      </c>
      <c r="L556" s="85" t="b">
        <v>0</v>
      </c>
    </row>
    <row r="557" spans="1:12" ht="15">
      <c r="A557" s="85" t="s">
        <v>1922</v>
      </c>
      <c r="B557" s="85" t="s">
        <v>1923</v>
      </c>
      <c r="C557" s="85">
        <v>3</v>
      </c>
      <c r="D557" s="122">
        <v>0.007729745622446061</v>
      </c>
      <c r="E557" s="122">
        <v>1.8409420802430991</v>
      </c>
      <c r="F557" s="85" t="s">
        <v>1396</v>
      </c>
      <c r="G557" s="85" t="b">
        <v>0</v>
      </c>
      <c r="H557" s="85" t="b">
        <v>0</v>
      </c>
      <c r="I557" s="85" t="b">
        <v>0</v>
      </c>
      <c r="J557" s="85" t="b">
        <v>0</v>
      </c>
      <c r="K557" s="85" t="b">
        <v>0</v>
      </c>
      <c r="L557" s="85" t="b">
        <v>0</v>
      </c>
    </row>
    <row r="558" spans="1:12" ht="15">
      <c r="A558" s="85" t="s">
        <v>1923</v>
      </c>
      <c r="B558" s="85" t="s">
        <v>1518</v>
      </c>
      <c r="C558" s="85">
        <v>3</v>
      </c>
      <c r="D558" s="122">
        <v>0.007729745622446061</v>
      </c>
      <c r="E558" s="122">
        <v>1.5399120845791179</v>
      </c>
      <c r="F558" s="85" t="s">
        <v>1396</v>
      </c>
      <c r="G558" s="85" t="b">
        <v>0</v>
      </c>
      <c r="H558" s="85" t="b">
        <v>0</v>
      </c>
      <c r="I558" s="85" t="b">
        <v>0</v>
      </c>
      <c r="J558" s="85" t="b">
        <v>0</v>
      </c>
      <c r="K558" s="85" t="b">
        <v>0</v>
      </c>
      <c r="L558" s="85" t="b">
        <v>0</v>
      </c>
    </row>
    <row r="559" spans="1:12" ht="15">
      <c r="A559" s="85" t="s">
        <v>1518</v>
      </c>
      <c r="B559" s="85" t="s">
        <v>1556</v>
      </c>
      <c r="C559" s="85">
        <v>3</v>
      </c>
      <c r="D559" s="122">
        <v>0.007729745622446061</v>
      </c>
      <c r="E559" s="122">
        <v>1.414973347970818</v>
      </c>
      <c r="F559" s="85" t="s">
        <v>1396</v>
      </c>
      <c r="G559" s="85" t="b">
        <v>0</v>
      </c>
      <c r="H559" s="85" t="b">
        <v>0</v>
      </c>
      <c r="I559" s="85" t="b">
        <v>0</v>
      </c>
      <c r="J559" s="85" t="b">
        <v>0</v>
      </c>
      <c r="K559" s="85" t="b">
        <v>0</v>
      </c>
      <c r="L559" s="85" t="b">
        <v>0</v>
      </c>
    </row>
    <row r="560" spans="1:12" ht="15">
      <c r="A560" s="85" t="s">
        <v>1556</v>
      </c>
      <c r="B560" s="85" t="s">
        <v>1523</v>
      </c>
      <c r="C560" s="85">
        <v>3</v>
      </c>
      <c r="D560" s="122">
        <v>0.007729745622446061</v>
      </c>
      <c r="E560" s="122">
        <v>1.7160033436347992</v>
      </c>
      <c r="F560" s="85" t="s">
        <v>1396</v>
      </c>
      <c r="G560" s="85" t="b">
        <v>0</v>
      </c>
      <c r="H560" s="85" t="b">
        <v>0</v>
      </c>
      <c r="I560" s="85" t="b">
        <v>0</v>
      </c>
      <c r="J560" s="85" t="b">
        <v>0</v>
      </c>
      <c r="K560" s="85" t="b">
        <v>0</v>
      </c>
      <c r="L560" s="85" t="b">
        <v>0</v>
      </c>
    </row>
    <row r="561" spans="1:12" ht="15">
      <c r="A561" s="85" t="s">
        <v>1523</v>
      </c>
      <c r="B561" s="85" t="s">
        <v>1924</v>
      </c>
      <c r="C561" s="85">
        <v>3</v>
      </c>
      <c r="D561" s="122">
        <v>0.007729745622446061</v>
      </c>
      <c r="E561" s="122">
        <v>1.8409420802430991</v>
      </c>
      <c r="F561" s="85" t="s">
        <v>1396</v>
      </c>
      <c r="G561" s="85" t="b">
        <v>0</v>
      </c>
      <c r="H561" s="85" t="b">
        <v>0</v>
      </c>
      <c r="I561" s="85" t="b">
        <v>0</v>
      </c>
      <c r="J561" s="85" t="b">
        <v>0</v>
      </c>
      <c r="K561" s="85" t="b">
        <v>0</v>
      </c>
      <c r="L561" s="85" t="b">
        <v>0</v>
      </c>
    </row>
    <row r="562" spans="1:12" ht="15">
      <c r="A562" s="85" t="s">
        <v>1924</v>
      </c>
      <c r="B562" s="85" t="s">
        <v>1531</v>
      </c>
      <c r="C562" s="85">
        <v>3</v>
      </c>
      <c r="D562" s="122">
        <v>0.007729745622446061</v>
      </c>
      <c r="E562" s="122">
        <v>1.8409420802430991</v>
      </c>
      <c r="F562" s="85" t="s">
        <v>1396</v>
      </c>
      <c r="G562" s="85" t="b">
        <v>0</v>
      </c>
      <c r="H562" s="85" t="b">
        <v>0</v>
      </c>
      <c r="I562" s="85" t="b">
        <v>0</v>
      </c>
      <c r="J562" s="85" t="b">
        <v>0</v>
      </c>
      <c r="K562" s="85" t="b">
        <v>0</v>
      </c>
      <c r="L562" s="85" t="b">
        <v>0</v>
      </c>
    </row>
    <row r="563" spans="1:12" ht="15">
      <c r="A563" s="85" t="s">
        <v>1531</v>
      </c>
      <c r="B563" s="85" t="s">
        <v>1925</v>
      </c>
      <c r="C563" s="85">
        <v>3</v>
      </c>
      <c r="D563" s="122">
        <v>0.007729745622446061</v>
      </c>
      <c r="E563" s="122">
        <v>1.8409420802430991</v>
      </c>
      <c r="F563" s="85" t="s">
        <v>1396</v>
      </c>
      <c r="G563" s="85" t="b">
        <v>0</v>
      </c>
      <c r="H563" s="85" t="b">
        <v>0</v>
      </c>
      <c r="I563" s="85" t="b">
        <v>0</v>
      </c>
      <c r="J563" s="85" t="b">
        <v>0</v>
      </c>
      <c r="K563" s="85" t="b">
        <v>0</v>
      </c>
      <c r="L563" s="85" t="b">
        <v>0</v>
      </c>
    </row>
    <row r="564" spans="1:12" ht="15">
      <c r="A564" s="85" t="s">
        <v>1925</v>
      </c>
      <c r="B564" s="85" t="s">
        <v>1926</v>
      </c>
      <c r="C564" s="85">
        <v>3</v>
      </c>
      <c r="D564" s="122">
        <v>0.007729745622446061</v>
      </c>
      <c r="E564" s="122">
        <v>1.8409420802430991</v>
      </c>
      <c r="F564" s="85" t="s">
        <v>1396</v>
      </c>
      <c r="G564" s="85" t="b">
        <v>0</v>
      </c>
      <c r="H564" s="85" t="b">
        <v>0</v>
      </c>
      <c r="I564" s="85" t="b">
        <v>0</v>
      </c>
      <c r="J564" s="85" t="b">
        <v>0</v>
      </c>
      <c r="K564" s="85" t="b">
        <v>0</v>
      </c>
      <c r="L564" s="85" t="b">
        <v>0</v>
      </c>
    </row>
    <row r="565" spans="1:12" ht="15">
      <c r="A565" s="85" t="s">
        <v>1926</v>
      </c>
      <c r="B565" s="85" t="s">
        <v>1927</v>
      </c>
      <c r="C565" s="85">
        <v>3</v>
      </c>
      <c r="D565" s="122">
        <v>0.007729745622446061</v>
      </c>
      <c r="E565" s="122">
        <v>1.8409420802430991</v>
      </c>
      <c r="F565" s="85" t="s">
        <v>1396</v>
      </c>
      <c r="G565" s="85" t="b">
        <v>0</v>
      </c>
      <c r="H565" s="85" t="b">
        <v>0</v>
      </c>
      <c r="I565" s="85" t="b">
        <v>0</v>
      </c>
      <c r="J565" s="85" t="b">
        <v>0</v>
      </c>
      <c r="K565" s="85" t="b">
        <v>0</v>
      </c>
      <c r="L565" s="85" t="b">
        <v>0</v>
      </c>
    </row>
    <row r="566" spans="1:12" ht="15">
      <c r="A566" s="85" t="s">
        <v>1927</v>
      </c>
      <c r="B566" s="85" t="s">
        <v>1928</v>
      </c>
      <c r="C566" s="85">
        <v>3</v>
      </c>
      <c r="D566" s="122">
        <v>0.007729745622446061</v>
      </c>
      <c r="E566" s="122">
        <v>1.8409420802430991</v>
      </c>
      <c r="F566" s="85" t="s">
        <v>1396</v>
      </c>
      <c r="G566" s="85" t="b">
        <v>0</v>
      </c>
      <c r="H566" s="85" t="b">
        <v>0</v>
      </c>
      <c r="I566" s="85" t="b">
        <v>0</v>
      </c>
      <c r="J566" s="85" t="b">
        <v>0</v>
      </c>
      <c r="K566" s="85" t="b">
        <v>0</v>
      </c>
      <c r="L566" s="85" t="b">
        <v>0</v>
      </c>
    </row>
    <row r="567" spans="1:12" ht="15">
      <c r="A567" s="85" t="s">
        <v>1928</v>
      </c>
      <c r="B567" s="85" t="s">
        <v>1506</v>
      </c>
      <c r="C567" s="85">
        <v>3</v>
      </c>
      <c r="D567" s="122">
        <v>0.007729745622446061</v>
      </c>
      <c r="E567" s="122">
        <v>1.2766706498045366</v>
      </c>
      <c r="F567" s="85" t="s">
        <v>1396</v>
      </c>
      <c r="G567" s="85" t="b">
        <v>0</v>
      </c>
      <c r="H567" s="85" t="b">
        <v>0</v>
      </c>
      <c r="I567" s="85" t="b">
        <v>0</v>
      </c>
      <c r="J567" s="85" t="b">
        <v>0</v>
      </c>
      <c r="K567" s="85" t="b">
        <v>0</v>
      </c>
      <c r="L567" s="85" t="b">
        <v>0</v>
      </c>
    </row>
    <row r="568" spans="1:12" ht="15">
      <c r="A568" s="85" t="s">
        <v>1506</v>
      </c>
      <c r="B568" s="85" t="s">
        <v>1542</v>
      </c>
      <c r="C568" s="85">
        <v>2</v>
      </c>
      <c r="D568" s="122">
        <v>0.006761303100404054</v>
      </c>
      <c r="E568" s="122">
        <v>1.3638208255234368</v>
      </c>
      <c r="F568" s="85" t="s">
        <v>1396</v>
      </c>
      <c r="G568" s="85" t="b">
        <v>0</v>
      </c>
      <c r="H568" s="85" t="b">
        <v>0</v>
      </c>
      <c r="I568" s="85" t="b">
        <v>0</v>
      </c>
      <c r="J568" s="85" t="b">
        <v>0</v>
      </c>
      <c r="K568" s="85" t="b">
        <v>0</v>
      </c>
      <c r="L568" s="85" t="b">
        <v>0</v>
      </c>
    </row>
    <row r="569" spans="1:12" ht="15">
      <c r="A569" s="85" t="s">
        <v>1542</v>
      </c>
      <c r="B569" s="85" t="s">
        <v>386</v>
      </c>
      <c r="C569" s="85">
        <v>2</v>
      </c>
      <c r="D569" s="122">
        <v>0.006761303100404054</v>
      </c>
      <c r="E569" s="122">
        <v>2.0170333392987803</v>
      </c>
      <c r="F569" s="85" t="s">
        <v>1396</v>
      </c>
      <c r="G569" s="85" t="b">
        <v>0</v>
      </c>
      <c r="H569" s="85" t="b">
        <v>0</v>
      </c>
      <c r="I569" s="85" t="b">
        <v>0</v>
      </c>
      <c r="J569" s="85" t="b">
        <v>0</v>
      </c>
      <c r="K569" s="85" t="b">
        <v>0</v>
      </c>
      <c r="L569" s="85" t="b">
        <v>0</v>
      </c>
    </row>
    <row r="570" spans="1:12" ht="15">
      <c r="A570" s="85" t="s">
        <v>386</v>
      </c>
      <c r="B570" s="85" t="s">
        <v>1933</v>
      </c>
      <c r="C570" s="85">
        <v>2</v>
      </c>
      <c r="D570" s="122">
        <v>0.006761303100404054</v>
      </c>
      <c r="E570" s="122">
        <v>2.0170333392987803</v>
      </c>
      <c r="F570" s="85" t="s">
        <v>1396</v>
      </c>
      <c r="G570" s="85" t="b">
        <v>0</v>
      </c>
      <c r="H570" s="85" t="b">
        <v>0</v>
      </c>
      <c r="I570" s="85" t="b">
        <v>0</v>
      </c>
      <c r="J570" s="85" t="b">
        <v>0</v>
      </c>
      <c r="K570" s="85" t="b">
        <v>0</v>
      </c>
      <c r="L570" s="85" t="b">
        <v>0</v>
      </c>
    </row>
    <row r="571" spans="1:12" ht="15">
      <c r="A571" s="85" t="s">
        <v>1933</v>
      </c>
      <c r="B571" s="85" t="s">
        <v>1998</v>
      </c>
      <c r="C571" s="85">
        <v>2</v>
      </c>
      <c r="D571" s="122">
        <v>0.006761303100404054</v>
      </c>
      <c r="E571" s="122">
        <v>2.0170333392987803</v>
      </c>
      <c r="F571" s="85" t="s">
        <v>1396</v>
      </c>
      <c r="G571" s="85" t="b">
        <v>0</v>
      </c>
      <c r="H571" s="85" t="b">
        <v>0</v>
      </c>
      <c r="I571" s="85" t="b">
        <v>0</v>
      </c>
      <c r="J571" s="85" t="b">
        <v>0</v>
      </c>
      <c r="K571" s="85" t="b">
        <v>0</v>
      </c>
      <c r="L571" s="85" t="b">
        <v>0</v>
      </c>
    </row>
    <row r="572" spans="1:12" ht="15">
      <c r="A572" s="85" t="s">
        <v>1998</v>
      </c>
      <c r="B572" s="85" t="s">
        <v>1999</v>
      </c>
      <c r="C572" s="85">
        <v>2</v>
      </c>
      <c r="D572" s="122">
        <v>0.006761303100404054</v>
      </c>
      <c r="E572" s="122">
        <v>2.0170333392987803</v>
      </c>
      <c r="F572" s="85" t="s">
        <v>1396</v>
      </c>
      <c r="G572" s="85" t="b">
        <v>0</v>
      </c>
      <c r="H572" s="85" t="b">
        <v>0</v>
      </c>
      <c r="I572" s="85" t="b">
        <v>0</v>
      </c>
      <c r="J572" s="85" t="b">
        <v>0</v>
      </c>
      <c r="K572" s="85" t="b">
        <v>0</v>
      </c>
      <c r="L572" s="85" t="b">
        <v>0</v>
      </c>
    </row>
    <row r="573" spans="1:12" ht="15">
      <c r="A573" s="85" t="s">
        <v>1999</v>
      </c>
      <c r="B573" s="85" t="s">
        <v>310</v>
      </c>
      <c r="C573" s="85">
        <v>2</v>
      </c>
      <c r="D573" s="122">
        <v>0.006761303100404054</v>
      </c>
      <c r="E573" s="122">
        <v>2.0170333392987803</v>
      </c>
      <c r="F573" s="85" t="s">
        <v>1396</v>
      </c>
      <c r="G573" s="85" t="b">
        <v>0</v>
      </c>
      <c r="H573" s="85" t="b">
        <v>0</v>
      </c>
      <c r="I573" s="85" t="b">
        <v>0</v>
      </c>
      <c r="J573" s="85" t="b">
        <v>0</v>
      </c>
      <c r="K573" s="85" t="b">
        <v>0</v>
      </c>
      <c r="L573" s="85" t="b">
        <v>0</v>
      </c>
    </row>
    <row r="574" spans="1:12" ht="15">
      <c r="A574" s="85" t="s">
        <v>2000</v>
      </c>
      <c r="B574" s="85" t="s">
        <v>2001</v>
      </c>
      <c r="C574" s="85">
        <v>2</v>
      </c>
      <c r="D574" s="122">
        <v>0.006761303100404054</v>
      </c>
      <c r="E574" s="122">
        <v>2.0170333392987803</v>
      </c>
      <c r="F574" s="85" t="s">
        <v>1396</v>
      </c>
      <c r="G574" s="85" t="b">
        <v>0</v>
      </c>
      <c r="H574" s="85" t="b">
        <v>0</v>
      </c>
      <c r="I574" s="85" t="b">
        <v>0</v>
      </c>
      <c r="J574" s="85" t="b">
        <v>0</v>
      </c>
      <c r="K574" s="85" t="b">
        <v>0</v>
      </c>
      <c r="L574" s="85" t="b">
        <v>0</v>
      </c>
    </row>
    <row r="575" spans="1:12" ht="15">
      <c r="A575" s="85" t="s">
        <v>2001</v>
      </c>
      <c r="B575" s="85" t="s">
        <v>2002</v>
      </c>
      <c r="C575" s="85">
        <v>2</v>
      </c>
      <c r="D575" s="122">
        <v>0.006761303100404054</v>
      </c>
      <c r="E575" s="122">
        <v>2.0170333392987803</v>
      </c>
      <c r="F575" s="85" t="s">
        <v>1396</v>
      </c>
      <c r="G575" s="85" t="b">
        <v>0</v>
      </c>
      <c r="H575" s="85" t="b">
        <v>0</v>
      </c>
      <c r="I575" s="85" t="b">
        <v>0</v>
      </c>
      <c r="J575" s="85" t="b">
        <v>0</v>
      </c>
      <c r="K575" s="85" t="b">
        <v>0</v>
      </c>
      <c r="L575" s="85" t="b">
        <v>0</v>
      </c>
    </row>
    <row r="576" spans="1:12" ht="15">
      <c r="A576" s="85" t="s">
        <v>2002</v>
      </c>
      <c r="B576" s="85" t="s">
        <v>2003</v>
      </c>
      <c r="C576" s="85">
        <v>2</v>
      </c>
      <c r="D576" s="122">
        <v>0.006761303100404054</v>
      </c>
      <c r="E576" s="122">
        <v>2.0170333392987803</v>
      </c>
      <c r="F576" s="85" t="s">
        <v>1396</v>
      </c>
      <c r="G576" s="85" t="b">
        <v>0</v>
      </c>
      <c r="H576" s="85" t="b">
        <v>0</v>
      </c>
      <c r="I576" s="85" t="b">
        <v>0</v>
      </c>
      <c r="J576" s="85" t="b">
        <v>0</v>
      </c>
      <c r="K576" s="85" t="b">
        <v>0</v>
      </c>
      <c r="L576" s="85" t="b">
        <v>0</v>
      </c>
    </row>
    <row r="577" spans="1:12" ht="15">
      <c r="A577" s="85" t="s">
        <v>2003</v>
      </c>
      <c r="B577" s="85" t="s">
        <v>2004</v>
      </c>
      <c r="C577" s="85">
        <v>2</v>
      </c>
      <c r="D577" s="122">
        <v>0.006761303100404054</v>
      </c>
      <c r="E577" s="122">
        <v>2.0170333392987803</v>
      </c>
      <c r="F577" s="85" t="s">
        <v>1396</v>
      </c>
      <c r="G577" s="85" t="b">
        <v>0</v>
      </c>
      <c r="H577" s="85" t="b">
        <v>0</v>
      </c>
      <c r="I577" s="85" t="b">
        <v>0</v>
      </c>
      <c r="J577" s="85" t="b">
        <v>0</v>
      </c>
      <c r="K577" s="85" t="b">
        <v>0</v>
      </c>
      <c r="L577" s="85" t="b">
        <v>0</v>
      </c>
    </row>
    <row r="578" spans="1:12" ht="15">
      <c r="A578" s="85" t="s">
        <v>2004</v>
      </c>
      <c r="B578" s="85" t="s">
        <v>2005</v>
      </c>
      <c r="C578" s="85">
        <v>2</v>
      </c>
      <c r="D578" s="122">
        <v>0.006761303100404054</v>
      </c>
      <c r="E578" s="122">
        <v>2.0170333392987803</v>
      </c>
      <c r="F578" s="85" t="s">
        <v>1396</v>
      </c>
      <c r="G578" s="85" t="b">
        <v>0</v>
      </c>
      <c r="H578" s="85" t="b">
        <v>0</v>
      </c>
      <c r="I578" s="85" t="b">
        <v>0</v>
      </c>
      <c r="J578" s="85" t="b">
        <v>0</v>
      </c>
      <c r="K578" s="85" t="b">
        <v>0</v>
      </c>
      <c r="L578" s="85" t="b">
        <v>0</v>
      </c>
    </row>
    <row r="579" spans="1:12" ht="15">
      <c r="A579" s="85" t="s">
        <v>2005</v>
      </c>
      <c r="B579" s="85" t="s">
        <v>2006</v>
      </c>
      <c r="C579" s="85">
        <v>2</v>
      </c>
      <c r="D579" s="122">
        <v>0.006761303100404054</v>
      </c>
      <c r="E579" s="122">
        <v>2.0170333392987803</v>
      </c>
      <c r="F579" s="85" t="s">
        <v>1396</v>
      </c>
      <c r="G579" s="85" t="b">
        <v>0</v>
      </c>
      <c r="H579" s="85" t="b">
        <v>0</v>
      </c>
      <c r="I579" s="85" t="b">
        <v>0</v>
      </c>
      <c r="J579" s="85" t="b">
        <v>0</v>
      </c>
      <c r="K579" s="85" t="b">
        <v>0</v>
      </c>
      <c r="L579" s="85" t="b">
        <v>0</v>
      </c>
    </row>
    <row r="580" spans="1:12" ht="15">
      <c r="A580" s="85" t="s">
        <v>2006</v>
      </c>
      <c r="B580" s="85" t="s">
        <v>1557</v>
      </c>
      <c r="C580" s="85">
        <v>2</v>
      </c>
      <c r="D580" s="122">
        <v>0.006761303100404054</v>
      </c>
      <c r="E580" s="122">
        <v>1.8409420802430991</v>
      </c>
      <c r="F580" s="85" t="s">
        <v>1396</v>
      </c>
      <c r="G580" s="85" t="b">
        <v>0</v>
      </c>
      <c r="H580" s="85" t="b">
        <v>0</v>
      </c>
      <c r="I580" s="85" t="b">
        <v>0</v>
      </c>
      <c r="J580" s="85" t="b">
        <v>0</v>
      </c>
      <c r="K580" s="85" t="b">
        <v>0</v>
      </c>
      <c r="L580" s="85" t="b">
        <v>0</v>
      </c>
    </row>
    <row r="581" spans="1:12" ht="15">
      <c r="A581" s="85" t="s">
        <v>1557</v>
      </c>
      <c r="B581" s="85" t="s">
        <v>2007</v>
      </c>
      <c r="C581" s="85">
        <v>2</v>
      </c>
      <c r="D581" s="122">
        <v>0.006761303100404054</v>
      </c>
      <c r="E581" s="122">
        <v>1.8409420802430991</v>
      </c>
      <c r="F581" s="85" t="s">
        <v>1396</v>
      </c>
      <c r="G581" s="85" t="b">
        <v>0</v>
      </c>
      <c r="H581" s="85" t="b">
        <v>0</v>
      </c>
      <c r="I581" s="85" t="b">
        <v>0</v>
      </c>
      <c r="J581" s="85" t="b">
        <v>0</v>
      </c>
      <c r="K581" s="85" t="b">
        <v>0</v>
      </c>
      <c r="L581" s="85" t="b">
        <v>0</v>
      </c>
    </row>
    <row r="582" spans="1:12" ht="15">
      <c r="A582" s="85" t="s">
        <v>2007</v>
      </c>
      <c r="B582" s="85" t="s">
        <v>2008</v>
      </c>
      <c r="C582" s="85">
        <v>2</v>
      </c>
      <c r="D582" s="122">
        <v>0.006761303100404054</v>
      </c>
      <c r="E582" s="122">
        <v>2.0170333392987803</v>
      </c>
      <c r="F582" s="85" t="s">
        <v>1396</v>
      </c>
      <c r="G582" s="85" t="b">
        <v>0</v>
      </c>
      <c r="H582" s="85" t="b">
        <v>0</v>
      </c>
      <c r="I582" s="85" t="b">
        <v>0</v>
      </c>
      <c r="J582" s="85" t="b">
        <v>0</v>
      </c>
      <c r="K582" s="85" t="b">
        <v>0</v>
      </c>
      <c r="L582" s="85" t="b">
        <v>0</v>
      </c>
    </row>
    <row r="583" spans="1:12" ht="15">
      <c r="A583" s="85" t="s">
        <v>2008</v>
      </c>
      <c r="B583" s="85" t="s">
        <v>1938</v>
      </c>
      <c r="C583" s="85">
        <v>2</v>
      </c>
      <c r="D583" s="122">
        <v>0.006761303100404054</v>
      </c>
      <c r="E583" s="122">
        <v>2.0170333392987803</v>
      </c>
      <c r="F583" s="85" t="s">
        <v>1396</v>
      </c>
      <c r="G583" s="85" t="b">
        <v>0</v>
      </c>
      <c r="H583" s="85" t="b">
        <v>0</v>
      </c>
      <c r="I583" s="85" t="b">
        <v>0</v>
      </c>
      <c r="J583" s="85" t="b">
        <v>0</v>
      </c>
      <c r="K583" s="85" t="b">
        <v>0</v>
      </c>
      <c r="L583" s="85" t="b">
        <v>0</v>
      </c>
    </row>
    <row r="584" spans="1:12" ht="15">
      <c r="A584" s="85" t="s">
        <v>1938</v>
      </c>
      <c r="B584" s="85" t="s">
        <v>1518</v>
      </c>
      <c r="C584" s="85">
        <v>2</v>
      </c>
      <c r="D584" s="122">
        <v>0.006761303100404054</v>
      </c>
      <c r="E584" s="122">
        <v>1.5399120845791179</v>
      </c>
      <c r="F584" s="85" t="s">
        <v>1396</v>
      </c>
      <c r="G584" s="85" t="b">
        <v>0</v>
      </c>
      <c r="H584" s="85" t="b">
        <v>0</v>
      </c>
      <c r="I584" s="85" t="b">
        <v>0</v>
      </c>
      <c r="J584" s="85" t="b">
        <v>0</v>
      </c>
      <c r="K584" s="85" t="b">
        <v>0</v>
      </c>
      <c r="L584" s="85" t="b">
        <v>0</v>
      </c>
    </row>
    <row r="585" spans="1:12" ht="15">
      <c r="A585" s="85" t="s">
        <v>1518</v>
      </c>
      <c r="B585" s="85" t="s">
        <v>1929</v>
      </c>
      <c r="C585" s="85">
        <v>2</v>
      </c>
      <c r="D585" s="122">
        <v>0.006761303100404054</v>
      </c>
      <c r="E585" s="122">
        <v>1.5399120845791179</v>
      </c>
      <c r="F585" s="85" t="s">
        <v>1396</v>
      </c>
      <c r="G585" s="85" t="b">
        <v>0</v>
      </c>
      <c r="H585" s="85" t="b">
        <v>0</v>
      </c>
      <c r="I585" s="85" t="b">
        <v>0</v>
      </c>
      <c r="J585" s="85" t="b">
        <v>0</v>
      </c>
      <c r="K585" s="85" t="b">
        <v>0</v>
      </c>
      <c r="L585" s="85" t="b">
        <v>0</v>
      </c>
    </row>
    <row r="586" spans="1:12" ht="15">
      <c r="A586" s="85" t="s">
        <v>1929</v>
      </c>
      <c r="B586" s="85" t="s">
        <v>2009</v>
      </c>
      <c r="C586" s="85">
        <v>2</v>
      </c>
      <c r="D586" s="122">
        <v>0.006761303100404054</v>
      </c>
      <c r="E586" s="122">
        <v>2.0170333392987803</v>
      </c>
      <c r="F586" s="85" t="s">
        <v>1396</v>
      </c>
      <c r="G586" s="85" t="b">
        <v>0</v>
      </c>
      <c r="H586" s="85" t="b">
        <v>0</v>
      </c>
      <c r="I586" s="85" t="b">
        <v>0</v>
      </c>
      <c r="J586" s="85" t="b">
        <v>0</v>
      </c>
      <c r="K586" s="85" t="b">
        <v>0</v>
      </c>
      <c r="L586" s="85" t="b">
        <v>0</v>
      </c>
    </row>
    <row r="587" spans="1:12" ht="15">
      <c r="A587" s="85" t="s">
        <v>2009</v>
      </c>
      <c r="B587" s="85" t="s">
        <v>2010</v>
      </c>
      <c r="C587" s="85">
        <v>2</v>
      </c>
      <c r="D587" s="122">
        <v>0.006761303100404054</v>
      </c>
      <c r="E587" s="122">
        <v>2.0170333392987803</v>
      </c>
      <c r="F587" s="85" t="s">
        <v>1396</v>
      </c>
      <c r="G587" s="85" t="b">
        <v>0</v>
      </c>
      <c r="H587" s="85" t="b">
        <v>0</v>
      </c>
      <c r="I587" s="85" t="b">
        <v>0</v>
      </c>
      <c r="J587" s="85" t="b">
        <v>0</v>
      </c>
      <c r="K587" s="85" t="b">
        <v>0</v>
      </c>
      <c r="L587" s="85" t="b">
        <v>0</v>
      </c>
    </row>
    <row r="588" spans="1:12" ht="15">
      <c r="A588" s="85" t="s">
        <v>2010</v>
      </c>
      <c r="B588" s="85" t="s">
        <v>2011</v>
      </c>
      <c r="C588" s="85">
        <v>2</v>
      </c>
      <c r="D588" s="122">
        <v>0.006761303100404054</v>
      </c>
      <c r="E588" s="122">
        <v>2.0170333392987803</v>
      </c>
      <c r="F588" s="85" t="s">
        <v>1396</v>
      </c>
      <c r="G588" s="85" t="b">
        <v>0</v>
      </c>
      <c r="H588" s="85" t="b">
        <v>0</v>
      </c>
      <c r="I588" s="85" t="b">
        <v>0</v>
      </c>
      <c r="J588" s="85" t="b">
        <v>0</v>
      </c>
      <c r="K588" s="85" t="b">
        <v>0</v>
      </c>
      <c r="L588" s="85" t="b">
        <v>0</v>
      </c>
    </row>
    <row r="589" spans="1:12" ht="15">
      <c r="A589" s="85" t="s">
        <v>2011</v>
      </c>
      <c r="B589" s="85" t="s">
        <v>1555</v>
      </c>
      <c r="C589" s="85">
        <v>2</v>
      </c>
      <c r="D589" s="122">
        <v>0.006761303100404054</v>
      </c>
      <c r="E589" s="122">
        <v>1.7160033436347992</v>
      </c>
      <c r="F589" s="85" t="s">
        <v>1396</v>
      </c>
      <c r="G589" s="85" t="b">
        <v>0</v>
      </c>
      <c r="H589" s="85" t="b">
        <v>0</v>
      </c>
      <c r="I589" s="85" t="b">
        <v>0</v>
      </c>
      <c r="J589" s="85" t="b">
        <v>0</v>
      </c>
      <c r="K589" s="85" t="b">
        <v>0</v>
      </c>
      <c r="L589" s="85" t="b">
        <v>0</v>
      </c>
    </row>
    <row r="590" spans="1:12" ht="15">
      <c r="A590" s="85" t="s">
        <v>1555</v>
      </c>
      <c r="B590" s="85" t="s">
        <v>2012</v>
      </c>
      <c r="C590" s="85">
        <v>2</v>
      </c>
      <c r="D590" s="122">
        <v>0.006761303100404054</v>
      </c>
      <c r="E590" s="122">
        <v>1.7160033436347992</v>
      </c>
      <c r="F590" s="85" t="s">
        <v>1396</v>
      </c>
      <c r="G590" s="85" t="b">
        <v>0</v>
      </c>
      <c r="H590" s="85" t="b">
        <v>0</v>
      </c>
      <c r="I590" s="85" t="b">
        <v>0</v>
      </c>
      <c r="J590" s="85" t="b">
        <v>0</v>
      </c>
      <c r="K590" s="85" t="b">
        <v>0</v>
      </c>
      <c r="L590" s="85" t="b">
        <v>0</v>
      </c>
    </row>
    <row r="591" spans="1:12" ht="15">
      <c r="A591" s="85" t="s">
        <v>2012</v>
      </c>
      <c r="B591" s="85" t="s">
        <v>1530</v>
      </c>
      <c r="C591" s="85">
        <v>2</v>
      </c>
      <c r="D591" s="122">
        <v>0.006761303100404054</v>
      </c>
      <c r="E591" s="122">
        <v>1.6190933306267428</v>
      </c>
      <c r="F591" s="85" t="s">
        <v>1396</v>
      </c>
      <c r="G591" s="85" t="b">
        <v>0</v>
      </c>
      <c r="H591" s="85" t="b">
        <v>0</v>
      </c>
      <c r="I591" s="85" t="b">
        <v>0</v>
      </c>
      <c r="J591" s="85" t="b">
        <v>0</v>
      </c>
      <c r="K591" s="85" t="b">
        <v>0</v>
      </c>
      <c r="L591" s="85" t="b">
        <v>0</v>
      </c>
    </row>
    <row r="592" spans="1:12" ht="15">
      <c r="A592" s="85" t="s">
        <v>1530</v>
      </c>
      <c r="B592" s="85" t="s">
        <v>2013</v>
      </c>
      <c r="C592" s="85">
        <v>2</v>
      </c>
      <c r="D592" s="122">
        <v>0.006761303100404054</v>
      </c>
      <c r="E592" s="122">
        <v>1.6190933306267428</v>
      </c>
      <c r="F592" s="85" t="s">
        <v>1396</v>
      </c>
      <c r="G592" s="85" t="b">
        <v>0</v>
      </c>
      <c r="H592" s="85" t="b">
        <v>0</v>
      </c>
      <c r="I592" s="85" t="b">
        <v>0</v>
      </c>
      <c r="J592" s="85" t="b">
        <v>0</v>
      </c>
      <c r="K592" s="85" t="b">
        <v>0</v>
      </c>
      <c r="L592" s="85" t="b">
        <v>0</v>
      </c>
    </row>
    <row r="593" spans="1:12" ht="15">
      <c r="A593" s="85" t="s">
        <v>2013</v>
      </c>
      <c r="B593" s="85" t="s">
        <v>2014</v>
      </c>
      <c r="C593" s="85">
        <v>2</v>
      </c>
      <c r="D593" s="122">
        <v>0.006761303100404054</v>
      </c>
      <c r="E593" s="122">
        <v>2.0170333392987803</v>
      </c>
      <c r="F593" s="85" t="s">
        <v>1396</v>
      </c>
      <c r="G593" s="85" t="b">
        <v>0</v>
      </c>
      <c r="H593" s="85" t="b">
        <v>0</v>
      </c>
      <c r="I593" s="85" t="b">
        <v>0</v>
      </c>
      <c r="J593" s="85" t="b">
        <v>0</v>
      </c>
      <c r="K593" s="85" t="b">
        <v>0</v>
      </c>
      <c r="L593" s="85" t="b">
        <v>0</v>
      </c>
    </row>
    <row r="594" spans="1:12" ht="15">
      <c r="A594" s="85" t="s">
        <v>2014</v>
      </c>
      <c r="B594" s="85" t="s">
        <v>1555</v>
      </c>
      <c r="C594" s="85">
        <v>2</v>
      </c>
      <c r="D594" s="122">
        <v>0.006761303100404054</v>
      </c>
      <c r="E594" s="122">
        <v>1.7160033436347992</v>
      </c>
      <c r="F594" s="85" t="s">
        <v>1396</v>
      </c>
      <c r="G594" s="85" t="b">
        <v>0</v>
      </c>
      <c r="H594" s="85" t="b">
        <v>0</v>
      </c>
      <c r="I594" s="85" t="b">
        <v>0</v>
      </c>
      <c r="J594" s="85" t="b">
        <v>0</v>
      </c>
      <c r="K594" s="85" t="b">
        <v>0</v>
      </c>
      <c r="L594" s="85" t="b">
        <v>0</v>
      </c>
    </row>
    <row r="595" spans="1:12" ht="15">
      <c r="A595" s="85" t="s">
        <v>1555</v>
      </c>
      <c r="B595" s="85" t="s">
        <v>2015</v>
      </c>
      <c r="C595" s="85">
        <v>2</v>
      </c>
      <c r="D595" s="122">
        <v>0.006761303100404054</v>
      </c>
      <c r="E595" s="122">
        <v>1.7160033436347992</v>
      </c>
      <c r="F595" s="85" t="s">
        <v>1396</v>
      </c>
      <c r="G595" s="85" t="b">
        <v>0</v>
      </c>
      <c r="H595" s="85" t="b">
        <v>0</v>
      </c>
      <c r="I595" s="85" t="b">
        <v>0</v>
      </c>
      <c r="J595" s="85" t="b">
        <v>0</v>
      </c>
      <c r="K595" s="85" t="b">
        <v>0</v>
      </c>
      <c r="L595" s="85" t="b">
        <v>0</v>
      </c>
    </row>
    <row r="596" spans="1:12" ht="15">
      <c r="A596" s="85" t="s">
        <v>2015</v>
      </c>
      <c r="B596" s="85" t="s">
        <v>2016</v>
      </c>
      <c r="C596" s="85">
        <v>2</v>
      </c>
      <c r="D596" s="122">
        <v>0.006761303100404054</v>
      </c>
      <c r="E596" s="122">
        <v>2.0170333392987803</v>
      </c>
      <c r="F596" s="85" t="s">
        <v>1396</v>
      </c>
      <c r="G596" s="85" t="b">
        <v>0</v>
      </c>
      <c r="H596" s="85" t="b">
        <v>0</v>
      </c>
      <c r="I596" s="85" t="b">
        <v>0</v>
      </c>
      <c r="J596" s="85" t="b">
        <v>0</v>
      </c>
      <c r="K596" s="85" t="b">
        <v>0</v>
      </c>
      <c r="L596" s="85" t="b">
        <v>0</v>
      </c>
    </row>
    <row r="597" spans="1:12" ht="15">
      <c r="A597" s="85" t="s">
        <v>2016</v>
      </c>
      <c r="B597" s="85" t="s">
        <v>1506</v>
      </c>
      <c r="C597" s="85">
        <v>2</v>
      </c>
      <c r="D597" s="122">
        <v>0.006761303100404054</v>
      </c>
      <c r="E597" s="122">
        <v>1.2766706498045366</v>
      </c>
      <c r="F597" s="85" t="s">
        <v>1396</v>
      </c>
      <c r="G597" s="85" t="b">
        <v>0</v>
      </c>
      <c r="H597" s="85" t="b">
        <v>0</v>
      </c>
      <c r="I597" s="85" t="b">
        <v>0</v>
      </c>
      <c r="J597" s="85" t="b">
        <v>0</v>
      </c>
      <c r="K597" s="85" t="b">
        <v>0</v>
      </c>
      <c r="L597" s="85" t="b">
        <v>0</v>
      </c>
    </row>
    <row r="598" spans="1:12" ht="15">
      <c r="A598" s="85" t="s">
        <v>1505</v>
      </c>
      <c r="B598" s="85" t="s">
        <v>1561</v>
      </c>
      <c r="C598" s="85">
        <v>6</v>
      </c>
      <c r="D598" s="122">
        <v>0.0028089562082774778</v>
      </c>
      <c r="E598" s="122">
        <v>1.2884408683559607</v>
      </c>
      <c r="F598" s="85" t="s">
        <v>1397</v>
      </c>
      <c r="G598" s="85" t="b">
        <v>0</v>
      </c>
      <c r="H598" s="85" t="b">
        <v>0</v>
      </c>
      <c r="I598" s="85" t="b">
        <v>0</v>
      </c>
      <c r="J598" s="85" t="b">
        <v>0</v>
      </c>
      <c r="K598" s="85" t="b">
        <v>0</v>
      </c>
      <c r="L598" s="85" t="b">
        <v>0</v>
      </c>
    </row>
    <row r="599" spans="1:12" ht="15">
      <c r="A599" s="85" t="s">
        <v>1561</v>
      </c>
      <c r="B599" s="85" t="s">
        <v>1506</v>
      </c>
      <c r="C599" s="85">
        <v>6</v>
      </c>
      <c r="D599" s="122">
        <v>0.0028089562082774778</v>
      </c>
      <c r="E599" s="122">
        <v>1.2884408683559607</v>
      </c>
      <c r="F599" s="85" t="s">
        <v>1397</v>
      </c>
      <c r="G599" s="85" t="b">
        <v>0</v>
      </c>
      <c r="H599" s="85" t="b">
        <v>0</v>
      </c>
      <c r="I599" s="85" t="b">
        <v>0</v>
      </c>
      <c r="J599" s="85" t="b">
        <v>0</v>
      </c>
      <c r="K599" s="85" t="b">
        <v>0</v>
      </c>
      <c r="L599" s="85" t="b">
        <v>0</v>
      </c>
    </row>
    <row r="600" spans="1:12" ht="15">
      <c r="A600" s="85" t="s">
        <v>386</v>
      </c>
      <c r="B600" s="85" t="s">
        <v>1562</v>
      </c>
      <c r="C600" s="85">
        <v>5</v>
      </c>
      <c r="D600" s="122">
        <v>0.005109371876861469</v>
      </c>
      <c r="E600" s="122">
        <v>1.3553876579865738</v>
      </c>
      <c r="F600" s="85" t="s">
        <v>1397</v>
      </c>
      <c r="G600" s="85" t="b">
        <v>0</v>
      </c>
      <c r="H600" s="85" t="b">
        <v>0</v>
      </c>
      <c r="I600" s="85" t="b">
        <v>0</v>
      </c>
      <c r="J600" s="85" t="b">
        <v>0</v>
      </c>
      <c r="K600" s="85" t="b">
        <v>0</v>
      </c>
      <c r="L600" s="85" t="b">
        <v>0</v>
      </c>
    </row>
    <row r="601" spans="1:12" ht="15">
      <c r="A601" s="85" t="s">
        <v>1562</v>
      </c>
      <c r="B601" s="85" t="s">
        <v>1513</v>
      </c>
      <c r="C601" s="85">
        <v>5</v>
      </c>
      <c r="D601" s="122">
        <v>0.005109371876861469</v>
      </c>
      <c r="E601" s="122">
        <v>1.3553876579865738</v>
      </c>
      <c r="F601" s="85" t="s">
        <v>1397</v>
      </c>
      <c r="G601" s="85" t="b">
        <v>0</v>
      </c>
      <c r="H601" s="85" t="b">
        <v>0</v>
      </c>
      <c r="I601" s="85" t="b">
        <v>0</v>
      </c>
      <c r="J601" s="85" t="b">
        <v>0</v>
      </c>
      <c r="K601" s="85" t="b">
        <v>1</v>
      </c>
      <c r="L601" s="85" t="b">
        <v>0</v>
      </c>
    </row>
    <row r="602" spans="1:12" ht="15">
      <c r="A602" s="85" t="s">
        <v>1513</v>
      </c>
      <c r="B602" s="85" t="s">
        <v>1563</v>
      </c>
      <c r="C602" s="85">
        <v>5</v>
      </c>
      <c r="D602" s="122">
        <v>0.005109371876861469</v>
      </c>
      <c r="E602" s="122">
        <v>1.3553876579865738</v>
      </c>
      <c r="F602" s="85" t="s">
        <v>1397</v>
      </c>
      <c r="G602" s="85" t="b">
        <v>0</v>
      </c>
      <c r="H602" s="85" t="b">
        <v>1</v>
      </c>
      <c r="I602" s="85" t="b">
        <v>0</v>
      </c>
      <c r="J602" s="85" t="b">
        <v>0</v>
      </c>
      <c r="K602" s="85" t="b">
        <v>0</v>
      </c>
      <c r="L602" s="85" t="b">
        <v>0</v>
      </c>
    </row>
    <row r="603" spans="1:12" ht="15">
      <c r="A603" s="85" t="s">
        <v>1563</v>
      </c>
      <c r="B603" s="85" t="s">
        <v>1564</v>
      </c>
      <c r="C603" s="85">
        <v>5</v>
      </c>
      <c r="D603" s="122">
        <v>0.005109371876861469</v>
      </c>
      <c r="E603" s="122">
        <v>1.4345689040341987</v>
      </c>
      <c r="F603" s="85" t="s">
        <v>1397</v>
      </c>
      <c r="G603" s="85" t="b">
        <v>0</v>
      </c>
      <c r="H603" s="85" t="b">
        <v>0</v>
      </c>
      <c r="I603" s="85" t="b">
        <v>0</v>
      </c>
      <c r="J603" s="85" t="b">
        <v>0</v>
      </c>
      <c r="K603" s="85" t="b">
        <v>0</v>
      </c>
      <c r="L603" s="85" t="b">
        <v>0</v>
      </c>
    </row>
    <row r="604" spans="1:12" ht="15">
      <c r="A604" s="85" t="s">
        <v>1564</v>
      </c>
      <c r="B604" s="85" t="s">
        <v>1516</v>
      </c>
      <c r="C604" s="85">
        <v>5</v>
      </c>
      <c r="D604" s="122">
        <v>0.005109371876861469</v>
      </c>
      <c r="E604" s="122">
        <v>1.0921462232119925</v>
      </c>
      <c r="F604" s="85" t="s">
        <v>1397</v>
      </c>
      <c r="G604" s="85" t="b">
        <v>0</v>
      </c>
      <c r="H604" s="85" t="b">
        <v>0</v>
      </c>
      <c r="I604" s="85" t="b">
        <v>0</v>
      </c>
      <c r="J604" s="85" t="b">
        <v>0</v>
      </c>
      <c r="K604" s="85" t="b">
        <v>0</v>
      </c>
      <c r="L604" s="85" t="b">
        <v>0</v>
      </c>
    </row>
    <row r="605" spans="1:12" ht="15">
      <c r="A605" s="85" t="s">
        <v>1516</v>
      </c>
      <c r="B605" s="85" t="s">
        <v>1565</v>
      </c>
      <c r="C605" s="85">
        <v>5</v>
      </c>
      <c r="D605" s="122">
        <v>0.005109371876861469</v>
      </c>
      <c r="E605" s="122">
        <v>1.0921462232119925</v>
      </c>
      <c r="F605" s="85" t="s">
        <v>1397</v>
      </c>
      <c r="G605" s="85" t="b">
        <v>0</v>
      </c>
      <c r="H605" s="85" t="b">
        <v>0</v>
      </c>
      <c r="I605" s="85" t="b">
        <v>0</v>
      </c>
      <c r="J605" s="85" t="b">
        <v>0</v>
      </c>
      <c r="K605" s="85" t="b">
        <v>0</v>
      </c>
      <c r="L605" s="85" t="b">
        <v>0</v>
      </c>
    </row>
    <row r="606" spans="1:12" ht="15">
      <c r="A606" s="85" t="s">
        <v>1565</v>
      </c>
      <c r="B606" s="85" t="s">
        <v>1858</v>
      </c>
      <c r="C606" s="85">
        <v>5</v>
      </c>
      <c r="D606" s="122">
        <v>0.005109371876861469</v>
      </c>
      <c r="E606" s="122">
        <v>1.4345689040341987</v>
      </c>
      <c r="F606" s="85" t="s">
        <v>1397</v>
      </c>
      <c r="G606" s="85" t="b">
        <v>0</v>
      </c>
      <c r="H606" s="85" t="b">
        <v>0</v>
      </c>
      <c r="I606" s="85" t="b">
        <v>0</v>
      </c>
      <c r="J606" s="85" t="b">
        <v>0</v>
      </c>
      <c r="K606" s="85" t="b">
        <v>0</v>
      </c>
      <c r="L606" s="85" t="b">
        <v>0</v>
      </c>
    </row>
    <row r="607" spans="1:12" ht="15">
      <c r="A607" s="85" t="s">
        <v>1858</v>
      </c>
      <c r="B607" s="85" t="s">
        <v>1859</v>
      </c>
      <c r="C607" s="85">
        <v>5</v>
      </c>
      <c r="D607" s="122">
        <v>0.005109371876861469</v>
      </c>
      <c r="E607" s="122">
        <v>1.4345689040341987</v>
      </c>
      <c r="F607" s="85" t="s">
        <v>1397</v>
      </c>
      <c r="G607" s="85" t="b">
        <v>0</v>
      </c>
      <c r="H607" s="85" t="b">
        <v>0</v>
      </c>
      <c r="I607" s="85" t="b">
        <v>0</v>
      </c>
      <c r="J607" s="85" t="b">
        <v>0</v>
      </c>
      <c r="K607" s="85" t="b">
        <v>0</v>
      </c>
      <c r="L607" s="85" t="b">
        <v>0</v>
      </c>
    </row>
    <row r="608" spans="1:12" ht="15">
      <c r="A608" s="85" t="s">
        <v>1859</v>
      </c>
      <c r="B608" s="85" t="s">
        <v>1516</v>
      </c>
      <c r="C608" s="85">
        <v>5</v>
      </c>
      <c r="D608" s="122">
        <v>0.005109371876861469</v>
      </c>
      <c r="E608" s="122">
        <v>1.0921462232119925</v>
      </c>
      <c r="F608" s="85" t="s">
        <v>1397</v>
      </c>
      <c r="G608" s="85" t="b">
        <v>0</v>
      </c>
      <c r="H608" s="85" t="b">
        <v>0</v>
      </c>
      <c r="I608" s="85" t="b">
        <v>0</v>
      </c>
      <c r="J608" s="85" t="b">
        <v>0</v>
      </c>
      <c r="K608" s="85" t="b">
        <v>0</v>
      </c>
      <c r="L608" s="85" t="b">
        <v>0</v>
      </c>
    </row>
    <row r="609" spans="1:12" ht="15">
      <c r="A609" s="85" t="s">
        <v>1516</v>
      </c>
      <c r="B609" s="85" t="s">
        <v>1838</v>
      </c>
      <c r="C609" s="85">
        <v>5</v>
      </c>
      <c r="D609" s="122">
        <v>0.005109371876861469</v>
      </c>
      <c r="E609" s="122">
        <v>1.0921462232119925</v>
      </c>
      <c r="F609" s="85" t="s">
        <v>1397</v>
      </c>
      <c r="G609" s="85" t="b">
        <v>0</v>
      </c>
      <c r="H609" s="85" t="b">
        <v>0</v>
      </c>
      <c r="I609" s="85" t="b">
        <v>0</v>
      </c>
      <c r="J609" s="85" t="b">
        <v>0</v>
      </c>
      <c r="K609" s="85" t="b">
        <v>0</v>
      </c>
      <c r="L609" s="85" t="b">
        <v>0</v>
      </c>
    </row>
    <row r="610" spans="1:12" ht="15">
      <c r="A610" s="85" t="s">
        <v>1838</v>
      </c>
      <c r="B610" s="85" t="s">
        <v>1860</v>
      </c>
      <c r="C610" s="85">
        <v>5</v>
      </c>
      <c r="D610" s="122">
        <v>0.005109371876861469</v>
      </c>
      <c r="E610" s="122">
        <v>1.4345689040341987</v>
      </c>
      <c r="F610" s="85" t="s">
        <v>1397</v>
      </c>
      <c r="G610" s="85" t="b">
        <v>0</v>
      </c>
      <c r="H610" s="85" t="b">
        <v>0</v>
      </c>
      <c r="I610" s="85" t="b">
        <v>0</v>
      </c>
      <c r="J610" s="85" t="b">
        <v>0</v>
      </c>
      <c r="K610" s="85" t="b">
        <v>0</v>
      </c>
      <c r="L610" s="85" t="b">
        <v>0</v>
      </c>
    </row>
    <row r="611" spans="1:12" ht="15">
      <c r="A611" s="85" t="s">
        <v>1860</v>
      </c>
      <c r="B611" s="85" t="s">
        <v>1861</v>
      </c>
      <c r="C611" s="85">
        <v>5</v>
      </c>
      <c r="D611" s="122">
        <v>0.005109371876861469</v>
      </c>
      <c r="E611" s="122">
        <v>1.4345689040341987</v>
      </c>
      <c r="F611" s="85" t="s">
        <v>1397</v>
      </c>
      <c r="G611" s="85" t="b">
        <v>0</v>
      </c>
      <c r="H611" s="85" t="b">
        <v>0</v>
      </c>
      <c r="I611" s="85" t="b">
        <v>0</v>
      </c>
      <c r="J611" s="85" t="b">
        <v>0</v>
      </c>
      <c r="K611" s="85" t="b">
        <v>1</v>
      </c>
      <c r="L611" s="85" t="b">
        <v>0</v>
      </c>
    </row>
    <row r="612" spans="1:12" ht="15">
      <c r="A612" s="85" t="s">
        <v>1861</v>
      </c>
      <c r="B612" s="85" t="s">
        <v>1541</v>
      </c>
      <c r="C612" s="85">
        <v>5</v>
      </c>
      <c r="D612" s="122">
        <v>0.005109371876861469</v>
      </c>
      <c r="E612" s="122">
        <v>1.4345689040341987</v>
      </c>
      <c r="F612" s="85" t="s">
        <v>1397</v>
      </c>
      <c r="G612" s="85" t="b">
        <v>0</v>
      </c>
      <c r="H612" s="85" t="b">
        <v>1</v>
      </c>
      <c r="I612" s="85" t="b">
        <v>0</v>
      </c>
      <c r="J612" s="85" t="b">
        <v>0</v>
      </c>
      <c r="K612" s="85" t="b">
        <v>0</v>
      </c>
      <c r="L612" s="85" t="b">
        <v>0</v>
      </c>
    </row>
    <row r="613" spans="1:12" ht="15">
      <c r="A613" s="85" t="s">
        <v>1541</v>
      </c>
      <c r="B613" s="85" t="s">
        <v>1545</v>
      </c>
      <c r="C613" s="85">
        <v>5</v>
      </c>
      <c r="D613" s="122">
        <v>0.005109371876861469</v>
      </c>
      <c r="E613" s="122">
        <v>1.4345689040341987</v>
      </c>
      <c r="F613" s="85" t="s">
        <v>1397</v>
      </c>
      <c r="G613" s="85" t="b">
        <v>0</v>
      </c>
      <c r="H613" s="85" t="b">
        <v>0</v>
      </c>
      <c r="I613" s="85" t="b">
        <v>0</v>
      </c>
      <c r="J613" s="85" t="b">
        <v>0</v>
      </c>
      <c r="K613" s="85" t="b">
        <v>1</v>
      </c>
      <c r="L613" s="85" t="b">
        <v>0</v>
      </c>
    </row>
    <row r="614" spans="1:12" ht="15">
      <c r="A614" s="85" t="s">
        <v>1545</v>
      </c>
      <c r="B614" s="85" t="s">
        <v>1862</v>
      </c>
      <c r="C614" s="85">
        <v>5</v>
      </c>
      <c r="D614" s="122">
        <v>0.005109371876861469</v>
      </c>
      <c r="E614" s="122">
        <v>1.4345689040341987</v>
      </c>
      <c r="F614" s="85" t="s">
        <v>1397</v>
      </c>
      <c r="G614" s="85" t="b">
        <v>0</v>
      </c>
      <c r="H614" s="85" t="b">
        <v>1</v>
      </c>
      <c r="I614" s="85" t="b">
        <v>0</v>
      </c>
      <c r="J614" s="85" t="b">
        <v>0</v>
      </c>
      <c r="K614" s="85" t="b">
        <v>0</v>
      </c>
      <c r="L614" s="85" t="b">
        <v>0</v>
      </c>
    </row>
    <row r="615" spans="1:12" ht="15">
      <c r="A615" s="85" t="s">
        <v>1862</v>
      </c>
      <c r="B615" s="85" t="s">
        <v>1863</v>
      </c>
      <c r="C615" s="85">
        <v>5</v>
      </c>
      <c r="D615" s="122">
        <v>0.005109371876861469</v>
      </c>
      <c r="E615" s="122">
        <v>1.4345689040341987</v>
      </c>
      <c r="F615" s="85" t="s">
        <v>1397</v>
      </c>
      <c r="G615" s="85" t="b">
        <v>0</v>
      </c>
      <c r="H615" s="85" t="b">
        <v>0</v>
      </c>
      <c r="I615" s="85" t="b">
        <v>0</v>
      </c>
      <c r="J615" s="85" t="b">
        <v>0</v>
      </c>
      <c r="K615" s="85" t="b">
        <v>0</v>
      </c>
      <c r="L615" s="85" t="b">
        <v>0</v>
      </c>
    </row>
    <row r="616" spans="1:12" ht="15">
      <c r="A616" s="85" t="s">
        <v>1863</v>
      </c>
      <c r="B616" s="85" t="s">
        <v>1864</v>
      </c>
      <c r="C616" s="85">
        <v>5</v>
      </c>
      <c r="D616" s="122">
        <v>0.005109371876861469</v>
      </c>
      <c r="E616" s="122">
        <v>1.4345689040341987</v>
      </c>
      <c r="F616" s="85" t="s">
        <v>1397</v>
      </c>
      <c r="G616" s="85" t="b">
        <v>0</v>
      </c>
      <c r="H616" s="85" t="b">
        <v>0</v>
      </c>
      <c r="I616" s="85" t="b">
        <v>0</v>
      </c>
      <c r="J616" s="85" t="b">
        <v>0</v>
      </c>
      <c r="K616" s="85" t="b">
        <v>0</v>
      </c>
      <c r="L616" s="85" t="b">
        <v>0</v>
      </c>
    </row>
    <row r="617" spans="1:12" ht="15">
      <c r="A617" s="85" t="s">
        <v>1864</v>
      </c>
      <c r="B617" s="85" t="s">
        <v>1505</v>
      </c>
      <c r="C617" s="85">
        <v>5</v>
      </c>
      <c r="D617" s="122">
        <v>0.005109371876861469</v>
      </c>
      <c r="E617" s="122">
        <v>1.2884408683559607</v>
      </c>
      <c r="F617" s="85" t="s">
        <v>1397</v>
      </c>
      <c r="G617" s="85" t="b">
        <v>0</v>
      </c>
      <c r="H617" s="85" t="b">
        <v>0</v>
      </c>
      <c r="I617" s="85" t="b">
        <v>0</v>
      </c>
      <c r="J617" s="85" t="b">
        <v>0</v>
      </c>
      <c r="K617" s="85" t="b">
        <v>0</v>
      </c>
      <c r="L617" s="85" t="b">
        <v>0</v>
      </c>
    </row>
    <row r="618" spans="1:12" ht="15">
      <c r="A618" s="85" t="s">
        <v>1507</v>
      </c>
      <c r="B618" s="85" t="s">
        <v>1567</v>
      </c>
      <c r="C618" s="85">
        <v>2</v>
      </c>
      <c r="D618" s="122">
        <v>0.007337135793986718</v>
      </c>
      <c r="E618" s="122">
        <v>1.3521825181113625</v>
      </c>
      <c r="F618" s="85" t="s">
        <v>1398</v>
      </c>
      <c r="G618" s="85" t="b">
        <v>0</v>
      </c>
      <c r="H618" s="85" t="b">
        <v>0</v>
      </c>
      <c r="I618" s="85" t="b">
        <v>0</v>
      </c>
      <c r="J618" s="85" t="b">
        <v>0</v>
      </c>
      <c r="K618" s="85" t="b">
        <v>0</v>
      </c>
      <c r="L618" s="85" t="b">
        <v>0</v>
      </c>
    </row>
    <row r="619" spans="1:12" ht="15">
      <c r="A619" s="85" t="s">
        <v>1567</v>
      </c>
      <c r="B619" s="85" t="s">
        <v>1568</v>
      </c>
      <c r="C619" s="85">
        <v>2</v>
      </c>
      <c r="D619" s="122">
        <v>0.007337135793986718</v>
      </c>
      <c r="E619" s="122">
        <v>1.3521825181113625</v>
      </c>
      <c r="F619" s="85" t="s">
        <v>1398</v>
      </c>
      <c r="G619" s="85" t="b">
        <v>0</v>
      </c>
      <c r="H619" s="85" t="b">
        <v>0</v>
      </c>
      <c r="I619" s="85" t="b">
        <v>0</v>
      </c>
      <c r="J619" s="85" t="b">
        <v>0</v>
      </c>
      <c r="K619" s="85" t="b">
        <v>0</v>
      </c>
      <c r="L619" s="85" t="b">
        <v>0</v>
      </c>
    </row>
    <row r="620" spans="1:12" ht="15">
      <c r="A620" s="85" t="s">
        <v>1568</v>
      </c>
      <c r="B620" s="85" t="s">
        <v>1569</v>
      </c>
      <c r="C620" s="85">
        <v>2</v>
      </c>
      <c r="D620" s="122">
        <v>0.007337135793986718</v>
      </c>
      <c r="E620" s="122">
        <v>1.3521825181113625</v>
      </c>
      <c r="F620" s="85" t="s">
        <v>1398</v>
      </c>
      <c r="G620" s="85" t="b">
        <v>0</v>
      </c>
      <c r="H620" s="85" t="b">
        <v>0</v>
      </c>
      <c r="I620" s="85" t="b">
        <v>0</v>
      </c>
      <c r="J620" s="85" t="b">
        <v>0</v>
      </c>
      <c r="K620" s="85" t="b">
        <v>0</v>
      </c>
      <c r="L620" s="85" t="b">
        <v>0</v>
      </c>
    </row>
    <row r="621" spans="1:12" ht="15">
      <c r="A621" s="85" t="s">
        <v>1569</v>
      </c>
      <c r="B621" s="85" t="s">
        <v>1570</v>
      </c>
      <c r="C621" s="85">
        <v>2</v>
      </c>
      <c r="D621" s="122">
        <v>0.007337135793986718</v>
      </c>
      <c r="E621" s="122">
        <v>1.3521825181113625</v>
      </c>
      <c r="F621" s="85" t="s">
        <v>1398</v>
      </c>
      <c r="G621" s="85" t="b">
        <v>0</v>
      </c>
      <c r="H621" s="85" t="b">
        <v>0</v>
      </c>
      <c r="I621" s="85" t="b">
        <v>0</v>
      </c>
      <c r="J621" s="85" t="b">
        <v>0</v>
      </c>
      <c r="K621" s="85" t="b">
        <v>0</v>
      </c>
      <c r="L621" s="85" t="b">
        <v>0</v>
      </c>
    </row>
    <row r="622" spans="1:12" ht="15">
      <c r="A622" s="85" t="s">
        <v>1570</v>
      </c>
      <c r="B622" s="85" t="s">
        <v>1571</v>
      </c>
      <c r="C622" s="85">
        <v>2</v>
      </c>
      <c r="D622" s="122">
        <v>0.007337135793986718</v>
      </c>
      <c r="E622" s="122">
        <v>1.3521825181113625</v>
      </c>
      <c r="F622" s="85" t="s">
        <v>1398</v>
      </c>
      <c r="G622" s="85" t="b">
        <v>0</v>
      </c>
      <c r="H622" s="85" t="b">
        <v>0</v>
      </c>
      <c r="I622" s="85" t="b">
        <v>0</v>
      </c>
      <c r="J622" s="85" t="b">
        <v>0</v>
      </c>
      <c r="K622" s="85" t="b">
        <v>0</v>
      </c>
      <c r="L622" s="85" t="b">
        <v>0</v>
      </c>
    </row>
    <row r="623" spans="1:12" ht="15">
      <c r="A623" s="85" t="s">
        <v>1571</v>
      </c>
      <c r="B623" s="85" t="s">
        <v>1572</v>
      </c>
      <c r="C623" s="85">
        <v>2</v>
      </c>
      <c r="D623" s="122">
        <v>0.007337135793986718</v>
      </c>
      <c r="E623" s="122">
        <v>1.3521825181113625</v>
      </c>
      <c r="F623" s="85" t="s">
        <v>1398</v>
      </c>
      <c r="G623" s="85" t="b">
        <v>0</v>
      </c>
      <c r="H623" s="85" t="b">
        <v>0</v>
      </c>
      <c r="I623" s="85" t="b">
        <v>0</v>
      </c>
      <c r="J623" s="85" t="b">
        <v>0</v>
      </c>
      <c r="K623" s="85" t="b">
        <v>0</v>
      </c>
      <c r="L623" s="85" t="b">
        <v>0</v>
      </c>
    </row>
    <row r="624" spans="1:12" ht="15">
      <c r="A624" s="85" t="s">
        <v>1572</v>
      </c>
      <c r="B624" s="85" t="s">
        <v>1573</v>
      </c>
      <c r="C624" s="85">
        <v>2</v>
      </c>
      <c r="D624" s="122">
        <v>0.007337135793986718</v>
      </c>
      <c r="E624" s="122">
        <v>1.3521825181113625</v>
      </c>
      <c r="F624" s="85" t="s">
        <v>1398</v>
      </c>
      <c r="G624" s="85" t="b">
        <v>0</v>
      </c>
      <c r="H624" s="85" t="b">
        <v>0</v>
      </c>
      <c r="I624" s="85" t="b">
        <v>0</v>
      </c>
      <c r="J624" s="85" t="b">
        <v>0</v>
      </c>
      <c r="K624" s="85" t="b">
        <v>0</v>
      </c>
      <c r="L624" s="85" t="b">
        <v>0</v>
      </c>
    </row>
    <row r="625" spans="1:12" ht="15">
      <c r="A625" s="85" t="s">
        <v>1573</v>
      </c>
      <c r="B625" s="85" t="s">
        <v>1574</v>
      </c>
      <c r="C625" s="85">
        <v>2</v>
      </c>
      <c r="D625" s="122">
        <v>0.007337135793986718</v>
      </c>
      <c r="E625" s="122">
        <v>1.3521825181113625</v>
      </c>
      <c r="F625" s="85" t="s">
        <v>1398</v>
      </c>
      <c r="G625" s="85" t="b">
        <v>0</v>
      </c>
      <c r="H625" s="85" t="b">
        <v>0</v>
      </c>
      <c r="I625" s="85" t="b">
        <v>0</v>
      </c>
      <c r="J625" s="85" t="b">
        <v>0</v>
      </c>
      <c r="K625" s="85" t="b">
        <v>0</v>
      </c>
      <c r="L625" s="85" t="b">
        <v>0</v>
      </c>
    </row>
    <row r="626" spans="1:12" ht="15">
      <c r="A626" s="85" t="s">
        <v>1574</v>
      </c>
      <c r="B626" s="85" t="s">
        <v>1978</v>
      </c>
      <c r="C626" s="85">
        <v>2</v>
      </c>
      <c r="D626" s="122">
        <v>0.007337135793986718</v>
      </c>
      <c r="E626" s="122">
        <v>1.3521825181113625</v>
      </c>
      <c r="F626" s="85" t="s">
        <v>1398</v>
      </c>
      <c r="G626" s="85" t="b">
        <v>0</v>
      </c>
      <c r="H626" s="85" t="b">
        <v>0</v>
      </c>
      <c r="I626" s="85" t="b">
        <v>0</v>
      </c>
      <c r="J626" s="85" t="b">
        <v>0</v>
      </c>
      <c r="K626" s="85" t="b">
        <v>0</v>
      </c>
      <c r="L626" s="85" t="b">
        <v>0</v>
      </c>
    </row>
    <row r="627" spans="1:12" ht="15">
      <c r="A627" s="85" t="s">
        <v>1978</v>
      </c>
      <c r="B627" s="85" t="s">
        <v>1979</v>
      </c>
      <c r="C627" s="85">
        <v>2</v>
      </c>
      <c r="D627" s="122">
        <v>0.007337135793986718</v>
      </c>
      <c r="E627" s="122">
        <v>1.3521825181113625</v>
      </c>
      <c r="F627" s="85" t="s">
        <v>1398</v>
      </c>
      <c r="G627" s="85" t="b">
        <v>0</v>
      </c>
      <c r="H627" s="85" t="b">
        <v>0</v>
      </c>
      <c r="I627" s="85" t="b">
        <v>0</v>
      </c>
      <c r="J627" s="85" t="b">
        <v>0</v>
      </c>
      <c r="K627" s="85" t="b">
        <v>0</v>
      </c>
      <c r="L627" s="85" t="b">
        <v>0</v>
      </c>
    </row>
    <row r="628" spans="1:12" ht="15">
      <c r="A628" s="85" t="s">
        <v>1979</v>
      </c>
      <c r="B628" s="85" t="s">
        <v>1980</v>
      </c>
      <c r="C628" s="85">
        <v>2</v>
      </c>
      <c r="D628" s="122">
        <v>0.007337135793986718</v>
      </c>
      <c r="E628" s="122">
        <v>1.3521825181113625</v>
      </c>
      <c r="F628" s="85" t="s">
        <v>1398</v>
      </c>
      <c r="G628" s="85" t="b">
        <v>0</v>
      </c>
      <c r="H628" s="85" t="b">
        <v>0</v>
      </c>
      <c r="I628" s="85" t="b">
        <v>0</v>
      </c>
      <c r="J628" s="85" t="b">
        <v>0</v>
      </c>
      <c r="K628" s="85" t="b">
        <v>0</v>
      </c>
      <c r="L628" s="85" t="b">
        <v>0</v>
      </c>
    </row>
    <row r="629" spans="1:12" ht="15">
      <c r="A629" s="85" t="s">
        <v>1980</v>
      </c>
      <c r="B629" s="85" t="s">
        <v>1981</v>
      </c>
      <c r="C629" s="85">
        <v>2</v>
      </c>
      <c r="D629" s="122">
        <v>0.007337135793986718</v>
      </c>
      <c r="E629" s="122">
        <v>1.3521825181113625</v>
      </c>
      <c r="F629" s="85" t="s">
        <v>1398</v>
      </c>
      <c r="G629" s="85" t="b">
        <v>0</v>
      </c>
      <c r="H629" s="85" t="b">
        <v>0</v>
      </c>
      <c r="I629" s="85" t="b">
        <v>0</v>
      </c>
      <c r="J629" s="85" t="b">
        <v>0</v>
      </c>
      <c r="K629" s="85" t="b">
        <v>0</v>
      </c>
      <c r="L629" s="85" t="b">
        <v>0</v>
      </c>
    </row>
    <row r="630" spans="1:12" ht="15">
      <c r="A630" s="85" t="s">
        <v>1981</v>
      </c>
      <c r="B630" s="85" t="s">
        <v>1982</v>
      </c>
      <c r="C630" s="85">
        <v>2</v>
      </c>
      <c r="D630" s="122">
        <v>0.007337135793986718</v>
      </c>
      <c r="E630" s="122">
        <v>1.3521825181113625</v>
      </c>
      <c r="F630" s="85" t="s">
        <v>1398</v>
      </c>
      <c r="G630" s="85" t="b">
        <v>0</v>
      </c>
      <c r="H630" s="85" t="b">
        <v>0</v>
      </c>
      <c r="I630" s="85" t="b">
        <v>0</v>
      </c>
      <c r="J630" s="85" t="b">
        <v>0</v>
      </c>
      <c r="K630" s="85" t="b">
        <v>0</v>
      </c>
      <c r="L630" s="85" t="b">
        <v>0</v>
      </c>
    </row>
    <row r="631" spans="1:12" ht="15">
      <c r="A631" s="85" t="s">
        <v>1982</v>
      </c>
      <c r="B631" s="85" t="s">
        <v>1983</v>
      </c>
      <c r="C631" s="85">
        <v>2</v>
      </c>
      <c r="D631" s="122">
        <v>0.007337135793986718</v>
      </c>
      <c r="E631" s="122">
        <v>1.3521825181113625</v>
      </c>
      <c r="F631" s="85" t="s">
        <v>1398</v>
      </c>
      <c r="G631" s="85" t="b">
        <v>0</v>
      </c>
      <c r="H631" s="85" t="b">
        <v>0</v>
      </c>
      <c r="I631" s="85" t="b">
        <v>0</v>
      </c>
      <c r="J631" s="85" t="b">
        <v>0</v>
      </c>
      <c r="K631" s="85" t="b">
        <v>0</v>
      </c>
      <c r="L631" s="85" t="b">
        <v>0</v>
      </c>
    </row>
    <row r="632" spans="1:12" ht="15">
      <c r="A632" s="85" t="s">
        <v>1983</v>
      </c>
      <c r="B632" s="85" t="s">
        <v>1984</v>
      </c>
      <c r="C632" s="85">
        <v>2</v>
      </c>
      <c r="D632" s="122">
        <v>0.007337135793986718</v>
      </c>
      <c r="E632" s="122">
        <v>1.3521825181113625</v>
      </c>
      <c r="F632" s="85" t="s">
        <v>1398</v>
      </c>
      <c r="G632" s="85" t="b">
        <v>0</v>
      </c>
      <c r="H632" s="85" t="b">
        <v>0</v>
      </c>
      <c r="I632" s="85" t="b">
        <v>0</v>
      </c>
      <c r="J632" s="85" t="b">
        <v>0</v>
      </c>
      <c r="K632" s="85" t="b">
        <v>0</v>
      </c>
      <c r="L632" s="85" t="b">
        <v>0</v>
      </c>
    </row>
    <row r="633" spans="1:12" ht="15">
      <c r="A633" s="85" t="s">
        <v>1984</v>
      </c>
      <c r="B633" s="85" t="s">
        <v>1985</v>
      </c>
      <c r="C633" s="85">
        <v>2</v>
      </c>
      <c r="D633" s="122">
        <v>0.007337135793986718</v>
      </c>
      <c r="E633" s="122">
        <v>1.3521825181113625</v>
      </c>
      <c r="F633" s="85" t="s">
        <v>1398</v>
      </c>
      <c r="G633" s="85" t="b">
        <v>0</v>
      </c>
      <c r="H633" s="85" t="b">
        <v>0</v>
      </c>
      <c r="I633" s="85" t="b">
        <v>0</v>
      </c>
      <c r="J633" s="85" t="b">
        <v>0</v>
      </c>
      <c r="K633" s="85" t="b">
        <v>0</v>
      </c>
      <c r="L633" s="85" t="b">
        <v>0</v>
      </c>
    </row>
    <row r="634" spans="1:12" ht="15">
      <c r="A634" s="85" t="s">
        <v>1985</v>
      </c>
      <c r="B634" s="85" t="s">
        <v>1986</v>
      </c>
      <c r="C634" s="85">
        <v>2</v>
      </c>
      <c r="D634" s="122">
        <v>0.007337135793986718</v>
      </c>
      <c r="E634" s="122">
        <v>1.3521825181113625</v>
      </c>
      <c r="F634" s="85" t="s">
        <v>1398</v>
      </c>
      <c r="G634" s="85" t="b">
        <v>0</v>
      </c>
      <c r="H634" s="85" t="b">
        <v>0</v>
      </c>
      <c r="I634" s="85" t="b">
        <v>0</v>
      </c>
      <c r="J634" s="85" t="b">
        <v>0</v>
      </c>
      <c r="K634" s="85" t="b">
        <v>0</v>
      </c>
      <c r="L634" s="85" t="b">
        <v>0</v>
      </c>
    </row>
    <row r="635" spans="1:12" ht="15">
      <c r="A635" s="85" t="s">
        <v>1986</v>
      </c>
      <c r="B635" s="85" t="s">
        <v>1987</v>
      </c>
      <c r="C635" s="85">
        <v>2</v>
      </c>
      <c r="D635" s="122">
        <v>0.007337135793986718</v>
      </c>
      <c r="E635" s="122">
        <v>1.3521825181113625</v>
      </c>
      <c r="F635" s="85" t="s">
        <v>1398</v>
      </c>
      <c r="G635" s="85" t="b">
        <v>0</v>
      </c>
      <c r="H635" s="85" t="b">
        <v>0</v>
      </c>
      <c r="I635" s="85" t="b">
        <v>0</v>
      </c>
      <c r="J635" s="85" t="b">
        <v>0</v>
      </c>
      <c r="K635" s="85" t="b">
        <v>0</v>
      </c>
      <c r="L635" s="85" t="b">
        <v>0</v>
      </c>
    </row>
    <row r="636" spans="1:12" ht="15">
      <c r="A636" s="85" t="s">
        <v>1987</v>
      </c>
      <c r="B636" s="85" t="s">
        <v>1988</v>
      </c>
      <c r="C636" s="85">
        <v>2</v>
      </c>
      <c r="D636" s="122">
        <v>0.007337135793986718</v>
      </c>
      <c r="E636" s="122">
        <v>1.3521825181113625</v>
      </c>
      <c r="F636" s="85" t="s">
        <v>1398</v>
      </c>
      <c r="G636" s="85" t="b">
        <v>0</v>
      </c>
      <c r="H636" s="85" t="b">
        <v>0</v>
      </c>
      <c r="I636" s="85" t="b">
        <v>0</v>
      </c>
      <c r="J636" s="85" t="b">
        <v>0</v>
      </c>
      <c r="K636" s="85" t="b">
        <v>0</v>
      </c>
      <c r="L636" s="85" t="b">
        <v>0</v>
      </c>
    </row>
    <row r="637" spans="1:12" ht="15">
      <c r="A637" s="85" t="s">
        <v>1988</v>
      </c>
      <c r="B637" s="85" t="s">
        <v>1506</v>
      </c>
      <c r="C637" s="85">
        <v>2</v>
      </c>
      <c r="D637" s="122">
        <v>0.007337135793986718</v>
      </c>
      <c r="E637" s="122">
        <v>1.3521825181113625</v>
      </c>
      <c r="F637" s="85" t="s">
        <v>1398</v>
      </c>
      <c r="G637" s="85" t="b">
        <v>0</v>
      </c>
      <c r="H637" s="85" t="b">
        <v>0</v>
      </c>
      <c r="I637" s="85" t="b">
        <v>0</v>
      </c>
      <c r="J637" s="85" t="b">
        <v>0</v>
      </c>
      <c r="K637" s="85" t="b">
        <v>0</v>
      </c>
      <c r="L637" s="85" t="b">
        <v>0</v>
      </c>
    </row>
    <row r="638" spans="1:12" ht="15">
      <c r="A638" s="85" t="s">
        <v>1506</v>
      </c>
      <c r="B638" s="85" t="s">
        <v>1521</v>
      </c>
      <c r="C638" s="85">
        <v>2</v>
      </c>
      <c r="D638" s="122">
        <v>0.007337135793986718</v>
      </c>
      <c r="E638" s="122">
        <v>1.3521825181113625</v>
      </c>
      <c r="F638" s="85" t="s">
        <v>1398</v>
      </c>
      <c r="G638" s="85" t="b">
        <v>0</v>
      </c>
      <c r="H638" s="85" t="b">
        <v>0</v>
      </c>
      <c r="I638" s="85" t="b">
        <v>0</v>
      </c>
      <c r="J638" s="85" t="b">
        <v>0</v>
      </c>
      <c r="K638" s="85" t="b">
        <v>0</v>
      </c>
      <c r="L638" s="85" t="b">
        <v>0</v>
      </c>
    </row>
    <row r="639" spans="1:12" ht="15">
      <c r="A639" s="85" t="s">
        <v>1521</v>
      </c>
      <c r="B639" s="85" t="s">
        <v>1505</v>
      </c>
      <c r="C639" s="85">
        <v>2</v>
      </c>
      <c r="D639" s="122">
        <v>0.007337135793986718</v>
      </c>
      <c r="E639" s="122">
        <v>1.1760912590556813</v>
      </c>
      <c r="F639" s="85" t="s">
        <v>1398</v>
      </c>
      <c r="G639" s="85" t="b">
        <v>0</v>
      </c>
      <c r="H639" s="85" t="b">
        <v>0</v>
      </c>
      <c r="I639" s="85" t="b">
        <v>0</v>
      </c>
      <c r="J639" s="85" t="b">
        <v>0</v>
      </c>
      <c r="K639" s="85" t="b">
        <v>0</v>
      </c>
      <c r="L639" s="85" t="b">
        <v>0</v>
      </c>
    </row>
    <row r="640" spans="1:12" ht="15">
      <c r="A640" s="85" t="s">
        <v>1576</v>
      </c>
      <c r="B640" s="85" t="s">
        <v>1535</v>
      </c>
      <c r="C640" s="85">
        <v>3</v>
      </c>
      <c r="D640" s="122">
        <v>0</v>
      </c>
      <c r="E640" s="122">
        <v>1.3424226808222062</v>
      </c>
      <c r="F640" s="85" t="s">
        <v>1399</v>
      </c>
      <c r="G640" s="85" t="b">
        <v>0</v>
      </c>
      <c r="H640" s="85" t="b">
        <v>0</v>
      </c>
      <c r="I640" s="85" t="b">
        <v>0</v>
      </c>
      <c r="J640" s="85" t="b">
        <v>0</v>
      </c>
      <c r="K640" s="85" t="b">
        <v>0</v>
      </c>
      <c r="L640" s="85" t="b">
        <v>0</v>
      </c>
    </row>
    <row r="641" spans="1:12" ht="15">
      <c r="A641" s="85" t="s">
        <v>1535</v>
      </c>
      <c r="B641" s="85" t="s">
        <v>1536</v>
      </c>
      <c r="C641" s="85">
        <v>3</v>
      </c>
      <c r="D641" s="122">
        <v>0</v>
      </c>
      <c r="E641" s="122">
        <v>1.3424226808222062</v>
      </c>
      <c r="F641" s="85" t="s">
        <v>1399</v>
      </c>
      <c r="G641" s="85" t="b">
        <v>0</v>
      </c>
      <c r="H641" s="85" t="b">
        <v>0</v>
      </c>
      <c r="I641" s="85" t="b">
        <v>0</v>
      </c>
      <c r="J641" s="85" t="b">
        <v>0</v>
      </c>
      <c r="K641" s="85" t="b">
        <v>0</v>
      </c>
      <c r="L641" s="85" t="b">
        <v>0</v>
      </c>
    </row>
    <row r="642" spans="1:12" ht="15">
      <c r="A642" s="85" t="s">
        <v>1536</v>
      </c>
      <c r="B642" s="85" t="s">
        <v>1577</v>
      </c>
      <c r="C642" s="85">
        <v>3</v>
      </c>
      <c r="D642" s="122">
        <v>0</v>
      </c>
      <c r="E642" s="122">
        <v>1.3424226808222062</v>
      </c>
      <c r="F642" s="85" t="s">
        <v>1399</v>
      </c>
      <c r="G642" s="85" t="b">
        <v>0</v>
      </c>
      <c r="H642" s="85" t="b">
        <v>0</v>
      </c>
      <c r="I642" s="85" t="b">
        <v>0</v>
      </c>
      <c r="J642" s="85" t="b">
        <v>0</v>
      </c>
      <c r="K642" s="85" t="b">
        <v>0</v>
      </c>
      <c r="L642" s="85" t="b">
        <v>0</v>
      </c>
    </row>
    <row r="643" spans="1:12" ht="15">
      <c r="A643" s="85" t="s">
        <v>1577</v>
      </c>
      <c r="B643" s="85" t="s">
        <v>1578</v>
      </c>
      <c r="C643" s="85">
        <v>3</v>
      </c>
      <c r="D643" s="122">
        <v>0</v>
      </c>
      <c r="E643" s="122">
        <v>1.3424226808222062</v>
      </c>
      <c r="F643" s="85" t="s">
        <v>1399</v>
      </c>
      <c r="G643" s="85" t="b">
        <v>0</v>
      </c>
      <c r="H643" s="85" t="b">
        <v>0</v>
      </c>
      <c r="I643" s="85" t="b">
        <v>0</v>
      </c>
      <c r="J643" s="85" t="b">
        <v>0</v>
      </c>
      <c r="K643" s="85" t="b">
        <v>0</v>
      </c>
      <c r="L643" s="85" t="b">
        <v>0</v>
      </c>
    </row>
    <row r="644" spans="1:12" ht="15">
      <c r="A644" s="85" t="s">
        <v>1578</v>
      </c>
      <c r="B644" s="85" t="s">
        <v>1531</v>
      </c>
      <c r="C644" s="85">
        <v>3</v>
      </c>
      <c r="D644" s="122">
        <v>0</v>
      </c>
      <c r="E644" s="122">
        <v>1.3424226808222062</v>
      </c>
      <c r="F644" s="85" t="s">
        <v>1399</v>
      </c>
      <c r="G644" s="85" t="b">
        <v>0</v>
      </c>
      <c r="H644" s="85" t="b">
        <v>0</v>
      </c>
      <c r="I644" s="85" t="b">
        <v>0</v>
      </c>
      <c r="J644" s="85" t="b">
        <v>0</v>
      </c>
      <c r="K644" s="85" t="b">
        <v>0</v>
      </c>
      <c r="L644" s="85" t="b">
        <v>0</v>
      </c>
    </row>
    <row r="645" spans="1:12" ht="15">
      <c r="A645" s="85" t="s">
        <v>1531</v>
      </c>
      <c r="B645" s="85" t="s">
        <v>1579</v>
      </c>
      <c r="C645" s="85">
        <v>3</v>
      </c>
      <c r="D645" s="122">
        <v>0</v>
      </c>
      <c r="E645" s="122">
        <v>1.3424226808222062</v>
      </c>
      <c r="F645" s="85" t="s">
        <v>1399</v>
      </c>
      <c r="G645" s="85" t="b">
        <v>0</v>
      </c>
      <c r="H645" s="85" t="b">
        <v>0</v>
      </c>
      <c r="I645" s="85" t="b">
        <v>0</v>
      </c>
      <c r="J645" s="85" t="b">
        <v>0</v>
      </c>
      <c r="K645" s="85" t="b">
        <v>0</v>
      </c>
      <c r="L645" s="85" t="b">
        <v>0</v>
      </c>
    </row>
    <row r="646" spans="1:12" ht="15">
      <c r="A646" s="85" t="s">
        <v>1579</v>
      </c>
      <c r="B646" s="85" t="s">
        <v>1530</v>
      </c>
      <c r="C646" s="85">
        <v>3</v>
      </c>
      <c r="D646" s="122">
        <v>0</v>
      </c>
      <c r="E646" s="122">
        <v>1.3424226808222062</v>
      </c>
      <c r="F646" s="85" t="s">
        <v>1399</v>
      </c>
      <c r="G646" s="85" t="b">
        <v>0</v>
      </c>
      <c r="H646" s="85" t="b">
        <v>0</v>
      </c>
      <c r="I646" s="85" t="b">
        <v>0</v>
      </c>
      <c r="J646" s="85" t="b">
        <v>0</v>
      </c>
      <c r="K646" s="85" t="b">
        <v>0</v>
      </c>
      <c r="L646" s="85" t="b">
        <v>0</v>
      </c>
    </row>
    <row r="647" spans="1:12" ht="15">
      <c r="A647" s="85" t="s">
        <v>1530</v>
      </c>
      <c r="B647" s="85" t="s">
        <v>1580</v>
      </c>
      <c r="C647" s="85">
        <v>3</v>
      </c>
      <c r="D647" s="122">
        <v>0</v>
      </c>
      <c r="E647" s="122">
        <v>1.3424226808222062</v>
      </c>
      <c r="F647" s="85" t="s">
        <v>1399</v>
      </c>
      <c r="G647" s="85" t="b">
        <v>0</v>
      </c>
      <c r="H647" s="85" t="b">
        <v>0</v>
      </c>
      <c r="I647" s="85" t="b">
        <v>0</v>
      </c>
      <c r="J647" s="85" t="b">
        <v>0</v>
      </c>
      <c r="K647" s="85" t="b">
        <v>0</v>
      </c>
      <c r="L647" s="85" t="b">
        <v>0</v>
      </c>
    </row>
    <row r="648" spans="1:12" ht="15">
      <c r="A648" s="85" t="s">
        <v>1580</v>
      </c>
      <c r="B648" s="85" t="s">
        <v>1581</v>
      </c>
      <c r="C648" s="85">
        <v>3</v>
      </c>
      <c r="D648" s="122">
        <v>0</v>
      </c>
      <c r="E648" s="122">
        <v>1.3424226808222062</v>
      </c>
      <c r="F648" s="85" t="s">
        <v>1399</v>
      </c>
      <c r="G648" s="85" t="b">
        <v>0</v>
      </c>
      <c r="H648" s="85" t="b">
        <v>0</v>
      </c>
      <c r="I648" s="85" t="b">
        <v>0</v>
      </c>
      <c r="J648" s="85" t="b">
        <v>0</v>
      </c>
      <c r="K648" s="85" t="b">
        <v>0</v>
      </c>
      <c r="L648" s="85" t="b">
        <v>0</v>
      </c>
    </row>
    <row r="649" spans="1:12" ht="15">
      <c r="A649" s="85" t="s">
        <v>1581</v>
      </c>
      <c r="B649" s="85" t="s">
        <v>1865</v>
      </c>
      <c r="C649" s="85">
        <v>3</v>
      </c>
      <c r="D649" s="122">
        <v>0</v>
      </c>
      <c r="E649" s="122">
        <v>1.3424226808222062</v>
      </c>
      <c r="F649" s="85" t="s">
        <v>1399</v>
      </c>
      <c r="G649" s="85" t="b">
        <v>0</v>
      </c>
      <c r="H649" s="85" t="b">
        <v>0</v>
      </c>
      <c r="I649" s="85" t="b">
        <v>0</v>
      </c>
      <c r="J649" s="85" t="b">
        <v>0</v>
      </c>
      <c r="K649" s="85" t="b">
        <v>0</v>
      </c>
      <c r="L649" s="85" t="b">
        <v>0</v>
      </c>
    </row>
    <row r="650" spans="1:12" ht="15">
      <c r="A650" s="85" t="s">
        <v>1865</v>
      </c>
      <c r="B650" s="85" t="s">
        <v>1866</v>
      </c>
      <c r="C650" s="85">
        <v>3</v>
      </c>
      <c r="D650" s="122">
        <v>0</v>
      </c>
      <c r="E650" s="122">
        <v>1.3424226808222062</v>
      </c>
      <c r="F650" s="85" t="s">
        <v>1399</v>
      </c>
      <c r="G650" s="85" t="b">
        <v>0</v>
      </c>
      <c r="H650" s="85" t="b">
        <v>0</v>
      </c>
      <c r="I650" s="85" t="b">
        <v>0</v>
      </c>
      <c r="J650" s="85" t="b">
        <v>0</v>
      </c>
      <c r="K650" s="85" t="b">
        <v>0</v>
      </c>
      <c r="L650" s="85" t="b">
        <v>0</v>
      </c>
    </row>
    <row r="651" spans="1:12" ht="15">
      <c r="A651" s="85" t="s">
        <v>1866</v>
      </c>
      <c r="B651" s="85" t="s">
        <v>1867</v>
      </c>
      <c r="C651" s="85">
        <v>3</v>
      </c>
      <c r="D651" s="122">
        <v>0</v>
      </c>
      <c r="E651" s="122">
        <v>1.3424226808222062</v>
      </c>
      <c r="F651" s="85" t="s">
        <v>1399</v>
      </c>
      <c r="G651" s="85" t="b">
        <v>0</v>
      </c>
      <c r="H651" s="85" t="b">
        <v>0</v>
      </c>
      <c r="I651" s="85" t="b">
        <v>0</v>
      </c>
      <c r="J651" s="85" t="b">
        <v>0</v>
      </c>
      <c r="K651" s="85" t="b">
        <v>0</v>
      </c>
      <c r="L651" s="85" t="b">
        <v>0</v>
      </c>
    </row>
    <row r="652" spans="1:12" ht="15">
      <c r="A652" s="85" t="s">
        <v>1867</v>
      </c>
      <c r="B652" s="85" t="s">
        <v>1868</v>
      </c>
      <c r="C652" s="85">
        <v>3</v>
      </c>
      <c r="D652" s="122">
        <v>0</v>
      </c>
      <c r="E652" s="122">
        <v>1.3424226808222062</v>
      </c>
      <c r="F652" s="85" t="s">
        <v>1399</v>
      </c>
      <c r="G652" s="85" t="b">
        <v>0</v>
      </c>
      <c r="H652" s="85" t="b">
        <v>0</v>
      </c>
      <c r="I652" s="85" t="b">
        <v>0</v>
      </c>
      <c r="J652" s="85" t="b">
        <v>0</v>
      </c>
      <c r="K652" s="85" t="b">
        <v>0</v>
      </c>
      <c r="L652" s="85" t="b">
        <v>0</v>
      </c>
    </row>
    <row r="653" spans="1:12" ht="15">
      <c r="A653" s="85" t="s">
        <v>1868</v>
      </c>
      <c r="B653" s="85" t="s">
        <v>1869</v>
      </c>
      <c r="C653" s="85">
        <v>3</v>
      </c>
      <c r="D653" s="122">
        <v>0</v>
      </c>
      <c r="E653" s="122">
        <v>1.3424226808222062</v>
      </c>
      <c r="F653" s="85" t="s">
        <v>1399</v>
      </c>
      <c r="G653" s="85" t="b">
        <v>0</v>
      </c>
      <c r="H653" s="85" t="b">
        <v>0</v>
      </c>
      <c r="I653" s="85" t="b">
        <v>0</v>
      </c>
      <c r="J653" s="85" t="b">
        <v>0</v>
      </c>
      <c r="K653" s="85" t="b">
        <v>0</v>
      </c>
      <c r="L653" s="85" t="b">
        <v>0</v>
      </c>
    </row>
    <row r="654" spans="1:12" ht="15">
      <c r="A654" s="85" t="s">
        <v>1869</v>
      </c>
      <c r="B654" s="85" t="s">
        <v>1870</v>
      </c>
      <c r="C654" s="85">
        <v>3</v>
      </c>
      <c r="D654" s="122">
        <v>0</v>
      </c>
      <c r="E654" s="122">
        <v>1.3424226808222062</v>
      </c>
      <c r="F654" s="85" t="s">
        <v>1399</v>
      </c>
      <c r="G654" s="85" t="b">
        <v>0</v>
      </c>
      <c r="H654" s="85" t="b">
        <v>0</v>
      </c>
      <c r="I654" s="85" t="b">
        <v>0</v>
      </c>
      <c r="J654" s="85" t="b">
        <v>0</v>
      </c>
      <c r="K654" s="85" t="b">
        <v>0</v>
      </c>
      <c r="L654" s="85" t="b">
        <v>0</v>
      </c>
    </row>
    <row r="655" spans="1:12" ht="15">
      <c r="A655" s="85" t="s">
        <v>1870</v>
      </c>
      <c r="B655" s="85" t="s">
        <v>1871</v>
      </c>
      <c r="C655" s="85">
        <v>3</v>
      </c>
      <c r="D655" s="122">
        <v>0</v>
      </c>
      <c r="E655" s="122">
        <v>1.3424226808222062</v>
      </c>
      <c r="F655" s="85" t="s">
        <v>1399</v>
      </c>
      <c r="G655" s="85" t="b">
        <v>0</v>
      </c>
      <c r="H655" s="85" t="b">
        <v>0</v>
      </c>
      <c r="I655" s="85" t="b">
        <v>0</v>
      </c>
      <c r="J655" s="85" t="b">
        <v>0</v>
      </c>
      <c r="K655" s="85" t="b">
        <v>0</v>
      </c>
      <c r="L655" s="85" t="b">
        <v>0</v>
      </c>
    </row>
    <row r="656" spans="1:12" ht="15">
      <c r="A656" s="85" t="s">
        <v>1871</v>
      </c>
      <c r="B656" s="85" t="s">
        <v>1934</v>
      </c>
      <c r="C656" s="85">
        <v>3</v>
      </c>
      <c r="D656" s="122">
        <v>0</v>
      </c>
      <c r="E656" s="122">
        <v>1.3424226808222062</v>
      </c>
      <c r="F656" s="85" t="s">
        <v>1399</v>
      </c>
      <c r="G656" s="85" t="b">
        <v>0</v>
      </c>
      <c r="H656" s="85" t="b">
        <v>0</v>
      </c>
      <c r="I656" s="85" t="b">
        <v>0</v>
      </c>
      <c r="J656" s="85" t="b">
        <v>0</v>
      </c>
      <c r="K656" s="85" t="b">
        <v>0</v>
      </c>
      <c r="L656" s="85" t="b">
        <v>0</v>
      </c>
    </row>
    <row r="657" spans="1:12" ht="15">
      <c r="A657" s="85" t="s">
        <v>1934</v>
      </c>
      <c r="B657" s="85" t="s">
        <v>1506</v>
      </c>
      <c r="C657" s="85">
        <v>3</v>
      </c>
      <c r="D657" s="122">
        <v>0</v>
      </c>
      <c r="E657" s="122">
        <v>1.3424226808222062</v>
      </c>
      <c r="F657" s="85" t="s">
        <v>1399</v>
      </c>
      <c r="G657" s="85" t="b">
        <v>0</v>
      </c>
      <c r="H657" s="85" t="b">
        <v>0</v>
      </c>
      <c r="I657" s="85" t="b">
        <v>0</v>
      </c>
      <c r="J657" s="85" t="b">
        <v>0</v>
      </c>
      <c r="K657" s="85" t="b">
        <v>0</v>
      </c>
      <c r="L657" s="85" t="b">
        <v>0</v>
      </c>
    </row>
    <row r="658" spans="1:12" ht="15">
      <c r="A658" s="85" t="s">
        <v>1506</v>
      </c>
      <c r="B658" s="85" t="s">
        <v>1857</v>
      </c>
      <c r="C658" s="85">
        <v>3</v>
      </c>
      <c r="D658" s="122">
        <v>0</v>
      </c>
      <c r="E658" s="122">
        <v>1.3424226808222062</v>
      </c>
      <c r="F658" s="85" t="s">
        <v>1399</v>
      </c>
      <c r="G658" s="85" t="b">
        <v>0</v>
      </c>
      <c r="H658" s="85" t="b">
        <v>0</v>
      </c>
      <c r="I658" s="85" t="b">
        <v>0</v>
      </c>
      <c r="J658" s="85" t="b">
        <v>0</v>
      </c>
      <c r="K658" s="85" t="b">
        <v>0</v>
      </c>
      <c r="L658" s="85" t="b">
        <v>0</v>
      </c>
    </row>
    <row r="659" spans="1:12" ht="15">
      <c r="A659" s="85" t="s">
        <v>1857</v>
      </c>
      <c r="B659" s="85" t="s">
        <v>1505</v>
      </c>
      <c r="C659" s="85">
        <v>3</v>
      </c>
      <c r="D659" s="122">
        <v>0</v>
      </c>
      <c r="E659" s="122">
        <v>1.3424226808222062</v>
      </c>
      <c r="F659" s="85" t="s">
        <v>1399</v>
      </c>
      <c r="G659" s="85" t="b">
        <v>0</v>
      </c>
      <c r="H659" s="85" t="b">
        <v>0</v>
      </c>
      <c r="I659" s="85" t="b">
        <v>0</v>
      </c>
      <c r="J659" s="85" t="b">
        <v>0</v>
      </c>
      <c r="K659" s="85" t="b">
        <v>0</v>
      </c>
      <c r="L659" s="85" t="b">
        <v>0</v>
      </c>
    </row>
    <row r="660" spans="1:12" ht="15">
      <c r="A660" s="85" t="s">
        <v>1505</v>
      </c>
      <c r="B660" s="85" t="s">
        <v>1532</v>
      </c>
      <c r="C660" s="85">
        <v>3</v>
      </c>
      <c r="D660" s="122">
        <v>0</v>
      </c>
      <c r="E660" s="122">
        <v>1.3424226808222062</v>
      </c>
      <c r="F660" s="85" t="s">
        <v>1399</v>
      </c>
      <c r="G660" s="85" t="b">
        <v>0</v>
      </c>
      <c r="H660" s="85" t="b">
        <v>0</v>
      </c>
      <c r="I660" s="85" t="b">
        <v>0</v>
      </c>
      <c r="J660" s="85" t="b">
        <v>0</v>
      </c>
      <c r="K660" s="85" t="b">
        <v>0</v>
      </c>
      <c r="L660" s="85" t="b">
        <v>0</v>
      </c>
    </row>
    <row r="661" spans="1:12" ht="15">
      <c r="A661" s="85" t="s">
        <v>1532</v>
      </c>
      <c r="B661" s="85" t="s">
        <v>1935</v>
      </c>
      <c r="C661" s="85">
        <v>3</v>
      </c>
      <c r="D661" s="122">
        <v>0</v>
      </c>
      <c r="E661" s="122">
        <v>1.3424226808222062</v>
      </c>
      <c r="F661" s="85" t="s">
        <v>1399</v>
      </c>
      <c r="G661" s="85" t="b">
        <v>0</v>
      </c>
      <c r="H661" s="85" t="b">
        <v>0</v>
      </c>
      <c r="I661" s="85" t="b">
        <v>0</v>
      </c>
      <c r="J661" s="85" t="b">
        <v>0</v>
      </c>
      <c r="K661" s="85" t="b">
        <v>0</v>
      </c>
      <c r="L661" s="85" t="b">
        <v>0</v>
      </c>
    </row>
    <row r="662" spans="1:12" ht="15">
      <c r="A662" s="85" t="s">
        <v>1505</v>
      </c>
      <c r="B662" s="85" t="s">
        <v>1561</v>
      </c>
      <c r="C662" s="85">
        <v>3</v>
      </c>
      <c r="D662" s="122">
        <v>0</v>
      </c>
      <c r="E662" s="122">
        <v>0</v>
      </c>
      <c r="F662" s="85" t="s">
        <v>1400</v>
      </c>
      <c r="G662" s="85" t="b">
        <v>0</v>
      </c>
      <c r="H662" s="85" t="b">
        <v>0</v>
      </c>
      <c r="I662" s="85" t="b">
        <v>0</v>
      </c>
      <c r="J662" s="85" t="b">
        <v>0</v>
      </c>
      <c r="K662" s="85" t="b">
        <v>0</v>
      </c>
      <c r="L662" s="85" t="b">
        <v>0</v>
      </c>
    </row>
    <row r="663" spans="1:12" ht="15">
      <c r="A663" s="85" t="s">
        <v>1989</v>
      </c>
      <c r="B663" s="85" t="s">
        <v>1990</v>
      </c>
      <c r="C663" s="85">
        <v>2</v>
      </c>
      <c r="D663" s="122">
        <v>0</v>
      </c>
      <c r="E663" s="122">
        <v>1.255272505103306</v>
      </c>
      <c r="F663" s="85" t="s">
        <v>1401</v>
      </c>
      <c r="G663" s="85" t="b">
        <v>0</v>
      </c>
      <c r="H663" s="85" t="b">
        <v>0</v>
      </c>
      <c r="I663" s="85" t="b">
        <v>0</v>
      </c>
      <c r="J663" s="85" t="b">
        <v>0</v>
      </c>
      <c r="K663" s="85" t="b">
        <v>0</v>
      </c>
      <c r="L663" s="85" t="b">
        <v>0</v>
      </c>
    </row>
    <row r="664" spans="1:12" ht="15">
      <c r="A664" s="85" t="s">
        <v>1990</v>
      </c>
      <c r="B664" s="85" t="s">
        <v>1991</v>
      </c>
      <c r="C664" s="85">
        <v>2</v>
      </c>
      <c r="D664" s="122">
        <v>0</v>
      </c>
      <c r="E664" s="122">
        <v>1.255272505103306</v>
      </c>
      <c r="F664" s="85" t="s">
        <v>1401</v>
      </c>
      <c r="G664" s="85" t="b">
        <v>0</v>
      </c>
      <c r="H664" s="85" t="b">
        <v>0</v>
      </c>
      <c r="I664" s="85" t="b">
        <v>0</v>
      </c>
      <c r="J664" s="85" t="b">
        <v>0</v>
      </c>
      <c r="K664" s="85" t="b">
        <v>0</v>
      </c>
      <c r="L664" s="85" t="b">
        <v>0</v>
      </c>
    </row>
    <row r="665" spans="1:12" ht="15">
      <c r="A665" s="85" t="s">
        <v>1991</v>
      </c>
      <c r="B665" s="85" t="s">
        <v>1872</v>
      </c>
      <c r="C665" s="85">
        <v>2</v>
      </c>
      <c r="D665" s="122">
        <v>0</v>
      </c>
      <c r="E665" s="122">
        <v>1.255272505103306</v>
      </c>
      <c r="F665" s="85" t="s">
        <v>1401</v>
      </c>
      <c r="G665" s="85" t="b">
        <v>0</v>
      </c>
      <c r="H665" s="85" t="b">
        <v>0</v>
      </c>
      <c r="I665" s="85" t="b">
        <v>0</v>
      </c>
      <c r="J665" s="85" t="b">
        <v>0</v>
      </c>
      <c r="K665" s="85" t="b">
        <v>0</v>
      </c>
      <c r="L665" s="85" t="b">
        <v>0</v>
      </c>
    </row>
    <row r="666" spans="1:12" ht="15">
      <c r="A666" s="85" t="s">
        <v>1872</v>
      </c>
      <c r="B666" s="85" t="s">
        <v>1929</v>
      </c>
      <c r="C666" s="85">
        <v>2</v>
      </c>
      <c r="D666" s="122">
        <v>0</v>
      </c>
      <c r="E666" s="122">
        <v>1.255272505103306</v>
      </c>
      <c r="F666" s="85" t="s">
        <v>1401</v>
      </c>
      <c r="G666" s="85" t="b">
        <v>0</v>
      </c>
      <c r="H666" s="85" t="b">
        <v>0</v>
      </c>
      <c r="I666" s="85" t="b">
        <v>0</v>
      </c>
      <c r="J666" s="85" t="b">
        <v>0</v>
      </c>
      <c r="K666" s="85" t="b">
        <v>0</v>
      </c>
      <c r="L666" s="85" t="b">
        <v>0</v>
      </c>
    </row>
    <row r="667" spans="1:12" ht="15">
      <c r="A667" s="85" t="s">
        <v>1929</v>
      </c>
      <c r="B667" s="85" t="s">
        <v>1992</v>
      </c>
      <c r="C667" s="85">
        <v>2</v>
      </c>
      <c r="D667" s="122">
        <v>0</v>
      </c>
      <c r="E667" s="122">
        <v>1.255272505103306</v>
      </c>
      <c r="F667" s="85" t="s">
        <v>1401</v>
      </c>
      <c r="G667" s="85" t="b">
        <v>0</v>
      </c>
      <c r="H667" s="85" t="b">
        <v>0</v>
      </c>
      <c r="I667" s="85" t="b">
        <v>0</v>
      </c>
      <c r="J667" s="85" t="b">
        <v>0</v>
      </c>
      <c r="K667" s="85" t="b">
        <v>0</v>
      </c>
      <c r="L667" s="85" t="b">
        <v>0</v>
      </c>
    </row>
    <row r="668" spans="1:12" ht="15">
      <c r="A668" s="85" t="s">
        <v>1992</v>
      </c>
      <c r="B668" s="85" t="s">
        <v>1937</v>
      </c>
      <c r="C668" s="85">
        <v>2</v>
      </c>
      <c r="D668" s="122">
        <v>0</v>
      </c>
      <c r="E668" s="122">
        <v>1.255272505103306</v>
      </c>
      <c r="F668" s="85" t="s">
        <v>1401</v>
      </c>
      <c r="G668" s="85" t="b">
        <v>0</v>
      </c>
      <c r="H668" s="85" t="b">
        <v>0</v>
      </c>
      <c r="I668" s="85" t="b">
        <v>0</v>
      </c>
      <c r="J668" s="85" t="b">
        <v>0</v>
      </c>
      <c r="K668" s="85" t="b">
        <v>0</v>
      </c>
      <c r="L668" s="85" t="b">
        <v>0</v>
      </c>
    </row>
    <row r="669" spans="1:12" ht="15">
      <c r="A669" s="85" t="s">
        <v>1937</v>
      </c>
      <c r="B669" s="85" t="s">
        <v>1873</v>
      </c>
      <c r="C669" s="85">
        <v>2</v>
      </c>
      <c r="D669" s="122">
        <v>0</v>
      </c>
      <c r="E669" s="122">
        <v>0.7781512503836436</v>
      </c>
      <c r="F669" s="85" t="s">
        <v>1401</v>
      </c>
      <c r="G669" s="85" t="b">
        <v>0</v>
      </c>
      <c r="H669" s="85" t="b">
        <v>0</v>
      </c>
      <c r="I669" s="85" t="b">
        <v>0</v>
      </c>
      <c r="J669" s="85" t="b">
        <v>0</v>
      </c>
      <c r="K669" s="85" t="b">
        <v>0</v>
      </c>
      <c r="L669" s="85" t="b">
        <v>0</v>
      </c>
    </row>
    <row r="670" spans="1:12" ht="15">
      <c r="A670" s="85" t="s">
        <v>1873</v>
      </c>
      <c r="B670" s="85" t="s">
        <v>1993</v>
      </c>
      <c r="C670" s="85">
        <v>2</v>
      </c>
      <c r="D670" s="122">
        <v>0</v>
      </c>
      <c r="E670" s="122">
        <v>0.7781512503836436</v>
      </c>
      <c r="F670" s="85" t="s">
        <v>1401</v>
      </c>
      <c r="G670" s="85" t="b">
        <v>0</v>
      </c>
      <c r="H670" s="85" t="b">
        <v>0</v>
      </c>
      <c r="I670" s="85" t="b">
        <v>0</v>
      </c>
      <c r="J670" s="85" t="b">
        <v>0</v>
      </c>
      <c r="K670" s="85" t="b">
        <v>0</v>
      </c>
      <c r="L670" s="85" t="b">
        <v>0</v>
      </c>
    </row>
    <row r="671" spans="1:12" ht="15">
      <c r="A671" s="85" t="s">
        <v>1993</v>
      </c>
      <c r="B671" s="85" t="s">
        <v>1994</v>
      </c>
      <c r="C671" s="85">
        <v>2</v>
      </c>
      <c r="D671" s="122">
        <v>0</v>
      </c>
      <c r="E671" s="122">
        <v>1.255272505103306</v>
      </c>
      <c r="F671" s="85" t="s">
        <v>1401</v>
      </c>
      <c r="G671" s="85" t="b">
        <v>0</v>
      </c>
      <c r="H671" s="85" t="b">
        <v>0</v>
      </c>
      <c r="I671" s="85" t="b">
        <v>0</v>
      </c>
      <c r="J671" s="85" t="b">
        <v>0</v>
      </c>
      <c r="K671" s="85" t="b">
        <v>0</v>
      </c>
      <c r="L671" s="85" t="b">
        <v>0</v>
      </c>
    </row>
    <row r="672" spans="1:12" ht="15">
      <c r="A672" s="85" t="s">
        <v>1994</v>
      </c>
      <c r="B672" s="85" t="s">
        <v>1569</v>
      </c>
      <c r="C672" s="85">
        <v>2</v>
      </c>
      <c r="D672" s="122">
        <v>0</v>
      </c>
      <c r="E672" s="122">
        <v>1.255272505103306</v>
      </c>
      <c r="F672" s="85" t="s">
        <v>1401</v>
      </c>
      <c r="G672" s="85" t="b">
        <v>0</v>
      </c>
      <c r="H672" s="85" t="b">
        <v>0</v>
      </c>
      <c r="I672" s="85" t="b">
        <v>0</v>
      </c>
      <c r="J672" s="85" t="b">
        <v>0</v>
      </c>
      <c r="K672" s="85" t="b">
        <v>0</v>
      </c>
      <c r="L672" s="85" t="b">
        <v>0</v>
      </c>
    </row>
    <row r="673" spans="1:12" ht="15">
      <c r="A673" s="85" t="s">
        <v>1569</v>
      </c>
      <c r="B673" s="85" t="s">
        <v>1873</v>
      </c>
      <c r="C673" s="85">
        <v>2</v>
      </c>
      <c r="D673" s="122">
        <v>0</v>
      </c>
      <c r="E673" s="122">
        <v>0.7781512503836436</v>
      </c>
      <c r="F673" s="85" t="s">
        <v>1401</v>
      </c>
      <c r="G673" s="85" t="b">
        <v>0</v>
      </c>
      <c r="H673" s="85" t="b">
        <v>0</v>
      </c>
      <c r="I673" s="85" t="b">
        <v>0</v>
      </c>
      <c r="J673" s="85" t="b">
        <v>0</v>
      </c>
      <c r="K673" s="85" t="b">
        <v>0</v>
      </c>
      <c r="L673" s="85" t="b">
        <v>0</v>
      </c>
    </row>
    <row r="674" spans="1:12" ht="15">
      <c r="A674" s="85" t="s">
        <v>1873</v>
      </c>
      <c r="B674" s="85" t="s">
        <v>386</v>
      </c>
      <c r="C674" s="85">
        <v>2</v>
      </c>
      <c r="D674" s="122">
        <v>0</v>
      </c>
      <c r="E674" s="122">
        <v>0.7781512503836436</v>
      </c>
      <c r="F674" s="85" t="s">
        <v>1401</v>
      </c>
      <c r="G674" s="85" t="b">
        <v>0</v>
      </c>
      <c r="H674" s="85" t="b">
        <v>0</v>
      </c>
      <c r="I674" s="85" t="b">
        <v>0</v>
      </c>
      <c r="J674" s="85" t="b">
        <v>0</v>
      </c>
      <c r="K674" s="85" t="b">
        <v>0</v>
      </c>
      <c r="L674" s="85" t="b">
        <v>0</v>
      </c>
    </row>
    <row r="675" spans="1:12" ht="15">
      <c r="A675" s="85" t="s">
        <v>386</v>
      </c>
      <c r="B675" s="85" t="s">
        <v>1995</v>
      </c>
      <c r="C675" s="85">
        <v>2</v>
      </c>
      <c r="D675" s="122">
        <v>0</v>
      </c>
      <c r="E675" s="122">
        <v>1.255272505103306</v>
      </c>
      <c r="F675" s="85" t="s">
        <v>1401</v>
      </c>
      <c r="G675" s="85" t="b">
        <v>0</v>
      </c>
      <c r="H675" s="85" t="b">
        <v>0</v>
      </c>
      <c r="I675" s="85" t="b">
        <v>0</v>
      </c>
      <c r="J675" s="85" t="b">
        <v>0</v>
      </c>
      <c r="K675" s="85" t="b">
        <v>0</v>
      </c>
      <c r="L675" s="85" t="b">
        <v>0</v>
      </c>
    </row>
    <row r="676" spans="1:12" ht="15">
      <c r="A676" s="85" t="s">
        <v>1995</v>
      </c>
      <c r="B676" s="85" t="s">
        <v>1873</v>
      </c>
      <c r="C676" s="85">
        <v>2</v>
      </c>
      <c r="D676" s="122">
        <v>0</v>
      </c>
      <c r="E676" s="122">
        <v>0.7781512503836436</v>
      </c>
      <c r="F676" s="85" t="s">
        <v>1401</v>
      </c>
      <c r="G676" s="85" t="b">
        <v>0</v>
      </c>
      <c r="H676" s="85" t="b">
        <v>0</v>
      </c>
      <c r="I676" s="85" t="b">
        <v>0</v>
      </c>
      <c r="J676" s="85" t="b">
        <v>0</v>
      </c>
      <c r="K676" s="85" t="b">
        <v>0</v>
      </c>
      <c r="L676" s="85" t="b">
        <v>0</v>
      </c>
    </row>
    <row r="677" spans="1:12" ht="15">
      <c r="A677" s="85" t="s">
        <v>1873</v>
      </c>
      <c r="B677" s="85" t="s">
        <v>1996</v>
      </c>
      <c r="C677" s="85">
        <v>2</v>
      </c>
      <c r="D677" s="122">
        <v>0</v>
      </c>
      <c r="E677" s="122">
        <v>0.7781512503836436</v>
      </c>
      <c r="F677" s="85" t="s">
        <v>1401</v>
      </c>
      <c r="G677" s="85" t="b">
        <v>0</v>
      </c>
      <c r="H677" s="85" t="b">
        <v>0</v>
      </c>
      <c r="I677" s="85" t="b">
        <v>0</v>
      </c>
      <c r="J677" s="85" t="b">
        <v>0</v>
      </c>
      <c r="K677" s="85" t="b">
        <v>0</v>
      </c>
      <c r="L677" s="85" t="b">
        <v>0</v>
      </c>
    </row>
    <row r="678" spans="1:12" ht="15">
      <c r="A678" s="85" t="s">
        <v>1996</v>
      </c>
      <c r="B678" s="85" t="s">
        <v>1997</v>
      </c>
      <c r="C678" s="85">
        <v>2</v>
      </c>
      <c r="D678" s="122">
        <v>0</v>
      </c>
      <c r="E678" s="122">
        <v>1.255272505103306</v>
      </c>
      <c r="F678" s="85" t="s">
        <v>1401</v>
      </c>
      <c r="G678" s="85" t="b">
        <v>0</v>
      </c>
      <c r="H678" s="85" t="b">
        <v>0</v>
      </c>
      <c r="I678" s="85" t="b">
        <v>0</v>
      </c>
      <c r="J678" s="85" t="b">
        <v>0</v>
      </c>
      <c r="K678" s="85" t="b">
        <v>0</v>
      </c>
      <c r="L678" s="85" t="b">
        <v>0</v>
      </c>
    </row>
    <row r="679" spans="1:12" ht="15">
      <c r="A679" s="85" t="s">
        <v>1997</v>
      </c>
      <c r="B679" s="85" t="s">
        <v>1506</v>
      </c>
      <c r="C679" s="85">
        <v>2</v>
      </c>
      <c r="D679" s="122">
        <v>0</v>
      </c>
      <c r="E679" s="122">
        <v>1.255272505103306</v>
      </c>
      <c r="F679" s="85" t="s">
        <v>1401</v>
      </c>
      <c r="G679" s="85" t="b">
        <v>0</v>
      </c>
      <c r="H679" s="85" t="b">
        <v>0</v>
      </c>
      <c r="I679" s="85" t="b">
        <v>0</v>
      </c>
      <c r="J679" s="85" t="b">
        <v>0</v>
      </c>
      <c r="K679" s="85" t="b">
        <v>0</v>
      </c>
      <c r="L679" s="85" t="b">
        <v>0</v>
      </c>
    </row>
    <row r="680" spans="1:12" ht="15">
      <c r="A680" s="85" t="s">
        <v>1506</v>
      </c>
      <c r="B680" s="85" t="s">
        <v>1505</v>
      </c>
      <c r="C680" s="85">
        <v>2</v>
      </c>
      <c r="D680" s="122">
        <v>0</v>
      </c>
      <c r="E680" s="122">
        <v>1.255272505103306</v>
      </c>
      <c r="F680" s="85" t="s">
        <v>1401</v>
      </c>
      <c r="G680" s="85" t="b">
        <v>0</v>
      </c>
      <c r="H680" s="85" t="b">
        <v>0</v>
      </c>
      <c r="I680" s="85" t="b">
        <v>0</v>
      </c>
      <c r="J680" s="85" t="b">
        <v>0</v>
      </c>
      <c r="K680" s="85" t="b">
        <v>0</v>
      </c>
      <c r="L68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14.8515625" style="0" bestFit="1" customWidth="1"/>
    <col min="25" max="25" width="10.57421875" style="0" bestFit="1" customWidth="1"/>
    <col min="26" max="26" width="12.140625" style="0" bestFit="1" customWidth="1"/>
    <col min="27" max="27" width="12.00390625" style="0" bestFit="1" customWidth="1"/>
    <col min="28" max="28" width="14.00390625" style="0" bestFit="1" customWidth="1"/>
    <col min="29" max="29" width="11.7109375" style="0" bestFit="1" customWidth="1"/>
    <col min="30" max="30" width="11.00390625" style="0" bestFit="1" customWidth="1"/>
    <col min="31" max="31" width="14.00390625" style="0" bestFit="1" customWidth="1"/>
    <col min="32" max="32" width="11.14062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1.281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1.28125" style="0" bestFit="1" customWidth="1"/>
    <col min="44" max="44" width="19.7109375" style="0" bestFit="1" customWidth="1"/>
    <col min="45" max="45" width="17.421875" style="0" bestFit="1" customWidth="1"/>
    <col min="46" max="46" width="10.28125" style="0" bestFit="1" customWidth="1"/>
    <col min="47" max="47" width="16.00390625" style="0" bestFit="1" customWidth="1"/>
    <col min="48" max="48" width="12.140625" style="0" bestFit="1" customWidth="1"/>
    <col min="49" max="49" width="10.28125" style="0" bestFit="1" customWidth="1"/>
    <col min="50" max="50" width="8.57421875" style="0" bestFit="1" customWidth="1"/>
    <col min="51" max="52" width="8.42187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1389</v>
      </c>
      <c r="BB2" s="13" t="s">
        <v>1415</v>
      </c>
      <c r="BC2" s="13" t="s">
        <v>1416</v>
      </c>
      <c r="BD2" s="52" t="s">
        <v>2060</v>
      </c>
      <c r="BE2" s="52" t="s">
        <v>2061</v>
      </c>
      <c r="BF2" s="52" t="s">
        <v>2062</v>
      </c>
      <c r="BG2" s="52" t="s">
        <v>2063</v>
      </c>
      <c r="BH2" s="52" t="s">
        <v>2064</v>
      </c>
      <c r="BI2" s="52" t="s">
        <v>2065</v>
      </c>
      <c r="BJ2" s="52" t="s">
        <v>2066</v>
      </c>
      <c r="BK2" s="52" t="s">
        <v>2067</v>
      </c>
      <c r="BL2" s="52" t="s">
        <v>2068</v>
      </c>
    </row>
    <row r="3" spans="1:64" ht="15" customHeight="1">
      <c r="A3" s="65" t="s">
        <v>214</v>
      </c>
      <c r="B3" s="65" t="s">
        <v>214</v>
      </c>
      <c r="C3" s="66"/>
      <c r="D3" s="67"/>
      <c r="E3" s="68"/>
      <c r="F3" s="69"/>
      <c r="G3" s="66"/>
      <c r="H3" s="70"/>
      <c r="I3" s="71"/>
      <c r="J3" s="71"/>
      <c r="K3" s="34" t="s">
        <v>65</v>
      </c>
      <c r="L3" s="72">
        <v>3</v>
      </c>
      <c r="M3" s="72"/>
      <c r="N3" s="73"/>
      <c r="O3" s="79" t="s">
        <v>178</v>
      </c>
      <c r="P3" s="81">
        <v>43561.78003472222</v>
      </c>
      <c r="Q3" s="79" t="s">
        <v>318</v>
      </c>
      <c r="R3" s="83" t="s">
        <v>364</v>
      </c>
      <c r="S3" s="79" t="s">
        <v>375</v>
      </c>
      <c r="T3" s="79" t="s">
        <v>380</v>
      </c>
      <c r="U3" s="79"/>
      <c r="V3" s="83" t="s">
        <v>408</v>
      </c>
      <c r="W3" s="81">
        <v>43561.78003472222</v>
      </c>
      <c r="X3" s="83" t="s">
        <v>493</v>
      </c>
      <c r="Y3" s="79"/>
      <c r="Z3" s="79"/>
      <c r="AA3" s="85" t="s">
        <v>614</v>
      </c>
      <c r="AB3" s="79"/>
      <c r="AC3" s="79" t="b">
        <v>0</v>
      </c>
      <c r="AD3" s="79">
        <v>1</v>
      </c>
      <c r="AE3" s="85" t="s">
        <v>736</v>
      </c>
      <c r="AF3" s="79" t="b">
        <v>0</v>
      </c>
      <c r="AG3" s="79" t="s">
        <v>740</v>
      </c>
      <c r="AH3" s="79"/>
      <c r="AI3" s="85" t="s">
        <v>736</v>
      </c>
      <c r="AJ3" s="79" t="b">
        <v>0</v>
      </c>
      <c r="AK3" s="79">
        <v>0</v>
      </c>
      <c r="AL3" s="85" t="s">
        <v>736</v>
      </c>
      <c r="AM3" s="79" t="s">
        <v>746</v>
      </c>
      <c r="AN3" s="79" t="b">
        <v>0</v>
      </c>
      <c r="AO3" s="85" t="s">
        <v>614</v>
      </c>
      <c r="AP3" s="79" t="s">
        <v>178</v>
      </c>
      <c r="AQ3" s="79">
        <v>0</v>
      </c>
      <c r="AR3" s="79">
        <v>0</v>
      </c>
      <c r="AS3" s="79"/>
      <c r="AT3" s="79"/>
      <c r="AU3" s="79"/>
      <c r="AV3" s="79"/>
      <c r="AW3" s="79"/>
      <c r="AX3" s="79"/>
      <c r="AY3" s="79"/>
      <c r="AZ3" s="79"/>
      <c r="BA3">
        <v>1</v>
      </c>
      <c r="BB3" s="79" t="str">
        <f>REPLACE(INDEX(GroupVertices[Group],MATCH(Edges24[[#This Row],[Vertex 1]],GroupVertices[Vertex],0)),1,1,"")</f>
        <v>2</v>
      </c>
      <c r="BC3" s="79" t="str">
        <f>REPLACE(INDEX(GroupVertices[Group],MATCH(Edges24[[#This Row],[Vertex 2]],GroupVertices[Vertex],0)),1,1,"")</f>
        <v>2</v>
      </c>
      <c r="BD3" s="48">
        <v>1</v>
      </c>
      <c r="BE3" s="49">
        <v>20</v>
      </c>
      <c r="BF3" s="48">
        <v>0</v>
      </c>
      <c r="BG3" s="49">
        <v>0</v>
      </c>
      <c r="BH3" s="48">
        <v>0</v>
      </c>
      <c r="BI3" s="49">
        <v>0</v>
      </c>
      <c r="BJ3" s="48">
        <v>4</v>
      </c>
      <c r="BK3" s="49">
        <v>80</v>
      </c>
      <c r="BL3" s="48">
        <v>5</v>
      </c>
    </row>
    <row r="4" spans="1:64" ht="15" customHeight="1">
      <c r="A4" s="65" t="s">
        <v>215</v>
      </c>
      <c r="B4" s="65" t="s">
        <v>282</v>
      </c>
      <c r="C4" s="66"/>
      <c r="D4" s="67"/>
      <c r="E4" s="68"/>
      <c r="F4" s="69"/>
      <c r="G4" s="66"/>
      <c r="H4" s="70"/>
      <c r="I4" s="71"/>
      <c r="J4" s="71"/>
      <c r="K4" s="34" t="s">
        <v>65</v>
      </c>
      <c r="L4" s="78">
        <v>4</v>
      </c>
      <c r="M4" s="78"/>
      <c r="N4" s="73"/>
      <c r="O4" s="80" t="s">
        <v>315</v>
      </c>
      <c r="P4" s="82">
        <v>43564.7840162037</v>
      </c>
      <c r="Q4" s="80" t="s">
        <v>319</v>
      </c>
      <c r="R4" s="80"/>
      <c r="S4" s="80"/>
      <c r="T4" s="80"/>
      <c r="U4" s="80"/>
      <c r="V4" s="84" t="s">
        <v>409</v>
      </c>
      <c r="W4" s="82">
        <v>43564.7840162037</v>
      </c>
      <c r="X4" s="84" t="s">
        <v>494</v>
      </c>
      <c r="Y4" s="80"/>
      <c r="Z4" s="80"/>
      <c r="AA4" s="86" t="s">
        <v>615</v>
      </c>
      <c r="AB4" s="80"/>
      <c r="AC4" s="80" t="b">
        <v>0</v>
      </c>
      <c r="AD4" s="80">
        <v>0</v>
      </c>
      <c r="AE4" s="86" t="s">
        <v>736</v>
      </c>
      <c r="AF4" s="80" t="b">
        <v>0</v>
      </c>
      <c r="AG4" s="80" t="s">
        <v>741</v>
      </c>
      <c r="AH4" s="80"/>
      <c r="AI4" s="86" t="s">
        <v>736</v>
      </c>
      <c r="AJ4" s="80" t="b">
        <v>0</v>
      </c>
      <c r="AK4" s="80">
        <v>25</v>
      </c>
      <c r="AL4" s="86" t="s">
        <v>688</v>
      </c>
      <c r="AM4" s="80" t="s">
        <v>747</v>
      </c>
      <c r="AN4" s="80" t="b">
        <v>0</v>
      </c>
      <c r="AO4" s="86" t="s">
        <v>688</v>
      </c>
      <c r="AP4" s="80" t="s">
        <v>178</v>
      </c>
      <c r="AQ4" s="80">
        <v>0</v>
      </c>
      <c r="AR4" s="80">
        <v>0</v>
      </c>
      <c r="AS4" s="80"/>
      <c r="AT4" s="80"/>
      <c r="AU4" s="80"/>
      <c r="AV4" s="80"/>
      <c r="AW4" s="80"/>
      <c r="AX4" s="80"/>
      <c r="AY4" s="80"/>
      <c r="AZ4" s="80"/>
      <c r="BA4">
        <v>1</v>
      </c>
      <c r="BB4" s="79" t="str">
        <f>REPLACE(INDEX(GroupVertices[Group],MATCH(Edges24[[#This Row],[Vertex 1]],GroupVertices[Vertex],0)),1,1,"")</f>
        <v>3</v>
      </c>
      <c r="BC4" s="79" t="str">
        <f>REPLACE(INDEX(GroupVertices[Group],MATCH(Edges24[[#This Row],[Vertex 2]],GroupVertices[Vertex],0)),1,1,"")</f>
        <v>3</v>
      </c>
      <c r="BD4" s="48">
        <v>0</v>
      </c>
      <c r="BE4" s="49">
        <v>0</v>
      </c>
      <c r="BF4" s="48">
        <v>2</v>
      </c>
      <c r="BG4" s="49">
        <v>4.878048780487805</v>
      </c>
      <c r="BH4" s="48">
        <v>0</v>
      </c>
      <c r="BI4" s="49">
        <v>0</v>
      </c>
      <c r="BJ4" s="48">
        <v>39</v>
      </c>
      <c r="BK4" s="49">
        <v>95.1219512195122</v>
      </c>
      <c r="BL4" s="48">
        <v>41</v>
      </c>
    </row>
    <row r="5" spans="1:64" ht="15">
      <c r="A5" s="65" t="s">
        <v>216</v>
      </c>
      <c r="B5" s="65" t="s">
        <v>282</v>
      </c>
      <c r="C5" s="66"/>
      <c r="D5" s="67"/>
      <c r="E5" s="68"/>
      <c r="F5" s="69"/>
      <c r="G5" s="66"/>
      <c r="H5" s="70"/>
      <c r="I5" s="71"/>
      <c r="J5" s="71"/>
      <c r="K5" s="34" t="s">
        <v>65</v>
      </c>
      <c r="L5" s="78">
        <v>5</v>
      </c>
      <c r="M5" s="78"/>
      <c r="N5" s="73"/>
      <c r="O5" s="80" t="s">
        <v>315</v>
      </c>
      <c r="P5" s="82">
        <v>43564.78548611111</v>
      </c>
      <c r="Q5" s="80" t="s">
        <v>319</v>
      </c>
      <c r="R5" s="80"/>
      <c r="S5" s="80"/>
      <c r="T5" s="80"/>
      <c r="U5" s="80"/>
      <c r="V5" s="84" t="s">
        <v>410</v>
      </c>
      <c r="W5" s="82">
        <v>43564.78548611111</v>
      </c>
      <c r="X5" s="84" t="s">
        <v>495</v>
      </c>
      <c r="Y5" s="80"/>
      <c r="Z5" s="80"/>
      <c r="AA5" s="86" t="s">
        <v>616</v>
      </c>
      <c r="AB5" s="80"/>
      <c r="AC5" s="80" t="b">
        <v>0</v>
      </c>
      <c r="AD5" s="80">
        <v>0</v>
      </c>
      <c r="AE5" s="86" t="s">
        <v>736</v>
      </c>
      <c r="AF5" s="80" t="b">
        <v>0</v>
      </c>
      <c r="AG5" s="80" t="s">
        <v>741</v>
      </c>
      <c r="AH5" s="80"/>
      <c r="AI5" s="86" t="s">
        <v>736</v>
      </c>
      <c r="AJ5" s="80" t="b">
        <v>0</v>
      </c>
      <c r="AK5" s="80">
        <v>25</v>
      </c>
      <c r="AL5" s="86" t="s">
        <v>688</v>
      </c>
      <c r="AM5" s="80" t="s">
        <v>747</v>
      </c>
      <c r="AN5" s="80" t="b">
        <v>0</v>
      </c>
      <c r="AO5" s="86" t="s">
        <v>688</v>
      </c>
      <c r="AP5" s="80" t="s">
        <v>178</v>
      </c>
      <c r="AQ5" s="80">
        <v>0</v>
      </c>
      <c r="AR5" s="80">
        <v>0</v>
      </c>
      <c r="AS5" s="80"/>
      <c r="AT5" s="80"/>
      <c r="AU5" s="80"/>
      <c r="AV5" s="80"/>
      <c r="AW5" s="80"/>
      <c r="AX5" s="80"/>
      <c r="AY5" s="80"/>
      <c r="AZ5" s="80"/>
      <c r="BA5">
        <v>1</v>
      </c>
      <c r="BB5" s="79" t="str">
        <f>REPLACE(INDEX(GroupVertices[Group],MATCH(Edges24[[#This Row],[Vertex 1]],GroupVertices[Vertex],0)),1,1,"")</f>
        <v>3</v>
      </c>
      <c r="BC5" s="79" t="str">
        <f>REPLACE(INDEX(GroupVertices[Group],MATCH(Edges24[[#This Row],[Vertex 2]],GroupVertices[Vertex],0)),1,1,"")</f>
        <v>3</v>
      </c>
      <c r="BD5" s="48">
        <v>0</v>
      </c>
      <c r="BE5" s="49">
        <v>0</v>
      </c>
      <c r="BF5" s="48">
        <v>2</v>
      </c>
      <c r="BG5" s="49">
        <v>4.878048780487805</v>
      </c>
      <c r="BH5" s="48">
        <v>0</v>
      </c>
      <c r="BI5" s="49">
        <v>0</v>
      </c>
      <c r="BJ5" s="48">
        <v>39</v>
      </c>
      <c r="BK5" s="49">
        <v>95.1219512195122</v>
      </c>
      <c r="BL5" s="48">
        <v>41</v>
      </c>
    </row>
    <row r="6" spans="1:64" ht="15">
      <c r="A6" s="65" t="s">
        <v>217</v>
      </c>
      <c r="B6" s="65" t="s">
        <v>282</v>
      </c>
      <c r="C6" s="66"/>
      <c r="D6" s="67"/>
      <c r="E6" s="68"/>
      <c r="F6" s="69"/>
      <c r="G6" s="66"/>
      <c r="H6" s="70"/>
      <c r="I6" s="71"/>
      <c r="J6" s="71"/>
      <c r="K6" s="34" t="s">
        <v>65</v>
      </c>
      <c r="L6" s="78">
        <v>6</v>
      </c>
      <c r="M6" s="78"/>
      <c r="N6" s="73"/>
      <c r="O6" s="80" t="s">
        <v>315</v>
      </c>
      <c r="P6" s="82">
        <v>43564.790613425925</v>
      </c>
      <c r="Q6" s="80" t="s">
        <v>319</v>
      </c>
      <c r="R6" s="80"/>
      <c r="S6" s="80"/>
      <c r="T6" s="80"/>
      <c r="U6" s="80"/>
      <c r="V6" s="84" t="s">
        <v>411</v>
      </c>
      <c r="W6" s="82">
        <v>43564.790613425925</v>
      </c>
      <c r="X6" s="84" t="s">
        <v>496</v>
      </c>
      <c r="Y6" s="80"/>
      <c r="Z6" s="80"/>
      <c r="AA6" s="86" t="s">
        <v>617</v>
      </c>
      <c r="AB6" s="80"/>
      <c r="AC6" s="80" t="b">
        <v>0</v>
      </c>
      <c r="AD6" s="80">
        <v>0</v>
      </c>
      <c r="AE6" s="86" t="s">
        <v>736</v>
      </c>
      <c r="AF6" s="80" t="b">
        <v>0</v>
      </c>
      <c r="AG6" s="80" t="s">
        <v>741</v>
      </c>
      <c r="AH6" s="80"/>
      <c r="AI6" s="86" t="s">
        <v>736</v>
      </c>
      <c r="AJ6" s="80" t="b">
        <v>0</v>
      </c>
      <c r="AK6" s="80">
        <v>25</v>
      </c>
      <c r="AL6" s="86" t="s">
        <v>688</v>
      </c>
      <c r="AM6" s="80" t="s">
        <v>747</v>
      </c>
      <c r="AN6" s="80" t="b">
        <v>0</v>
      </c>
      <c r="AO6" s="86" t="s">
        <v>688</v>
      </c>
      <c r="AP6" s="80" t="s">
        <v>178</v>
      </c>
      <c r="AQ6" s="80">
        <v>0</v>
      </c>
      <c r="AR6" s="80">
        <v>0</v>
      </c>
      <c r="AS6" s="80"/>
      <c r="AT6" s="80"/>
      <c r="AU6" s="80"/>
      <c r="AV6" s="80"/>
      <c r="AW6" s="80"/>
      <c r="AX6" s="80"/>
      <c r="AY6" s="80"/>
      <c r="AZ6" s="80"/>
      <c r="BA6">
        <v>1</v>
      </c>
      <c r="BB6" s="79" t="str">
        <f>REPLACE(INDEX(GroupVertices[Group],MATCH(Edges24[[#This Row],[Vertex 1]],GroupVertices[Vertex],0)),1,1,"")</f>
        <v>3</v>
      </c>
      <c r="BC6" s="79" t="str">
        <f>REPLACE(INDEX(GroupVertices[Group],MATCH(Edges24[[#This Row],[Vertex 2]],GroupVertices[Vertex],0)),1,1,"")</f>
        <v>3</v>
      </c>
      <c r="BD6" s="48">
        <v>0</v>
      </c>
      <c r="BE6" s="49">
        <v>0</v>
      </c>
      <c r="BF6" s="48">
        <v>2</v>
      </c>
      <c r="BG6" s="49">
        <v>4.878048780487805</v>
      </c>
      <c r="BH6" s="48">
        <v>0</v>
      </c>
      <c r="BI6" s="49">
        <v>0</v>
      </c>
      <c r="BJ6" s="48">
        <v>39</v>
      </c>
      <c r="BK6" s="49">
        <v>95.1219512195122</v>
      </c>
      <c r="BL6" s="48">
        <v>41</v>
      </c>
    </row>
    <row r="7" spans="1:64" ht="15">
      <c r="A7" s="65" t="s">
        <v>218</v>
      </c>
      <c r="B7" s="65" t="s">
        <v>282</v>
      </c>
      <c r="C7" s="66"/>
      <c r="D7" s="67"/>
      <c r="E7" s="68"/>
      <c r="F7" s="69"/>
      <c r="G7" s="66"/>
      <c r="H7" s="70"/>
      <c r="I7" s="71"/>
      <c r="J7" s="71"/>
      <c r="K7" s="34" t="s">
        <v>65</v>
      </c>
      <c r="L7" s="78">
        <v>7</v>
      </c>
      <c r="M7" s="78"/>
      <c r="N7" s="73"/>
      <c r="O7" s="80" t="s">
        <v>315</v>
      </c>
      <c r="P7" s="82">
        <v>43564.79163194444</v>
      </c>
      <c r="Q7" s="80" t="s">
        <v>319</v>
      </c>
      <c r="R7" s="80"/>
      <c r="S7" s="80"/>
      <c r="T7" s="80"/>
      <c r="U7" s="80"/>
      <c r="V7" s="84" t="s">
        <v>412</v>
      </c>
      <c r="W7" s="82">
        <v>43564.79163194444</v>
      </c>
      <c r="X7" s="84" t="s">
        <v>497</v>
      </c>
      <c r="Y7" s="80"/>
      <c r="Z7" s="80"/>
      <c r="AA7" s="86" t="s">
        <v>618</v>
      </c>
      <c r="AB7" s="80"/>
      <c r="AC7" s="80" t="b">
        <v>0</v>
      </c>
      <c r="AD7" s="80">
        <v>0</v>
      </c>
      <c r="AE7" s="86" t="s">
        <v>736</v>
      </c>
      <c r="AF7" s="80" t="b">
        <v>0</v>
      </c>
      <c r="AG7" s="80" t="s">
        <v>741</v>
      </c>
      <c r="AH7" s="80"/>
      <c r="AI7" s="86" t="s">
        <v>736</v>
      </c>
      <c r="AJ7" s="80" t="b">
        <v>0</v>
      </c>
      <c r="AK7" s="80">
        <v>25</v>
      </c>
      <c r="AL7" s="86" t="s">
        <v>688</v>
      </c>
      <c r="AM7" s="80" t="s">
        <v>747</v>
      </c>
      <c r="AN7" s="80" t="b">
        <v>0</v>
      </c>
      <c r="AO7" s="86" t="s">
        <v>688</v>
      </c>
      <c r="AP7" s="80" t="s">
        <v>178</v>
      </c>
      <c r="AQ7" s="80">
        <v>0</v>
      </c>
      <c r="AR7" s="80">
        <v>0</v>
      </c>
      <c r="AS7" s="80"/>
      <c r="AT7" s="80"/>
      <c r="AU7" s="80"/>
      <c r="AV7" s="80"/>
      <c r="AW7" s="80"/>
      <c r="AX7" s="80"/>
      <c r="AY7" s="80"/>
      <c r="AZ7" s="80"/>
      <c r="BA7">
        <v>1</v>
      </c>
      <c r="BB7" s="79" t="str">
        <f>REPLACE(INDEX(GroupVertices[Group],MATCH(Edges24[[#This Row],[Vertex 1]],GroupVertices[Vertex],0)),1,1,"")</f>
        <v>3</v>
      </c>
      <c r="BC7" s="79" t="str">
        <f>REPLACE(INDEX(GroupVertices[Group],MATCH(Edges24[[#This Row],[Vertex 2]],GroupVertices[Vertex],0)),1,1,"")</f>
        <v>3</v>
      </c>
      <c r="BD7" s="48">
        <v>0</v>
      </c>
      <c r="BE7" s="49">
        <v>0</v>
      </c>
      <c r="BF7" s="48">
        <v>2</v>
      </c>
      <c r="BG7" s="49">
        <v>4.878048780487805</v>
      </c>
      <c r="BH7" s="48">
        <v>0</v>
      </c>
      <c r="BI7" s="49">
        <v>0</v>
      </c>
      <c r="BJ7" s="48">
        <v>39</v>
      </c>
      <c r="BK7" s="49">
        <v>95.1219512195122</v>
      </c>
      <c r="BL7" s="48">
        <v>41</v>
      </c>
    </row>
    <row r="8" spans="1:64" ht="15">
      <c r="A8" s="65" t="s">
        <v>219</v>
      </c>
      <c r="B8" s="65" t="s">
        <v>282</v>
      </c>
      <c r="C8" s="66"/>
      <c r="D8" s="67"/>
      <c r="E8" s="68"/>
      <c r="F8" s="69"/>
      <c r="G8" s="66"/>
      <c r="H8" s="70"/>
      <c r="I8" s="71"/>
      <c r="J8" s="71"/>
      <c r="K8" s="34" t="s">
        <v>65</v>
      </c>
      <c r="L8" s="78">
        <v>8</v>
      </c>
      <c r="M8" s="78"/>
      <c r="N8" s="73"/>
      <c r="O8" s="80" t="s">
        <v>315</v>
      </c>
      <c r="P8" s="82">
        <v>43564.79467592593</v>
      </c>
      <c r="Q8" s="80" t="s">
        <v>319</v>
      </c>
      <c r="R8" s="80"/>
      <c r="S8" s="80"/>
      <c r="T8" s="80"/>
      <c r="U8" s="80"/>
      <c r="V8" s="84" t="s">
        <v>413</v>
      </c>
      <c r="W8" s="82">
        <v>43564.79467592593</v>
      </c>
      <c r="X8" s="84" t="s">
        <v>498</v>
      </c>
      <c r="Y8" s="80"/>
      <c r="Z8" s="80"/>
      <c r="AA8" s="86" t="s">
        <v>619</v>
      </c>
      <c r="AB8" s="80"/>
      <c r="AC8" s="80" t="b">
        <v>0</v>
      </c>
      <c r="AD8" s="80">
        <v>0</v>
      </c>
      <c r="AE8" s="86" t="s">
        <v>736</v>
      </c>
      <c r="AF8" s="80" t="b">
        <v>0</v>
      </c>
      <c r="AG8" s="80" t="s">
        <v>741</v>
      </c>
      <c r="AH8" s="80"/>
      <c r="AI8" s="86" t="s">
        <v>736</v>
      </c>
      <c r="AJ8" s="80" t="b">
        <v>0</v>
      </c>
      <c r="AK8" s="80">
        <v>25</v>
      </c>
      <c r="AL8" s="86" t="s">
        <v>688</v>
      </c>
      <c r="AM8" s="80" t="s">
        <v>747</v>
      </c>
      <c r="AN8" s="80" t="b">
        <v>0</v>
      </c>
      <c r="AO8" s="86" t="s">
        <v>688</v>
      </c>
      <c r="AP8" s="80" t="s">
        <v>178</v>
      </c>
      <c r="AQ8" s="80">
        <v>0</v>
      </c>
      <c r="AR8" s="80">
        <v>0</v>
      </c>
      <c r="AS8" s="80"/>
      <c r="AT8" s="80"/>
      <c r="AU8" s="80"/>
      <c r="AV8" s="80"/>
      <c r="AW8" s="80"/>
      <c r="AX8" s="80"/>
      <c r="AY8" s="80"/>
      <c r="AZ8" s="80"/>
      <c r="BA8">
        <v>1</v>
      </c>
      <c r="BB8" s="79" t="str">
        <f>REPLACE(INDEX(GroupVertices[Group],MATCH(Edges24[[#This Row],[Vertex 1]],GroupVertices[Vertex],0)),1,1,"")</f>
        <v>3</v>
      </c>
      <c r="BC8" s="79" t="str">
        <f>REPLACE(INDEX(GroupVertices[Group],MATCH(Edges24[[#This Row],[Vertex 2]],GroupVertices[Vertex],0)),1,1,"")</f>
        <v>3</v>
      </c>
      <c r="BD8" s="48">
        <v>0</v>
      </c>
      <c r="BE8" s="49">
        <v>0</v>
      </c>
      <c r="BF8" s="48">
        <v>2</v>
      </c>
      <c r="BG8" s="49">
        <v>4.878048780487805</v>
      </c>
      <c r="BH8" s="48">
        <v>0</v>
      </c>
      <c r="BI8" s="49">
        <v>0</v>
      </c>
      <c r="BJ8" s="48">
        <v>39</v>
      </c>
      <c r="BK8" s="49">
        <v>95.1219512195122</v>
      </c>
      <c r="BL8" s="48">
        <v>41</v>
      </c>
    </row>
    <row r="9" spans="1:64" ht="15">
      <c r="A9" s="65" t="s">
        <v>220</v>
      </c>
      <c r="B9" s="65" t="s">
        <v>282</v>
      </c>
      <c r="C9" s="66"/>
      <c r="D9" s="67"/>
      <c r="E9" s="68"/>
      <c r="F9" s="69"/>
      <c r="G9" s="66"/>
      <c r="H9" s="70"/>
      <c r="I9" s="71"/>
      <c r="J9" s="71"/>
      <c r="K9" s="34" t="s">
        <v>65</v>
      </c>
      <c r="L9" s="78">
        <v>9</v>
      </c>
      <c r="M9" s="78"/>
      <c r="N9" s="73"/>
      <c r="O9" s="80" t="s">
        <v>315</v>
      </c>
      <c r="P9" s="82">
        <v>43564.81228009259</v>
      </c>
      <c r="Q9" s="80" t="s">
        <v>319</v>
      </c>
      <c r="R9" s="80"/>
      <c r="S9" s="80"/>
      <c r="T9" s="80"/>
      <c r="U9" s="80"/>
      <c r="V9" s="84" t="s">
        <v>414</v>
      </c>
      <c r="W9" s="82">
        <v>43564.81228009259</v>
      </c>
      <c r="X9" s="84" t="s">
        <v>499</v>
      </c>
      <c r="Y9" s="80"/>
      <c r="Z9" s="80"/>
      <c r="AA9" s="86" t="s">
        <v>620</v>
      </c>
      <c r="AB9" s="80"/>
      <c r="AC9" s="80" t="b">
        <v>0</v>
      </c>
      <c r="AD9" s="80">
        <v>0</v>
      </c>
      <c r="AE9" s="86" t="s">
        <v>736</v>
      </c>
      <c r="AF9" s="80" t="b">
        <v>0</v>
      </c>
      <c r="AG9" s="80" t="s">
        <v>741</v>
      </c>
      <c r="AH9" s="80"/>
      <c r="AI9" s="86" t="s">
        <v>736</v>
      </c>
      <c r="AJ9" s="80" t="b">
        <v>0</v>
      </c>
      <c r="AK9" s="80">
        <v>25</v>
      </c>
      <c r="AL9" s="86" t="s">
        <v>688</v>
      </c>
      <c r="AM9" s="80" t="s">
        <v>748</v>
      </c>
      <c r="AN9" s="80" t="b">
        <v>0</v>
      </c>
      <c r="AO9" s="86" t="s">
        <v>688</v>
      </c>
      <c r="AP9" s="80" t="s">
        <v>178</v>
      </c>
      <c r="AQ9" s="80">
        <v>0</v>
      </c>
      <c r="AR9" s="80">
        <v>0</v>
      </c>
      <c r="AS9" s="80"/>
      <c r="AT9" s="80"/>
      <c r="AU9" s="80"/>
      <c r="AV9" s="80"/>
      <c r="AW9" s="80"/>
      <c r="AX9" s="80"/>
      <c r="AY9" s="80"/>
      <c r="AZ9" s="80"/>
      <c r="BA9">
        <v>1</v>
      </c>
      <c r="BB9" s="79" t="str">
        <f>REPLACE(INDEX(GroupVertices[Group],MATCH(Edges24[[#This Row],[Vertex 1]],GroupVertices[Vertex],0)),1,1,"")</f>
        <v>3</v>
      </c>
      <c r="BC9" s="79" t="str">
        <f>REPLACE(INDEX(GroupVertices[Group],MATCH(Edges24[[#This Row],[Vertex 2]],GroupVertices[Vertex],0)),1,1,"")</f>
        <v>3</v>
      </c>
      <c r="BD9" s="48">
        <v>0</v>
      </c>
      <c r="BE9" s="49">
        <v>0</v>
      </c>
      <c r="BF9" s="48">
        <v>2</v>
      </c>
      <c r="BG9" s="49">
        <v>4.878048780487805</v>
      </c>
      <c r="BH9" s="48">
        <v>0</v>
      </c>
      <c r="BI9" s="49">
        <v>0</v>
      </c>
      <c r="BJ9" s="48">
        <v>39</v>
      </c>
      <c r="BK9" s="49">
        <v>95.1219512195122</v>
      </c>
      <c r="BL9" s="48">
        <v>41</v>
      </c>
    </row>
    <row r="10" spans="1:64" ht="15">
      <c r="A10" s="65" t="s">
        <v>221</v>
      </c>
      <c r="B10" s="65" t="s">
        <v>282</v>
      </c>
      <c r="C10" s="66"/>
      <c r="D10" s="67"/>
      <c r="E10" s="68"/>
      <c r="F10" s="69"/>
      <c r="G10" s="66"/>
      <c r="H10" s="70"/>
      <c r="I10" s="71"/>
      <c r="J10" s="71"/>
      <c r="K10" s="34" t="s">
        <v>65</v>
      </c>
      <c r="L10" s="78">
        <v>10</v>
      </c>
      <c r="M10" s="78"/>
      <c r="N10" s="73"/>
      <c r="O10" s="80" t="s">
        <v>315</v>
      </c>
      <c r="P10" s="82">
        <v>43564.8602662037</v>
      </c>
      <c r="Q10" s="80" t="s">
        <v>319</v>
      </c>
      <c r="R10" s="80"/>
      <c r="S10" s="80"/>
      <c r="T10" s="80"/>
      <c r="U10" s="80"/>
      <c r="V10" s="84" t="s">
        <v>415</v>
      </c>
      <c r="W10" s="82">
        <v>43564.8602662037</v>
      </c>
      <c r="X10" s="84" t="s">
        <v>500</v>
      </c>
      <c r="Y10" s="80"/>
      <c r="Z10" s="80"/>
      <c r="AA10" s="86" t="s">
        <v>621</v>
      </c>
      <c r="AB10" s="80"/>
      <c r="AC10" s="80" t="b">
        <v>0</v>
      </c>
      <c r="AD10" s="80">
        <v>0</v>
      </c>
      <c r="AE10" s="86" t="s">
        <v>736</v>
      </c>
      <c r="AF10" s="80" t="b">
        <v>0</v>
      </c>
      <c r="AG10" s="80" t="s">
        <v>741</v>
      </c>
      <c r="AH10" s="80"/>
      <c r="AI10" s="86" t="s">
        <v>736</v>
      </c>
      <c r="AJ10" s="80" t="b">
        <v>0</v>
      </c>
      <c r="AK10" s="80">
        <v>25</v>
      </c>
      <c r="AL10" s="86" t="s">
        <v>688</v>
      </c>
      <c r="AM10" s="80" t="s">
        <v>748</v>
      </c>
      <c r="AN10" s="80" t="b">
        <v>0</v>
      </c>
      <c r="AO10" s="86" t="s">
        <v>688</v>
      </c>
      <c r="AP10" s="80" t="s">
        <v>178</v>
      </c>
      <c r="AQ10" s="80">
        <v>0</v>
      </c>
      <c r="AR10" s="80">
        <v>0</v>
      </c>
      <c r="AS10" s="80"/>
      <c r="AT10" s="80"/>
      <c r="AU10" s="80"/>
      <c r="AV10" s="80"/>
      <c r="AW10" s="80"/>
      <c r="AX10" s="80"/>
      <c r="AY10" s="80"/>
      <c r="AZ10" s="80"/>
      <c r="BA10">
        <v>1</v>
      </c>
      <c r="BB10" s="79" t="str">
        <f>REPLACE(INDEX(GroupVertices[Group],MATCH(Edges24[[#This Row],[Vertex 1]],GroupVertices[Vertex],0)),1,1,"")</f>
        <v>3</v>
      </c>
      <c r="BC10" s="79" t="str">
        <f>REPLACE(INDEX(GroupVertices[Group],MATCH(Edges24[[#This Row],[Vertex 2]],GroupVertices[Vertex],0)),1,1,"")</f>
        <v>3</v>
      </c>
      <c r="BD10" s="48">
        <v>0</v>
      </c>
      <c r="BE10" s="49">
        <v>0</v>
      </c>
      <c r="BF10" s="48">
        <v>2</v>
      </c>
      <c r="BG10" s="49">
        <v>4.878048780487805</v>
      </c>
      <c r="BH10" s="48">
        <v>0</v>
      </c>
      <c r="BI10" s="49">
        <v>0</v>
      </c>
      <c r="BJ10" s="48">
        <v>39</v>
      </c>
      <c r="BK10" s="49">
        <v>95.1219512195122</v>
      </c>
      <c r="BL10" s="48">
        <v>41</v>
      </c>
    </row>
    <row r="11" spans="1:64" ht="15">
      <c r="A11" s="65" t="s">
        <v>222</v>
      </c>
      <c r="B11" s="65" t="s">
        <v>282</v>
      </c>
      <c r="C11" s="66"/>
      <c r="D11" s="67"/>
      <c r="E11" s="68"/>
      <c r="F11" s="69"/>
      <c r="G11" s="66"/>
      <c r="H11" s="70"/>
      <c r="I11" s="71"/>
      <c r="J11" s="71"/>
      <c r="K11" s="34" t="s">
        <v>65</v>
      </c>
      <c r="L11" s="78">
        <v>11</v>
      </c>
      <c r="M11" s="78"/>
      <c r="N11" s="73"/>
      <c r="O11" s="80" t="s">
        <v>315</v>
      </c>
      <c r="P11" s="82">
        <v>43564.940787037034</v>
      </c>
      <c r="Q11" s="80" t="s">
        <v>319</v>
      </c>
      <c r="R11" s="80"/>
      <c r="S11" s="80"/>
      <c r="T11" s="80"/>
      <c r="U11" s="80"/>
      <c r="V11" s="84" t="s">
        <v>416</v>
      </c>
      <c r="W11" s="82">
        <v>43564.940787037034</v>
      </c>
      <c r="X11" s="84" t="s">
        <v>501</v>
      </c>
      <c r="Y11" s="80"/>
      <c r="Z11" s="80"/>
      <c r="AA11" s="86" t="s">
        <v>622</v>
      </c>
      <c r="AB11" s="80"/>
      <c r="AC11" s="80" t="b">
        <v>0</v>
      </c>
      <c r="AD11" s="80">
        <v>0</v>
      </c>
      <c r="AE11" s="86" t="s">
        <v>736</v>
      </c>
      <c r="AF11" s="80" t="b">
        <v>0</v>
      </c>
      <c r="AG11" s="80" t="s">
        <v>741</v>
      </c>
      <c r="AH11" s="80"/>
      <c r="AI11" s="86" t="s">
        <v>736</v>
      </c>
      <c r="AJ11" s="80" t="b">
        <v>0</v>
      </c>
      <c r="AK11" s="80">
        <v>25</v>
      </c>
      <c r="AL11" s="86" t="s">
        <v>688</v>
      </c>
      <c r="AM11" s="80" t="s">
        <v>749</v>
      </c>
      <c r="AN11" s="80" t="b">
        <v>0</v>
      </c>
      <c r="AO11" s="86" t="s">
        <v>688</v>
      </c>
      <c r="AP11" s="80" t="s">
        <v>178</v>
      </c>
      <c r="AQ11" s="80">
        <v>0</v>
      </c>
      <c r="AR11" s="80">
        <v>0</v>
      </c>
      <c r="AS11" s="80"/>
      <c r="AT11" s="80"/>
      <c r="AU11" s="80"/>
      <c r="AV11" s="80"/>
      <c r="AW11" s="80"/>
      <c r="AX11" s="80"/>
      <c r="AY11" s="80"/>
      <c r="AZ11" s="80"/>
      <c r="BA11">
        <v>1</v>
      </c>
      <c r="BB11" s="79" t="str">
        <f>REPLACE(INDEX(GroupVertices[Group],MATCH(Edges24[[#This Row],[Vertex 1]],GroupVertices[Vertex],0)),1,1,"")</f>
        <v>3</v>
      </c>
      <c r="BC11" s="79" t="str">
        <f>REPLACE(INDEX(GroupVertices[Group],MATCH(Edges24[[#This Row],[Vertex 2]],GroupVertices[Vertex],0)),1,1,"")</f>
        <v>3</v>
      </c>
      <c r="BD11" s="48">
        <v>0</v>
      </c>
      <c r="BE11" s="49">
        <v>0</v>
      </c>
      <c r="BF11" s="48">
        <v>2</v>
      </c>
      <c r="BG11" s="49">
        <v>4.878048780487805</v>
      </c>
      <c r="BH11" s="48">
        <v>0</v>
      </c>
      <c r="BI11" s="49">
        <v>0</v>
      </c>
      <c r="BJ11" s="48">
        <v>39</v>
      </c>
      <c r="BK11" s="49">
        <v>95.1219512195122</v>
      </c>
      <c r="BL11" s="48">
        <v>41</v>
      </c>
    </row>
    <row r="12" spans="1:64" ht="15">
      <c r="A12" s="65" t="s">
        <v>223</v>
      </c>
      <c r="B12" s="65" t="s">
        <v>282</v>
      </c>
      <c r="C12" s="66"/>
      <c r="D12" s="67"/>
      <c r="E12" s="68"/>
      <c r="F12" s="69"/>
      <c r="G12" s="66"/>
      <c r="H12" s="70"/>
      <c r="I12" s="71"/>
      <c r="J12" s="71"/>
      <c r="K12" s="34" t="s">
        <v>65</v>
      </c>
      <c r="L12" s="78">
        <v>12</v>
      </c>
      <c r="M12" s="78"/>
      <c r="N12" s="73"/>
      <c r="O12" s="80" t="s">
        <v>315</v>
      </c>
      <c r="P12" s="82">
        <v>43564.967141203706</v>
      </c>
      <c r="Q12" s="80" t="s">
        <v>319</v>
      </c>
      <c r="R12" s="80"/>
      <c r="S12" s="80"/>
      <c r="T12" s="80"/>
      <c r="U12" s="80"/>
      <c r="V12" s="84" t="s">
        <v>417</v>
      </c>
      <c r="W12" s="82">
        <v>43564.967141203706</v>
      </c>
      <c r="X12" s="84" t="s">
        <v>502</v>
      </c>
      <c r="Y12" s="80"/>
      <c r="Z12" s="80"/>
      <c r="AA12" s="86" t="s">
        <v>623</v>
      </c>
      <c r="AB12" s="80"/>
      <c r="AC12" s="80" t="b">
        <v>0</v>
      </c>
      <c r="AD12" s="80">
        <v>0</v>
      </c>
      <c r="AE12" s="86" t="s">
        <v>736</v>
      </c>
      <c r="AF12" s="80" t="b">
        <v>0</v>
      </c>
      <c r="AG12" s="80" t="s">
        <v>741</v>
      </c>
      <c r="AH12" s="80"/>
      <c r="AI12" s="86" t="s">
        <v>736</v>
      </c>
      <c r="AJ12" s="80" t="b">
        <v>0</v>
      </c>
      <c r="AK12" s="80">
        <v>25</v>
      </c>
      <c r="AL12" s="86" t="s">
        <v>688</v>
      </c>
      <c r="AM12" s="80" t="s">
        <v>748</v>
      </c>
      <c r="AN12" s="80" t="b">
        <v>0</v>
      </c>
      <c r="AO12" s="86" t="s">
        <v>688</v>
      </c>
      <c r="AP12" s="80" t="s">
        <v>178</v>
      </c>
      <c r="AQ12" s="80">
        <v>0</v>
      </c>
      <c r="AR12" s="80">
        <v>0</v>
      </c>
      <c r="AS12" s="80"/>
      <c r="AT12" s="80"/>
      <c r="AU12" s="80"/>
      <c r="AV12" s="80"/>
      <c r="AW12" s="80"/>
      <c r="AX12" s="80"/>
      <c r="AY12" s="80"/>
      <c r="AZ12" s="80"/>
      <c r="BA12">
        <v>1</v>
      </c>
      <c r="BB12" s="79" t="str">
        <f>REPLACE(INDEX(GroupVertices[Group],MATCH(Edges24[[#This Row],[Vertex 1]],GroupVertices[Vertex],0)),1,1,"")</f>
        <v>3</v>
      </c>
      <c r="BC12" s="79" t="str">
        <f>REPLACE(INDEX(GroupVertices[Group],MATCH(Edges24[[#This Row],[Vertex 2]],GroupVertices[Vertex],0)),1,1,"")</f>
        <v>3</v>
      </c>
      <c r="BD12" s="48">
        <v>0</v>
      </c>
      <c r="BE12" s="49">
        <v>0</v>
      </c>
      <c r="BF12" s="48">
        <v>2</v>
      </c>
      <c r="BG12" s="49">
        <v>4.878048780487805</v>
      </c>
      <c r="BH12" s="48">
        <v>0</v>
      </c>
      <c r="BI12" s="49">
        <v>0</v>
      </c>
      <c r="BJ12" s="48">
        <v>39</v>
      </c>
      <c r="BK12" s="49">
        <v>95.1219512195122</v>
      </c>
      <c r="BL12" s="48">
        <v>41</v>
      </c>
    </row>
    <row r="13" spans="1:64" ht="15">
      <c r="A13" s="65" t="s">
        <v>224</v>
      </c>
      <c r="B13" s="65" t="s">
        <v>282</v>
      </c>
      <c r="C13" s="66"/>
      <c r="D13" s="67"/>
      <c r="E13" s="68"/>
      <c r="F13" s="69"/>
      <c r="G13" s="66"/>
      <c r="H13" s="70"/>
      <c r="I13" s="71"/>
      <c r="J13" s="71"/>
      <c r="K13" s="34" t="s">
        <v>65</v>
      </c>
      <c r="L13" s="78">
        <v>13</v>
      </c>
      <c r="M13" s="78"/>
      <c r="N13" s="73"/>
      <c r="O13" s="80" t="s">
        <v>315</v>
      </c>
      <c r="P13" s="82">
        <v>43564.99650462963</v>
      </c>
      <c r="Q13" s="80" t="s">
        <v>319</v>
      </c>
      <c r="R13" s="80"/>
      <c r="S13" s="80"/>
      <c r="T13" s="80"/>
      <c r="U13" s="80"/>
      <c r="V13" s="84" t="s">
        <v>418</v>
      </c>
      <c r="W13" s="82">
        <v>43564.99650462963</v>
      </c>
      <c r="X13" s="84" t="s">
        <v>503</v>
      </c>
      <c r="Y13" s="80"/>
      <c r="Z13" s="80"/>
      <c r="AA13" s="86" t="s">
        <v>624</v>
      </c>
      <c r="AB13" s="80"/>
      <c r="AC13" s="80" t="b">
        <v>0</v>
      </c>
      <c r="AD13" s="80">
        <v>0</v>
      </c>
      <c r="AE13" s="86" t="s">
        <v>736</v>
      </c>
      <c r="AF13" s="80" t="b">
        <v>0</v>
      </c>
      <c r="AG13" s="80" t="s">
        <v>741</v>
      </c>
      <c r="AH13" s="80"/>
      <c r="AI13" s="86" t="s">
        <v>736</v>
      </c>
      <c r="AJ13" s="80" t="b">
        <v>0</v>
      </c>
      <c r="AK13" s="80">
        <v>25</v>
      </c>
      <c r="AL13" s="86" t="s">
        <v>688</v>
      </c>
      <c r="AM13" s="80" t="s">
        <v>747</v>
      </c>
      <c r="AN13" s="80" t="b">
        <v>0</v>
      </c>
      <c r="AO13" s="86" t="s">
        <v>688</v>
      </c>
      <c r="AP13" s="80" t="s">
        <v>178</v>
      </c>
      <c r="AQ13" s="80">
        <v>0</v>
      </c>
      <c r="AR13" s="80">
        <v>0</v>
      </c>
      <c r="AS13" s="80"/>
      <c r="AT13" s="80"/>
      <c r="AU13" s="80"/>
      <c r="AV13" s="80"/>
      <c r="AW13" s="80"/>
      <c r="AX13" s="80"/>
      <c r="AY13" s="80"/>
      <c r="AZ13" s="80"/>
      <c r="BA13">
        <v>1</v>
      </c>
      <c r="BB13" s="79" t="str">
        <f>REPLACE(INDEX(GroupVertices[Group],MATCH(Edges24[[#This Row],[Vertex 1]],GroupVertices[Vertex],0)),1,1,"")</f>
        <v>3</v>
      </c>
      <c r="BC13" s="79" t="str">
        <f>REPLACE(INDEX(GroupVertices[Group],MATCH(Edges24[[#This Row],[Vertex 2]],GroupVertices[Vertex],0)),1,1,"")</f>
        <v>3</v>
      </c>
      <c r="BD13" s="48">
        <v>0</v>
      </c>
      <c r="BE13" s="49">
        <v>0</v>
      </c>
      <c r="BF13" s="48">
        <v>2</v>
      </c>
      <c r="BG13" s="49">
        <v>4.878048780487805</v>
      </c>
      <c r="BH13" s="48">
        <v>0</v>
      </c>
      <c r="BI13" s="49">
        <v>0</v>
      </c>
      <c r="BJ13" s="48">
        <v>39</v>
      </c>
      <c r="BK13" s="49">
        <v>95.1219512195122</v>
      </c>
      <c r="BL13" s="48">
        <v>41</v>
      </c>
    </row>
    <row r="14" spans="1:64" ht="15">
      <c r="A14" s="65" t="s">
        <v>225</v>
      </c>
      <c r="B14" s="65" t="s">
        <v>282</v>
      </c>
      <c r="C14" s="66"/>
      <c r="D14" s="67"/>
      <c r="E14" s="68"/>
      <c r="F14" s="69"/>
      <c r="G14" s="66"/>
      <c r="H14" s="70"/>
      <c r="I14" s="71"/>
      <c r="J14" s="71"/>
      <c r="K14" s="34" t="s">
        <v>65</v>
      </c>
      <c r="L14" s="78">
        <v>14</v>
      </c>
      <c r="M14" s="78"/>
      <c r="N14" s="73"/>
      <c r="O14" s="80" t="s">
        <v>315</v>
      </c>
      <c r="P14" s="82">
        <v>43565.0453587963</v>
      </c>
      <c r="Q14" s="80" t="s">
        <v>319</v>
      </c>
      <c r="R14" s="80"/>
      <c r="S14" s="80"/>
      <c r="T14" s="80"/>
      <c r="U14" s="80"/>
      <c r="V14" s="84" t="s">
        <v>419</v>
      </c>
      <c r="W14" s="82">
        <v>43565.0453587963</v>
      </c>
      <c r="X14" s="84" t="s">
        <v>504</v>
      </c>
      <c r="Y14" s="80"/>
      <c r="Z14" s="80"/>
      <c r="AA14" s="86" t="s">
        <v>625</v>
      </c>
      <c r="AB14" s="80"/>
      <c r="AC14" s="80" t="b">
        <v>0</v>
      </c>
      <c r="AD14" s="80">
        <v>0</v>
      </c>
      <c r="AE14" s="86" t="s">
        <v>736</v>
      </c>
      <c r="AF14" s="80" t="b">
        <v>0</v>
      </c>
      <c r="AG14" s="80" t="s">
        <v>741</v>
      </c>
      <c r="AH14" s="80"/>
      <c r="AI14" s="86" t="s">
        <v>736</v>
      </c>
      <c r="AJ14" s="80" t="b">
        <v>0</v>
      </c>
      <c r="AK14" s="80">
        <v>25</v>
      </c>
      <c r="AL14" s="86" t="s">
        <v>688</v>
      </c>
      <c r="AM14" s="80" t="s">
        <v>747</v>
      </c>
      <c r="AN14" s="80" t="b">
        <v>0</v>
      </c>
      <c r="AO14" s="86" t="s">
        <v>688</v>
      </c>
      <c r="AP14" s="80" t="s">
        <v>178</v>
      </c>
      <c r="AQ14" s="80">
        <v>0</v>
      </c>
      <c r="AR14" s="80">
        <v>0</v>
      </c>
      <c r="AS14" s="80"/>
      <c r="AT14" s="80"/>
      <c r="AU14" s="80"/>
      <c r="AV14" s="80"/>
      <c r="AW14" s="80"/>
      <c r="AX14" s="80"/>
      <c r="AY14" s="80"/>
      <c r="AZ14" s="80"/>
      <c r="BA14">
        <v>1</v>
      </c>
      <c r="BB14" s="79" t="str">
        <f>REPLACE(INDEX(GroupVertices[Group],MATCH(Edges24[[#This Row],[Vertex 1]],GroupVertices[Vertex],0)),1,1,"")</f>
        <v>3</v>
      </c>
      <c r="BC14" s="79" t="str">
        <f>REPLACE(INDEX(GroupVertices[Group],MATCH(Edges24[[#This Row],[Vertex 2]],GroupVertices[Vertex],0)),1,1,"")</f>
        <v>3</v>
      </c>
      <c r="BD14" s="48">
        <v>0</v>
      </c>
      <c r="BE14" s="49">
        <v>0</v>
      </c>
      <c r="BF14" s="48">
        <v>2</v>
      </c>
      <c r="BG14" s="49">
        <v>4.878048780487805</v>
      </c>
      <c r="BH14" s="48">
        <v>0</v>
      </c>
      <c r="BI14" s="49">
        <v>0</v>
      </c>
      <c r="BJ14" s="48">
        <v>39</v>
      </c>
      <c r="BK14" s="49">
        <v>95.1219512195122</v>
      </c>
      <c r="BL14" s="48">
        <v>41</v>
      </c>
    </row>
    <row r="15" spans="1:64" ht="15">
      <c r="A15" s="65" t="s">
        <v>226</v>
      </c>
      <c r="B15" s="65" t="s">
        <v>282</v>
      </c>
      <c r="C15" s="66"/>
      <c r="D15" s="67"/>
      <c r="E15" s="68"/>
      <c r="F15" s="69"/>
      <c r="G15" s="66"/>
      <c r="H15" s="70"/>
      <c r="I15" s="71"/>
      <c r="J15" s="71"/>
      <c r="K15" s="34" t="s">
        <v>65</v>
      </c>
      <c r="L15" s="78">
        <v>15</v>
      </c>
      <c r="M15" s="78"/>
      <c r="N15" s="73"/>
      <c r="O15" s="80" t="s">
        <v>315</v>
      </c>
      <c r="P15" s="82">
        <v>43565.05181712963</v>
      </c>
      <c r="Q15" s="80" t="s">
        <v>319</v>
      </c>
      <c r="R15" s="80"/>
      <c r="S15" s="80"/>
      <c r="T15" s="80"/>
      <c r="U15" s="80"/>
      <c r="V15" s="84" t="s">
        <v>420</v>
      </c>
      <c r="W15" s="82">
        <v>43565.05181712963</v>
      </c>
      <c r="X15" s="84" t="s">
        <v>505</v>
      </c>
      <c r="Y15" s="80"/>
      <c r="Z15" s="80"/>
      <c r="AA15" s="86" t="s">
        <v>626</v>
      </c>
      <c r="AB15" s="80"/>
      <c r="AC15" s="80" t="b">
        <v>0</v>
      </c>
      <c r="AD15" s="80">
        <v>0</v>
      </c>
      <c r="AE15" s="86" t="s">
        <v>736</v>
      </c>
      <c r="AF15" s="80" t="b">
        <v>0</v>
      </c>
      <c r="AG15" s="80" t="s">
        <v>741</v>
      </c>
      <c r="AH15" s="80"/>
      <c r="AI15" s="86" t="s">
        <v>736</v>
      </c>
      <c r="AJ15" s="80" t="b">
        <v>0</v>
      </c>
      <c r="AK15" s="80">
        <v>25</v>
      </c>
      <c r="AL15" s="86" t="s">
        <v>688</v>
      </c>
      <c r="AM15" s="80" t="s">
        <v>747</v>
      </c>
      <c r="AN15" s="80" t="b">
        <v>0</v>
      </c>
      <c r="AO15" s="86" t="s">
        <v>688</v>
      </c>
      <c r="AP15" s="80" t="s">
        <v>178</v>
      </c>
      <c r="AQ15" s="80">
        <v>0</v>
      </c>
      <c r="AR15" s="80">
        <v>0</v>
      </c>
      <c r="AS15" s="80"/>
      <c r="AT15" s="80"/>
      <c r="AU15" s="80"/>
      <c r="AV15" s="80"/>
      <c r="AW15" s="80"/>
      <c r="AX15" s="80"/>
      <c r="AY15" s="80"/>
      <c r="AZ15" s="80"/>
      <c r="BA15">
        <v>1</v>
      </c>
      <c r="BB15" s="79" t="str">
        <f>REPLACE(INDEX(GroupVertices[Group],MATCH(Edges24[[#This Row],[Vertex 1]],GroupVertices[Vertex],0)),1,1,"")</f>
        <v>3</v>
      </c>
      <c r="BC15" s="79" t="str">
        <f>REPLACE(INDEX(GroupVertices[Group],MATCH(Edges24[[#This Row],[Vertex 2]],GroupVertices[Vertex],0)),1,1,"")</f>
        <v>3</v>
      </c>
      <c r="BD15" s="48">
        <v>0</v>
      </c>
      <c r="BE15" s="49">
        <v>0</v>
      </c>
      <c r="BF15" s="48">
        <v>2</v>
      </c>
      <c r="BG15" s="49">
        <v>4.878048780487805</v>
      </c>
      <c r="BH15" s="48">
        <v>0</v>
      </c>
      <c r="BI15" s="49">
        <v>0</v>
      </c>
      <c r="BJ15" s="48">
        <v>39</v>
      </c>
      <c r="BK15" s="49">
        <v>95.1219512195122</v>
      </c>
      <c r="BL15" s="48">
        <v>41</v>
      </c>
    </row>
    <row r="16" spans="1:64" ht="15">
      <c r="A16" s="65" t="s">
        <v>227</v>
      </c>
      <c r="B16" s="65" t="s">
        <v>282</v>
      </c>
      <c r="C16" s="66"/>
      <c r="D16" s="67"/>
      <c r="E16" s="68"/>
      <c r="F16" s="69"/>
      <c r="G16" s="66"/>
      <c r="H16" s="70"/>
      <c r="I16" s="71"/>
      <c r="J16" s="71"/>
      <c r="K16" s="34" t="s">
        <v>65</v>
      </c>
      <c r="L16" s="78">
        <v>16</v>
      </c>
      <c r="M16" s="78"/>
      <c r="N16" s="73"/>
      <c r="O16" s="80" t="s">
        <v>315</v>
      </c>
      <c r="P16" s="82">
        <v>43565.05998842593</v>
      </c>
      <c r="Q16" s="80" t="s">
        <v>319</v>
      </c>
      <c r="R16" s="80"/>
      <c r="S16" s="80"/>
      <c r="T16" s="80"/>
      <c r="U16" s="80"/>
      <c r="V16" s="84" t="s">
        <v>421</v>
      </c>
      <c r="W16" s="82">
        <v>43565.05998842593</v>
      </c>
      <c r="X16" s="84" t="s">
        <v>506</v>
      </c>
      <c r="Y16" s="80"/>
      <c r="Z16" s="80"/>
      <c r="AA16" s="86" t="s">
        <v>627</v>
      </c>
      <c r="AB16" s="80"/>
      <c r="AC16" s="80" t="b">
        <v>0</v>
      </c>
      <c r="AD16" s="80">
        <v>0</v>
      </c>
      <c r="AE16" s="86" t="s">
        <v>736</v>
      </c>
      <c r="AF16" s="80" t="b">
        <v>0</v>
      </c>
      <c r="AG16" s="80" t="s">
        <v>741</v>
      </c>
      <c r="AH16" s="80"/>
      <c r="AI16" s="86" t="s">
        <v>736</v>
      </c>
      <c r="AJ16" s="80" t="b">
        <v>0</v>
      </c>
      <c r="AK16" s="80">
        <v>25</v>
      </c>
      <c r="AL16" s="86" t="s">
        <v>688</v>
      </c>
      <c r="AM16" s="80" t="s">
        <v>747</v>
      </c>
      <c r="AN16" s="80" t="b">
        <v>0</v>
      </c>
      <c r="AO16" s="86" t="s">
        <v>688</v>
      </c>
      <c r="AP16" s="80" t="s">
        <v>178</v>
      </c>
      <c r="AQ16" s="80">
        <v>0</v>
      </c>
      <c r="AR16" s="80">
        <v>0</v>
      </c>
      <c r="AS16" s="80"/>
      <c r="AT16" s="80"/>
      <c r="AU16" s="80"/>
      <c r="AV16" s="80"/>
      <c r="AW16" s="80"/>
      <c r="AX16" s="80"/>
      <c r="AY16" s="80"/>
      <c r="AZ16" s="80"/>
      <c r="BA16">
        <v>1</v>
      </c>
      <c r="BB16" s="79" t="str">
        <f>REPLACE(INDEX(GroupVertices[Group],MATCH(Edges24[[#This Row],[Vertex 1]],GroupVertices[Vertex],0)),1,1,"")</f>
        <v>3</v>
      </c>
      <c r="BC16" s="79" t="str">
        <f>REPLACE(INDEX(GroupVertices[Group],MATCH(Edges24[[#This Row],[Vertex 2]],GroupVertices[Vertex],0)),1,1,"")</f>
        <v>3</v>
      </c>
      <c r="BD16" s="48">
        <v>0</v>
      </c>
      <c r="BE16" s="49">
        <v>0</v>
      </c>
      <c r="BF16" s="48">
        <v>2</v>
      </c>
      <c r="BG16" s="49">
        <v>4.878048780487805</v>
      </c>
      <c r="BH16" s="48">
        <v>0</v>
      </c>
      <c r="BI16" s="49">
        <v>0</v>
      </c>
      <c r="BJ16" s="48">
        <v>39</v>
      </c>
      <c r="BK16" s="49">
        <v>95.1219512195122</v>
      </c>
      <c r="BL16" s="48">
        <v>41</v>
      </c>
    </row>
    <row r="17" spans="1:64" ht="15">
      <c r="A17" s="65" t="s">
        <v>228</v>
      </c>
      <c r="B17" s="65" t="s">
        <v>282</v>
      </c>
      <c r="C17" s="66"/>
      <c r="D17" s="67"/>
      <c r="E17" s="68"/>
      <c r="F17" s="69"/>
      <c r="G17" s="66"/>
      <c r="H17" s="70"/>
      <c r="I17" s="71"/>
      <c r="J17" s="71"/>
      <c r="K17" s="34" t="s">
        <v>65</v>
      </c>
      <c r="L17" s="78">
        <v>17</v>
      </c>
      <c r="M17" s="78"/>
      <c r="N17" s="73"/>
      <c r="O17" s="80" t="s">
        <v>315</v>
      </c>
      <c r="P17" s="82">
        <v>43565.07116898148</v>
      </c>
      <c r="Q17" s="80" t="s">
        <v>319</v>
      </c>
      <c r="R17" s="80"/>
      <c r="S17" s="80"/>
      <c r="T17" s="80"/>
      <c r="U17" s="80"/>
      <c r="V17" s="84" t="s">
        <v>422</v>
      </c>
      <c r="W17" s="82">
        <v>43565.07116898148</v>
      </c>
      <c r="X17" s="84" t="s">
        <v>507</v>
      </c>
      <c r="Y17" s="80"/>
      <c r="Z17" s="80"/>
      <c r="AA17" s="86" t="s">
        <v>628</v>
      </c>
      <c r="AB17" s="80"/>
      <c r="AC17" s="80" t="b">
        <v>0</v>
      </c>
      <c r="AD17" s="80">
        <v>0</v>
      </c>
      <c r="AE17" s="86" t="s">
        <v>736</v>
      </c>
      <c r="AF17" s="80" t="b">
        <v>0</v>
      </c>
      <c r="AG17" s="80" t="s">
        <v>741</v>
      </c>
      <c r="AH17" s="80"/>
      <c r="AI17" s="86" t="s">
        <v>736</v>
      </c>
      <c r="AJ17" s="80" t="b">
        <v>0</v>
      </c>
      <c r="AK17" s="80">
        <v>25</v>
      </c>
      <c r="AL17" s="86" t="s">
        <v>688</v>
      </c>
      <c r="AM17" s="80" t="s">
        <v>747</v>
      </c>
      <c r="AN17" s="80" t="b">
        <v>0</v>
      </c>
      <c r="AO17" s="86" t="s">
        <v>688</v>
      </c>
      <c r="AP17" s="80" t="s">
        <v>178</v>
      </c>
      <c r="AQ17" s="80">
        <v>0</v>
      </c>
      <c r="AR17" s="80">
        <v>0</v>
      </c>
      <c r="AS17" s="80"/>
      <c r="AT17" s="80"/>
      <c r="AU17" s="80"/>
      <c r="AV17" s="80"/>
      <c r="AW17" s="80"/>
      <c r="AX17" s="80"/>
      <c r="AY17" s="80"/>
      <c r="AZ17" s="80"/>
      <c r="BA17">
        <v>1</v>
      </c>
      <c r="BB17" s="79" t="str">
        <f>REPLACE(INDEX(GroupVertices[Group],MATCH(Edges24[[#This Row],[Vertex 1]],GroupVertices[Vertex],0)),1,1,"")</f>
        <v>3</v>
      </c>
      <c r="BC17" s="79" t="str">
        <f>REPLACE(INDEX(GroupVertices[Group],MATCH(Edges24[[#This Row],[Vertex 2]],GroupVertices[Vertex],0)),1,1,"")</f>
        <v>3</v>
      </c>
      <c r="BD17" s="48">
        <v>0</v>
      </c>
      <c r="BE17" s="49">
        <v>0</v>
      </c>
      <c r="BF17" s="48">
        <v>2</v>
      </c>
      <c r="BG17" s="49">
        <v>4.878048780487805</v>
      </c>
      <c r="BH17" s="48">
        <v>0</v>
      </c>
      <c r="BI17" s="49">
        <v>0</v>
      </c>
      <c r="BJ17" s="48">
        <v>39</v>
      </c>
      <c r="BK17" s="49">
        <v>95.1219512195122</v>
      </c>
      <c r="BL17" s="48">
        <v>41</v>
      </c>
    </row>
    <row r="18" spans="1:64" ht="15">
      <c r="A18" s="65" t="s">
        <v>229</v>
      </c>
      <c r="B18" s="65" t="s">
        <v>229</v>
      </c>
      <c r="C18" s="66"/>
      <c r="D18" s="67"/>
      <c r="E18" s="68"/>
      <c r="F18" s="69"/>
      <c r="G18" s="66"/>
      <c r="H18" s="70"/>
      <c r="I18" s="71"/>
      <c r="J18" s="71"/>
      <c r="K18" s="34" t="s">
        <v>65</v>
      </c>
      <c r="L18" s="78">
        <v>18</v>
      </c>
      <c r="M18" s="78"/>
      <c r="N18" s="73"/>
      <c r="O18" s="80" t="s">
        <v>178</v>
      </c>
      <c r="P18" s="82">
        <v>43565.26929398148</v>
      </c>
      <c r="Q18" s="80" t="s">
        <v>320</v>
      </c>
      <c r="R18" s="84" t="s">
        <v>365</v>
      </c>
      <c r="S18" s="80" t="s">
        <v>376</v>
      </c>
      <c r="T18" s="80" t="s">
        <v>381</v>
      </c>
      <c r="U18" s="80"/>
      <c r="V18" s="84" t="s">
        <v>423</v>
      </c>
      <c r="W18" s="82">
        <v>43565.26929398148</v>
      </c>
      <c r="X18" s="84" t="s">
        <v>508</v>
      </c>
      <c r="Y18" s="80"/>
      <c r="Z18" s="80"/>
      <c r="AA18" s="86" t="s">
        <v>629</v>
      </c>
      <c r="AB18" s="80"/>
      <c r="AC18" s="80" t="b">
        <v>0</v>
      </c>
      <c r="AD18" s="80">
        <v>1</v>
      </c>
      <c r="AE18" s="86" t="s">
        <v>736</v>
      </c>
      <c r="AF18" s="80" t="b">
        <v>0</v>
      </c>
      <c r="AG18" s="80" t="s">
        <v>742</v>
      </c>
      <c r="AH18" s="80"/>
      <c r="AI18" s="86" t="s">
        <v>736</v>
      </c>
      <c r="AJ18" s="80" t="b">
        <v>0</v>
      </c>
      <c r="AK18" s="80">
        <v>0</v>
      </c>
      <c r="AL18" s="86" t="s">
        <v>736</v>
      </c>
      <c r="AM18" s="80" t="s">
        <v>747</v>
      </c>
      <c r="AN18" s="80" t="b">
        <v>0</v>
      </c>
      <c r="AO18" s="86" t="s">
        <v>629</v>
      </c>
      <c r="AP18" s="80" t="s">
        <v>178</v>
      </c>
      <c r="AQ18" s="80">
        <v>0</v>
      </c>
      <c r="AR18" s="80">
        <v>0</v>
      </c>
      <c r="AS18" s="80"/>
      <c r="AT18" s="80"/>
      <c r="AU18" s="80"/>
      <c r="AV18" s="80"/>
      <c r="AW18" s="80"/>
      <c r="AX18" s="80"/>
      <c r="AY18" s="80"/>
      <c r="AZ18" s="80"/>
      <c r="BA18">
        <v>1</v>
      </c>
      <c r="BB18" s="79" t="str">
        <f>REPLACE(INDEX(GroupVertices[Group],MATCH(Edges24[[#This Row],[Vertex 1]],GroupVertices[Vertex],0)),1,1,"")</f>
        <v>2</v>
      </c>
      <c r="BC18" s="79" t="str">
        <f>REPLACE(INDEX(GroupVertices[Group],MATCH(Edges24[[#This Row],[Vertex 2]],GroupVertices[Vertex],0)),1,1,"")</f>
        <v>2</v>
      </c>
      <c r="BD18" s="48">
        <v>0</v>
      </c>
      <c r="BE18" s="49">
        <v>0</v>
      </c>
      <c r="BF18" s="48">
        <v>0</v>
      </c>
      <c r="BG18" s="49">
        <v>0</v>
      </c>
      <c r="BH18" s="48">
        <v>0</v>
      </c>
      <c r="BI18" s="49">
        <v>0</v>
      </c>
      <c r="BJ18" s="48">
        <v>9</v>
      </c>
      <c r="BK18" s="49">
        <v>100</v>
      </c>
      <c r="BL18" s="48">
        <v>9</v>
      </c>
    </row>
    <row r="19" spans="1:64" ht="15">
      <c r="A19" s="65" t="s">
        <v>230</v>
      </c>
      <c r="B19" s="65" t="s">
        <v>230</v>
      </c>
      <c r="C19" s="66"/>
      <c r="D19" s="67"/>
      <c r="E19" s="68"/>
      <c r="F19" s="69"/>
      <c r="G19" s="66"/>
      <c r="H19" s="70"/>
      <c r="I19" s="71"/>
      <c r="J19" s="71"/>
      <c r="K19" s="34" t="s">
        <v>65</v>
      </c>
      <c r="L19" s="78">
        <v>19</v>
      </c>
      <c r="M19" s="78"/>
      <c r="N19" s="73"/>
      <c r="O19" s="80" t="s">
        <v>178</v>
      </c>
      <c r="P19" s="82">
        <v>43565.28502314815</v>
      </c>
      <c r="Q19" s="80" t="s">
        <v>321</v>
      </c>
      <c r="R19" s="80"/>
      <c r="S19" s="80"/>
      <c r="T19" s="80" t="s">
        <v>382</v>
      </c>
      <c r="U19" s="80"/>
      <c r="V19" s="84" t="s">
        <v>424</v>
      </c>
      <c r="W19" s="82">
        <v>43565.28502314815</v>
      </c>
      <c r="X19" s="84" t="s">
        <v>509</v>
      </c>
      <c r="Y19" s="80"/>
      <c r="Z19" s="80"/>
      <c r="AA19" s="86" t="s">
        <v>630</v>
      </c>
      <c r="AB19" s="80"/>
      <c r="AC19" s="80" t="b">
        <v>0</v>
      </c>
      <c r="AD19" s="80">
        <v>1</v>
      </c>
      <c r="AE19" s="86" t="s">
        <v>736</v>
      </c>
      <c r="AF19" s="80" t="b">
        <v>0</v>
      </c>
      <c r="AG19" s="80" t="s">
        <v>742</v>
      </c>
      <c r="AH19" s="80"/>
      <c r="AI19" s="86" t="s">
        <v>736</v>
      </c>
      <c r="AJ19" s="80" t="b">
        <v>0</v>
      </c>
      <c r="AK19" s="80">
        <v>0</v>
      </c>
      <c r="AL19" s="86" t="s">
        <v>736</v>
      </c>
      <c r="AM19" s="80" t="s">
        <v>747</v>
      </c>
      <c r="AN19" s="80" t="b">
        <v>0</v>
      </c>
      <c r="AO19" s="86" t="s">
        <v>630</v>
      </c>
      <c r="AP19" s="80" t="s">
        <v>178</v>
      </c>
      <c r="AQ19" s="80">
        <v>0</v>
      </c>
      <c r="AR19" s="80">
        <v>0</v>
      </c>
      <c r="AS19" s="80"/>
      <c r="AT19" s="80"/>
      <c r="AU19" s="80"/>
      <c r="AV19" s="80"/>
      <c r="AW19" s="80"/>
      <c r="AX19" s="80"/>
      <c r="AY19" s="80"/>
      <c r="AZ19" s="80"/>
      <c r="BA19">
        <v>1</v>
      </c>
      <c r="BB19" s="79" t="str">
        <f>REPLACE(INDEX(GroupVertices[Group],MATCH(Edges24[[#This Row],[Vertex 1]],GroupVertices[Vertex],0)),1,1,"")</f>
        <v>2</v>
      </c>
      <c r="BC19" s="79" t="str">
        <f>REPLACE(INDEX(GroupVertices[Group],MATCH(Edges24[[#This Row],[Vertex 2]],GroupVertices[Vertex],0)),1,1,"")</f>
        <v>2</v>
      </c>
      <c r="BD19" s="48">
        <v>0</v>
      </c>
      <c r="BE19" s="49">
        <v>0</v>
      </c>
      <c r="BF19" s="48">
        <v>0</v>
      </c>
      <c r="BG19" s="49">
        <v>0</v>
      </c>
      <c r="BH19" s="48">
        <v>0</v>
      </c>
      <c r="BI19" s="49">
        <v>0</v>
      </c>
      <c r="BJ19" s="48">
        <v>9</v>
      </c>
      <c r="BK19" s="49">
        <v>100</v>
      </c>
      <c r="BL19" s="48">
        <v>9</v>
      </c>
    </row>
    <row r="20" spans="1:64" ht="15">
      <c r="A20" s="65" t="s">
        <v>231</v>
      </c>
      <c r="B20" s="65" t="s">
        <v>231</v>
      </c>
      <c r="C20" s="66"/>
      <c r="D20" s="67"/>
      <c r="E20" s="68"/>
      <c r="F20" s="69"/>
      <c r="G20" s="66"/>
      <c r="H20" s="70"/>
      <c r="I20" s="71"/>
      <c r="J20" s="71"/>
      <c r="K20" s="34" t="s">
        <v>65</v>
      </c>
      <c r="L20" s="78">
        <v>20</v>
      </c>
      <c r="M20" s="78"/>
      <c r="N20" s="73"/>
      <c r="O20" s="80" t="s">
        <v>178</v>
      </c>
      <c r="P20" s="82">
        <v>43565.37724537037</v>
      </c>
      <c r="Q20" s="80" t="s">
        <v>322</v>
      </c>
      <c r="R20" s="80"/>
      <c r="S20" s="80"/>
      <c r="T20" s="80" t="s">
        <v>381</v>
      </c>
      <c r="U20" s="80"/>
      <c r="V20" s="84" t="s">
        <v>425</v>
      </c>
      <c r="W20" s="82">
        <v>43565.37724537037</v>
      </c>
      <c r="X20" s="84" t="s">
        <v>510</v>
      </c>
      <c r="Y20" s="80"/>
      <c r="Z20" s="80"/>
      <c r="AA20" s="86" t="s">
        <v>631</v>
      </c>
      <c r="AB20" s="80"/>
      <c r="AC20" s="80" t="b">
        <v>0</v>
      </c>
      <c r="AD20" s="80">
        <v>0</v>
      </c>
      <c r="AE20" s="86" t="s">
        <v>736</v>
      </c>
      <c r="AF20" s="80" t="b">
        <v>0</v>
      </c>
      <c r="AG20" s="80" t="s">
        <v>740</v>
      </c>
      <c r="AH20" s="80"/>
      <c r="AI20" s="86" t="s">
        <v>736</v>
      </c>
      <c r="AJ20" s="80" t="b">
        <v>0</v>
      </c>
      <c r="AK20" s="80">
        <v>0</v>
      </c>
      <c r="AL20" s="86" t="s">
        <v>736</v>
      </c>
      <c r="AM20" s="80" t="s">
        <v>750</v>
      </c>
      <c r="AN20" s="80" t="b">
        <v>0</v>
      </c>
      <c r="AO20" s="86" t="s">
        <v>631</v>
      </c>
      <c r="AP20" s="80" t="s">
        <v>178</v>
      </c>
      <c r="AQ20" s="80">
        <v>0</v>
      </c>
      <c r="AR20" s="80">
        <v>0</v>
      </c>
      <c r="AS20" s="80"/>
      <c r="AT20" s="80"/>
      <c r="AU20" s="80"/>
      <c r="AV20" s="80"/>
      <c r="AW20" s="80"/>
      <c r="AX20" s="80"/>
      <c r="AY20" s="80"/>
      <c r="AZ20" s="80"/>
      <c r="BA20">
        <v>1</v>
      </c>
      <c r="BB20" s="79" t="str">
        <f>REPLACE(INDEX(GroupVertices[Group],MATCH(Edges24[[#This Row],[Vertex 1]],GroupVertices[Vertex],0)),1,1,"")</f>
        <v>2</v>
      </c>
      <c r="BC20" s="79" t="str">
        <f>REPLACE(INDEX(GroupVertices[Group],MATCH(Edges24[[#This Row],[Vertex 2]],GroupVertices[Vertex],0)),1,1,"")</f>
        <v>2</v>
      </c>
      <c r="BD20" s="48">
        <v>0</v>
      </c>
      <c r="BE20" s="49">
        <v>0</v>
      </c>
      <c r="BF20" s="48">
        <v>0</v>
      </c>
      <c r="BG20" s="49">
        <v>0</v>
      </c>
      <c r="BH20" s="48">
        <v>0</v>
      </c>
      <c r="BI20" s="49">
        <v>0</v>
      </c>
      <c r="BJ20" s="48">
        <v>1</v>
      </c>
      <c r="BK20" s="49">
        <v>100</v>
      </c>
      <c r="BL20" s="48">
        <v>1</v>
      </c>
    </row>
    <row r="21" spans="1:64" ht="15">
      <c r="A21" s="65" t="s">
        <v>232</v>
      </c>
      <c r="B21" s="65" t="s">
        <v>282</v>
      </c>
      <c r="C21" s="66"/>
      <c r="D21" s="67"/>
      <c r="E21" s="68"/>
      <c r="F21" s="69"/>
      <c r="G21" s="66"/>
      <c r="H21" s="70"/>
      <c r="I21" s="71"/>
      <c r="J21" s="71"/>
      <c r="K21" s="34" t="s">
        <v>65</v>
      </c>
      <c r="L21" s="78">
        <v>21</v>
      </c>
      <c r="M21" s="78"/>
      <c r="N21" s="73"/>
      <c r="O21" s="80" t="s">
        <v>315</v>
      </c>
      <c r="P21" s="82">
        <v>43565.40703703704</v>
      </c>
      <c r="Q21" s="80" t="s">
        <v>319</v>
      </c>
      <c r="R21" s="80"/>
      <c r="S21" s="80"/>
      <c r="T21" s="80"/>
      <c r="U21" s="80"/>
      <c r="V21" s="84" t="s">
        <v>426</v>
      </c>
      <c r="W21" s="82">
        <v>43565.40703703704</v>
      </c>
      <c r="X21" s="84" t="s">
        <v>511</v>
      </c>
      <c r="Y21" s="80"/>
      <c r="Z21" s="80"/>
      <c r="AA21" s="86" t="s">
        <v>632</v>
      </c>
      <c r="AB21" s="80"/>
      <c r="AC21" s="80" t="b">
        <v>0</v>
      </c>
      <c r="AD21" s="80">
        <v>0</v>
      </c>
      <c r="AE21" s="86" t="s">
        <v>736</v>
      </c>
      <c r="AF21" s="80" t="b">
        <v>0</v>
      </c>
      <c r="AG21" s="80" t="s">
        <v>741</v>
      </c>
      <c r="AH21" s="80"/>
      <c r="AI21" s="86" t="s">
        <v>736</v>
      </c>
      <c r="AJ21" s="80" t="b">
        <v>0</v>
      </c>
      <c r="AK21" s="80">
        <v>25</v>
      </c>
      <c r="AL21" s="86" t="s">
        <v>688</v>
      </c>
      <c r="AM21" s="80" t="s">
        <v>747</v>
      </c>
      <c r="AN21" s="80" t="b">
        <v>0</v>
      </c>
      <c r="AO21" s="86" t="s">
        <v>688</v>
      </c>
      <c r="AP21" s="80" t="s">
        <v>178</v>
      </c>
      <c r="AQ21" s="80">
        <v>0</v>
      </c>
      <c r="AR21" s="80">
        <v>0</v>
      </c>
      <c r="AS21" s="80"/>
      <c r="AT21" s="80"/>
      <c r="AU21" s="80"/>
      <c r="AV21" s="80"/>
      <c r="AW21" s="80"/>
      <c r="AX21" s="80"/>
      <c r="AY21" s="80"/>
      <c r="AZ21" s="80"/>
      <c r="BA21">
        <v>1</v>
      </c>
      <c r="BB21" s="79" t="str">
        <f>REPLACE(INDEX(GroupVertices[Group],MATCH(Edges24[[#This Row],[Vertex 1]],GroupVertices[Vertex],0)),1,1,"")</f>
        <v>3</v>
      </c>
      <c r="BC21" s="79" t="str">
        <f>REPLACE(INDEX(GroupVertices[Group],MATCH(Edges24[[#This Row],[Vertex 2]],GroupVertices[Vertex],0)),1,1,"")</f>
        <v>3</v>
      </c>
      <c r="BD21" s="48">
        <v>0</v>
      </c>
      <c r="BE21" s="49">
        <v>0</v>
      </c>
      <c r="BF21" s="48">
        <v>2</v>
      </c>
      <c r="BG21" s="49">
        <v>4.878048780487805</v>
      </c>
      <c r="BH21" s="48">
        <v>0</v>
      </c>
      <c r="BI21" s="49">
        <v>0</v>
      </c>
      <c r="BJ21" s="48">
        <v>39</v>
      </c>
      <c r="BK21" s="49">
        <v>95.1219512195122</v>
      </c>
      <c r="BL21" s="48">
        <v>41</v>
      </c>
    </row>
    <row r="22" spans="1:64" ht="15">
      <c r="A22" s="65" t="s">
        <v>233</v>
      </c>
      <c r="B22" s="65" t="s">
        <v>233</v>
      </c>
      <c r="C22" s="66"/>
      <c r="D22" s="67"/>
      <c r="E22" s="68"/>
      <c r="F22" s="69"/>
      <c r="G22" s="66"/>
      <c r="H22" s="70"/>
      <c r="I22" s="71"/>
      <c r="J22" s="71"/>
      <c r="K22" s="34" t="s">
        <v>65</v>
      </c>
      <c r="L22" s="78">
        <v>22</v>
      </c>
      <c r="M22" s="78"/>
      <c r="N22" s="73"/>
      <c r="O22" s="80" t="s">
        <v>178</v>
      </c>
      <c r="P22" s="82">
        <v>43565.483078703706</v>
      </c>
      <c r="Q22" s="80" t="s">
        <v>323</v>
      </c>
      <c r="R22" s="80"/>
      <c r="S22" s="80"/>
      <c r="T22" s="80" t="s">
        <v>382</v>
      </c>
      <c r="U22" s="80"/>
      <c r="V22" s="84" t="s">
        <v>427</v>
      </c>
      <c r="W22" s="82">
        <v>43565.483078703706</v>
      </c>
      <c r="X22" s="84" t="s">
        <v>512</v>
      </c>
      <c r="Y22" s="80"/>
      <c r="Z22" s="80"/>
      <c r="AA22" s="86" t="s">
        <v>633</v>
      </c>
      <c r="AB22" s="80"/>
      <c r="AC22" s="80" t="b">
        <v>0</v>
      </c>
      <c r="AD22" s="80">
        <v>3</v>
      </c>
      <c r="AE22" s="86" t="s">
        <v>736</v>
      </c>
      <c r="AF22" s="80" t="b">
        <v>0</v>
      </c>
      <c r="AG22" s="80" t="s">
        <v>742</v>
      </c>
      <c r="AH22" s="80"/>
      <c r="AI22" s="86" t="s">
        <v>736</v>
      </c>
      <c r="AJ22" s="80" t="b">
        <v>0</v>
      </c>
      <c r="AK22" s="80">
        <v>0</v>
      </c>
      <c r="AL22" s="86" t="s">
        <v>736</v>
      </c>
      <c r="AM22" s="80" t="s">
        <v>747</v>
      </c>
      <c r="AN22" s="80" t="b">
        <v>0</v>
      </c>
      <c r="AO22" s="86" t="s">
        <v>633</v>
      </c>
      <c r="AP22" s="80" t="s">
        <v>178</v>
      </c>
      <c r="AQ22" s="80">
        <v>0</v>
      </c>
      <c r="AR22" s="80">
        <v>0</v>
      </c>
      <c r="AS22" s="80"/>
      <c r="AT22" s="80"/>
      <c r="AU22" s="80"/>
      <c r="AV22" s="80"/>
      <c r="AW22" s="80"/>
      <c r="AX22" s="80"/>
      <c r="AY22" s="80"/>
      <c r="AZ22" s="80"/>
      <c r="BA22">
        <v>1</v>
      </c>
      <c r="BB22" s="79" t="str">
        <f>REPLACE(INDEX(GroupVertices[Group],MATCH(Edges24[[#This Row],[Vertex 1]],GroupVertices[Vertex],0)),1,1,"")</f>
        <v>2</v>
      </c>
      <c r="BC22" s="79" t="str">
        <f>REPLACE(INDEX(GroupVertices[Group],MATCH(Edges24[[#This Row],[Vertex 2]],GroupVertices[Vertex],0)),1,1,"")</f>
        <v>2</v>
      </c>
      <c r="BD22" s="48">
        <v>0</v>
      </c>
      <c r="BE22" s="49">
        <v>0</v>
      </c>
      <c r="BF22" s="48">
        <v>0</v>
      </c>
      <c r="BG22" s="49">
        <v>0</v>
      </c>
      <c r="BH22" s="48">
        <v>0</v>
      </c>
      <c r="BI22" s="49">
        <v>0</v>
      </c>
      <c r="BJ22" s="48">
        <v>18</v>
      </c>
      <c r="BK22" s="49">
        <v>100</v>
      </c>
      <c r="BL22" s="48">
        <v>18</v>
      </c>
    </row>
    <row r="23" spans="1:64" ht="15">
      <c r="A23" s="65" t="s">
        <v>234</v>
      </c>
      <c r="B23" s="65" t="s">
        <v>297</v>
      </c>
      <c r="C23" s="66"/>
      <c r="D23" s="67"/>
      <c r="E23" s="68"/>
      <c r="F23" s="69"/>
      <c r="G23" s="66"/>
      <c r="H23" s="70"/>
      <c r="I23" s="71"/>
      <c r="J23" s="71"/>
      <c r="K23" s="34" t="s">
        <v>65</v>
      </c>
      <c r="L23" s="78">
        <v>23</v>
      </c>
      <c r="M23" s="78"/>
      <c r="N23" s="73"/>
      <c r="O23" s="80" t="s">
        <v>315</v>
      </c>
      <c r="P23" s="82">
        <v>43565.5874537037</v>
      </c>
      <c r="Q23" s="80" t="s">
        <v>324</v>
      </c>
      <c r="R23" s="80"/>
      <c r="S23" s="80"/>
      <c r="T23" s="80"/>
      <c r="U23" s="80"/>
      <c r="V23" s="84" t="s">
        <v>428</v>
      </c>
      <c r="W23" s="82">
        <v>43565.5874537037</v>
      </c>
      <c r="X23" s="84" t="s">
        <v>513</v>
      </c>
      <c r="Y23" s="80"/>
      <c r="Z23" s="80"/>
      <c r="AA23" s="86" t="s">
        <v>634</v>
      </c>
      <c r="AB23" s="80"/>
      <c r="AC23" s="80" t="b">
        <v>0</v>
      </c>
      <c r="AD23" s="80">
        <v>0</v>
      </c>
      <c r="AE23" s="86" t="s">
        <v>736</v>
      </c>
      <c r="AF23" s="80" t="b">
        <v>0</v>
      </c>
      <c r="AG23" s="80" t="s">
        <v>742</v>
      </c>
      <c r="AH23" s="80"/>
      <c r="AI23" s="86" t="s">
        <v>736</v>
      </c>
      <c r="AJ23" s="80" t="b">
        <v>0</v>
      </c>
      <c r="AK23" s="80">
        <v>5</v>
      </c>
      <c r="AL23" s="86" t="s">
        <v>728</v>
      </c>
      <c r="AM23" s="80" t="s">
        <v>747</v>
      </c>
      <c r="AN23" s="80" t="b">
        <v>0</v>
      </c>
      <c r="AO23" s="86" t="s">
        <v>728</v>
      </c>
      <c r="AP23" s="80" t="s">
        <v>178</v>
      </c>
      <c r="AQ23" s="80">
        <v>0</v>
      </c>
      <c r="AR23" s="80">
        <v>0</v>
      </c>
      <c r="AS23" s="80"/>
      <c r="AT23" s="80"/>
      <c r="AU23" s="80"/>
      <c r="AV23" s="80"/>
      <c r="AW23" s="80"/>
      <c r="AX23" s="80"/>
      <c r="AY23" s="80"/>
      <c r="AZ23" s="80"/>
      <c r="BA23">
        <v>1</v>
      </c>
      <c r="BB23" s="79" t="str">
        <f>REPLACE(INDEX(GroupVertices[Group],MATCH(Edges24[[#This Row],[Vertex 1]],GroupVertices[Vertex],0)),1,1,"")</f>
        <v>7</v>
      </c>
      <c r="BC23" s="79" t="str">
        <f>REPLACE(INDEX(GroupVertices[Group],MATCH(Edges24[[#This Row],[Vertex 2]],GroupVertices[Vertex],0)),1,1,"")</f>
        <v>7</v>
      </c>
      <c r="BD23" s="48">
        <v>0</v>
      </c>
      <c r="BE23" s="49">
        <v>0</v>
      </c>
      <c r="BF23" s="48">
        <v>0</v>
      </c>
      <c r="BG23" s="49">
        <v>0</v>
      </c>
      <c r="BH23" s="48">
        <v>0</v>
      </c>
      <c r="BI23" s="49">
        <v>0</v>
      </c>
      <c r="BJ23" s="48">
        <v>35</v>
      </c>
      <c r="BK23" s="49">
        <v>100</v>
      </c>
      <c r="BL23" s="48">
        <v>35</v>
      </c>
    </row>
    <row r="24" spans="1:64" ht="15">
      <c r="A24" s="65" t="s">
        <v>235</v>
      </c>
      <c r="B24" s="65" t="s">
        <v>235</v>
      </c>
      <c r="C24" s="66"/>
      <c r="D24" s="67"/>
      <c r="E24" s="68"/>
      <c r="F24" s="69"/>
      <c r="G24" s="66"/>
      <c r="H24" s="70"/>
      <c r="I24" s="71"/>
      <c r="J24" s="71"/>
      <c r="K24" s="34" t="s">
        <v>65</v>
      </c>
      <c r="L24" s="78">
        <v>24</v>
      </c>
      <c r="M24" s="78"/>
      <c r="N24" s="73"/>
      <c r="O24" s="80" t="s">
        <v>178</v>
      </c>
      <c r="P24" s="82">
        <v>43565.601377314815</v>
      </c>
      <c r="Q24" s="80" t="s">
        <v>325</v>
      </c>
      <c r="R24" s="80"/>
      <c r="S24" s="80"/>
      <c r="T24" s="80" t="s">
        <v>382</v>
      </c>
      <c r="U24" s="80"/>
      <c r="V24" s="84" t="s">
        <v>429</v>
      </c>
      <c r="W24" s="82">
        <v>43565.601377314815</v>
      </c>
      <c r="X24" s="84" t="s">
        <v>514</v>
      </c>
      <c r="Y24" s="80"/>
      <c r="Z24" s="80"/>
      <c r="AA24" s="86" t="s">
        <v>635</v>
      </c>
      <c r="AB24" s="80"/>
      <c r="AC24" s="80" t="b">
        <v>0</v>
      </c>
      <c r="AD24" s="80">
        <v>0</v>
      </c>
      <c r="AE24" s="86" t="s">
        <v>736</v>
      </c>
      <c r="AF24" s="80" t="b">
        <v>0</v>
      </c>
      <c r="AG24" s="80" t="s">
        <v>740</v>
      </c>
      <c r="AH24" s="80"/>
      <c r="AI24" s="86" t="s">
        <v>736</v>
      </c>
      <c r="AJ24" s="80" t="b">
        <v>0</v>
      </c>
      <c r="AK24" s="80">
        <v>0</v>
      </c>
      <c r="AL24" s="86" t="s">
        <v>736</v>
      </c>
      <c r="AM24" s="80" t="s">
        <v>748</v>
      </c>
      <c r="AN24" s="80" t="b">
        <v>0</v>
      </c>
      <c r="AO24" s="86" t="s">
        <v>635</v>
      </c>
      <c r="AP24" s="80" t="s">
        <v>178</v>
      </c>
      <c r="AQ24" s="80">
        <v>0</v>
      </c>
      <c r="AR24" s="80">
        <v>0</v>
      </c>
      <c r="AS24" s="80"/>
      <c r="AT24" s="80"/>
      <c r="AU24" s="80"/>
      <c r="AV24" s="80"/>
      <c r="AW24" s="80"/>
      <c r="AX24" s="80"/>
      <c r="AY24" s="80"/>
      <c r="AZ24" s="80"/>
      <c r="BA24">
        <v>1</v>
      </c>
      <c r="BB24" s="79" t="str">
        <f>REPLACE(INDEX(GroupVertices[Group],MATCH(Edges24[[#This Row],[Vertex 1]],GroupVertices[Vertex],0)),1,1,"")</f>
        <v>2</v>
      </c>
      <c r="BC24" s="79" t="str">
        <f>REPLACE(INDEX(GroupVertices[Group],MATCH(Edges24[[#This Row],[Vertex 2]],GroupVertices[Vertex],0)),1,1,"")</f>
        <v>2</v>
      </c>
      <c r="BD24" s="48">
        <v>0</v>
      </c>
      <c r="BE24" s="49">
        <v>0</v>
      </c>
      <c r="BF24" s="48">
        <v>0</v>
      </c>
      <c r="BG24" s="49">
        <v>0</v>
      </c>
      <c r="BH24" s="48">
        <v>0</v>
      </c>
      <c r="BI24" s="49">
        <v>0</v>
      </c>
      <c r="BJ24" s="48">
        <v>2</v>
      </c>
      <c r="BK24" s="49">
        <v>100</v>
      </c>
      <c r="BL24" s="48">
        <v>2</v>
      </c>
    </row>
    <row r="25" spans="1:64" ht="15">
      <c r="A25" s="65" t="s">
        <v>236</v>
      </c>
      <c r="B25" s="65" t="s">
        <v>282</v>
      </c>
      <c r="C25" s="66"/>
      <c r="D25" s="67"/>
      <c r="E25" s="68"/>
      <c r="F25" s="69"/>
      <c r="G25" s="66"/>
      <c r="H25" s="70"/>
      <c r="I25" s="71"/>
      <c r="J25" s="71"/>
      <c r="K25" s="34" t="s">
        <v>65</v>
      </c>
      <c r="L25" s="78">
        <v>25</v>
      </c>
      <c r="M25" s="78"/>
      <c r="N25" s="73"/>
      <c r="O25" s="80" t="s">
        <v>315</v>
      </c>
      <c r="P25" s="82">
        <v>43565.62405092592</v>
      </c>
      <c r="Q25" s="80" t="s">
        <v>319</v>
      </c>
      <c r="R25" s="80"/>
      <c r="S25" s="80"/>
      <c r="T25" s="80"/>
      <c r="U25" s="80"/>
      <c r="V25" s="84" t="s">
        <v>430</v>
      </c>
      <c r="W25" s="82">
        <v>43565.62405092592</v>
      </c>
      <c r="X25" s="84" t="s">
        <v>515</v>
      </c>
      <c r="Y25" s="80"/>
      <c r="Z25" s="80"/>
      <c r="AA25" s="86" t="s">
        <v>636</v>
      </c>
      <c r="AB25" s="80"/>
      <c r="AC25" s="80" t="b">
        <v>0</v>
      </c>
      <c r="AD25" s="80">
        <v>0</v>
      </c>
      <c r="AE25" s="86" t="s">
        <v>736</v>
      </c>
      <c r="AF25" s="80" t="b">
        <v>0</v>
      </c>
      <c r="AG25" s="80" t="s">
        <v>741</v>
      </c>
      <c r="AH25" s="80"/>
      <c r="AI25" s="86" t="s">
        <v>736</v>
      </c>
      <c r="AJ25" s="80" t="b">
        <v>0</v>
      </c>
      <c r="AK25" s="80">
        <v>25</v>
      </c>
      <c r="AL25" s="86" t="s">
        <v>688</v>
      </c>
      <c r="AM25" s="80" t="s">
        <v>749</v>
      </c>
      <c r="AN25" s="80" t="b">
        <v>0</v>
      </c>
      <c r="AO25" s="86" t="s">
        <v>688</v>
      </c>
      <c r="AP25" s="80" t="s">
        <v>178</v>
      </c>
      <c r="AQ25" s="80">
        <v>0</v>
      </c>
      <c r="AR25" s="80">
        <v>0</v>
      </c>
      <c r="AS25" s="80"/>
      <c r="AT25" s="80"/>
      <c r="AU25" s="80"/>
      <c r="AV25" s="80"/>
      <c r="AW25" s="80"/>
      <c r="AX25" s="80"/>
      <c r="AY25" s="80"/>
      <c r="AZ25" s="80"/>
      <c r="BA25">
        <v>1</v>
      </c>
      <c r="BB25" s="79" t="str">
        <f>REPLACE(INDEX(GroupVertices[Group],MATCH(Edges24[[#This Row],[Vertex 1]],GroupVertices[Vertex],0)),1,1,"")</f>
        <v>3</v>
      </c>
      <c r="BC25" s="79" t="str">
        <f>REPLACE(INDEX(GroupVertices[Group],MATCH(Edges24[[#This Row],[Vertex 2]],GroupVertices[Vertex],0)),1,1,"")</f>
        <v>3</v>
      </c>
      <c r="BD25" s="48">
        <v>0</v>
      </c>
      <c r="BE25" s="49">
        <v>0</v>
      </c>
      <c r="BF25" s="48">
        <v>2</v>
      </c>
      <c r="BG25" s="49">
        <v>4.878048780487805</v>
      </c>
      <c r="BH25" s="48">
        <v>0</v>
      </c>
      <c r="BI25" s="49">
        <v>0</v>
      </c>
      <c r="BJ25" s="48">
        <v>39</v>
      </c>
      <c r="BK25" s="49">
        <v>95.1219512195122</v>
      </c>
      <c r="BL25" s="48">
        <v>41</v>
      </c>
    </row>
    <row r="26" spans="1:64" ht="15">
      <c r="A26" s="65" t="s">
        <v>237</v>
      </c>
      <c r="B26" s="65" t="s">
        <v>237</v>
      </c>
      <c r="C26" s="66"/>
      <c r="D26" s="67"/>
      <c r="E26" s="68"/>
      <c r="F26" s="69"/>
      <c r="G26" s="66"/>
      <c r="H26" s="70"/>
      <c r="I26" s="71"/>
      <c r="J26" s="71"/>
      <c r="K26" s="34" t="s">
        <v>65</v>
      </c>
      <c r="L26" s="78">
        <v>26</v>
      </c>
      <c r="M26" s="78"/>
      <c r="N26" s="73"/>
      <c r="O26" s="80" t="s">
        <v>178</v>
      </c>
      <c r="P26" s="82">
        <v>43565.259791666664</v>
      </c>
      <c r="Q26" s="80" t="s">
        <v>326</v>
      </c>
      <c r="R26" s="80"/>
      <c r="S26" s="80"/>
      <c r="T26" s="80" t="s">
        <v>381</v>
      </c>
      <c r="U26" s="80"/>
      <c r="V26" s="84" t="s">
        <v>431</v>
      </c>
      <c r="W26" s="82">
        <v>43565.259791666664</v>
      </c>
      <c r="X26" s="84" t="s">
        <v>516</v>
      </c>
      <c r="Y26" s="80"/>
      <c r="Z26" s="80"/>
      <c r="AA26" s="86" t="s">
        <v>637</v>
      </c>
      <c r="AB26" s="80"/>
      <c r="AC26" s="80" t="b">
        <v>0</v>
      </c>
      <c r="AD26" s="80">
        <v>9</v>
      </c>
      <c r="AE26" s="86" t="s">
        <v>736</v>
      </c>
      <c r="AF26" s="80" t="b">
        <v>0</v>
      </c>
      <c r="AG26" s="80" t="s">
        <v>742</v>
      </c>
      <c r="AH26" s="80"/>
      <c r="AI26" s="86" t="s">
        <v>736</v>
      </c>
      <c r="AJ26" s="80" t="b">
        <v>0</v>
      </c>
      <c r="AK26" s="80">
        <v>1</v>
      </c>
      <c r="AL26" s="86" t="s">
        <v>736</v>
      </c>
      <c r="AM26" s="80" t="s">
        <v>749</v>
      </c>
      <c r="AN26" s="80" t="b">
        <v>0</v>
      </c>
      <c r="AO26" s="86" t="s">
        <v>637</v>
      </c>
      <c r="AP26" s="80" t="s">
        <v>178</v>
      </c>
      <c r="AQ26" s="80">
        <v>0</v>
      </c>
      <c r="AR26" s="80">
        <v>0</v>
      </c>
      <c r="AS26" s="80"/>
      <c r="AT26" s="80"/>
      <c r="AU26" s="80"/>
      <c r="AV26" s="80"/>
      <c r="AW26" s="80"/>
      <c r="AX26" s="80"/>
      <c r="AY26" s="80"/>
      <c r="AZ26" s="80"/>
      <c r="BA26">
        <v>1</v>
      </c>
      <c r="BB26" s="79" t="str">
        <f>REPLACE(INDEX(GroupVertices[Group],MATCH(Edges24[[#This Row],[Vertex 1]],GroupVertices[Vertex],0)),1,1,"")</f>
        <v>3</v>
      </c>
      <c r="BC26" s="79" t="str">
        <f>REPLACE(INDEX(GroupVertices[Group],MATCH(Edges24[[#This Row],[Vertex 2]],GroupVertices[Vertex],0)),1,1,"")</f>
        <v>3</v>
      </c>
      <c r="BD26" s="48">
        <v>0</v>
      </c>
      <c r="BE26" s="49">
        <v>0</v>
      </c>
      <c r="BF26" s="48">
        <v>0</v>
      </c>
      <c r="BG26" s="49">
        <v>0</v>
      </c>
      <c r="BH26" s="48">
        <v>0</v>
      </c>
      <c r="BI26" s="49">
        <v>0</v>
      </c>
      <c r="BJ26" s="48">
        <v>38</v>
      </c>
      <c r="BK26" s="49">
        <v>100</v>
      </c>
      <c r="BL26" s="48">
        <v>38</v>
      </c>
    </row>
    <row r="27" spans="1:64" ht="15">
      <c r="A27" s="65" t="s">
        <v>237</v>
      </c>
      <c r="B27" s="65" t="s">
        <v>282</v>
      </c>
      <c r="C27" s="66"/>
      <c r="D27" s="67"/>
      <c r="E27" s="68"/>
      <c r="F27" s="69"/>
      <c r="G27" s="66"/>
      <c r="H27" s="70"/>
      <c r="I27" s="71"/>
      <c r="J27" s="71"/>
      <c r="K27" s="34" t="s">
        <v>65</v>
      </c>
      <c r="L27" s="78">
        <v>27</v>
      </c>
      <c r="M27" s="78"/>
      <c r="N27" s="73"/>
      <c r="O27" s="80" t="s">
        <v>315</v>
      </c>
      <c r="P27" s="82">
        <v>43565.26105324074</v>
      </c>
      <c r="Q27" s="80" t="s">
        <v>319</v>
      </c>
      <c r="R27" s="80"/>
      <c r="S27" s="80"/>
      <c r="T27" s="80"/>
      <c r="U27" s="80"/>
      <c r="V27" s="84" t="s">
        <v>431</v>
      </c>
      <c r="W27" s="82">
        <v>43565.26105324074</v>
      </c>
      <c r="X27" s="84" t="s">
        <v>517</v>
      </c>
      <c r="Y27" s="80"/>
      <c r="Z27" s="80"/>
      <c r="AA27" s="86" t="s">
        <v>638</v>
      </c>
      <c r="AB27" s="80"/>
      <c r="AC27" s="80" t="b">
        <v>0</v>
      </c>
      <c r="AD27" s="80">
        <v>0</v>
      </c>
      <c r="AE27" s="86" t="s">
        <v>736</v>
      </c>
      <c r="AF27" s="80" t="b">
        <v>0</v>
      </c>
      <c r="AG27" s="80" t="s">
        <v>741</v>
      </c>
      <c r="AH27" s="80"/>
      <c r="AI27" s="86" t="s">
        <v>736</v>
      </c>
      <c r="AJ27" s="80" t="b">
        <v>0</v>
      </c>
      <c r="AK27" s="80">
        <v>25</v>
      </c>
      <c r="AL27" s="86" t="s">
        <v>688</v>
      </c>
      <c r="AM27" s="80" t="s">
        <v>749</v>
      </c>
      <c r="AN27" s="80" t="b">
        <v>0</v>
      </c>
      <c r="AO27" s="86" t="s">
        <v>688</v>
      </c>
      <c r="AP27" s="80" t="s">
        <v>178</v>
      </c>
      <c r="AQ27" s="80">
        <v>0</v>
      </c>
      <c r="AR27" s="80">
        <v>0</v>
      </c>
      <c r="AS27" s="80"/>
      <c r="AT27" s="80"/>
      <c r="AU27" s="80"/>
      <c r="AV27" s="80"/>
      <c r="AW27" s="80"/>
      <c r="AX27" s="80"/>
      <c r="AY27" s="80"/>
      <c r="AZ27" s="80"/>
      <c r="BA27">
        <v>1</v>
      </c>
      <c r="BB27" s="79" t="str">
        <f>REPLACE(INDEX(GroupVertices[Group],MATCH(Edges24[[#This Row],[Vertex 1]],GroupVertices[Vertex],0)),1,1,"")</f>
        <v>3</v>
      </c>
      <c r="BC27" s="79" t="str">
        <f>REPLACE(INDEX(GroupVertices[Group],MATCH(Edges24[[#This Row],[Vertex 2]],GroupVertices[Vertex],0)),1,1,"")</f>
        <v>3</v>
      </c>
      <c r="BD27" s="48">
        <v>0</v>
      </c>
      <c r="BE27" s="49">
        <v>0</v>
      </c>
      <c r="BF27" s="48">
        <v>2</v>
      </c>
      <c r="BG27" s="49">
        <v>4.878048780487805</v>
      </c>
      <c r="BH27" s="48">
        <v>0</v>
      </c>
      <c r="BI27" s="49">
        <v>0</v>
      </c>
      <c r="BJ27" s="48">
        <v>39</v>
      </c>
      <c r="BK27" s="49">
        <v>95.1219512195122</v>
      </c>
      <c r="BL27" s="48">
        <v>41</v>
      </c>
    </row>
    <row r="28" spans="1:64" ht="15">
      <c r="A28" s="65" t="s">
        <v>238</v>
      </c>
      <c r="B28" s="65" t="s">
        <v>237</v>
      </c>
      <c r="C28" s="66"/>
      <c r="D28" s="67"/>
      <c r="E28" s="68"/>
      <c r="F28" s="69"/>
      <c r="G28" s="66"/>
      <c r="H28" s="70"/>
      <c r="I28" s="71"/>
      <c r="J28" s="71"/>
      <c r="K28" s="34" t="s">
        <v>65</v>
      </c>
      <c r="L28" s="78">
        <v>28</v>
      </c>
      <c r="M28" s="78"/>
      <c r="N28" s="73"/>
      <c r="O28" s="80" t="s">
        <v>315</v>
      </c>
      <c r="P28" s="82">
        <v>43565.652662037035</v>
      </c>
      <c r="Q28" s="80" t="s">
        <v>326</v>
      </c>
      <c r="R28" s="80"/>
      <c r="S28" s="80"/>
      <c r="T28" s="80" t="s">
        <v>381</v>
      </c>
      <c r="U28" s="80"/>
      <c r="V28" s="84" t="s">
        <v>432</v>
      </c>
      <c r="W28" s="82">
        <v>43565.652662037035</v>
      </c>
      <c r="X28" s="84" t="s">
        <v>518</v>
      </c>
      <c r="Y28" s="80"/>
      <c r="Z28" s="80"/>
      <c r="AA28" s="86" t="s">
        <v>639</v>
      </c>
      <c r="AB28" s="80"/>
      <c r="AC28" s="80" t="b">
        <v>0</v>
      </c>
      <c r="AD28" s="80">
        <v>0</v>
      </c>
      <c r="AE28" s="86" t="s">
        <v>736</v>
      </c>
      <c r="AF28" s="80" t="b">
        <v>0</v>
      </c>
      <c r="AG28" s="80" t="s">
        <v>742</v>
      </c>
      <c r="AH28" s="80"/>
      <c r="AI28" s="86" t="s">
        <v>736</v>
      </c>
      <c r="AJ28" s="80" t="b">
        <v>0</v>
      </c>
      <c r="AK28" s="80">
        <v>1</v>
      </c>
      <c r="AL28" s="86" t="s">
        <v>637</v>
      </c>
      <c r="AM28" s="80" t="s">
        <v>747</v>
      </c>
      <c r="AN28" s="80" t="b">
        <v>0</v>
      </c>
      <c r="AO28" s="86" t="s">
        <v>637</v>
      </c>
      <c r="AP28" s="80" t="s">
        <v>178</v>
      </c>
      <c r="AQ28" s="80">
        <v>0</v>
      </c>
      <c r="AR28" s="80">
        <v>0</v>
      </c>
      <c r="AS28" s="80"/>
      <c r="AT28" s="80"/>
      <c r="AU28" s="80"/>
      <c r="AV28" s="80"/>
      <c r="AW28" s="80"/>
      <c r="AX28" s="80"/>
      <c r="AY28" s="80"/>
      <c r="AZ28" s="80"/>
      <c r="BA28">
        <v>1</v>
      </c>
      <c r="BB28" s="79" t="str">
        <f>REPLACE(INDEX(GroupVertices[Group],MATCH(Edges24[[#This Row],[Vertex 1]],GroupVertices[Vertex],0)),1,1,"")</f>
        <v>3</v>
      </c>
      <c r="BC28" s="79" t="str">
        <f>REPLACE(INDEX(GroupVertices[Group],MATCH(Edges24[[#This Row],[Vertex 2]],GroupVertices[Vertex],0)),1,1,"")</f>
        <v>3</v>
      </c>
      <c r="BD28" s="48">
        <v>0</v>
      </c>
      <c r="BE28" s="49">
        <v>0</v>
      </c>
      <c r="BF28" s="48">
        <v>0</v>
      </c>
      <c r="BG28" s="49">
        <v>0</v>
      </c>
      <c r="BH28" s="48">
        <v>0</v>
      </c>
      <c r="BI28" s="49">
        <v>0</v>
      </c>
      <c r="BJ28" s="48">
        <v>38</v>
      </c>
      <c r="BK28" s="49">
        <v>100</v>
      </c>
      <c r="BL28" s="48">
        <v>38</v>
      </c>
    </row>
    <row r="29" spans="1:64" ht="15">
      <c r="A29" s="65" t="s">
        <v>239</v>
      </c>
      <c r="B29" s="65" t="s">
        <v>301</v>
      </c>
      <c r="C29" s="66"/>
      <c r="D29" s="67"/>
      <c r="E29" s="68"/>
      <c r="F29" s="69"/>
      <c r="G29" s="66"/>
      <c r="H29" s="70"/>
      <c r="I29" s="71"/>
      <c r="J29" s="71"/>
      <c r="K29" s="34" t="s">
        <v>65</v>
      </c>
      <c r="L29" s="78">
        <v>29</v>
      </c>
      <c r="M29" s="78"/>
      <c r="N29" s="73"/>
      <c r="O29" s="80" t="s">
        <v>315</v>
      </c>
      <c r="P29" s="82">
        <v>43565.6659375</v>
      </c>
      <c r="Q29" s="80" t="s">
        <v>327</v>
      </c>
      <c r="R29" s="80"/>
      <c r="S29" s="80"/>
      <c r="T29" s="80" t="s">
        <v>383</v>
      </c>
      <c r="U29" s="80"/>
      <c r="V29" s="84" t="s">
        <v>433</v>
      </c>
      <c r="W29" s="82">
        <v>43565.6659375</v>
      </c>
      <c r="X29" s="84" t="s">
        <v>519</v>
      </c>
      <c r="Y29" s="80"/>
      <c r="Z29" s="80"/>
      <c r="AA29" s="86" t="s">
        <v>640</v>
      </c>
      <c r="AB29" s="80"/>
      <c r="AC29" s="80" t="b">
        <v>0</v>
      </c>
      <c r="AD29" s="80">
        <v>0</v>
      </c>
      <c r="AE29" s="86" t="s">
        <v>736</v>
      </c>
      <c r="AF29" s="80" t="b">
        <v>0</v>
      </c>
      <c r="AG29" s="80" t="s">
        <v>741</v>
      </c>
      <c r="AH29" s="80"/>
      <c r="AI29" s="86" t="s">
        <v>736</v>
      </c>
      <c r="AJ29" s="80" t="b">
        <v>0</v>
      </c>
      <c r="AK29" s="80">
        <v>27</v>
      </c>
      <c r="AL29" s="86" t="s">
        <v>713</v>
      </c>
      <c r="AM29" s="80" t="s">
        <v>747</v>
      </c>
      <c r="AN29" s="80" t="b">
        <v>0</v>
      </c>
      <c r="AO29" s="86" t="s">
        <v>713</v>
      </c>
      <c r="AP29" s="80" t="s">
        <v>178</v>
      </c>
      <c r="AQ29" s="80">
        <v>0</v>
      </c>
      <c r="AR29" s="80">
        <v>0</v>
      </c>
      <c r="AS29" s="80"/>
      <c r="AT29" s="80"/>
      <c r="AU29" s="80"/>
      <c r="AV29" s="80"/>
      <c r="AW29" s="80"/>
      <c r="AX29" s="80"/>
      <c r="AY29" s="80"/>
      <c r="AZ29" s="80"/>
      <c r="BA29">
        <v>1</v>
      </c>
      <c r="BB29" s="79" t="str">
        <f>REPLACE(INDEX(GroupVertices[Group],MATCH(Edges24[[#This Row],[Vertex 1]],GroupVertices[Vertex],0)),1,1,"")</f>
        <v>1</v>
      </c>
      <c r="BC29" s="79" t="str">
        <f>REPLACE(INDEX(GroupVertices[Group],MATCH(Edges24[[#This Row],[Vertex 2]],GroupVertices[Vertex],0)),1,1,"")</f>
        <v>1</v>
      </c>
      <c r="BD29" s="48">
        <v>0</v>
      </c>
      <c r="BE29" s="49">
        <v>0</v>
      </c>
      <c r="BF29" s="48">
        <v>2</v>
      </c>
      <c r="BG29" s="49">
        <v>12.5</v>
      </c>
      <c r="BH29" s="48">
        <v>0</v>
      </c>
      <c r="BI29" s="49">
        <v>0</v>
      </c>
      <c r="BJ29" s="48">
        <v>14</v>
      </c>
      <c r="BK29" s="49">
        <v>87.5</v>
      </c>
      <c r="BL29" s="48">
        <v>16</v>
      </c>
    </row>
    <row r="30" spans="1:64" ht="15">
      <c r="A30" s="65" t="s">
        <v>240</v>
      </c>
      <c r="B30" s="65" t="s">
        <v>301</v>
      </c>
      <c r="C30" s="66"/>
      <c r="D30" s="67"/>
      <c r="E30" s="68"/>
      <c r="F30" s="69"/>
      <c r="G30" s="66"/>
      <c r="H30" s="70"/>
      <c r="I30" s="71"/>
      <c r="J30" s="71"/>
      <c r="K30" s="34" t="s">
        <v>65</v>
      </c>
      <c r="L30" s="78">
        <v>30</v>
      </c>
      <c r="M30" s="78"/>
      <c r="N30" s="73"/>
      <c r="O30" s="80" t="s">
        <v>315</v>
      </c>
      <c r="P30" s="82">
        <v>43565.66684027778</v>
      </c>
      <c r="Q30" s="80" t="s">
        <v>327</v>
      </c>
      <c r="R30" s="80"/>
      <c r="S30" s="80"/>
      <c r="T30" s="80" t="s">
        <v>383</v>
      </c>
      <c r="U30" s="80"/>
      <c r="V30" s="84" t="s">
        <v>434</v>
      </c>
      <c r="W30" s="82">
        <v>43565.66684027778</v>
      </c>
      <c r="X30" s="84" t="s">
        <v>520</v>
      </c>
      <c r="Y30" s="80"/>
      <c r="Z30" s="80"/>
      <c r="AA30" s="86" t="s">
        <v>641</v>
      </c>
      <c r="AB30" s="80"/>
      <c r="AC30" s="80" t="b">
        <v>0</v>
      </c>
      <c r="AD30" s="80">
        <v>0</v>
      </c>
      <c r="AE30" s="86" t="s">
        <v>736</v>
      </c>
      <c r="AF30" s="80" t="b">
        <v>0</v>
      </c>
      <c r="AG30" s="80" t="s">
        <v>741</v>
      </c>
      <c r="AH30" s="80"/>
      <c r="AI30" s="86" t="s">
        <v>736</v>
      </c>
      <c r="AJ30" s="80" t="b">
        <v>0</v>
      </c>
      <c r="AK30" s="80">
        <v>27</v>
      </c>
      <c r="AL30" s="86" t="s">
        <v>713</v>
      </c>
      <c r="AM30" s="80" t="s">
        <v>748</v>
      </c>
      <c r="AN30" s="80" t="b">
        <v>0</v>
      </c>
      <c r="AO30" s="86" t="s">
        <v>713</v>
      </c>
      <c r="AP30" s="80" t="s">
        <v>178</v>
      </c>
      <c r="AQ30" s="80">
        <v>0</v>
      </c>
      <c r="AR30" s="80">
        <v>0</v>
      </c>
      <c r="AS30" s="80"/>
      <c r="AT30" s="80"/>
      <c r="AU30" s="80"/>
      <c r="AV30" s="80"/>
      <c r="AW30" s="80"/>
      <c r="AX30" s="80"/>
      <c r="AY30" s="80"/>
      <c r="AZ30" s="80"/>
      <c r="BA30">
        <v>1</v>
      </c>
      <c r="BB30" s="79" t="str">
        <f>REPLACE(INDEX(GroupVertices[Group],MATCH(Edges24[[#This Row],[Vertex 1]],GroupVertices[Vertex],0)),1,1,"")</f>
        <v>1</v>
      </c>
      <c r="BC30" s="79" t="str">
        <f>REPLACE(INDEX(GroupVertices[Group],MATCH(Edges24[[#This Row],[Vertex 2]],GroupVertices[Vertex],0)),1,1,"")</f>
        <v>1</v>
      </c>
      <c r="BD30" s="48">
        <v>0</v>
      </c>
      <c r="BE30" s="49">
        <v>0</v>
      </c>
      <c r="BF30" s="48">
        <v>2</v>
      </c>
      <c r="BG30" s="49">
        <v>12.5</v>
      </c>
      <c r="BH30" s="48">
        <v>0</v>
      </c>
      <c r="BI30" s="49">
        <v>0</v>
      </c>
      <c r="BJ30" s="48">
        <v>14</v>
      </c>
      <c r="BK30" s="49">
        <v>87.5</v>
      </c>
      <c r="BL30" s="48">
        <v>16</v>
      </c>
    </row>
    <row r="31" spans="1:64" ht="15">
      <c r="A31" s="65" t="s">
        <v>241</v>
      </c>
      <c r="B31" s="65" t="s">
        <v>301</v>
      </c>
      <c r="C31" s="66"/>
      <c r="D31" s="67"/>
      <c r="E31" s="68"/>
      <c r="F31" s="69"/>
      <c r="G31" s="66"/>
      <c r="H31" s="70"/>
      <c r="I31" s="71"/>
      <c r="J31" s="71"/>
      <c r="K31" s="34" t="s">
        <v>65</v>
      </c>
      <c r="L31" s="78">
        <v>31</v>
      </c>
      <c r="M31" s="78"/>
      <c r="N31" s="73"/>
      <c r="O31" s="80" t="s">
        <v>315</v>
      </c>
      <c r="P31" s="82">
        <v>43565.67053240741</v>
      </c>
      <c r="Q31" s="80" t="s">
        <v>327</v>
      </c>
      <c r="R31" s="80"/>
      <c r="S31" s="80"/>
      <c r="T31" s="80" t="s">
        <v>383</v>
      </c>
      <c r="U31" s="80"/>
      <c r="V31" s="84" t="s">
        <v>435</v>
      </c>
      <c r="W31" s="82">
        <v>43565.67053240741</v>
      </c>
      <c r="X31" s="84" t="s">
        <v>521</v>
      </c>
      <c r="Y31" s="80"/>
      <c r="Z31" s="80"/>
      <c r="AA31" s="86" t="s">
        <v>642</v>
      </c>
      <c r="AB31" s="80"/>
      <c r="AC31" s="80" t="b">
        <v>0</v>
      </c>
      <c r="AD31" s="80">
        <v>0</v>
      </c>
      <c r="AE31" s="86" t="s">
        <v>736</v>
      </c>
      <c r="AF31" s="80" t="b">
        <v>0</v>
      </c>
      <c r="AG31" s="80" t="s">
        <v>741</v>
      </c>
      <c r="AH31" s="80"/>
      <c r="AI31" s="86" t="s">
        <v>736</v>
      </c>
      <c r="AJ31" s="80" t="b">
        <v>0</v>
      </c>
      <c r="AK31" s="80">
        <v>27</v>
      </c>
      <c r="AL31" s="86" t="s">
        <v>713</v>
      </c>
      <c r="AM31" s="80" t="s">
        <v>747</v>
      </c>
      <c r="AN31" s="80" t="b">
        <v>0</v>
      </c>
      <c r="AO31" s="86" t="s">
        <v>713</v>
      </c>
      <c r="AP31" s="80" t="s">
        <v>178</v>
      </c>
      <c r="AQ31" s="80">
        <v>0</v>
      </c>
      <c r="AR31" s="80">
        <v>0</v>
      </c>
      <c r="AS31" s="80"/>
      <c r="AT31" s="80"/>
      <c r="AU31" s="80"/>
      <c r="AV31" s="80"/>
      <c r="AW31" s="80"/>
      <c r="AX31" s="80"/>
      <c r="AY31" s="80"/>
      <c r="AZ31" s="80"/>
      <c r="BA31">
        <v>1</v>
      </c>
      <c r="BB31" s="79" t="str">
        <f>REPLACE(INDEX(GroupVertices[Group],MATCH(Edges24[[#This Row],[Vertex 1]],GroupVertices[Vertex],0)),1,1,"")</f>
        <v>1</v>
      </c>
      <c r="BC31" s="79" t="str">
        <f>REPLACE(INDEX(GroupVertices[Group],MATCH(Edges24[[#This Row],[Vertex 2]],GroupVertices[Vertex],0)),1,1,"")</f>
        <v>1</v>
      </c>
      <c r="BD31" s="48">
        <v>0</v>
      </c>
      <c r="BE31" s="49">
        <v>0</v>
      </c>
      <c r="BF31" s="48">
        <v>2</v>
      </c>
      <c r="BG31" s="49">
        <v>12.5</v>
      </c>
      <c r="BH31" s="48">
        <v>0</v>
      </c>
      <c r="BI31" s="49">
        <v>0</v>
      </c>
      <c r="BJ31" s="48">
        <v>14</v>
      </c>
      <c r="BK31" s="49">
        <v>87.5</v>
      </c>
      <c r="BL31" s="48">
        <v>16</v>
      </c>
    </row>
    <row r="32" spans="1:64" ht="15">
      <c r="A32" s="65" t="s">
        <v>242</v>
      </c>
      <c r="B32" s="65" t="s">
        <v>301</v>
      </c>
      <c r="C32" s="66"/>
      <c r="D32" s="67"/>
      <c r="E32" s="68"/>
      <c r="F32" s="69"/>
      <c r="G32" s="66"/>
      <c r="H32" s="70"/>
      <c r="I32" s="71"/>
      <c r="J32" s="71"/>
      <c r="K32" s="34" t="s">
        <v>65</v>
      </c>
      <c r="L32" s="78">
        <v>32</v>
      </c>
      <c r="M32" s="78"/>
      <c r="N32" s="73"/>
      <c r="O32" s="80" t="s">
        <v>315</v>
      </c>
      <c r="P32" s="82">
        <v>43565.67611111111</v>
      </c>
      <c r="Q32" s="80" t="s">
        <v>327</v>
      </c>
      <c r="R32" s="80"/>
      <c r="S32" s="80"/>
      <c r="T32" s="80" t="s">
        <v>383</v>
      </c>
      <c r="U32" s="80"/>
      <c r="V32" s="84" t="s">
        <v>436</v>
      </c>
      <c r="W32" s="82">
        <v>43565.67611111111</v>
      </c>
      <c r="X32" s="84" t="s">
        <v>522</v>
      </c>
      <c r="Y32" s="80"/>
      <c r="Z32" s="80"/>
      <c r="AA32" s="86" t="s">
        <v>643</v>
      </c>
      <c r="AB32" s="80"/>
      <c r="AC32" s="80" t="b">
        <v>0</v>
      </c>
      <c r="AD32" s="80">
        <v>0</v>
      </c>
      <c r="AE32" s="86" t="s">
        <v>736</v>
      </c>
      <c r="AF32" s="80" t="b">
        <v>0</v>
      </c>
      <c r="AG32" s="80" t="s">
        <v>741</v>
      </c>
      <c r="AH32" s="80"/>
      <c r="AI32" s="86" t="s">
        <v>736</v>
      </c>
      <c r="AJ32" s="80" t="b">
        <v>0</v>
      </c>
      <c r="AK32" s="80">
        <v>27</v>
      </c>
      <c r="AL32" s="86" t="s">
        <v>713</v>
      </c>
      <c r="AM32" s="80" t="s">
        <v>747</v>
      </c>
      <c r="AN32" s="80" t="b">
        <v>0</v>
      </c>
      <c r="AO32" s="86" t="s">
        <v>713</v>
      </c>
      <c r="AP32" s="80" t="s">
        <v>178</v>
      </c>
      <c r="AQ32" s="80">
        <v>0</v>
      </c>
      <c r="AR32" s="80">
        <v>0</v>
      </c>
      <c r="AS32" s="80"/>
      <c r="AT32" s="80"/>
      <c r="AU32" s="80"/>
      <c r="AV32" s="80"/>
      <c r="AW32" s="80"/>
      <c r="AX32" s="80"/>
      <c r="AY32" s="80"/>
      <c r="AZ32" s="80"/>
      <c r="BA32">
        <v>1</v>
      </c>
      <c r="BB32" s="79" t="str">
        <f>REPLACE(INDEX(GroupVertices[Group],MATCH(Edges24[[#This Row],[Vertex 1]],GroupVertices[Vertex],0)),1,1,"")</f>
        <v>1</v>
      </c>
      <c r="BC32" s="79" t="str">
        <f>REPLACE(INDEX(GroupVertices[Group],MATCH(Edges24[[#This Row],[Vertex 2]],GroupVertices[Vertex],0)),1,1,"")</f>
        <v>1</v>
      </c>
      <c r="BD32" s="48">
        <v>0</v>
      </c>
      <c r="BE32" s="49">
        <v>0</v>
      </c>
      <c r="BF32" s="48">
        <v>2</v>
      </c>
      <c r="BG32" s="49">
        <v>12.5</v>
      </c>
      <c r="BH32" s="48">
        <v>0</v>
      </c>
      <c r="BI32" s="49">
        <v>0</v>
      </c>
      <c r="BJ32" s="48">
        <v>14</v>
      </c>
      <c r="BK32" s="49">
        <v>87.5</v>
      </c>
      <c r="BL32" s="48">
        <v>16</v>
      </c>
    </row>
    <row r="33" spans="1:64" ht="15">
      <c r="A33" s="65" t="s">
        <v>243</v>
      </c>
      <c r="B33" s="65" t="s">
        <v>301</v>
      </c>
      <c r="C33" s="66"/>
      <c r="D33" s="67"/>
      <c r="E33" s="68"/>
      <c r="F33" s="69"/>
      <c r="G33" s="66"/>
      <c r="H33" s="70"/>
      <c r="I33" s="71"/>
      <c r="J33" s="71"/>
      <c r="K33" s="34" t="s">
        <v>65</v>
      </c>
      <c r="L33" s="78">
        <v>33</v>
      </c>
      <c r="M33" s="78"/>
      <c r="N33" s="73"/>
      <c r="O33" s="80" t="s">
        <v>315</v>
      </c>
      <c r="P33" s="82">
        <v>43565.681493055556</v>
      </c>
      <c r="Q33" s="80" t="s">
        <v>327</v>
      </c>
      <c r="R33" s="80"/>
      <c r="S33" s="80"/>
      <c r="T33" s="80" t="s">
        <v>383</v>
      </c>
      <c r="U33" s="80"/>
      <c r="V33" s="84" t="s">
        <v>437</v>
      </c>
      <c r="W33" s="82">
        <v>43565.681493055556</v>
      </c>
      <c r="X33" s="84" t="s">
        <v>523</v>
      </c>
      <c r="Y33" s="80"/>
      <c r="Z33" s="80"/>
      <c r="AA33" s="86" t="s">
        <v>644</v>
      </c>
      <c r="AB33" s="80"/>
      <c r="AC33" s="80" t="b">
        <v>0</v>
      </c>
      <c r="AD33" s="80">
        <v>0</v>
      </c>
      <c r="AE33" s="86" t="s">
        <v>736</v>
      </c>
      <c r="AF33" s="80" t="b">
        <v>0</v>
      </c>
      <c r="AG33" s="80" t="s">
        <v>741</v>
      </c>
      <c r="AH33" s="80"/>
      <c r="AI33" s="86" t="s">
        <v>736</v>
      </c>
      <c r="AJ33" s="80" t="b">
        <v>0</v>
      </c>
      <c r="AK33" s="80">
        <v>27</v>
      </c>
      <c r="AL33" s="86" t="s">
        <v>713</v>
      </c>
      <c r="AM33" s="80" t="s">
        <v>750</v>
      </c>
      <c r="AN33" s="80" t="b">
        <v>0</v>
      </c>
      <c r="AO33" s="86" t="s">
        <v>713</v>
      </c>
      <c r="AP33" s="80" t="s">
        <v>178</v>
      </c>
      <c r="AQ33" s="80">
        <v>0</v>
      </c>
      <c r="AR33" s="80">
        <v>0</v>
      </c>
      <c r="AS33" s="80"/>
      <c r="AT33" s="80"/>
      <c r="AU33" s="80"/>
      <c r="AV33" s="80"/>
      <c r="AW33" s="80"/>
      <c r="AX33" s="80"/>
      <c r="AY33" s="80"/>
      <c r="AZ33" s="80"/>
      <c r="BA33">
        <v>1</v>
      </c>
      <c r="BB33" s="79" t="str">
        <f>REPLACE(INDEX(GroupVertices[Group],MATCH(Edges24[[#This Row],[Vertex 1]],GroupVertices[Vertex],0)),1,1,"")</f>
        <v>1</v>
      </c>
      <c r="BC33" s="79" t="str">
        <f>REPLACE(INDEX(GroupVertices[Group],MATCH(Edges24[[#This Row],[Vertex 2]],GroupVertices[Vertex],0)),1,1,"")</f>
        <v>1</v>
      </c>
      <c r="BD33" s="48">
        <v>0</v>
      </c>
      <c r="BE33" s="49">
        <v>0</v>
      </c>
      <c r="BF33" s="48">
        <v>2</v>
      </c>
      <c r="BG33" s="49">
        <v>12.5</v>
      </c>
      <c r="BH33" s="48">
        <v>0</v>
      </c>
      <c r="BI33" s="49">
        <v>0</v>
      </c>
      <c r="BJ33" s="48">
        <v>14</v>
      </c>
      <c r="BK33" s="49">
        <v>87.5</v>
      </c>
      <c r="BL33" s="48">
        <v>16</v>
      </c>
    </row>
    <row r="34" spans="1:64" ht="15">
      <c r="A34" s="65" t="s">
        <v>244</v>
      </c>
      <c r="B34" s="65" t="s">
        <v>301</v>
      </c>
      <c r="C34" s="66"/>
      <c r="D34" s="67"/>
      <c r="E34" s="68"/>
      <c r="F34" s="69"/>
      <c r="G34" s="66"/>
      <c r="H34" s="70"/>
      <c r="I34" s="71"/>
      <c r="J34" s="71"/>
      <c r="K34" s="34" t="s">
        <v>65</v>
      </c>
      <c r="L34" s="78">
        <v>34</v>
      </c>
      <c r="M34" s="78"/>
      <c r="N34" s="73"/>
      <c r="O34" s="80" t="s">
        <v>315</v>
      </c>
      <c r="P34" s="82">
        <v>43565.68622685185</v>
      </c>
      <c r="Q34" s="80" t="s">
        <v>327</v>
      </c>
      <c r="R34" s="80"/>
      <c r="S34" s="80"/>
      <c r="T34" s="80" t="s">
        <v>383</v>
      </c>
      <c r="U34" s="80"/>
      <c r="V34" s="84" t="s">
        <v>438</v>
      </c>
      <c r="W34" s="82">
        <v>43565.68622685185</v>
      </c>
      <c r="X34" s="84" t="s">
        <v>524</v>
      </c>
      <c r="Y34" s="80"/>
      <c r="Z34" s="80"/>
      <c r="AA34" s="86" t="s">
        <v>645</v>
      </c>
      <c r="AB34" s="80"/>
      <c r="AC34" s="80" t="b">
        <v>0</v>
      </c>
      <c r="AD34" s="80">
        <v>0</v>
      </c>
      <c r="AE34" s="86" t="s">
        <v>736</v>
      </c>
      <c r="AF34" s="80" t="b">
        <v>0</v>
      </c>
      <c r="AG34" s="80" t="s">
        <v>741</v>
      </c>
      <c r="AH34" s="80"/>
      <c r="AI34" s="86" t="s">
        <v>736</v>
      </c>
      <c r="AJ34" s="80" t="b">
        <v>0</v>
      </c>
      <c r="AK34" s="80">
        <v>27</v>
      </c>
      <c r="AL34" s="86" t="s">
        <v>713</v>
      </c>
      <c r="AM34" s="80" t="s">
        <v>747</v>
      </c>
      <c r="AN34" s="80" t="b">
        <v>0</v>
      </c>
      <c r="AO34" s="86" t="s">
        <v>713</v>
      </c>
      <c r="AP34" s="80" t="s">
        <v>178</v>
      </c>
      <c r="AQ34" s="80">
        <v>0</v>
      </c>
      <c r="AR34" s="80">
        <v>0</v>
      </c>
      <c r="AS34" s="80"/>
      <c r="AT34" s="80"/>
      <c r="AU34" s="80"/>
      <c r="AV34" s="80"/>
      <c r="AW34" s="80"/>
      <c r="AX34" s="80"/>
      <c r="AY34" s="80"/>
      <c r="AZ34" s="80"/>
      <c r="BA34">
        <v>1</v>
      </c>
      <c r="BB34" s="79" t="str">
        <f>REPLACE(INDEX(GroupVertices[Group],MATCH(Edges24[[#This Row],[Vertex 1]],GroupVertices[Vertex],0)),1,1,"")</f>
        <v>1</v>
      </c>
      <c r="BC34" s="79" t="str">
        <f>REPLACE(INDEX(GroupVertices[Group],MATCH(Edges24[[#This Row],[Vertex 2]],GroupVertices[Vertex],0)),1,1,"")</f>
        <v>1</v>
      </c>
      <c r="BD34" s="48">
        <v>0</v>
      </c>
      <c r="BE34" s="49">
        <v>0</v>
      </c>
      <c r="BF34" s="48">
        <v>2</v>
      </c>
      <c r="BG34" s="49">
        <v>12.5</v>
      </c>
      <c r="BH34" s="48">
        <v>0</v>
      </c>
      <c r="BI34" s="49">
        <v>0</v>
      </c>
      <c r="BJ34" s="48">
        <v>14</v>
      </c>
      <c r="BK34" s="49">
        <v>87.5</v>
      </c>
      <c r="BL34" s="48">
        <v>16</v>
      </c>
    </row>
    <row r="35" spans="1:64" ht="15">
      <c r="A35" s="65" t="s">
        <v>245</v>
      </c>
      <c r="B35" s="65" t="s">
        <v>301</v>
      </c>
      <c r="C35" s="66"/>
      <c r="D35" s="67"/>
      <c r="E35" s="68"/>
      <c r="F35" s="69"/>
      <c r="G35" s="66"/>
      <c r="H35" s="70"/>
      <c r="I35" s="71"/>
      <c r="J35" s="71"/>
      <c r="K35" s="34" t="s">
        <v>65</v>
      </c>
      <c r="L35" s="78">
        <v>35</v>
      </c>
      <c r="M35" s="78"/>
      <c r="N35" s="73"/>
      <c r="O35" s="80" t="s">
        <v>315</v>
      </c>
      <c r="P35" s="82">
        <v>43565.704618055555</v>
      </c>
      <c r="Q35" s="80" t="s">
        <v>327</v>
      </c>
      <c r="R35" s="80"/>
      <c r="S35" s="80"/>
      <c r="T35" s="80" t="s">
        <v>383</v>
      </c>
      <c r="U35" s="80"/>
      <c r="V35" s="84" t="s">
        <v>439</v>
      </c>
      <c r="W35" s="82">
        <v>43565.704618055555</v>
      </c>
      <c r="X35" s="84" t="s">
        <v>525</v>
      </c>
      <c r="Y35" s="80"/>
      <c r="Z35" s="80"/>
      <c r="AA35" s="86" t="s">
        <v>646</v>
      </c>
      <c r="AB35" s="80"/>
      <c r="AC35" s="80" t="b">
        <v>0</v>
      </c>
      <c r="AD35" s="80">
        <v>0</v>
      </c>
      <c r="AE35" s="86" t="s">
        <v>736</v>
      </c>
      <c r="AF35" s="80" t="b">
        <v>0</v>
      </c>
      <c r="AG35" s="80" t="s">
        <v>741</v>
      </c>
      <c r="AH35" s="80"/>
      <c r="AI35" s="86" t="s">
        <v>736</v>
      </c>
      <c r="AJ35" s="80" t="b">
        <v>0</v>
      </c>
      <c r="AK35" s="80">
        <v>27</v>
      </c>
      <c r="AL35" s="86" t="s">
        <v>713</v>
      </c>
      <c r="AM35" s="80" t="s">
        <v>747</v>
      </c>
      <c r="AN35" s="80" t="b">
        <v>0</v>
      </c>
      <c r="AO35" s="86" t="s">
        <v>713</v>
      </c>
      <c r="AP35" s="80" t="s">
        <v>178</v>
      </c>
      <c r="AQ35" s="80">
        <v>0</v>
      </c>
      <c r="AR35" s="80">
        <v>0</v>
      </c>
      <c r="AS35" s="80"/>
      <c r="AT35" s="80"/>
      <c r="AU35" s="80"/>
      <c r="AV35" s="80"/>
      <c r="AW35" s="80"/>
      <c r="AX35" s="80"/>
      <c r="AY35" s="80"/>
      <c r="AZ35" s="80"/>
      <c r="BA35">
        <v>1</v>
      </c>
      <c r="BB35" s="79" t="str">
        <f>REPLACE(INDEX(GroupVertices[Group],MATCH(Edges24[[#This Row],[Vertex 1]],GroupVertices[Vertex],0)),1,1,"")</f>
        <v>1</v>
      </c>
      <c r="BC35" s="79" t="str">
        <f>REPLACE(INDEX(GroupVertices[Group],MATCH(Edges24[[#This Row],[Vertex 2]],GroupVertices[Vertex],0)),1,1,"")</f>
        <v>1</v>
      </c>
      <c r="BD35" s="48">
        <v>0</v>
      </c>
      <c r="BE35" s="49">
        <v>0</v>
      </c>
      <c r="BF35" s="48">
        <v>2</v>
      </c>
      <c r="BG35" s="49">
        <v>12.5</v>
      </c>
      <c r="BH35" s="48">
        <v>0</v>
      </c>
      <c r="BI35" s="49">
        <v>0</v>
      </c>
      <c r="BJ35" s="48">
        <v>14</v>
      </c>
      <c r="BK35" s="49">
        <v>87.5</v>
      </c>
      <c r="BL35" s="48">
        <v>16</v>
      </c>
    </row>
    <row r="36" spans="1:64" ht="15">
      <c r="A36" s="65" t="s">
        <v>246</v>
      </c>
      <c r="B36" s="65" t="s">
        <v>301</v>
      </c>
      <c r="C36" s="66"/>
      <c r="D36" s="67"/>
      <c r="E36" s="68"/>
      <c r="F36" s="69"/>
      <c r="G36" s="66"/>
      <c r="H36" s="70"/>
      <c r="I36" s="71"/>
      <c r="J36" s="71"/>
      <c r="K36" s="34" t="s">
        <v>65</v>
      </c>
      <c r="L36" s="78">
        <v>36</v>
      </c>
      <c r="M36" s="78"/>
      <c r="N36" s="73"/>
      <c r="O36" s="80" t="s">
        <v>315</v>
      </c>
      <c r="P36" s="82">
        <v>43565.7271875</v>
      </c>
      <c r="Q36" s="80" t="s">
        <v>327</v>
      </c>
      <c r="R36" s="80"/>
      <c r="S36" s="80"/>
      <c r="T36" s="80" t="s">
        <v>383</v>
      </c>
      <c r="U36" s="80"/>
      <c r="V36" s="84" t="s">
        <v>440</v>
      </c>
      <c r="W36" s="82">
        <v>43565.7271875</v>
      </c>
      <c r="X36" s="84" t="s">
        <v>526</v>
      </c>
      <c r="Y36" s="80"/>
      <c r="Z36" s="80"/>
      <c r="AA36" s="86" t="s">
        <v>647</v>
      </c>
      <c r="AB36" s="80"/>
      <c r="AC36" s="80" t="b">
        <v>0</v>
      </c>
      <c r="AD36" s="80">
        <v>0</v>
      </c>
      <c r="AE36" s="86" t="s">
        <v>736</v>
      </c>
      <c r="AF36" s="80" t="b">
        <v>0</v>
      </c>
      <c r="AG36" s="80" t="s">
        <v>741</v>
      </c>
      <c r="AH36" s="80"/>
      <c r="AI36" s="86" t="s">
        <v>736</v>
      </c>
      <c r="AJ36" s="80" t="b">
        <v>0</v>
      </c>
      <c r="AK36" s="80">
        <v>27</v>
      </c>
      <c r="AL36" s="86" t="s">
        <v>713</v>
      </c>
      <c r="AM36" s="80" t="s">
        <v>748</v>
      </c>
      <c r="AN36" s="80" t="b">
        <v>0</v>
      </c>
      <c r="AO36" s="86" t="s">
        <v>713</v>
      </c>
      <c r="AP36" s="80" t="s">
        <v>178</v>
      </c>
      <c r="AQ36" s="80">
        <v>0</v>
      </c>
      <c r="AR36" s="80">
        <v>0</v>
      </c>
      <c r="AS36" s="80"/>
      <c r="AT36" s="80"/>
      <c r="AU36" s="80"/>
      <c r="AV36" s="80"/>
      <c r="AW36" s="80"/>
      <c r="AX36" s="80"/>
      <c r="AY36" s="80"/>
      <c r="AZ36" s="80"/>
      <c r="BA36">
        <v>1</v>
      </c>
      <c r="BB36" s="79" t="str">
        <f>REPLACE(INDEX(GroupVertices[Group],MATCH(Edges24[[#This Row],[Vertex 1]],GroupVertices[Vertex],0)),1,1,"")</f>
        <v>1</v>
      </c>
      <c r="BC36" s="79" t="str">
        <f>REPLACE(INDEX(GroupVertices[Group],MATCH(Edges24[[#This Row],[Vertex 2]],GroupVertices[Vertex],0)),1,1,"")</f>
        <v>1</v>
      </c>
      <c r="BD36" s="48">
        <v>0</v>
      </c>
      <c r="BE36" s="49">
        <v>0</v>
      </c>
      <c r="BF36" s="48">
        <v>2</v>
      </c>
      <c r="BG36" s="49">
        <v>12.5</v>
      </c>
      <c r="BH36" s="48">
        <v>0</v>
      </c>
      <c r="BI36" s="49">
        <v>0</v>
      </c>
      <c r="BJ36" s="48">
        <v>14</v>
      </c>
      <c r="BK36" s="49">
        <v>87.5</v>
      </c>
      <c r="BL36" s="48">
        <v>16</v>
      </c>
    </row>
    <row r="37" spans="1:64" ht="15">
      <c r="A37" s="65" t="s">
        <v>247</v>
      </c>
      <c r="B37" s="65" t="s">
        <v>301</v>
      </c>
      <c r="C37" s="66"/>
      <c r="D37" s="67"/>
      <c r="E37" s="68"/>
      <c r="F37" s="69"/>
      <c r="G37" s="66"/>
      <c r="H37" s="70"/>
      <c r="I37" s="71"/>
      <c r="J37" s="71"/>
      <c r="K37" s="34" t="s">
        <v>65</v>
      </c>
      <c r="L37" s="78">
        <v>37</v>
      </c>
      <c r="M37" s="78"/>
      <c r="N37" s="73"/>
      <c r="O37" s="80" t="s">
        <v>315</v>
      </c>
      <c r="P37" s="82">
        <v>43565.742106481484</v>
      </c>
      <c r="Q37" s="80" t="s">
        <v>327</v>
      </c>
      <c r="R37" s="80"/>
      <c r="S37" s="80"/>
      <c r="T37" s="80" t="s">
        <v>383</v>
      </c>
      <c r="U37" s="80"/>
      <c r="V37" s="84" t="s">
        <v>441</v>
      </c>
      <c r="W37" s="82">
        <v>43565.742106481484</v>
      </c>
      <c r="X37" s="84" t="s">
        <v>527</v>
      </c>
      <c r="Y37" s="80"/>
      <c r="Z37" s="80"/>
      <c r="AA37" s="86" t="s">
        <v>648</v>
      </c>
      <c r="AB37" s="80"/>
      <c r="AC37" s="80" t="b">
        <v>0</v>
      </c>
      <c r="AD37" s="80">
        <v>0</v>
      </c>
      <c r="AE37" s="86" t="s">
        <v>736</v>
      </c>
      <c r="AF37" s="80" t="b">
        <v>0</v>
      </c>
      <c r="AG37" s="80" t="s">
        <v>741</v>
      </c>
      <c r="AH37" s="80"/>
      <c r="AI37" s="86" t="s">
        <v>736</v>
      </c>
      <c r="AJ37" s="80" t="b">
        <v>0</v>
      </c>
      <c r="AK37" s="80">
        <v>27</v>
      </c>
      <c r="AL37" s="86" t="s">
        <v>713</v>
      </c>
      <c r="AM37" s="80" t="s">
        <v>747</v>
      </c>
      <c r="AN37" s="80" t="b">
        <v>0</v>
      </c>
      <c r="AO37" s="86" t="s">
        <v>713</v>
      </c>
      <c r="AP37" s="80" t="s">
        <v>178</v>
      </c>
      <c r="AQ37" s="80">
        <v>0</v>
      </c>
      <c r="AR37" s="80">
        <v>0</v>
      </c>
      <c r="AS37" s="80"/>
      <c r="AT37" s="80"/>
      <c r="AU37" s="80"/>
      <c r="AV37" s="80"/>
      <c r="AW37" s="80"/>
      <c r="AX37" s="80"/>
      <c r="AY37" s="80"/>
      <c r="AZ37" s="80"/>
      <c r="BA37">
        <v>1</v>
      </c>
      <c r="BB37" s="79" t="str">
        <f>REPLACE(INDEX(GroupVertices[Group],MATCH(Edges24[[#This Row],[Vertex 1]],GroupVertices[Vertex],0)),1,1,"")</f>
        <v>8</v>
      </c>
      <c r="BC37" s="79" t="str">
        <f>REPLACE(INDEX(GroupVertices[Group],MATCH(Edges24[[#This Row],[Vertex 2]],GroupVertices[Vertex],0)),1,1,"")</f>
        <v>1</v>
      </c>
      <c r="BD37" s="48">
        <v>0</v>
      </c>
      <c r="BE37" s="49">
        <v>0</v>
      </c>
      <c r="BF37" s="48">
        <v>2</v>
      </c>
      <c r="BG37" s="49">
        <v>12.5</v>
      </c>
      <c r="BH37" s="48">
        <v>0</v>
      </c>
      <c r="BI37" s="49">
        <v>0</v>
      </c>
      <c r="BJ37" s="48">
        <v>14</v>
      </c>
      <c r="BK37" s="49">
        <v>87.5</v>
      </c>
      <c r="BL37" s="48">
        <v>16</v>
      </c>
    </row>
    <row r="38" spans="1:64" ht="15">
      <c r="A38" s="65" t="s">
        <v>247</v>
      </c>
      <c r="B38" s="65" t="s">
        <v>300</v>
      </c>
      <c r="C38" s="66"/>
      <c r="D38" s="67"/>
      <c r="E38" s="68"/>
      <c r="F38" s="69"/>
      <c r="G38" s="66"/>
      <c r="H38" s="70"/>
      <c r="I38" s="71"/>
      <c r="J38" s="71"/>
      <c r="K38" s="34" t="s">
        <v>65</v>
      </c>
      <c r="L38" s="78">
        <v>38</v>
      </c>
      <c r="M38" s="78"/>
      <c r="N38" s="73"/>
      <c r="O38" s="80" t="s">
        <v>315</v>
      </c>
      <c r="P38" s="82">
        <v>43565.7421412037</v>
      </c>
      <c r="Q38" s="80" t="s">
        <v>328</v>
      </c>
      <c r="R38" s="80"/>
      <c r="S38" s="80"/>
      <c r="T38" s="80"/>
      <c r="U38" s="80"/>
      <c r="V38" s="84" t="s">
        <v>441</v>
      </c>
      <c r="W38" s="82">
        <v>43565.7421412037</v>
      </c>
      <c r="X38" s="84" t="s">
        <v>528</v>
      </c>
      <c r="Y38" s="80"/>
      <c r="Z38" s="80"/>
      <c r="AA38" s="86" t="s">
        <v>649</v>
      </c>
      <c r="AB38" s="80"/>
      <c r="AC38" s="80" t="b">
        <v>0</v>
      </c>
      <c r="AD38" s="80">
        <v>0</v>
      </c>
      <c r="AE38" s="86" t="s">
        <v>736</v>
      </c>
      <c r="AF38" s="80" t="b">
        <v>0</v>
      </c>
      <c r="AG38" s="80" t="s">
        <v>741</v>
      </c>
      <c r="AH38" s="80"/>
      <c r="AI38" s="86" t="s">
        <v>736</v>
      </c>
      <c r="AJ38" s="80" t="b">
        <v>0</v>
      </c>
      <c r="AK38" s="80">
        <v>6</v>
      </c>
      <c r="AL38" s="86" t="s">
        <v>710</v>
      </c>
      <c r="AM38" s="80" t="s">
        <v>747</v>
      </c>
      <c r="AN38" s="80" t="b">
        <v>0</v>
      </c>
      <c r="AO38" s="86" t="s">
        <v>710</v>
      </c>
      <c r="AP38" s="80" t="s">
        <v>178</v>
      </c>
      <c r="AQ38" s="80">
        <v>0</v>
      </c>
      <c r="AR38" s="80">
        <v>0</v>
      </c>
      <c r="AS38" s="80"/>
      <c r="AT38" s="80"/>
      <c r="AU38" s="80"/>
      <c r="AV38" s="80"/>
      <c r="AW38" s="80"/>
      <c r="AX38" s="80"/>
      <c r="AY38" s="80"/>
      <c r="AZ38" s="80"/>
      <c r="BA38">
        <v>1</v>
      </c>
      <c r="BB38" s="79" t="str">
        <f>REPLACE(INDEX(GroupVertices[Group],MATCH(Edges24[[#This Row],[Vertex 1]],GroupVertices[Vertex],0)),1,1,"")</f>
        <v>8</v>
      </c>
      <c r="BC38" s="79" t="str">
        <f>REPLACE(INDEX(GroupVertices[Group],MATCH(Edges24[[#This Row],[Vertex 2]],GroupVertices[Vertex],0)),1,1,"")</f>
        <v>8</v>
      </c>
      <c r="BD38" s="48">
        <v>0</v>
      </c>
      <c r="BE38" s="49">
        <v>0</v>
      </c>
      <c r="BF38" s="48">
        <v>3</v>
      </c>
      <c r="BG38" s="49">
        <v>7.317073170731708</v>
      </c>
      <c r="BH38" s="48">
        <v>0</v>
      </c>
      <c r="BI38" s="49">
        <v>0</v>
      </c>
      <c r="BJ38" s="48">
        <v>38</v>
      </c>
      <c r="BK38" s="49">
        <v>92.6829268292683</v>
      </c>
      <c r="BL38" s="48">
        <v>41</v>
      </c>
    </row>
    <row r="39" spans="1:64" ht="15">
      <c r="A39" s="65" t="s">
        <v>248</v>
      </c>
      <c r="B39" s="65" t="s">
        <v>248</v>
      </c>
      <c r="C39" s="66"/>
      <c r="D39" s="67"/>
      <c r="E39" s="68"/>
      <c r="F39" s="69"/>
      <c r="G39" s="66"/>
      <c r="H39" s="70"/>
      <c r="I39" s="71"/>
      <c r="J39" s="71"/>
      <c r="K39" s="34" t="s">
        <v>65</v>
      </c>
      <c r="L39" s="78">
        <v>39</v>
      </c>
      <c r="M39" s="78"/>
      <c r="N39" s="73"/>
      <c r="O39" s="80" t="s">
        <v>178</v>
      </c>
      <c r="P39" s="82">
        <v>43565.74623842593</v>
      </c>
      <c r="Q39" s="80" t="s">
        <v>329</v>
      </c>
      <c r="R39" s="84" t="s">
        <v>366</v>
      </c>
      <c r="S39" s="80" t="s">
        <v>376</v>
      </c>
      <c r="T39" s="80" t="s">
        <v>384</v>
      </c>
      <c r="U39" s="80"/>
      <c r="V39" s="84" t="s">
        <v>442</v>
      </c>
      <c r="W39" s="82">
        <v>43565.74623842593</v>
      </c>
      <c r="X39" s="84" t="s">
        <v>529</v>
      </c>
      <c r="Y39" s="80"/>
      <c r="Z39" s="80"/>
      <c r="AA39" s="86" t="s">
        <v>650</v>
      </c>
      <c r="AB39" s="80"/>
      <c r="AC39" s="80" t="b">
        <v>0</v>
      </c>
      <c r="AD39" s="80">
        <v>0</v>
      </c>
      <c r="AE39" s="86" t="s">
        <v>736</v>
      </c>
      <c r="AF39" s="80" t="b">
        <v>0</v>
      </c>
      <c r="AG39" s="80" t="s">
        <v>740</v>
      </c>
      <c r="AH39" s="80"/>
      <c r="AI39" s="86" t="s">
        <v>736</v>
      </c>
      <c r="AJ39" s="80" t="b">
        <v>0</v>
      </c>
      <c r="AK39" s="80">
        <v>0</v>
      </c>
      <c r="AL39" s="86" t="s">
        <v>736</v>
      </c>
      <c r="AM39" s="80" t="s">
        <v>751</v>
      </c>
      <c r="AN39" s="80" t="b">
        <v>0</v>
      </c>
      <c r="AO39" s="86" t="s">
        <v>650</v>
      </c>
      <c r="AP39" s="80" t="s">
        <v>178</v>
      </c>
      <c r="AQ39" s="80">
        <v>0</v>
      </c>
      <c r="AR39" s="80">
        <v>0</v>
      </c>
      <c r="AS39" s="80"/>
      <c r="AT39" s="80"/>
      <c r="AU39" s="80"/>
      <c r="AV39" s="80"/>
      <c r="AW39" s="80"/>
      <c r="AX39" s="80"/>
      <c r="AY39" s="80"/>
      <c r="AZ39" s="80"/>
      <c r="BA39">
        <v>1</v>
      </c>
      <c r="BB39" s="79" t="str">
        <f>REPLACE(INDEX(GroupVertices[Group],MATCH(Edges24[[#This Row],[Vertex 1]],GroupVertices[Vertex],0)),1,1,"")</f>
        <v>2</v>
      </c>
      <c r="BC39" s="79" t="str">
        <f>REPLACE(INDEX(GroupVertices[Group],MATCH(Edges24[[#This Row],[Vertex 2]],GroupVertices[Vertex],0)),1,1,"")</f>
        <v>2</v>
      </c>
      <c r="BD39" s="48">
        <v>0</v>
      </c>
      <c r="BE39" s="49">
        <v>0</v>
      </c>
      <c r="BF39" s="48">
        <v>0</v>
      </c>
      <c r="BG39" s="49">
        <v>0</v>
      </c>
      <c r="BH39" s="48">
        <v>0</v>
      </c>
      <c r="BI39" s="49">
        <v>0</v>
      </c>
      <c r="BJ39" s="48">
        <v>2</v>
      </c>
      <c r="BK39" s="49">
        <v>100</v>
      </c>
      <c r="BL39" s="48">
        <v>2</v>
      </c>
    </row>
    <row r="40" spans="1:64" ht="15">
      <c r="A40" s="65" t="s">
        <v>249</v>
      </c>
      <c r="B40" s="65" t="s">
        <v>297</v>
      </c>
      <c r="C40" s="66"/>
      <c r="D40" s="67"/>
      <c r="E40" s="68"/>
      <c r="F40" s="69"/>
      <c r="G40" s="66"/>
      <c r="H40" s="70"/>
      <c r="I40" s="71"/>
      <c r="J40" s="71"/>
      <c r="K40" s="34" t="s">
        <v>65</v>
      </c>
      <c r="L40" s="78">
        <v>40</v>
      </c>
      <c r="M40" s="78"/>
      <c r="N40" s="73"/>
      <c r="O40" s="80" t="s">
        <v>315</v>
      </c>
      <c r="P40" s="82">
        <v>43565.75990740741</v>
      </c>
      <c r="Q40" s="80" t="s">
        <v>330</v>
      </c>
      <c r="R40" s="80"/>
      <c r="S40" s="80"/>
      <c r="T40" s="80"/>
      <c r="U40" s="80"/>
      <c r="V40" s="84" t="s">
        <v>443</v>
      </c>
      <c r="W40" s="82">
        <v>43565.75990740741</v>
      </c>
      <c r="X40" s="84" t="s">
        <v>530</v>
      </c>
      <c r="Y40" s="80"/>
      <c r="Z40" s="80"/>
      <c r="AA40" s="86" t="s">
        <v>651</v>
      </c>
      <c r="AB40" s="80"/>
      <c r="AC40" s="80" t="b">
        <v>0</v>
      </c>
      <c r="AD40" s="80">
        <v>0</v>
      </c>
      <c r="AE40" s="86" t="s">
        <v>736</v>
      </c>
      <c r="AF40" s="80" t="b">
        <v>0</v>
      </c>
      <c r="AG40" s="80" t="s">
        <v>742</v>
      </c>
      <c r="AH40" s="80"/>
      <c r="AI40" s="86" t="s">
        <v>736</v>
      </c>
      <c r="AJ40" s="80" t="b">
        <v>0</v>
      </c>
      <c r="AK40" s="80">
        <v>2</v>
      </c>
      <c r="AL40" s="86" t="s">
        <v>727</v>
      </c>
      <c r="AM40" s="80" t="s">
        <v>748</v>
      </c>
      <c r="AN40" s="80" t="b">
        <v>0</v>
      </c>
      <c r="AO40" s="86" t="s">
        <v>727</v>
      </c>
      <c r="AP40" s="80" t="s">
        <v>178</v>
      </c>
      <c r="AQ40" s="80">
        <v>0</v>
      </c>
      <c r="AR40" s="80">
        <v>0</v>
      </c>
      <c r="AS40" s="80"/>
      <c r="AT40" s="80"/>
      <c r="AU40" s="80"/>
      <c r="AV40" s="80"/>
      <c r="AW40" s="80"/>
      <c r="AX40" s="80"/>
      <c r="AY40" s="80"/>
      <c r="AZ40" s="80"/>
      <c r="BA40">
        <v>2</v>
      </c>
      <c r="BB40" s="79" t="str">
        <f>REPLACE(INDEX(GroupVertices[Group],MATCH(Edges24[[#This Row],[Vertex 1]],GroupVertices[Vertex],0)),1,1,"")</f>
        <v>7</v>
      </c>
      <c r="BC40" s="79" t="str">
        <f>REPLACE(INDEX(GroupVertices[Group],MATCH(Edges24[[#This Row],[Vertex 2]],GroupVertices[Vertex],0)),1,1,"")</f>
        <v>7</v>
      </c>
      <c r="BD40" s="48">
        <v>0</v>
      </c>
      <c r="BE40" s="49">
        <v>0</v>
      </c>
      <c r="BF40" s="48">
        <v>0</v>
      </c>
      <c r="BG40" s="49">
        <v>0</v>
      </c>
      <c r="BH40" s="48">
        <v>0</v>
      </c>
      <c r="BI40" s="49">
        <v>0</v>
      </c>
      <c r="BJ40" s="48">
        <v>26</v>
      </c>
      <c r="BK40" s="49">
        <v>100</v>
      </c>
      <c r="BL40" s="48">
        <v>26</v>
      </c>
    </row>
    <row r="41" spans="1:64" ht="15">
      <c r="A41" s="65" t="s">
        <v>249</v>
      </c>
      <c r="B41" s="65" t="s">
        <v>297</v>
      </c>
      <c r="C41" s="66"/>
      <c r="D41" s="67"/>
      <c r="E41" s="68"/>
      <c r="F41" s="69"/>
      <c r="G41" s="66"/>
      <c r="H41" s="70"/>
      <c r="I41" s="71"/>
      <c r="J41" s="71"/>
      <c r="K41" s="34" t="s">
        <v>65</v>
      </c>
      <c r="L41" s="78">
        <v>41</v>
      </c>
      <c r="M41" s="78"/>
      <c r="N41" s="73"/>
      <c r="O41" s="80" t="s">
        <v>315</v>
      </c>
      <c r="P41" s="82">
        <v>43565.76050925926</v>
      </c>
      <c r="Q41" s="80" t="s">
        <v>331</v>
      </c>
      <c r="R41" s="84" t="s">
        <v>367</v>
      </c>
      <c r="S41" s="80" t="s">
        <v>377</v>
      </c>
      <c r="T41" s="80" t="s">
        <v>384</v>
      </c>
      <c r="U41" s="80"/>
      <c r="V41" s="84" t="s">
        <v>443</v>
      </c>
      <c r="W41" s="82">
        <v>43565.76050925926</v>
      </c>
      <c r="X41" s="84" t="s">
        <v>531</v>
      </c>
      <c r="Y41" s="80"/>
      <c r="Z41" s="80"/>
      <c r="AA41" s="86" t="s">
        <v>652</v>
      </c>
      <c r="AB41" s="80"/>
      <c r="AC41" s="80" t="b">
        <v>0</v>
      </c>
      <c r="AD41" s="80">
        <v>0</v>
      </c>
      <c r="AE41" s="86" t="s">
        <v>736</v>
      </c>
      <c r="AF41" s="80" t="b">
        <v>0</v>
      </c>
      <c r="AG41" s="80" t="s">
        <v>742</v>
      </c>
      <c r="AH41" s="80"/>
      <c r="AI41" s="86" t="s">
        <v>736</v>
      </c>
      <c r="AJ41" s="80" t="b">
        <v>0</v>
      </c>
      <c r="AK41" s="80">
        <v>2</v>
      </c>
      <c r="AL41" s="86" t="s">
        <v>705</v>
      </c>
      <c r="AM41" s="80" t="s">
        <v>748</v>
      </c>
      <c r="AN41" s="80" t="b">
        <v>0</v>
      </c>
      <c r="AO41" s="86" t="s">
        <v>705</v>
      </c>
      <c r="AP41" s="80" t="s">
        <v>178</v>
      </c>
      <c r="AQ41" s="80">
        <v>0</v>
      </c>
      <c r="AR41" s="80">
        <v>0</v>
      </c>
      <c r="AS41" s="80"/>
      <c r="AT41" s="80"/>
      <c r="AU41" s="80"/>
      <c r="AV41" s="80"/>
      <c r="AW41" s="80"/>
      <c r="AX41" s="80"/>
      <c r="AY41" s="80"/>
      <c r="AZ41" s="80"/>
      <c r="BA41">
        <v>2</v>
      </c>
      <c r="BB41" s="79" t="str">
        <f>REPLACE(INDEX(GroupVertices[Group],MATCH(Edges24[[#This Row],[Vertex 1]],GroupVertices[Vertex],0)),1,1,"")</f>
        <v>7</v>
      </c>
      <c r="BC41" s="79" t="str">
        <f>REPLACE(INDEX(GroupVertices[Group],MATCH(Edges24[[#This Row],[Vertex 2]],GroupVertices[Vertex],0)),1,1,"")</f>
        <v>7</v>
      </c>
      <c r="BD41" s="48"/>
      <c r="BE41" s="49"/>
      <c r="BF41" s="48"/>
      <c r="BG41" s="49"/>
      <c r="BH41" s="48"/>
      <c r="BI41" s="49"/>
      <c r="BJ41" s="48"/>
      <c r="BK41" s="49"/>
      <c r="BL41" s="48"/>
    </row>
    <row r="42" spans="1:64" ht="15">
      <c r="A42" s="65" t="s">
        <v>250</v>
      </c>
      <c r="B42" s="65" t="s">
        <v>301</v>
      </c>
      <c r="C42" s="66"/>
      <c r="D42" s="67"/>
      <c r="E42" s="68"/>
      <c r="F42" s="69"/>
      <c r="G42" s="66"/>
      <c r="H42" s="70"/>
      <c r="I42" s="71"/>
      <c r="J42" s="71"/>
      <c r="K42" s="34" t="s">
        <v>65</v>
      </c>
      <c r="L42" s="78">
        <v>43</v>
      </c>
      <c r="M42" s="78"/>
      <c r="N42" s="73"/>
      <c r="O42" s="80" t="s">
        <v>315</v>
      </c>
      <c r="P42" s="82">
        <v>43565.767430555556</v>
      </c>
      <c r="Q42" s="80" t="s">
        <v>327</v>
      </c>
      <c r="R42" s="80"/>
      <c r="S42" s="80"/>
      <c r="T42" s="80" t="s">
        <v>383</v>
      </c>
      <c r="U42" s="80"/>
      <c r="V42" s="84" t="s">
        <v>444</v>
      </c>
      <c r="W42" s="82">
        <v>43565.767430555556</v>
      </c>
      <c r="X42" s="84" t="s">
        <v>532</v>
      </c>
      <c r="Y42" s="80"/>
      <c r="Z42" s="80"/>
      <c r="AA42" s="86" t="s">
        <v>653</v>
      </c>
      <c r="AB42" s="80"/>
      <c r="AC42" s="80" t="b">
        <v>0</v>
      </c>
      <c r="AD42" s="80">
        <v>0</v>
      </c>
      <c r="AE42" s="86" t="s">
        <v>736</v>
      </c>
      <c r="AF42" s="80" t="b">
        <v>0</v>
      </c>
      <c r="AG42" s="80" t="s">
        <v>741</v>
      </c>
      <c r="AH42" s="80"/>
      <c r="AI42" s="86" t="s">
        <v>736</v>
      </c>
      <c r="AJ42" s="80" t="b">
        <v>0</v>
      </c>
      <c r="AK42" s="80">
        <v>27</v>
      </c>
      <c r="AL42" s="86" t="s">
        <v>713</v>
      </c>
      <c r="AM42" s="80" t="s">
        <v>748</v>
      </c>
      <c r="AN42" s="80" t="b">
        <v>0</v>
      </c>
      <c r="AO42" s="86" t="s">
        <v>713</v>
      </c>
      <c r="AP42" s="80" t="s">
        <v>178</v>
      </c>
      <c r="AQ42" s="80">
        <v>0</v>
      </c>
      <c r="AR42" s="80">
        <v>0</v>
      </c>
      <c r="AS42" s="80"/>
      <c r="AT42" s="80"/>
      <c r="AU42" s="80"/>
      <c r="AV42" s="80"/>
      <c r="AW42" s="80"/>
      <c r="AX42" s="80"/>
      <c r="AY42" s="80"/>
      <c r="AZ42" s="80"/>
      <c r="BA42">
        <v>1</v>
      </c>
      <c r="BB42" s="79" t="str">
        <f>REPLACE(INDEX(GroupVertices[Group],MATCH(Edges24[[#This Row],[Vertex 1]],GroupVertices[Vertex],0)),1,1,"")</f>
        <v>1</v>
      </c>
      <c r="BC42" s="79" t="str">
        <f>REPLACE(INDEX(GroupVertices[Group],MATCH(Edges24[[#This Row],[Vertex 2]],GroupVertices[Vertex],0)),1,1,"")</f>
        <v>1</v>
      </c>
      <c r="BD42" s="48">
        <v>0</v>
      </c>
      <c r="BE42" s="49">
        <v>0</v>
      </c>
      <c r="BF42" s="48">
        <v>2</v>
      </c>
      <c r="BG42" s="49">
        <v>12.5</v>
      </c>
      <c r="BH42" s="48">
        <v>0</v>
      </c>
      <c r="BI42" s="49">
        <v>0</v>
      </c>
      <c r="BJ42" s="48">
        <v>14</v>
      </c>
      <c r="BK42" s="49">
        <v>87.5</v>
      </c>
      <c r="BL42" s="48">
        <v>16</v>
      </c>
    </row>
    <row r="43" spans="1:64" ht="15">
      <c r="A43" s="65" t="s">
        <v>251</v>
      </c>
      <c r="B43" s="65" t="s">
        <v>300</v>
      </c>
      <c r="C43" s="66"/>
      <c r="D43" s="67"/>
      <c r="E43" s="68"/>
      <c r="F43" s="69"/>
      <c r="G43" s="66"/>
      <c r="H43" s="70"/>
      <c r="I43" s="71"/>
      <c r="J43" s="71"/>
      <c r="K43" s="34" t="s">
        <v>65</v>
      </c>
      <c r="L43" s="78">
        <v>44</v>
      </c>
      <c r="M43" s="78"/>
      <c r="N43" s="73"/>
      <c r="O43" s="80" t="s">
        <v>315</v>
      </c>
      <c r="P43" s="82">
        <v>43565.777280092596</v>
      </c>
      <c r="Q43" s="80" t="s">
        <v>328</v>
      </c>
      <c r="R43" s="80"/>
      <c r="S43" s="80"/>
      <c r="T43" s="80"/>
      <c r="U43" s="80"/>
      <c r="V43" s="84" t="s">
        <v>445</v>
      </c>
      <c r="W43" s="82">
        <v>43565.777280092596</v>
      </c>
      <c r="X43" s="84" t="s">
        <v>533</v>
      </c>
      <c r="Y43" s="80"/>
      <c r="Z43" s="80"/>
      <c r="AA43" s="86" t="s">
        <v>654</v>
      </c>
      <c r="AB43" s="80"/>
      <c r="AC43" s="80" t="b">
        <v>0</v>
      </c>
      <c r="AD43" s="80">
        <v>0</v>
      </c>
      <c r="AE43" s="86" t="s">
        <v>736</v>
      </c>
      <c r="AF43" s="80" t="b">
        <v>0</v>
      </c>
      <c r="AG43" s="80" t="s">
        <v>741</v>
      </c>
      <c r="AH43" s="80"/>
      <c r="AI43" s="86" t="s">
        <v>736</v>
      </c>
      <c r="AJ43" s="80" t="b">
        <v>0</v>
      </c>
      <c r="AK43" s="80">
        <v>6</v>
      </c>
      <c r="AL43" s="86" t="s">
        <v>710</v>
      </c>
      <c r="AM43" s="80" t="s">
        <v>747</v>
      </c>
      <c r="AN43" s="80" t="b">
        <v>0</v>
      </c>
      <c r="AO43" s="86" t="s">
        <v>710</v>
      </c>
      <c r="AP43" s="80" t="s">
        <v>178</v>
      </c>
      <c r="AQ43" s="80">
        <v>0</v>
      </c>
      <c r="AR43" s="80">
        <v>0</v>
      </c>
      <c r="AS43" s="80"/>
      <c r="AT43" s="80"/>
      <c r="AU43" s="80"/>
      <c r="AV43" s="80"/>
      <c r="AW43" s="80"/>
      <c r="AX43" s="80"/>
      <c r="AY43" s="80"/>
      <c r="AZ43" s="80"/>
      <c r="BA43">
        <v>1</v>
      </c>
      <c r="BB43" s="79" t="str">
        <f>REPLACE(INDEX(GroupVertices[Group],MATCH(Edges24[[#This Row],[Vertex 1]],GroupVertices[Vertex],0)),1,1,"")</f>
        <v>8</v>
      </c>
      <c r="BC43" s="79" t="str">
        <f>REPLACE(INDEX(GroupVertices[Group],MATCH(Edges24[[#This Row],[Vertex 2]],GroupVertices[Vertex],0)),1,1,"")</f>
        <v>8</v>
      </c>
      <c r="BD43" s="48">
        <v>0</v>
      </c>
      <c r="BE43" s="49">
        <v>0</v>
      </c>
      <c r="BF43" s="48">
        <v>3</v>
      </c>
      <c r="BG43" s="49">
        <v>7.317073170731708</v>
      </c>
      <c r="BH43" s="48">
        <v>0</v>
      </c>
      <c r="BI43" s="49">
        <v>0</v>
      </c>
      <c r="BJ43" s="48">
        <v>38</v>
      </c>
      <c r="BK43" s="49">
        <v>92.6829268292683</v>
      </c>
      <c r="BL43" s="48">
        <v>41</v>
      </c>
    </row>
    <row r="44" spans="1:64" ht="15">
      <c r="A44" s="65" t="s">
        <v>252</v>
      </c>
      <c r="B44" s="65" t="s">
        <v>301</v>
      </c>
      <c r="C44" s="66"/>
      <c r="D44" s="67"/>
      <c r="E44" s="68"/>
      <c r="F44" s="69"/>
      <c r="G44" s="66"/>
      <c r="H44" s="70"/>
      <c r="I44" s="71"/>
      <c r="J44" s="71"/>
      <c r="K44" s="34" t="s">
        <v>65</v>
      </c>
      <c r="L44" s="78">
        <v>45</v>
      </c>
      <c r="M44" s="78"/>
      <c r="N44" s="73"/>
      <c r="O44" s="80" t="s">
        <v>315</v>
      </c>
      <c r="P44" s="82">
        <v>43565.78590277778</v>
      </c>
      <c r="Q44" s="80" t="s">
        <v>327</v>
      </c>
      <c r="R44" s="80"/>
      <c r="S44" s="80"/>
      <c r="T44" s="80" t="s">
        <v>383</v>
      </c>
      <c r="U44" s="80"/>
      <c r="V44" s="84" t="s">
        <v>446</v>
      </c>
      <c r="W44" s="82">
        <v>43565.78590277778</v>
      </c>
      <c r="X44" s="84" t="s">
        <v>534</v>
      </c>
      <c r="Y44" s="80"/>
      <c r="Z44" s="80"/>
      <c r="AA44" s="86" t="s">
        <v>655</v>
      </c>
      <c r="AB44" s="80"/>
      <c r="AC44" s="80" t="b">
        <v>0</v>
      </c>
      <c r="AD44" s="80">
        <v>0</v>
      </c>
      <c r="AE44" s="86" t="s">
        <v>736</v>
      </c>
      <c r="AF44" s="80" t="b">
        <v>0</v>
      </c>
      <c r="AG44" s="80" t="s">
        <v>741</v>
      </c>
      <c r="AH44" s="80"/>
      <c r="AI44" s="86" t="s">
        <v>736</v>
      </c>
      <c r="AJ44" s="80" t="b">
        <v>0</v>
      </c>
      <c r="AK44" s="80">
        <v>27</v>
      </c>
      <c r="AL44" s="86" t="s">
        <v>713</v>
      </c>
      <c r="AM44" s="80" t="s">
        <v>748</v>
      </c>
      <c r="AN44" s="80" t="b">
        <v>0</v>
      </c>
      <c r="AO44" s="86" t="s">
        <v>713</v>
      </c>
      <c r="AP44" s="80" t="s">
        <v>178</v>
      </c>
      <c r="AQ44" s="80">
        <v>0</v>
      </c>
      <c r="AR44" s="80">
        <v>0</v>
      </c>
      <c r="AS44" s="80"/>
      <c r="AT44" s="80"/>
      <c r="AU44" s="80"/>
      <c r="AV44" s="80"/>
      <c r="AW44" s="80"/>
      <c r="AX44" s="80"/>
      <c r="AY44" s="80"/>
      <c r="AZ44" s="80"/>
      <c r="BA44">
        <v>1</v>
      </c>
      <c r="BB44" s="79" t="str">
        <f>REPLACE(INDEX(GroupVertices[Group],MATCH(Edges24[[#This Row],[Vertex 1]],GroupVertices[Vertex],0)),1,1,"")</f>
        <v>1</v>
      </c>
      <c r="BC44" s="79" t="str">
        <f>REPLACE(INDEX(GroupVertices[Group],MATCH(Edges24[[#This Row],[Vertex 2]],GroupVertices[Vertex],0)),1,1,"")</f>
        <v>1</v>
      </c>
      <c r="BD44" s="48">
        <v>0</v>
      </c>
      <c r="BE44" s="49">
        <v>0</v>
      </c>
      <c r="BF44" s="48">
        <v>2</v>
      </c>
      <c r="BG44" s="49">
        <v>12.5</v>
      </c>
      <c r="BH44" s="48">
        <v>0</v>
      </c>
      <c r="BI44" s="49">
        <v>0</v>
      </c>
      <c r="BJ44" s="48">
        <v>14</v>
      </c>
      <c r="BK44" s="49">
        <v>87.5</v>
      </c>
      <c r="BL44" s="48">
        <v>16</v>
      </c>
    </row>
    <row r="45" spans="1:64" ht="15">
      <c r="A45" s="65" t="s">
        <v>253</v>
      </c>
      <c r="B45" s="65" t="s">
        <v>253</v>
      </c>
      <c r="C45" s="66"/>
      <c r="D45" s="67"/>
      <c r="E45" s="68"/>
      <c r="F45" s="69"/>
      <c r="G45" s="66"/>
      <c r="H45" s="70"/>
      <c r="I45" s="71"/>
      <c r="J45" s="71"/>
      <c r="K45" s="34" t="s">
        <v>65</v>
      </c>
      <c r="L45" s="78">
        <v>46</v>
      </c>
      <c r="M45" s="78"/>
      <c r="N45" s="73"/>
      <c r="O45" s="80" t="s">
        <v>178</v>
      </c>
      <c r="P45" s="82">
        <v>43565.77724537037</v>
      </c>
      <c r="Q45" s="80" t="s">
        <v>332</v>
      </c>
      <c r="R45" s="80"/>
      <c r="S45" s="80"/>
      <c r="T45" s="80" t="s">
        <v>382</v>
      </c>
      <c r="U45" s="80"/>
      <c r="V45" s="84" t="s">
        <v>447</v>
      </c>
      <c r="W45" s="82">
        <v>43565.77724537037</v>
      </c>
      <c r="X45" s="84" t="s">
        <v>535</v>
      </c>
      <c r="Y45" s="80"/>
      <c r="Z45" s="80"/>
      <c r="AA45" s="86" t="s">
        <v>656</v>
      </c>
      <c r="AB45" s="80"/>
      <c r="AC45" s="80" t="b">
        <v>0</v>
      </c>
      <c r="AD45" s="80">
        <v>6</v>
      </c>
      <c r="AE45" s="86" t="s">
        <v>736</v>
      </c>
      <c r="AF45" s="80" t="b">
        <v>0</v>
      </c>
      <c r="AG45" s="80" t="s">
        <v>742</v>
      </c>
      <c r="AH45" s="80"/>
      <c r="AI45" s="86" t="s">
        <v>736</v>
      </c>
      <c r="AJ45" s="80" t="b">
        <v>0</v>
      </c>
      <c r="AK45" s="80">
        <v>2</v>
      </c>
      <c r="AL45" s="86" t="s">
        <v>736</v>
      </c>
      <c r="AM45" s="80" t="s">
        <v>748</v>
      </c>
      <c r="AN45" s="80" t="b">
        <v>0</v>
      </c>
      <c r="AO45" s="86" t="s">
        <v>656</v>
      </c>
      <c r="AP45" s="80" t="s">
        <v>178</v>
      </c>
      <c r="AQ45" s="80">
        <v>0</v>
      </c>
      <c r="AR45" s="80">
        <v>0</v>
      </c>
      <c r="AS45" s="80"/>
      <c r="AT45" s="80"/>
      <c r="AU45" s="80"/>
      <c r="AV45" s="80"/>
      <c r="AW45" s="80"/>
      <c r="AX45" s="80"/>
      <c r="AY45" s="80"/>
      <c r="AZ45" s="80"/>
      <c r="BA45">
        <v>1</v>
      </c>
      <c r="BB45" s="79" t="str">
        <f>REPLACE(INDEX(GroupVertices[Group],MATCH(Edges24[[#This Row],[Vertex 1]],GroupVertices[Vertex],0)),1,1,"")</f>
        <v>12</v>
      </c>
      <c r="BC45" s="79" t="str">
        <f>REPLACE(INDEX(GroupVertices[Group],MATCH(Edges24[[#This Row],[Vertex 2]],GroupVertices[Vertex],0)),1,1,"")</f>
        <v>12</v>
      </c>
      <c r="BD45" s="48">
        <v>0</v>
      </c>
      <c r="BE45" s="49">
        <v>0</v>
      </c>
      <c r="BF45" s="48">
        <v>0</v>
      </c>
      <c r="BG45" s="49">
        <v>0</v>
      </c>
      <c r="BH45" s="48">
        <v>0</v>
      </c>
      <c r="BI45" s="49">
        <v>0</v>
      </c>
      <c r="BJ45" s="48">
        <v>22</v>
      </c>
      <c r="BK45" s="49">
        <v>100</v>
      </c>
      <c r="BL45" s="48">
        <v>22</v>
      </c>
    </row>
    <row r="46" spans="1:64" ht="15">
      <c r="A46" s="65" t="s">
        <v>254</v>
      </c>
      <c r="B46" s="65" t="s">
        <v>253</v>
      </c>
      <c r="C46" s="66"/>
      <c r="D46" s="67"/>
      <c r="E46" s="68"/>
      <c r="F46" s="69"/>
      <c r="G46" s="66"/>
      <c r="H46" s="70"/>
      <c r="I46" s="71"/>
      <c r="J46" s="71"/>
      <c r="K46" s="34" t="s">
        <v>65</v>
      </c>
      <c r="L46" s="78">
        <v>47</v>
      </c>
      <c r="M46" s="78"/>
      <c r="N46" s="73"/>
      <c r="O46" s="80" t="s">
        <v>315</v>
      </c>
      <c r="P46" s="82">
        <v>43565.78642361111</v>
      </c>
      <c r="Q46" s="80" t="s">
        <v>332</v>
      </c>
      <c r="R46" s="80"/>
      <c r="S46" s="80"/>
      <c r="T46" s="80"/>
      <c r="U46" s="80"/>
      <c r="V46" s="84" t="s">
        <v>448</v>
      </c>
      <c r="W46" s="82">
        <v>43565.78642361111</v>
      </c>
      <c r="X46" s="84" t="s">
        <v>536</v>
      </c>
      <c r="Y46" s="80"/>
      <c r="Z46" s="80"/>
      <c r="AA46" s="86" t="s">
        <v>657</v>
      </c>
      <c r="AB46" s="80"/>
      <c r="AC46" s="80" t="b">
        <v>0</v>
      </c>
      <c r="AD46" s="80">
        <v>0</v>
      </c>
      <c r="AE46" s="86" t="s">
        <v>736</v>
      </c>
      <c r="AF46" s="80" t="b">
        <v>0</v>
      </c>
      <c r="AG46" s="80" t="s">
        <v>742</v>
      </c>
      <c r="AH46" s="80"/>
      <c r="AI46" s="86" t="s">
        <v>736</v>
      </c>
      <c r="AJ46" s="80" t="b">
        <v>0</v>
      </c>
      <c r="AK46" s="80">
        <v>2</v>
      </c>
      <c r="AL46" s="86" t="s">
        <v>656</v>
      </c>
      <c r="AM46" s="80" t="s">
        <v>749</v>
      </c>
      <c r="AN46" s="80" t="b">
        <v>0</v>
      </c>
      <c r="AO46" s="86" t="s">
        <v>656</v>
      </c>
      <c r="AP46" s="80" t="s">
        <v>178</v>
      </c>
      <c r="AQ46" s="80">
        <v>0</v>
      </c>
      <c r="AR46" s="80">
        <v>0</v>
      </c>
      <c r="AS46" s="80"/>
      <c r="AT46" s="80"/>
      <c r="AU46" s="80"/>
      <c r="AV46" s="80"/>
      <c r="AW46" s="80"/>
      <c r="AX46" s="80"/>
      <c r="AY46" s="80"/>
      <c r="AZ46" s="80"/>
      <c r="BA46">
        <v>1</v>
      </c>
      <c r="BB46" s="79" t="str">
        <f>REPLACE(INDEX(GroupVertices[Group],MATCH(Edges24[[#This Row],[Vertex 1]],GroupVertices[Vertex],0)),1,1,"")</f>
        <v>12</v>
      </c>
      <c r="BC46" s="79" t="str">
        <f>REPLACE(INDEX(GroupVertices[Group],MATCH(Edges24[[#This Row],[Vertex 2]],GroupVertices[Vertex],0)),1,1,"")</f>
        <v>12</v>
      </c>
      <c r="BD46" s="48">
        <v>0</v>
      </c>
      <c r="BE46" s="49">
        <v>0</v>
      </c>
      <c r="BF46" s="48">
        <v>0</v>
      </c>
      <c r="BG46" s="49">
        <v>0</v>
      </c>
      <c r="BH46" s="48">
        <v>0</v>
      </c>
      <c r="BI46" s="49">
        <v>0</v>
      </c>
      <c r="BJ46" s="48">
        <v>22</v>
      </c>
      <c r="BK46" s="49">
        <v>100</v>
      </c>
      <c r="BL46" s="48">
        <v>22</v>
      </c>
    </row>
    <row r="47" spans="1:64" ht="15">
      <c r="A47" s="65" t="s">
        <v>255</v>
      </c>
      <c r="B47" s="65" t="s">
        <v>301</v>
      </c>
      <c r="C47" s="66"/>
      <c r="D47" s="67"/>
      <c r="E47" s="68"/>
      <c r="F47" s="69"/>
      <c r="G47" s="66"/>
      <c r="H47" s="70"/>
      <c r="I47" s="71"/>
      <c r="J47" s="71"/>
      <c r="K47" s="34" t="s">
        <v>65</v>
      </c>
      <c r="L47" s="78">
        <v>48</v>
      </c>
      <c r="M47" s="78"/>
      <c r="N47" s="73"/>
      <c r="O47" s="80" t="s">
        <v>315</v>
      </c>
      <c r="P47" s="82">
        <v>43565.79068287037</v>
      </c>
      <c r="Q47" s="80" t="s">
        <v>327</v>
      </c>
      <c r="R47" s="80"/>
      <c r="S47" s="80"/>
      <c r="T47" s="80" t="s">
        <v>383</v>
      </c>
      <c r="U47" s="80"/>
      <c r="V47" s="84" t="s">
        <v>449</v>
      </c>
      <c r="W47" s="82">
        <v>43565.79068287037</v>
      </c>
      <c r="X47" s="84" t="s">
        <v>537</v>
      </c>
      <c r="Y47" s="80"/>
      <c r="Z47" s="80"/>
      <c r="AA47" s="86" t="s">
        <v>658</v>
      </c>
      <c r="AB47" s="80"/>
      <c r="AC47" s="80" t="b">
        <v>0</v>
      </c>
      <c r="AD47" s="80">
        <v>0</v>
      </c>
      <c r="AE47" s="86" t="s">
        <v>736</v>
      </c>
      <c r="AF47" s="80" t="b">
        <v>0</v>
      </c>
      <c r="AG47" s="80" t="s">
        <v>741</v>
      </c>
      <c r="AH47" s="80"/>
      <c r="AI47" s="86" t="s">
        <v>736</v>
      </c>
      <c r="AJ47" s="80" t="b">
        <v>0</v>
      </c>
      <c r="AK47" s="80">
        <v>27</v>
      </c>
      <c r="AL47" s="86" t="s">
        <v>713</v>
      </c>
      <c r="AM47" s="80" t="s">
        <v>747</v>
      </c>
      <c r="AN47" s="80" t="b">
        <v>0</v>
      </c>
      <c r="AO47" s="86" t="s">
        <v>713</v>
      </c>
      <c r="AP47" s="80" t="s">
        <v>178</v>
      </c>
      <c r="AQ47" s="80">
        <v>0</v>
      </c>
      <c r="AR47" s="80">
        <v>0</v>
      </c>
      <c r="AS47" s="80"/>
      <c r="AT47" s="80"/>
      <c r="AU47" s="80"/>
      <c r="AV47" s="80"/>
      <c r="AW47" s="80"/>
      <c r="AX47" s="80"/>
      <c r="AY47" s="80"/>
      <c r="AZ47" s="80"/>
      <c r="BA47">
        <v>1</v>
      </c>
      <c r="BB47" s="79" t="str">
        <f>REPLACE(INDEX(GroupVertices[Group],MATCH(Edges24[[#This Row],[Vertex 1]],GroupVertices[Vertex],0)),1,1,"")</f>
        <v>1</v>
      </c>
      <c r="BC47" s="79" t="str">
        <f>REPLACE(INDEX(GroupVertices[Group],MATCH(Edges24[[#This Row],[Vertex 2]],GroupVertices[Vertex],0)),1,1,"")</f>
        <v>1</v>
      </c>
      <c r="BD47" s="48">
        <v>0</v>
      </c>
      <c r="BE47" s="49">
        <v>0</v>
      </c>
      <c r="BF47" s="48">
        <v>2</v>
      </c>
      <c r="BG47" s="49">
        <v>12.5</v>
      </c>
      <c r="BH47" s="48">
        <v>0</v>
      </c>
      <c r="BI47" s="49">
        <v>0</v>
      </c>
      <c r="BJ47" s="48">
        <v>14</v>
      </c>
      <c r="BK47" s="49">
        <v>87.5</v>
      </c>
      <c r="BL47" s="48">
        <v>16</v>
      </c>
    </row>
    <row r="48" spans="1:64" ht="15">
      <c r="A48" s="65" t="s">
        <v>256</v>
      </c>
      <c r="B48" s="65" t="s">
        <v>300</v>
      </c>
      <c r="C48" s="66"/>
      <c r="D48" s="67"/>
      <c r="E48" s="68"/>
      <c r="F48" s="69"/>
      <c r="G48" s="66"/>
      <c r="H48" s="70"/>
      <c r="I48" s="71"/>
      <c r="J48" s="71"/>
      <c r="K48" s="34" t="s">
        <v>65</v>
      </c>
      <c r="L48" s="78">
        <v>49</v>
      </c>
      <c r="M48" s="78"/>
      <c r="N48" s="73"/>
      <c r="O48" s="80" t="s">
        <v>315</v>
      </c>
      <c r="P48" s="82">
        <v>43565.79283564815</v>
      </c>
      <c r="Q48" s="80" t="s">
        <v>328</v>
      </c>
      <c r="R48" s="80"/>
      <c r="S48" s="80"/>
      <c r="T48" s="80"/>
      <c r="U48" s="80"/>
      <c r="V48" s="84" t="s">
        <v>450</v>
      </c>
      <c r="W48" s="82">
        <v>43565.79283564815</v>
      </c>
      <c r="X48" s="84" t="s">
        <v>538</v>
      </c>
      <c r="Y48" s="80"/>
      <c r="Z48" s="80"/>
      <c r="AA48" s="86" t="s">
        <v>659</v>
      </c>
      <c r="AB48" s="80"/>
      <c r="AC48" s="80" t="b">
        <v>0</v>
      </c>
      <c r="AD48" s="80">
        <v>0</v>
      </c>
      <c r="AE48" s="86" t="s">
        <v>736</v>
      </c>
      <c r="AF48" s="80" t="b">
        <v>0</v>
      </c>
      <c r="AG48" s="80" t="s">
        <v>741</v>
      </c>
      <c r="AH48" s="80"/>
      <c r="AI48" s="86" t="s">
        <v>736</v>
      </c>
      <c r="AJ48" s="80" t="b">
        <v>0</v>
      </c>
      <c r="AK48" s="80">
        <v>6</v>
      </c>
      <c r="AL48" s="86" t="s">
        <v>710</v>
      </c>
      <c r="AM48" s="80" t="s">
        <v>748</v>
      </c>
      <c r="AN48" s="80" t="b">
        <v>0</v>
      </c>
      <c r="AO48" s="86" t="s">
        <v>710</v>
      </c>
      <c r="AP48" s="80" t="s">
        <v>178</v>
      </c>
      <c r="AQ48" s="80">
        <v>0</v>
      </c>
      <c r="AR48" s="80">
        <v>0</v>
      </c>
      <c r="AS48" s="80"/>
      <c r="AT48" s="80"/>
      <c r="AU48" s="80"/>
      <c r="AV48" s="80"/>
      <c r="AW48" s="80"/>
      <c r="AX48" s="80"/>
      <c r="AY48" s="80"/>
      <c r="AZ48" s="80"/>
      <c r="BA48">
        <v>1</v>
      </c>
      <c r="BB48" s="79" t="str">
        <f>REPLACE(INDEX(GroupVertices[Group],MATCH(Edges24[[#This Row],[Vertex 1]],GroupVertices[Vertex],0)),1,1,"")</f>
        <v>8</v>
      </c>
      <c r="BC48" s="79" t="str">
        <f>REPLACE(INDEX(GroupVertices[Group],MATCH(Edges24[[#This Row],[Vertex 2]],GroupVertices[Vertex],0)),1,1,"")</f>
        <v>8</v>
      </c>
      <c r="BD48" s="48">
        <v>0</v>
      </c>
      <c r="BE48" s="49">
        <v>0</v>
      </c>
      <c r="BF48" s="48">
        <v>3</v>
      </c>
      <c r="BG48" s="49">
        <v>7.317073170731708</v>
      </c>
      <c r="BH48" s="48">
        <v>0</v>
      </c>
      <c r="BI48" s="49">
        <v>0</v>
      </c>
      <c r="BJ48" s="48">
        <v>38</v>
      </c>
      <c r="BK48" s="49">
        <v>92.6829268292683</v>
      </c>
      <c r="BL48" s="48">
        <v>41</v>
      </c>
    </row>
    <row r="49" spans="1:64" ht="15">
      <c r="A49" s="65" t="s">
        <v>257</v>
      </c>
      <c r="B49" s="65" t="s">
        <v>257</v>
      </c>
      <c r="C49" s="66"/>
      <c r="D49" s="67"/>
      <c r="E49" s="68"/>
      <c r="F49" s="69"/>
      <c r="G49" s="66"/>
      <c r="H49" s="70"/>
      <c r="I49" s="71"/>
      <c r="J49" s="71"/>
      <c r="K49" s="34" t="s">
        <v>65</v>
      </c>
      <c r="L49" s="78">
        <v>50</v>
      </c>
      <c r="M49" s="78"/>
      <c r="N49" s="73"/>
      <c r="O49" s="80" t="s">
        <v>178</v>
      </c>
      <c r="P49" s="82">
        <v>43565.796111111114</v>
      </c>
      <c r="Q49" s="80" t="s">
        <v>333</v>
      </c>
      <c r="R49" s="84" t="s">
        <v>368</v>
      </c>
      <c r="S49" s="80" t="s">
        <v>377</v>
      </c>
      <c r="T49" s="80" t="s">
        <v>385</v>
      </c>
      <c r="U49" s="80"/>
      <c r="V49" s="84" t="s">
        <v>430</v>
      </c>
      <c r="W49" s="82">
        <v>43565.796111111114</v>
      </c>
      <c r="X49" s="84" t="s">
        <v>539</v>
      </c>
      <c r="Y49" s="80"/>
      <c r="Z49" s="80"/>
      <c r="AA49" s="86" t="s">
        <v>660</v>
      </c>
      <c r="AB49" s="80"/>
      <c r="AC49" s="80" t="b">
        <v>0</v>
      </c>
      <c r="AD49" s="80">
        <v>2</v>
      </c>
      <c r="AE49" s="86" t="s">
        <v>736</v>
      </c>
      <c r="AF49" s="80" t="b">
        <v>0</v>
      </c>
      <c r="AG49" s="80" t="s">
        <v>740</v>
      </c>
      <c r="AH49" s="80"/>
      <c r="AI49" s="86" t="s">
        <v>736</v>
      </c>
      <c r="AJ49" s="80" t="b">
        <v>0</v>
      </c>
      <c r="AK49" s="80">
        <v>0</v>
      </c>
      <c r="AL49" s="86" t="s">
        <v>736</v>
      </c>
      <c r="AM49" s="80" t="s">
        <v>747</v>
      </c>
      <c r="AN49" s="80" t="b">
        <v>0</v>
      </c>
      <c r="AO49" s="86" t="s">
        <v>660</v>
      </c>
      <c r="AP49" s="80" t="s">
        <v>178</v>
      </c>
      <c r="AQ49" s="80">
        <v>0</v>
      </c>
      <c r="AR49" s="80">
        <v>0</v>
      </c>
      <c r="AS49" s="80"/>
      <c r="AT49" s="80"/>
      <c r="AU49" s="80"/>
      <c r="AV49" s="80"/>
      <c r="AW49" s="80"/>
      <c r="AX49" s="80"/>
      <c r="AY49" s="80"/>
      <c r="AZ49" s="80"/>
      <c r="BA49">
        <v>1</v>
      </c>
      <c r="BB49" s="79" t="str">
        <f>REPLACE(INDEX(GroupVertices[Group],MATCH(Edges24[[#This Row],[Vertex 1]],GroupVertices[Vertex],0)),1,1,"")</f>
        <v>2</v>
      </c>
      <c r="BC49" s="79" t="str">
        <f>REPLACE(INDEX(GroupVertices[Group],MATCH(Edges24[[#This Row],[Vertex 2]],GroupVertices[Vertex],0)),1,1,"")</f>
        <v>2</v>
      </c>
      <c r="BD49" s="48">
        <v>0</v>
      </c>
      <c r="BE49" s="49">
        <v>0</v>
      </c>
      <c r="BF49" s="48">
        <v>0</v>
      </c>
      <c r="BG49" s="49">
        <v>0</v>
      </c>
      <c r="BH49" s="48">
        <v>0</v>
      </c>
      <c r="BI49" s="49">
        <v>0</v>
      </c>
      <c r="BJ49" s="48">
        <v>3</v>
      </c>
      <c r="BK49" s="49">
        <v>100</v>
      </c>
      <c r="BL49" s="48">
        <v>3</v>
      </c>
    </row>
    <row r="50" spans="1:64" ht="15">
      <c r="A50" s="65" t="s">
        <v>258</v>
      </c>
      <c r="B50" s="65" t="s">
        <v>258</v>
      </c>
      <c r="C50" s="66"/>
      <c r="D50" s="67"/>
      <c r="E50" s="68"/>
      <c r="F50" s="69"/>
      <c r="G50" s="66"/>
      <c r="H50" s="70"/>
      <c r="I50" s="71"/>
      <c r="J50" s="71"/>
      <c r="K50" s="34" t="s">
        <v>65</v>
      </c>
      <c r="L50" s="78">
        <v>51</v>
      </c>
      <c r="M50" s="78"/>
      <c r="N50" s="73"/>
      <c r="O50" s="80" t="s">
        <v>178</v>
      </c>
      <c r="P50" s="82">
        <v>43565.82324074074</v>
      </c>
      <c r="Q50" s="80" t="s">
        <v>334</v>
      </c>
      <c r="R50" s="80"/>
      <c r="S50" s="80"/>
      <c r="T50" s="80" t="s">
        <v>381</v>
      </c>
      <c r="U50" s="84" t="s">
        <v>399</v>
      </c>
      <c r="V50" s="84" t="s">
        <v>399</v>
      </c>
      <c r="W50" s="82">
        <v>43565.82324074074</v>
      </c>
      <c r="X50" s="84" t="s">
        <v>540</v>
      </c>
      <c r="Y50" s="80"/>
      <c r="Z50" s="80"/>
      <c r="AA50" s="86" t="s">
        <v>661</v>
      </c>
      <c r="AB50" s="80"/>
      <c r="AC50" s="80" t="b">
        <v>0</v>
      </c>
      <c r="AD50" s="80">
        <v>0</v>
      </c>
      <c r="AE50" s="86" t="s">
        <v>736</v>
      </c>
      <c r="AF50" s="80" t="b">
        <v>0</v>
      </c>
      <c r="AG50" s="80" t="s">
        <v>740</v>
      </c>
      <c r="AH50" s="80"/>
      <c r="AI50" s="86" t="s">
        <v>736</v>
      </c>
      <c r="AJ50" s="80" t="b">
        <v>0</v>
      </c>
      <c r="AK50" s="80">
        <v>0</v>
      </c>
      <c r="AL50" s="86" t="s">
        <v>736</v>
      </c>
      <c r="AM50" s="80" t="s">
        <v>747</v>
      </c>
      <c r="AN50" s="80" t="b">
        <v>0</v>
      </c>
      <c r="AO50" s="86" t="s">
        <v>661</v>
      </c>
      <c r="AP50" s="80" t="s">
        <v>178</v>
      </c>
      <c r="AQ50" s="80">
        <v>0</v>
      </c>
      <c r="AR50" s="80">
        <v>0</v>
      </c>
      <c r="AS50" s="80"/>
      <c r="AT50" s="80"/>
      <c r="AU50" s="80"/>
      <c r="AV50" s="80"/>
      <c r="AW50" s="80"/>
      <c r="AX50" s="80"/>
      <c r="AY50" s="80"/>
      <c r="AZ50" s="80"/>
      <c r="BA50">
        <v>1</v>
      </c>
      <c r="BB50" s="79" t="str">
        <f>REPLACE(INDEX(GroupVertices[Group],MATCH(Edges24[[#This Row],[Vertex 1]],GroupVertices[Vertex],0)),1,1,"")</f>
        <v>2</v>
      </c>
      <c r="BC50" s="79" t="str">
        <f>REPLACE(INDEX(GroupVertices[Group],MATCH(Edges24[[#This Row],[Vertex 2]],GroupVertices[Vertex],0)),1,1,"")</f>
        <v>2</v>
      </c>
      <c r="BD50" s="48">
        <v>0</v>
      </c>
      <c r="BE50" s="49">
        <v>0</v>
      </c>
      <c r="BF50" s="48">
        <v>0</v>
      </c>
      <c r="BG50" s="49">
        <v>0</v>
      </c>
      <c r="BH50" s="48">
        <v>0</v>
      </c>
      <c r="BI50" s="49">
        <v>0</v>
      </c>
      <c r="BJ50" s="48">
        <v>1</v>
      </c>
      <c r="BK50" s="49">
        <v>100</v>
      </c>
      <c r="BL50" s="48">
        <v>1</v>
      </c>
    </row>
    <row r="51" spans="1:64" ht="15">
      <c r="A51" s="65" t="s">
        <v>259</v>
      </c>
      <c r="B51" s="65" t="s">
        <v>301</v>
      </c>
      <c r="C51" s="66"/>
      <c r="D51" s="67"/>
      <c r="E51" s="68"/>
      <c r="F51" s="69"/>
      <c r="G51" s="66"/>
      <c r="H51" s="70"/>
      <c r="I51" s="71"/>
      <c r="J51" s="71"/>
      <c r="K51" s="34" t="s">
        <v>65</v>
      </c>
      <c r="L51" s="78">
        <v>52</v>
      </c>
      <c r="M51" s="78"/>
      <c r="N51" s="73"/>
      <c r="O51" s="80" t="s">
        <v>315</v>
      </c>
      <c r="P51" s="82">
        <v>43565.8253587963</v>
      </c>
      <c r="Q51" s="80" t="s">
        <v>327</v>
      </c>
      <c r="R51" s="80"/>
      <c r="S51" s="80"/>
      <c r="T51" s="80" t="s">
        <v>383</v>
      </c>
      <c r="U51" s="80"/>
      <c r="V51" s="84" t="s">
        <v>451</v>
      </c>
      <c r="W51" s="82">
        <v>43565.8253587963</v>
      </c>
      <c r="X51" s="84" t="s">
        <v>541</v>
      </c>
      <c r="Y51" s="80"/>
      <c r="Z51" s="80"/>
      <c r="AA51" s="86" t="s">
        <v>662</v>
      </c>
      <c r="AB51" s="80"/>
      <c r="AC51" s="80" t="b">
        <v>0</v>
      </c>
      <c r="AD51" s="80">
        <v>0</v>
      </c>
      <c r="AE51" s="86" t="s">
        <v>736</v>
      </c>
      <c r="AF51" s="80" t="b">
        <v>0</v>
      </c>
      <c r="AG51" s="80" t="s">
        <v>741</v>
      </c>
      <c r="AH51" s="80"/>
      <c r="AI51" s="86" t="s">
        <v>736</v>
      </c>
      <c r="AJ51" s="80" t="b">
        <v>0</v>
      </c>
      <c r="AK51" s="80">
        <v>27</v>
      </c>
      <c r="AL51" s="86" t="s">
        <v>713</v>
      </c>
      <c r="AM51" s="80" t="s">
        <v>750</v>
      </c>
      <c r="AN51" s="80" t="b">
        <v>0</v>
      </c>
      <c r="AO51" s="86" t="s">
        <v>713</v>
      </c>
      <c r="AP51" s="80" t="s">
        <v>178</v>
      </c>
      <c r="AQ51" s="80">
        <v>0</v>
      </c>
      <c r="AR51" s="80">
        <v>0</v>
      </c>
      <c r="AS51" s="80"/>
      <c r="AT51" s="80"/>
      <c r="AU51" s="80"/>
      <c r="AV51" s="80"/>
      <c r="AW51" s="80"/>
      <c r="AX51" s="80"/>
      <c r="AY51" s="80"/>
      <c r="AZ51" s="80"/>
      <c r="BA51">
        <v>1</v>
      </c>
      <c r="BB51" s="79" t="str">
        <f>REPLACE(INDEX(GroupVertices[Group],MATCH(Edges24[[#This Row],[Vertex 1]],GroupVertices[Vertex],0)),1,1,"")</f>
        <v>1</v>
      </c>
      <c r="BC51" s="79" t="str">
        <f>REPLACE(INDEX(GroupVertices[Group],MATCH(Edges24[[#This Row],[Vertex 2]],GroupVertices[Vertex],0)),1,1,"")</f>
        <v>1</v>
      </c>
      <c r="BD51" s="48">
        <v>0</v>
      </c>
      <c r="BE51" s="49">
        <v>0</v>
      </c>
      <c r="BF51" s="48">
        <v>2</v>
      </c>
      <c r="BG51" s="49">
        <v>12.5</v>
      </c>
      <c r="BH51" s="48">
        <v>0</v>
      </c>
      <c r="BI51" s="49">
        <v>0</v>
      </c>
      <c r="BJ51" s="48">
        <v>14</v>
      </c>
      <c r="BK51" s="49">
        <v>87.5</v>
      </c>
      <c r="BL51" s="48">
        <v>16</v>
      </c>
    </row>
    <row r="52" spans="1:64" ht="15">
      <c r="A52" s="65" t="s">
        <v>260</v>
      </c>
      <c r="B52" s="65" t="s">
        <v>309</v>
      </c>
      <c r="C52" s="66"/>
      <c r="D52" s="67"/>
      <c r="E52" s="68"/>
      <c r="F52" s="69"/>
      <c r="G52" s="66"/>
      <c r="H52" s="70"/>
      <c r="I52" s="71"/>
      <c r="J52" s="71"/>
      <c r="K52" s="34" t="s">
        <v>65</v>
      </c>
      <c r="L52" s="78">
        <v>53</v>
      </c>
      <c r="M52" s="78"/>
      <c r="N52" s="73"/>
      <c r="O52" s="80" t="s">
        <v>315</v>
      </c>
      <c r="P52" s="82">
        <v>43565.830347222225</v>
      </c>
      <c r="Q52" s="80" t="s">
        <v>335</v>
      </c>
      <c r="R52" s="84" t="s">
        <v>369</v>
      </c>
      <c r="S52" s="80" t="s">
        <v>375</v>
      </c>
      <c r="T52" s="80" t="s">
        <v>384</v>
      </c>
      <c r="U52" s="80"/>
      <c r="V52" s="84" t="s">
        <v>452</v>
      </c>
      <c r="W52" s="82">
        <v>43565.830347222225</v>
      </c>
      <c r="X52" s="84" t="s">
        <v>542</v>
      </c>
      <c r="Y52" s="80"/>
      <c r="Z52" s="80"/>
      <c r="AA52" s="86" t="s">
        <v>663</v>
      </c>
      <c r="AB52" s="80"/>
      <c r="AC52" s="80" t="b">
        <v>0</v>
      </c>
      <c r="AD52" s="80">
        <v>0</v>
      </c>
      <c r="AE52" s="86" t="s">
        <v>736</v>
      </c>
      <c r="AF52" s="80" t="b">
        <v>0</v>
      </c>
      <c r="AG52" s="80" t="s">
        <v>740</v>
      </c>
      <c r="AH52" s="80"/>
      <c r="AI52" s="86" t="s">
        <v>736</v>
      </c>
      <c r="AJ52" s="80" t="b">
        <v>0</v>
      </c>
      <c r="AK52" s="80">
        <v>3</v>
      </c>
      <c r="AL52" s="86" t="s">
        <v>732</v>
      </c>
      <c r="AM52" s="80" t="s">
        <v>749</v>
      </c>
      <c r="AN52" s="80" t="b">
        <v>0</v>
      </c>
      <c r="AO52" s="86" t="s">
        <v>732</v>
      </c>
      <c r="AP52" s="80" t="s">
        <v>178</v>
      </c>
      <c r="AQ52" s="80">
        <v>0</v>
      </c>
      <c r="AR52" s="80">
        <v>0</v>
      </c>
      <c r="AS52" s="80"/>
      <c r="AT52" s="80"/>
      <c r="AU52" s="80"/>
      <c r="AV52" s="80"/>
      <c r="AW52" s="80"/>
      <c r="AX52" s="80"/>
      <c r="AY52" s="80"/>
      <c r="AZ52" s="80"/>
      <c r="BA52">
        <v>1</v>
      </c>
      <c r="BB52" s="79" t="str">
        <f>REPLACE(INDEX(GroupVertices[Group],MATCH(Edges24[[#This Row],[Vertex 1]],GroupVertices[Vertex],0)),1,1,"")</f>
        <v>4</v>
      </c>
      <c r="BC52" s="79" t="str">
        <f>REPLACE(INDEX(GroupVertices[Group],MATCH(Edges24[[#This Row],[Vertex 2]],GroupVertices[Vertex],0)),1,1,"")</f>
        <v>4</v>
      </c>
      <c r="BD52" s="48">
        <v>0</v>
      </c>
      <c r="BE52" s="49">
        <v>0</v>
      </c>
      <c r="BF52" s="48">
        <v>0</v>
      </c>
      <c r="BG52" s="49">
        <v>0</v>
      </c>
      <c r="BH52" s="48">
        <v>0</v>
      </c>
      <c r="BI52" s="49">
        <v>0</v>
      </c>
      <c r="BJ52" s="48">
        <v>2</v>
      </c>
      <c r="BK52" s="49">
        <v>100</v>
      </c>
      <c r="BL52" s="48">
        <v>2</v>
      </c>
    </row>
    <row r="53" spans="1:64" ht="15">
      <c r="A53" s="65" t="s">
        <v>261</v>
      </c>
      <c r="B53" s="65" t="s">
        <v>301</v>
      </c>
      <c r="C53" s="66"/>
      <c r="D53" s="67"/>
      <c r="E53" s="68"/>
      <c r="F53" s="69"/>
      <c r="G53" s="66"/>
      <c r="H53" s="70"/>
      <c r="I53" s="71"/>
      <c r="J53" s="71"/>
      <c r="K53" s="34" t="s">
        <v>65</v>
      </c>
      <c r="L53" s="78">
        <v>54</v>
      </c>
      <c r="M53" s="78"/>
      <c r="N53" s="73"/>
      <c r="O53" s="80" t="s">
        <v>315</v>
      </c>
      <c r="P53" s="82">
        <v>43565.83064814815</v>
      </c>
      <c r="Q53" s="80" t="s">
        <v>327</v>
      </c>
      <c r="R53" s="80"/>
      <c r="S53" s="80"/>
      <c r="T53" s="80" t="s">
        <v>383</v>
      </c>
      <c r="U53" s="80"/>
      <c r="V53" s="84" t="s">
        <v>453</v>
      </c>
      <c r="W53" s="82">
        <v>43565.83064814815</v>
      </c>
      <c r="X53" s="84" t="s">
        <v>543</v>
      </c>
      <c r="Y53" s="80"/>
      <c r="Z53" s="80"/>
      <c r="AA53" s="86" t="s">
        <v>664</v>
      </c>
      <c r="AB53" s="80"/>
      <c r="AC53" s="80" t="b">
        <v>0</v>
      </c>
      <c r="AD53" s="80">
        <v>0</v>
      </c>
      <c r="AE53" s="86" t="s">
        <v>736</v>
      </c>
      <c r="AF53" s="80" t="b">
        <v>0</v>
      </c>
      <c r="AG53" s="80" t="s">
        <v>741</v>
      </c>
      <c r="AH53" s="80"/>
      <c r="AI53" s="86" t="s">
        <v>736</v>
      </c>
      <c r="AJ53" s="80" t="b">
        <v>0</v>
      </c>
      <c r="AK53" s="80">
        <v>27</v>
      </c>
      <c r="AL53" s="86" t="s">
        <v>713</v>
      </c>
      <c r="AM53" s="80" t="s">
        <v>747</v>
      </c>
      <c r="AN53" s="80" t="b">
        <v>0</v>
      </c>
      <c r="AO53" s="86" t="s">
        <v>713</v>
      </c>
      <c r="AP53" s="80" t="s">
        <v>178</v>
      </c>
      <c r="AQ53" s="80">
        <v>0</v>
      </c>
      <c r="AR53" s="80">
        <v>0</v>
      </c>
      <c r="AS53" s="80"/>
      <c r="AT53" s="80"/>
      <c r="AU53" s="80"/>
      <c r="AV53" s="80"/>
      <c r="AW53" s="80"/>
      <c r="AX53" s="80"/>
      <c r="AY53" s="80"/>
      <c r="AZ53" s="80"/>
      <c r="BA53">
        <v>1</v>
      </c>
      <c r="BB53" s="79" t="str">
        <f>REPLACE(INDEX(GroupVertices[Group],MATCH(Edges24[[#This Row],[Vertex 1]],GroupVertices[Vertex],0)),1,1,"")</f>
        <v>1</v>
      </c>
      <c r="BC53" s="79" t="str">
        <f>REPLACE(INDEX(GroupVertices[Group],MATCH(Edges24[[#This Row],[Vertex 2]],GroupVertices[Vertex],0)),1,1,"")</f>
        <v>1</v>
      </c>
      <c r="BD53" s="48">
        <v>0</v>
      </c>
      <c r="BE53" s="49">
        <v>0</v>
      </c>
      <c r="BF53" s="48">
        <v>2</v>
      </c>
      <c r="BG53" s="49">
        <v>12.5</v>
      </c>
      <c r="BH53" s="48">
        <v>0</v>
      </c>
      <c r="BI53" s="49">
        <v>0</v>
      </c>
      <c r="BJ53" s="48">
        <v>14</v>
      </c>
      <c r="BK53" s="49">
        <v>87.5</v>
      </c>
      <c r="BL53" s="48">
        <v>16</v>
      </c>
    </row>
    <row r="54" spans="1:64" ht="15">
      <c r="A54" s="65" t="s">
        <v>262</v>
      </c>
      <c r="B54" s="65" t="s">
        <v>301</v>
      </c>
      <c r="C54" s="66"/>
      <c r="D54" s="67"/>
      <c r="E54" s="68"/>
      <c r="F54" s="69"/>
      <c r="G54" s="66"/>
      <c r="H54" s="70"/>
      <c r="I54" s="71"/>
      <c r="J54" s="71"/>
      <c r="K54" s="34" t="s">
        <v>65</v>
      </c>
      <c r="L54" s="78">
        <v>55</v>
      </c>
      <c r="M54" s="78"/>
      <c r="N54" s="73"/>
      <c r="O54" s="80" t="s">
        <v>315</v>
      </c>
      <c r="P54" s="82">
        <v>43565.833333333336</v>
      </c>
      <c r="Q54" s="80" t="s">
        <v>327</v>
      </c>
      <c r="R54" s="80"/>
      <c r="S54" s="80"/>
      <c r="T54" s="80" t="s">
        <v>383</v>
      </c>
      <c r="U54" s="80"/>
      <c r="V54" s="84" t="s">
        <v>454</v>
      </c>
      <c r="W54" s="82">
        <v>43565.833333333336</v>
      </c>
      <c r="X54" s="84" t="s">
        <v>544</v>
      </c>
      <c r="Y54" s="80"/>
      <c r="Z54" s="80"/>
      <c r="AA54" s="86" t="s">
        <v>665</v>
      </c>
      <c r="AB54" s="80"/>
      <c r="AC54" s="80" t="b">
        <v>0</v>
      </c>
      <c r="AD54" s="80">
        <v>0</v>
      </c>
      <c r="AE54" s="86" t="s">
        <v>736</v>
      </c>
      <c r="AF54" s="80" t="b">
        <v>0</v>
      </c>
      <c r="AG54" s="80" t="s">
        <v>741</v>
      </c>
      <c r="AH54" s="80"/>
      <c r="AI54" s="86" t="s">
        <v>736</v>
      </c>
      <c r="AJ54" s="80" t="b">
        <v>0</v>
      </c>
      <c r="AK54" s="80">
        <v>27</v>
      </c>
      <c r="AL54" s="86" t="s">
        <v>713</v>
      </c>
      <c r="AM54" s="80" t="s">
        <v>747</v>
      </c>
      <c r="AN54" s="80" t="b">
        <v>0</v>
      </c>
      <c r="AO54" s="86" t="s">
        <v>713</v>
      </c>
      <c r="AP54" s="80" t="s">
        <v>178</v>
      </c>
      <c r="AQ54" s="80">
        <v>0</v>
      </c>
      <c r="AR54" s="80">
        <v>0</v>
      </c>
      <c r="AS54" s="80"/>
      <c r="AT54" s="80"/>
      <c r="AU54" s="80"/>
      <c r="AV54" s="80"/>
      <c r="AW54" s="80"/>
      <c r="AX54" s="80"/>
      <c r="AY54" s="80"/>
      <c r="AZ54" s="80"/>
      <c r="BA54">
        <v>1</v>
      </c>
      <c r="BB54" s="79" t="str">
        <f>REPLACE(INDEX(GroupVertices[Group],MATCH(Edges24[[#This Row],[Vertex 1]],GroupVertices[Vertex],0)),1,1,"")</f>
        <v>1</v>
      </c>
      <c r="BC54" s="79" t="str">
        <f>REPLACE(INDEX(GroupVertices[Group],MATCH(Edges24[[#This Row],[Vertex 2]],GroupVertices[Vertex],0)),1,1,"")</f>
        <v>1</v>
      </c>
      <c r="BD54" s="48">
        <v>0</v>
      </c>
      <c r="BE54" s="49">
        <v>0</v>
      </c>
      <c r="BF54" s="48">
        <v>2</v>
      </c>
      <c r="BG54" s="49">
        <v>12.5</v>
      </c>
      <c r="BH54" s="48">
        <v>0</v>
      </c>
      <c r="BI54" s="49">
        <v>0</v>
      </c>
      <c r="BJ54" s="48">
        <v>14</v>
      </c>
      <c r="BK54" s="49">
        <v>87.5</v>
      </c>
      <c r="BL54" s="48">
        <v>16</v>
      </c>
    </row>
    <row r="55" spans="1:64" ht="15">
      <c r="A55" s="65" t="s">
        <v>263</v>
      </c>
      <c r="B55" s="65" t="s">
        <v>301</v>
      </c>
      <c r="C55" s="66"/>
      <c r="D55" s="67"/>
      <c r="E55" s="68"/>
      <c r="F55" s="69"/>
      <c r="G55" s="66"/>
      <c r="H55" s="70"/>
      <c r="I55" s="71"/>
      <c r="J55" s="71"/>
      <c r="K55" s="34" t="s">
        <v>65</v>
      </c>
      <c r="L55" s="78">
        <v>56</v>
      </c>
      <c r="M55" s="78"/>
      <c r="N55" s="73"/>
      <c r="O55" s="80" t="s">
        <v>315</v>
      </c>
      <c r="P55" s="82">
        <v>43565.88945601852</v>
      </c>
      <c r="Q55" s="80" t="s">
        <v>327</v>
      </c>
      <c r="R55" s="80"/>
      <c r="S55" s="80"/>
      <c r="T55" s="80" t="s">
        <v>383</v>
      </c>
      <c r="U55" s="80"/>
      <c r="V55" s="84" t="s">
        <v>455</v>
      </c>
      <c r="W55" s="82">
        <v>43565.88945601852</v>
      </c>
      <c r="X55" s="84" t="s">
        <v>545</v>
      </c>
      <c r="Y55" s="80"/>
      <c r="Z55" s="80"/>
      <c r="AA55" s="86" t="s">
        <v>666</v>
      </c>
      <c r="AB55" s="80"/>
      <c r="AC55" s="80" t="b">
        <v>0</v>
      </c>
      <c r="AD55" s="80">
        <v>0</v>
      </c>
      <c r="AE55" s="86" t="s">
        <v>736</v>
      </c>
      <c r="AF55" s="80" t="b">
        <v>0</v>
      </c>
      <c r="AG55" s="80" t="s">
        <v>741</v>
      </c>
      <c r="AH55" s="80"/>
      <c r="AI55" s="86" t="s">
        <v>736</v>
      </c>
      <c r="AJ55" s="80" t="b">
        <v>0</v>
      </c>
      <c r="AK55" s="80">
        <v>27</v>
      </c>
      <c r="AL55" s="86" t="s">
        <v>713</v>
      </c>
      <c r="AM55" s="80" t="s">
        <v>748</v>
      </c>
      <c r="AN55" s="80" t="b">
        <v>0</v>
      </c>
      <c r="AO55" s="86" t="s">
        <v>713</v>
      </c>
      <c r="AP55" s="80" t="s">
        <v>178</v>
      </c>
      <c r="AQ55" s="80">
        <v>0</v>
      </c>
      <c r="AR55" s="80">
        <v>0</v>
      </c>
      <c r="AS55" s="80"/>
      <c r="AT55" s="80"/>
      <c r="AU55" s="80"/>
      <c r="AV55" s="80"/>
      <c r="AW55" s="80"/>
      <c r="AX55" s="80"/>
      <c r="AY55" s="80"/>
      <c r="AZ55" s="80"/>
      <c r="BA55">
        <v>1</v>
      </c>
      <c r="BB55" s="79" t="str">
        <f>REPLACE(INDEX(GroupVertices[Group],MATCH(Edges24[[#This Row],[Vertex 1]],GroupVertices[Vertex],0)),1,1,"")</f>
        <v>1</v>
      </c>
      <c r="BC55" s="79" t="str">
        <f>REPLACE(INDEX(GroupVertices[Group],MATCH(Edges24[[#This Row],[Vertex 2]],GroupVertices[Vertex],0)),1,1,"")</f>
        <v>1</v>
      </c>
      <c r="BD55" s="48">
        <v>0</v>
      </c>
      <c r="BE55" s="49">
        <v>0</v>
      </c>
      <c r="BF55" s="48">
        <v>2</v>
      </c>
      <c r="BG55" s="49">
        <v>12.5</v>
      </c>
      <c r="BH55" s="48">
        <v>0</v>
      </c>
      <c r="BI55" s="49">
        <v>0</v>
      </c>
      <c r="BJ55" s="48">
        <v>14</v>
      </c>
      <c r="BK55" s="49">
        <v>87.5</v>
      </c>
      <c r="BL55" s="48">
        <v>16</v>
      </c>
    </row>
    <row r="56" spans="1:64" ht="15">
      <c r="A56" s="65" t="s">
        <v>264</v>
      </c>
      <c r="B56" s="65" t="s">
        <v>301</v>
      </c>
      <c r="C56" s="66"/>
      <c r="D56" s="67"/>
      <c r="E56" s="68"/>
      <c r="F56" s="69"/>
      <c r="G56" s="66"/>
      <c r="H56" s="70"/>
      <c r="I56" s="71"/>
      <c r="J56" s="71"/>
      <c r="K56" s="34" t="s">
        <v>65</v>
      </c>
      <c r="L56" s="78">
        <v>57</v>
      </c>
      <c r="M56" s="78"/>
      <c r="N56" s="73"/>
      <c r="O56" s="80" t="s">
        <v>315</v>
      </c>
      <c r="P56" s="82">
        <v>43565.89261574074</v>
      </c>
      <c r="Q56" s="80" t="s">
        <v>327</v>
      </c>
      <c r="R56" s="80"/>
      <c r="S56" s="80"/>
      <c r="T56" s="80" t="s">
        <v>383</v>
      </c>
      <c r="U56" s="80"/>
      <c r="V56" s="84" t="s">
        <v>456</v>
      </c>
      <c r="W56" s="82">
        <v>43565.89261574074</v>
      </c>
      <c r="X56" s="84" t="s">
        <v>546</v>
      </c>
      <c r="Y56" s="80"/>
      <c r="Z56" s="80"/>
      <c r="AA56" s="86" t="s">
        <v>667</v>
      </c>
      <c r="AB56" s="80"/>
      <c r="AC56" s="80" t="b">
        <v>0</v>
      </c>
      <c r="AD56" s="80">
        <v>0</v>
      </c>
      <c r="AE56" s="86" t="s">
        <v>736</v>
      </c>
      <c r="AF56" s="80" t="b">
        <v>0</v>
      </c>
      <c r="AG56" s="80" t="s">
        <v>741</v>
      </c>
      <c r="AH56" s="80"/>
      <c r="AI56" s="86" t="s">
        <v>736</v>
      </c>
      <c r="AJ56" s="80" t="b">
        <v>0</v>
      </c>
      <c r="AK56" s="80">
        <v>27</v>
      </c>
      <c r="AL56" s="86" t="s">
        <v>713</v>
      </c>
      <c r="AM56" s="80" t="s">
        <v>748</v>
      </c>
      <c r="AN56" s="80" t="b">
        <v>0</v>
      </c>
      <c r="AO56" s="86" t="s">
        <v>713</v>
      </c>
      <c r="AP56" s="80" t="s">
        <v>178</v>
      </c>
      <c r="AQ56" s="80">
        <v>0</v>
      </c>
      <c r="AR56" s="80">
        <v>0</v>
      </c>
      <c r="AS56" s="80"/>
      <c r="AT56" s="80"/>
      <c r="AU56" s="80"/>
      <c r="AV56" s="80"/>
      <c r="AW56" s="80"/>
      <c r="AX56" s="80"/>
      <c r="AY56" s="80"/>
      <c r="AZ56" s="80"/>
      <c r="BA56">
        <v>1</v>
      </c>
      <c r="BB56" s="79" t="str">
        <f>REPLACE(INDEX(GroupVertices[Group],MATCH(Edges24[[#This Row],[Vertex 1]],GroupVertices[Vertex],0)),1,1,"")</f>
        <v>1</v>
      </c>
      <c r="BC56" s="79" t="str">
        <f>REPLACE(INDEX(GroupVertices[Group],MATCH(Edges24[[#This Row],[Vertex 2]],GroupVertices[Vertex],0)),1,1,"")</f>
        <v>1</v>
      </c>
      <c r="BD56" s="48">
        <v>0</v>
      </c>
      <c r="BE56" s="49">
        <v>0</v>
      </c>
      <c r="BF56" s="48">
        <v>2</v>
      </c>
      <c r="BG56" s="49">
        <v>12.5</v>
      </c>
      <c r="BH56" s="48">
        <v>0</v>
      </c>
      <c r="BI56" s="49">
        <v>0</v>
      </c>
      <c r="BJ56" s="48">
        <v>14</v>
      </c>
      <c r="BK56" s="49">
        <v>87.5</v>
      </c>
      <c r="BL56" s="48">
        <v>16</v>
      </c>
    </row>
    <row r="57" spans="1:64" ht="15">
      <c r="A57" s="65" t="s">
        <v>265</v>
      </c>
      <c r="B57" s="65" t="s">
        <v>301</v>
      </c>
      <c r="C57" s="66"/>
      <c r="D57" s="67"/>
      <c r="E57" s="68"/>
      <c r="F57" s="69"/>
      <c r="G57" s="66"/>
      <c r="H57" s="70"/>
      <c r="I57" s="71"/>
      <c r="J57" s="71"/>
      <c r="K57" s="34" t="s">
        <v>65</v>
      </c>
      <c r="L57" s="78">
        <v>58</v>
      </c>
      <c r="M57" s="78"/>
      <c r="N57" s="73"/>
      <c r="O57" s="80" t="s">
        <v>315</v>
      </c>
      <c r="P57" s="82">
        <v>43565.896203703705</v>
      </c>
      <c r="Q57" s="80" t="s">
        <v>327</v>
      </c>
      <c r="R57" s="80"/>
      <c r="S57" s="80"/>
      <c r="T57" s="80" t="s">
        <v>383</v>
      </c>
      <c r="U57" s="80"/>
      <c r="V57" s="84" t="s">
        <v>457</v>
      </c>
      <c r="W57" s="82">
        <v>43565.896203703705</v>
      </c>
      <c r="X57" s="84" t="s">
        <v>547</v>
      </c>
      <c r="Y57" s="80"/>
      <c r="Z57" s="80"/>
      <c r="AA57" s="86" t="s">
        <v>668</v>
      </c>
      <c r="AB57" s="80"/>
      <c r="AC57" s="80" t="b">
        <v>0</v>
      </c>
      <c r="AD57" s="80">
        <v>0</v>
      </c>
      <c r="AE57" s="86" t="s">
        <v>736</v>
      </c>
      <c r="AF57" s="80" t="b">
        <v>0</v>
      </c>
      <c r="AG57" s="80" t="s">
        <v>741</v>
      </c>
      <c r="AH57" s="80"/>
      <c r="AI57" s="86" t="s">
        <v>736</v>
      </c>
      <c r="AJ57" s="80" t="b">
        <v>0</v>
      </c>
      <c r="AK57" s="80">
        <v>27</v>
      </c>
      <c r="AL57" s="86" t="s">
        <v>713</v>
      </c>
      <c r="AM57" s="80" t="s">
        <v>748</v>
      </c>
      <c r="AN57" s="80" t="b">
        <v>0</v>
      </c>
      <c r="AO57" s="86" t="s">
        <v>713</v>
      </c>
      <c r="AP57" s="80" t="s">
        <v>178</v>
      </c>
      <c r="AQ57" s="80">
        <v>0</v>
      </c>
      <c r="AR57" s="80">
        <v>0</v>
      </c>
      <c r="AS57" s="80"/>
      <c r="AT57" s="80"/>
      <c r="AU57" s="80"/>
      <c r="AV57" s="80"/>
      <c r="AW57" s="80"/>
      <c r="AX57" s="80"/>
      <c r="AY57" s="80"/>
      <c r="AZ57" s="80"/>
      <c r="BA57">
        <v>1</v>
      </c>
      <c r="BB57" s="79" t="str">
        <f>REPLACE(INDEX(GroupVertices[Group],MATCH(Edges24[[#This Row],[Vertex 1]],GroupVertices[Vertex],0)),1,1,"")</f>
        <v>1</v>
      </c>
      <c r="BC57" s="79" t="str">
        <f>REPLACE(INDEX(GroupVertices[Group],MATCH(Edges24[[#This Row],[Vertex 2]],GroupVertices[Vertex],0)),1,1,"")</f>
        <v>1</v>
      </c>
      <c r="BD57" s="48">
        <v>0</v>
      </c>
      <c r="BE57" s="49">
        <v>0</v>
      </c>
      <c r="BF57" s="48">
        <v>2</v>
      </c>
      <c r="BG57" s="49">
        <v>12.5</v>
      </c>
      <c r="BH57" s="48">
        <v>0</v>
      </c>
      <c r="BI57" s="49">
        <v>0</v>
      </c>
      <c r="BJ57" s="48">
        <v>14</v>
      </c>
      <c r="BK57" s="49">
        <v>87.5</v>
      </c>
      <c r="BL57" s="48">
        <v>16</v>
      </c>
    </row>
    <row r="58" spans="1:64" ht="15">
      <c r="A58" s="65" t="s">
        <v>266</v>
      </c>
      <c r="B58" s="65" t="s">
        <v>266</v>
      </c>
      <c r="C58" s="66"/>
      <c r="D58" s="67"/>
      <c r="E58" s="68"/>
      <c r="F58" s="69"/>
      <c r="G58" s="66"/>
      <c r="H58" s="70"/>
      <c r="I58" s="71"/>
      <c r="J58" s="71"/>
      <c r="K58" s="34" t="s">
        <v>65</v>
      </c>
      <c r="L58" s="78">
        <v>59</v>
      </c>
      <c r="M58" s="78"/>
      <c r="N58" s="73"/>
      <c r="O58" s="80" t="s">
        <v>178</v>
      </c>
      <c r="P58" s="82">
        <v>43565.934525462966</v>
      </c>
      <c r="Q58" s="80" t="s">
        <v>336</v>
      </c>
      <c r="R58" s="80"/>
      <c r="S58" s="80"/>
      <c r="T58" s="80" t="s">
        <v>381</v>
      </c>
      <c r="U58" s="80"/>
      <c r="V58" s="84" t="s">
        <v>458</v>
      </c>
      <c r="W58" s="82">
        <v>43565.934525462966</v>
      </c>
      <c r="X58" s="84" t="s">
        <v>548</v>
      </c>
      <c r="Y58" s="80"/>
      <c r="Z58" s="80"/>
      <c r="AA58" s="86" t="s">
        <v>669</v>
      </c>
      <c r="AB58" s="80"/>
      <c r="AC58" s="80" t="b">
        <v>0</v>
      </c>
      <c r="AD58" s="80">
        <v>5</v>
      </c>
      <c r="AE58" s="86" t="s">
        <v>736</v>
      </c>
      <c r="AF58" s="80" t="b">
        <v>0</v>
      </c>
      <c r="AG58" s="80" t="s">
        <v>740</v>
      </c>
      <c r="AH58" s="80"/>
      <c r="AI58" s="86" t="s">
        <v>736</v>
      </c>
      <c r="AJ58" s="80" t="b">
        <v>0</v>
      </c>
      <c r="AK58" s="80">
        <v>0</v>
      </c>
      <c r="AL58" s="86" t="s">
        <v>736</v>
      </c>
      <c r="AM58" s="80" t="s">
        <v>748</v>
      </c>
      <c r="AN58" s="80" t="b">
        <v>0</v>
      </c>
      <c r="AO58" s="86" t="s">
        <v>669</v>
      </c>
      <c r="AP58" s="80" t="s">
        <v>178</v>
      </c>
      <c r="AQ58" s="80">
        <v>0</v>
      </c>
      <c r="AR58" s="80">
        <v>0</v>
      </c>
      <c r="AS58" s="80"/>
      <c r="AT58" s="80"/>
      <c r="AU58" s="80"/>
      <c r="AV58" s="80"/>
      <c r="AW58" s="80"/>
      <c r="AX58" s="80"/>
      <c r="AY58" s="80"/>
      <c r="AZ58" s="80"/>
      <c r="BA58">
        <v>1</v>
      </c>
      <c r="BB58" s="79" t="str">
        <f>REPLACE(INDEX(GroupVertices[Group],MATCH(Edges24[[#This Row],[Vertex 1]],GroupVertices[Vertex],0)),1,1,"")</f>
        <v>2</v>
      </c>
      <c r="BC58" s="79" t="str">
        <f>REPLACE(INDEX(GroupVertices[Group],MATCH(Edges24[[#This Row],[Vertex 2]],GroupVertices[Vertex],0)),1,1,"")</f>
        <v>2</v>
      </c>
      <c r="BD58" s="48">
        <v>0</v>
      </c>
      <c r="BE58" s="49">
        <v>0</v>
      </c>
      <c r="BF58" s="48">
        <v>0</v>
      </c>
      <c r="BG58" s="49">
        <v>0</v>
      </c>
      <c r="BH58" s="48">
        <v>0</v>
      </c>
      <c r="BI58" s="49">
        <v>0</v>
      </c>
      <c r="BJ58" s="48">
        <v>1</v>
      </c>
      <c r="BK58" s="49">
        <v>100</v>
      </c>
      <c r="BL58" s="48">
        <v>1</v>
      </c>
    </row>
    <row r="59" spans="1:64" ht="15">
      <c r="A59" s="65" t="s">
        <v>267</v>
      </c>
      <c r="B59" s="65" t="s">
        <v>300</v>
      </c>
      <c r="C59" s="66"/>
      <c r="D59" s="67"/>
      <c r="E59" s="68"/>
      <c r="F59" s="69"/>
      <c r="G59" s="66"/>
      <c r="H59" s="70"/>
      <c r="I59" s="71"/>
      <c r="J59" s="71"/>
      <c r="K59" s="34" t="s">
        <v>65</v>
      </c>
      <c r="L59" s="78">
        <v>60</v>
      </c>
      <c r="M59" s="78"/>
      <c r="N59" s="73"/>
      <c r="O59" s="80" t="s">
        <v>315</v>
      </c>
      <c r="P59" s="82">
        <v>43565.953831018516</v>
      </c>
      <c r="Q59" s="80" t="s">
        <v>328</v>
      </c>
      <c r="R59" s="80"/>
      <c r="S59" s="80"/>
      <c r="T59" s="80"/>
      <c r="U59" s="80"/>
      <c r="V59" s="84" t="s">
        <v>459</v>
      </c>
      <c r="W59" s="82">
        <v>43565.953831018516</v>
      </c>
      <c r="X59" s="84" t="s">
        <v>549</v>
      </c>
      <c r="Y59" s="80"/>
      <c r="Z59" s="80"/>
      <c r="AA59" s="86" t="s">
        <v>670</v>
      </c>
      <c r="AB59" s="80"/>
      <c r="AC59" s="80" t="b">
        <v>0</v>
      </c>
      <c r="AD59" s="80">
        <v>0</v>
      </c>
      <c r="AE59" s="86" t="s">
        <v>736</v>
      </c>
      <c r="AF59" s="80" t="b">
        <v>0</v>
      </c>
      <c r="AG59" s="80" t="s">
        <v>741</v>
      </c>
      <c r="AH59" s="80"/>
      <c r="AI59" s="86" t="s">
        <v>736</v>
      </c>
      <c r="AJ59" s="80" t="b">
        <v>0</v>
      </c>
      <c r="AK59" s="80">
        <v>6</v>
      </c>
      <c r="AL59" s="86" t="s">
        <v>710</v>
      </c>
      <c r="AM59" s="80" t="s">
        <v>747</v>
      </c>
      <c r="AN59" s="80" t="b">
        <v>0</v>
      </c>
      <c r="AO59" s="86" t="s">
        <v>710</v>
      </c>
      <c r="AP59" s="80" t="s">
        <v>178</v>
      </c>
      <c r="AQ59" s="80">
        <v>0</v>
      </c>
      <c r="AR59" s="80">
        <v>0</v>
      </c>
      <c r="AS59" s="80"/>
      <c r="AT59" s="80"/>
      <c r="AU59" s="80"/>
      <c r="AV59" s="80"/>
      <c r="AW59" s="80"/>
      <c r="AX59" s="80"/>
      <c r="AY59" s="80"/>
      <c r="AZ59" s="80"/>
      <c r="BA59">
        <v>1</v>
      </c>
      <c r="BB59" s="79" t="str">
        <f>REPLACE(INDEX(GroupVertices[Group],MATCH(Edges24[[#This Row],[Vertex 1]],GroupVertices[Vertex],0)),1,1,"")</f>
        <v>8</v>
      </c>
      <c r="BC59" s="79" t="str">
        <f>REPLACE(INDEX(GroupVertices[Group],MATCH(Edges24[[#This Row],[Vertex 2]],GroupVertices[Vertex],0)),1,1,"")</f>
        <v>8</v>
      </c>
      <c r="BD59" s="48">
        <v>0</v>
      </c>
      <c r="BE59" s="49">
        <v>0</v>
      </c>
      <c r="BF59" s="48">
        <v>3</v>
      </c>
      <c r="BG59" s="49">
        <v>7.317073170731708</v>
      </c>
      <c r="BH59" s="48">
        <v>0</v>
      </c>
      <c r="BI59" s="49">
        <v>0</v>
      </c>
      <c r="BJ59" s="48">
        <v>38</v>
      </c>
      <c r="BK59" s="49">
        <v>92.6829268292683</v>
      </c>
      <c r="BL59" s="48">
        <v>41</v>
      </c>
    </row>
    <row r="60" spans="1:64" ht="15">
      <c r="A60" s="65" t="s">
        <v>268</v>
      </c>
      <c r="B60" s="65" t="s">
        <v>301</v>
      </c>
      <c r="C60" s="66"/>
      <c r="D60" s="67"/>
      <c r="E60" s="68"/>
      <c r="F60" s="69"/>
      <c r="G60" s="66"/>
      <c r="H60" s="70"/>
      <c r="I60" s="71"/>
      <c r="J60" s="71"/>
      <c r="K60" s="34" t="s">
        <v>65</v>
      </c>
      <c r="L60" s="78">
        <v>61</v>
      </c>
      <c r="M60" s="78"/>
      <c r="N60" s="73"/>
      <c r="O60" s="80" t="s">
        <v>315</v>
      </c>
      <c r="P60" s="82">
        <v>43566.13612268519</v>
      </c>
      <c r="Q60" s="80" t="s">
        <v>327</v>
      </c>
      <c r="R60" s="80"/>
      <c r="S60" s="80"/>
      <c r="T60" s="80" t="s">
        <v>383</v>
      </c>
      <c r="U60" s="80"/>
      <c r="V60" s="84" t="s">
        <v>460</v>
      </c>
      <c r="W60" s="82">
        <v>43566.13612268519</v>
      </c>
      <c r="X60" s="84" t="s">
        <v>550</v>
      </c>
      <c r="Y60" s="80"/>
      <c r="Z60" s="80"/>
      <c r="AA60" s="86" t="s">
        <v>671</v>
      </c>
      <c r="AB60" s="80"/>
      <c r="AC60" s="80" t="b">
        <v>0</v>
      </c>
      <c r="AD60" s="80">
        <v>0</v>
      </c>
      <c r="AE60" s="86" t="s">
        <v>736</v>
      </c>
      <c r="AF60" s="80" t="b">
        <v>0</v>
      </c>
      <c r="AG60" s="80" t="s">
        <v>741</v>
      </c>
      <c r="AH60" s="80"/>
      <c r="AI60" s="86" t="s">
        <v>736</v>
      </c>
      <c r="AJ60" s="80" t="b">
        <v>0</v>
      </c>
      <c r="AK60" s="80">
        <v>27</v>
      </c>
      <c r="AL60" s="86" t="s">
        <v>713</v>
      </c>
      <c r="AM60" s="80" t="s">
        <v>747</v>
      </c>
      <c r="AN60" s="80" t="b">
        <v>0</v>
      </c>
      <c r="AO60" s="86" t="s">
        <v>713</v>
      </c>
      <c r="AP60" s="80" t="s">
        <v>178</v>
      </c>
      <c r="AQ60" s="80">
        <v>0</v>
      </c>
      <c r="AR60" s="80">
        <v>0</v>
      </c>
      <c r="AS60" s="80"/>
      <c r="AT60" s="80"/>
      <c r="AU60" s="80"/>
      <c r="AV60" s="80"/>
      <c r="AW60" s="80"/>
      <c r="AX60" s="80"/>
      <c r="AY60" s="80"/>
      <c r="AZ60" s="80"/>
      <c r="BA60">
        <v>1</v>
      </c>
      <c r="BB60" s="79" t="str">
        <f>REPLACE(INDEX(GroupVertices[Group],MATCH(Edges24[[#This Row],[Vertex 1]],GroupVertices[Vertex],0)),1,1,"")</f>
        <v>1</v>
      </c>
      <c r="BC60" s="79" t="str">
        <f>REPLACE(INDEX(GroupVertices[Group],MATCH(Edges24[[#This Row],[Vertex 2]],GroupVertices[Vertex],0)),1,1,"")</f>
        <v>1</v>
      </c>
      <c r="BD60" s="48">
        <v>0</v>
      </c>
      <c r="BE60" s="49">
        <v>0</v>
      </c>
      <c r="BF60" s="48">
        <v>2</v>
      </c>
      <c r="BG60" s="49">
        <v>12.5</v>
      </c>
      <c r="BH60" s="48">
        <v>0</v>
      </c>
      <c r="BI60" s="49">
        <v>0</v>
      </c>
      <c r="BJ60" s="48">
        <v>14</v>
      </c>
      <c r="BK60" s="49">
        <v>87.5</v>
      </c>
      <c r="BL60" s="48">
        <v>16</v>
      </c>
    </row>
    <row r="61" spans="1:64" ht="15">
      <c r="A61" s="65" t="s">
        <v>269</v>
      </c>
      <c r="B61" s="65" t="s">
        <v>280</v>
      </c>
      <c r="C61" s="66"/>
      <c r="D61" s="67"/>
      <c r="E61" s="68"/>
      <c r="F61" s="69"/>
      <c r="G61" s="66"/>
      <c r="H61" s="70"/>
      <c r="I61" s="71"/>
      <c r="J61" s="71"/>
      <c r="K61" s="34" t="s">
        <v>65</v>
      </c>
      <c r="L61" s="78">
        <v>62</v>
      </c>
      <c r="M61" s="78"/>
      <c r="N61" s="73"/>
      <c r="O61" s="80" t="s">
        <v>315</v>
      </c>
      <c r="P61" s="82">
        <v>43566.17724537037</v>
      </c>
      <c r="Q61" s="80" t="s">
        <v>337</v>
      </c>
      <c r="R61" s="80"/>
      <c r="S61" s="80"/>
      <c r="T61" s="80" t="s">
        <v>386</v>
      </c>
      <c r="U61" s="80"/>
      <c r="V61" s="84" t="s">
        <v>461</v>
      </c>
      <c r="W61" s="82">
        <v>43566.17724537037</v>
      </c>
      <c r="X61" s="84" t="s">
        <v>551</v>
      </c>
      <c r="Y61" s="80"/>
      <c r="Z61" s="80"/>
      <c r="AA61" s="86" t="s">
        <v>672</v>
      </c>
      <c r="AB61" s="80"/>
      <c r="AC61" s="80" t="b">
        <v>0</v>
      </c>
      <c r="AD61" s="80">
        <v>0</v>
      </c>
      <c r="AE61" s="86" t="s">
        <v>736</v>
      </c>
      <c r="AF61" s="80" t="b">
        <v>0</v>
      </c>
      <c r="AG61" s="80" t="s">
        <v>742</v>
      </c>
      <c r="AH61" s="80"/>
      <c r="AI61" s="86" t="s">
        <v>736</v>
      </c>
      <c r="AJ61" s="80" t="b">
        <v>0</v>
      </c>
      <c r="AK61" s="80">
        <v>3</v>
      </c>
      <c r="AL61" s="86" t="s">
        <v>683</v>
      </c>
      <c r="AM61" s="80" t="s">
        <v>747</v>
      </c>
      <c r="AN61" s="80" t="b">
        <v>0</v>
      </c>
      <c r="AO61" s="86" t="s">
        <v>683</v>
      </c>
      <c r="AP61" s="80" t="s">
        <v>178</v>
      </c>
      <c r="AQ61" s="80">
        <v>0</v>
      </c>
      <c r="AR61" s="80">
        <v>0</v>
      </c>
      <c r="AS61" s="80"/>
      <c r="AT61" s="80"/>
      <c r="AU61" s="80"/>
      <c r="AV61" s="80"/>
      <c r="AW61" s="80"/>
      <c r="AX61" s="80"/>
      <c r="AY61" s="80"/>
      <c r="AZ61" s="80"/>
      <c r="BA61">
        <v>1</v>
      </c>
      <c r="BB61" s="79" t="str">
        <f>REPLACE(INDEX(GroupVertices[Group],MATCH(Edges24[[#This Row],[Vertex 1]],GroupVertices[Vertex],0)),1,1,"")</f>
        <v>4</v>
      </c>
      <c r="BC61" s="79" t="str">
        <f>REPLACE(INDEX(GroupVertices[Group],MATCH(Edges24[[#This Row],[Vertex 2]],GroupVertices[Vertex],0)),1,1,"")</f>
        <v>4</v>
      </c>
      <c r="BD61" s="48">
        <v>0</v>
      </c>
      <c r="BE61" s="49">
        <v>0</v>
      </c>
      <c r="BF61" s="48">
        <v>0</v>
      </c>
      <c r="BG61" s="49">
        <v>0</v>
      </c>
      <c r="BH61" s="48">
        <v>0</v>
      </c>
      <c r="BI61" s="49">
        <v>0</v>
      </c>
      <c r="BJ61" s="48">
        <v>22</v>
      </c>
      <c r="BK61" s="49">
        <v>100</v>
      </c>
      <c r="BL61" s="48">
        <v>22</v>
      </c>
    </row>
    <row r="62" spans="1:64" ht="15">
      <c r="A62" s="65" t="s">
        <v>270</v>
      </c>
      <c r="B62" s="65" t="s">
        <v>280</v>
      </c>
      <c r="C62" s="66"/>
      <c r="D62" s="67"/>
      <c r="E62" s="68"/>
      <c r="F62" s="69"/>
      <c r="G62" s="66"/>
      <c r="H62" s="70"/>
      <c r="I62" s="71"/>
      <c r="J62" s="71"/>
      <c r="K62" s="34" t="s">
        <v>65</v>
      </c>
      <c r="L62" s="78">
        <v>63</v>
      </c>
      <c r="M62" s="78"/>
      <c r="N62" s="73"/>
      <c r="O62" s="80" t="s">
        <v>315</v>
      </c>
      <c r="P62" s="82">
        <v>43566.231840277775</v>
      </c>
      <c r="Q62" s="80" t="s">
        <v>337</v>
      </c>
      <c r="R62" s="80"/>
      <c r="S62" s="80"/>
      <c r="T62" s="80" t="s">
        <v>386</v>
      </c>
      <c r="U62" s="80"/>
      <c r="V62" s="84" t="s">
        <v>462</v>
      </c>
      <c r="W62" s="82">
        <v>43566.231840277775</v>
      </c>
      <c r="X62" s="84" t="s">
        <v>552</v>
      </c>
      <c r="Y62" s="80"/>
      <c r="Z62" s="80"/>
      <c r="AA62" s="86" t="s">
        <v>673</v>
      </c>
      <c r="AB62" s="80"/>
      <c r="AC62" s="80" t="b">
        <v>0</v>
      </c>
      <c r="AD62" s="80">
        <v>0</v>
      </c>
      <c r="AE62" s="86" t="s">
        <v>736</v>
      </c>
      <c r="AF62" s="80" t="b">
        <v>0</v>
      </c>
      <c r="AG62" s="80" t="s">
        <v>742</v>
      </c>
      <c r="AH62" s="80"/>
      <c r="AI62" s="86" t="s">
        <v>736</v>
      </c>
      <c r="AJ62" s="80" t="b">
        <v>0</v>
      </c>
      <c r="AK62" s="80">
        <v>3</v>
      </c>
      <c r="AL62" s="86" t="s">
        <v>683</v>
      </c>
      <c r="AM62" s="80" t="s">
        <v>747</v>
      </c>
      <c r="AN62" s="80" t="b">
        <v>0</v>
      </c>
      <c r="AO62" s="86" t="s">
        <v>683</v>
      </c>
      <c r="AP62" s="80" t="s">
        <v>178</v>
      </c>
      <c r="AQ62" s="80">
        <v>0</v>
      </c>
      <c r="AR62" s="80">
        <v>0</v>
      </c>
      <c r="AS62" s="80"/>
      <c r="AT62" s="80"/>
      <c r="AU62" s="80"/>
      <c r="AV62" s="80"/>
      <c r="AW62" s="80"/>
      <c r="AX62" s="80"/>
      <c r="AY62" s="80"/>
      <c r="AZ62" s="80"/>
      <c r="BA62">
        <v>1</v>
      </c>
      <c r="BB62" s="79" t="str">
        <f>REPLACE(INDEX(GroupVertices[Group],MATCH(Edges24[[#This Row],[Vertex 1]],GroupVertices[Vertex],0)),1,1,"")</f>
        <v>4</v>
      </c>
      <c r="BC62" s="79" t="str">
        <f>REPLACE(INDEX(GroupVertices[Group],MATCH(Edges24[[#This Row],[Vertex 2]],GroupVertices[Vertex],0)),1,1,"")</f>
        <v>4</v>
      </c>
      <c r="BD62" s="48">
        <v>0</v>
      </c>
      <c r="BE62" s="49">
        <v>0</v>
      </c>
      <c r="BF62" s="48">
        <v>0</v>
      </c>
      <c r="BG62" s="49">
        <v>0</v>
      </c>
      <c r="BH62" s="48">
        <v>0</v>
      </c>
      <c r="BI62" s="49">
        <v>0</v>
      </c>
      <c r="BJ62" s="48">
        <v>22</v>
      </c>
      <c r="BK62" s="49">
        <v>100</v>
      </c>
      <c r="BL62" s="48">
        <v>22</v>
      </c>
    </row>
    <row r="63" spans="1:64" ht="15">
      <c r="A63" s="65" t="s">
        <v>271</v>
      </c>
      <c r="B63" s="65" t="s">
        <v>271</v>
      </c>
      <c r="C63" s="66"/>
      <c r="D63" s="67"/>
      <c r="E63" s="68"/>
      <c r="F63" s="69"/>
      <c r="G63" s="66"/>
      <c r="H63" s="70"/>
      <c r="I63" s="71"/>
      <c r="J63" s="71"/>
      <c r="K63" s="34" t="s">
        <v>65</v>
      </c>
      <c r="L63" s="78">
        <v>64</v>
      </c>
      <c r="M63" s="78"/>
      <c r="N63" s="73"/>
      <c r="O63" s="80" t="s">
        <v>178</v>
      </c>
      <c r="P63" s="82">
        <v>43566.2502662037</v>
      </c>
      <c r="Q63" s="80" t="s">
        <v>338</v>
      </c>
      <c r="R63" s="80"/>
      <c r="S63" s="80"/>
      <c r="T63" s="80" t="s">
        <v>387</v>
      </c>
      <c r="U63" s="80"/>
      <c r="V63" s="84" t="s">
        <v>463</v>
      </c>
      <c r="W63" s="82">
        <v>43566.2502662037</v>
      </c>
      <c r="X63" s="84" t="s">
        <v>553</v>
      </c>
      <c r="Y63" s="80"/>
      <c r="Z63" s="80"/>
      <c r="AA63" s="86" t="s">
        <v>674</v>
      </c>
      <c r="AB63" s="80"/>
      <c r="AC63" s="80" t="b">
        <v>0</v>
      </c>
      <c r="AD63" s="80">
        <v>0</v>
      </c>
      <c r="AE63" s="86" t="s">
        <v>736</v>
      </c>
      <c r="AF63" s="80" t="b">
        <v>0</v>
      </c>
      <c r="AG63" s="80" t="s">
        <v>743</v>
      </c>
      <c r="AH63" s="80"/>
      <c r="AI63" s="86" t="s">
        <v>736</v>
      </c>
      <c r="AJ63" s="80" t="b">
        <v>0</v>
      </c>
      <c r="AK63" s="80">
        <v>0</v>
      </c>
      <c r="AL63" s="86" t="s">
        <v>736</v>
      </c>
      <c r="AM63" s="80" t="s">
        <v>748</v>
      </c>
      <c r="AN63" s="80" t="b">
        <v>0</v>
      </c>
      <c r="AO63" s="86" t="s">
        <v>674</v>
      </c>
      <c r="AP63" s="80" t="s">
        <v>178</v>
      </c>
      <c r="AQ63" s="80">
        <v>0</v>
      </c>
      <c r="AR63" s="80">
        <v>0</v>
      </c>
      <c r="AS63" s="80"/>
      <c r="AT63" s="80"/>
      <c r="AU63" s="80"/>
      <c r="AV63" s="80"/>
      <c r="AW63" s="80"/>
      <c r="AX63" s="80"/>
      <c r="AY63" s="80"/>
      <c r="AZ63" s="80"/>
      <c r="BA63">
        <v>1</v>
      </c>
      <c r="BB63" s="79" t="str">
        <f>REPLACE(INDEX(GroupVertices[Group],MATCH(Edges24[[#This Row],[Vertex 1]],GroupVertices[Vertex],0)),1,1,"")</f>
        <v>2</v>
      </c>
      <c r="BC63" s="79" t="str">
        <f>REPLACE(INDEX(GroupVertices[Group],MATCH(Edges24[[#This Row],[Vertex 2]],GroupVertices[Vertex],0)),1,1,"")</f>
        <v>2</v>
      </c>
      <c r="BD63" s="48">
        <v>0</v>
      </c>
      <c r="BE63" s="49">
        <v>0</v>
      </c>
      <c r="BF63" s="48">
        <v>0</v>
      </c>
      <c r="BG63" s="49">
        <v>0</v>
      </c>
      <c r="BH63" s="48">
        <v>0</v>
      </c>
      <c r="BI63" s="49">
        <v>0</v>
      </c>
      <c r="BJ63" s="48">
        <v>22</v>
      </c>
      <c r="BK63" s="49">
        <v>100</v>
      </c>
      <c r="BL63" s="48">
        <v>22</v>
      </c>
    </row>
    <row r="64" spans="1:64" ht="15">
      <c r="A64" s="65" t="s">
        <v>272</v>
      </c>
      <c r="B64" s="65" t="s">
        <v>303</v>
      </c>
      <c r="C64" s="66"/>
      <c r="D64" s="67"/>
      <c r="E64" s="68"/>
      <c r="F64" s="69"/>
      <c r="G64" s="66"/>
      <c r="H64" s="70"/>
      <c r="I64" s="71"/>
      <c r="J64" s="71"/>
      <c r="K64" s="34" t="s">
        <v>65</v>
      </c>
      <c r="L64" s="78">
        <v>65</v>
      </c>
      <c r="M64" s="78"/>
      <c r="N64" s="73"/>
      <c r="O64" s="80" t="s">
        <v>315</v>
      </c>
      <c r="P64" s="82">
        <v>43566.25645833334</v>
      </c>
      <c r="Q64" s="80" t="s">
        <v>339</v>
      </c>
      <c r="R64" s="80"/>
      <c r="S64" s="80"/>
      <c r="T64" s="80"/>
      <c r="U64" s="80"/>
      <c r="V64" s="84" t="s">
        <v>464</v>
      </c>
      <c r="W64" s="82">
        <v>43566.25645833334</v>
      </c>
      <c r="X64" s="84" t="s">
        <v>554</v>
      </c>
      <c r="Y64" s="80"/>
      <c r="Z64" s="80"/>
      <c r="AA64" s="86" t="s">
        <v>675</v>
      </c>
      <c r="AB64" s="80"/>
      <c r="AC64" s="80" t="b">
        <v>0</v>
      </c>
      <c r="AD64" s="80">
        <v>0</v>
      </c>
      <c r="AE64" s="86" t="s">
        <v>736</v>
      </c>
      <c r="AF64" s="80" t="b">
        <v>0</v>
      </c>
      <c r="AG64" s="80" t="s">
        <v>741</v>
      </c>
      <c r="AH64" s="80"/>
      <c r="AI64" s="86" t="s">
        <v>736</v>
      </c>
      <c r="AJ64" s="80" t="b">
        <v>0</v>
      </c>
      <c r="AK64" s="80">
        <v>13</v>
      </c>
      <c r="AL64" s="86" t="s">
        <v>718</v>
      </c>
      <c r="AM64" s="80" t="s">
        <v>748</v>
      </c>
      <c r="AN64" s="80" t="b">
        <v>0</v>
      </c>
      <c r="AO64" s="86" t="s">
        <v>718</v>
      </c>
      <c r="AP64" s="80" t="s">
        <v>178</v>
      </c>
      <c r="AQ64" s="80">
        <v>0</v>
      </c>
      <c r="AR64" s="80">
        <v>0</v>
      </c>
      <c r="AS64" s="80"/>
      <c r="AT64" s="80"/>
      <c r="AU64" s="80"/>
      <c r="AV64" s="80"/>
      <c r="AW64" s="80"/>
      <c r="AX64" s="80"/>
      <c r="AY64" s="80"/>
      <c r="AZ64" s="80"/>
      <c r="BA64">
        <v>1</v>
      </c>
      <c r="BB64" s="79" t="str">
        <f>REPLACE(INDEX(GroupVertices[Group],MATCH(Edges24[[#This Row],[Vertex 1]],GroupVertices[Vertex],0)),1,1,"")</f>
        <v>6</v>
      </c>
      <c r="BC64" s="79" t="str">
        <f>REPLACE(INDEX(GroupVertices[Group],MATCH(Edges24[[#This Row],[Vertex 2]],GroupVertices[Vertex],0)),1,1,"")</f>
        <v>6</v>
      </c>
      <c r="BD64" s="48">
        <v>0</v>
      </c>
      <c r="BE64" s="49">
        <v>0</v>
      </c>
      <c r="BF64" s="48">
        <v>4</v>
      </c>
      <c r="BG64" s="49">
        <v>9.090909090909092</v>
      </c>
      <c r="BH64" s="48">
        <v>0</v>
      </c>
      <c r="BI64" s="49">
        <v>0</v>
      </c>
      <c r="BJ64" s="48">
        <v>40</v>
      </c>
      <c r="BK64" s="49">
        <v>90.9090909090909</v>
      </c>
      <c r="BL64" s="48">
        <v>44</v>
      </c>
    </row>
    <row r="65" spans="1:64" ht="15">
      <c r="A65" s="65" t="s">
        <v>273</v>
      </c>
      <c r="B65" s="65" t="s">
        <v>303</v>
      </c>
      <c r="C65" s="66"/>
      <c r="D65" s="67"/>
      <c r="E65" s="68"/>
      <c r="F65" s="69"/>
      <c r="G65" s="66"/>
      <c r="H65" s="70"/>
      <c r="I65" s="71"/>
      <c r="J65" s="71"/>
      <c r="K65" s="34" t="s">
        <v>65</v>
      </c>
      <c r="L65" s="78">
        <v>66</v>
      </c>
      <c r="M65" s="78"/>
      <c r="N65" s="73"/>
      <c r="O65" s="80" t="s">
        <v>315</v>
      </c>
      <c r="P65" s="82">
        <v>43566.25806712963</v>
      </c>
      <c r="Q65" s="80" t="s">
        <v>339</v>
      </c>
      <c r="R65" s="80"/>
      <c r="S65" s="80"/>
      <c r="T65" s="80"/>
      <c r="U65" s="80"/>
      <c r="V65" s="84" t="s">
        <v>465</v>
      </c>
      <c r="W65" s="82">
        <v>43566.25806712963</v>
      </c>
      <c r="X65" s="84" t="s">
        <v>555</v>
      </c>
      <c r="Y65" s="80"/>
      <c r="Z65" s="80"/>
      <c r="AA65" s="86" t="s">
        <v>676</v>
      </c>
      <c r="AB65" s="80"/>
      <c r="AC65" s="80" t="b">
        <v>0</v>
      </c>
      <c r="AD65" s="80">
        <v>0</v>
      </c>
      <c r="AE65" s="86" t="s">
        <v>736</v>
      </c>
      <c r="AF65" s="80" t="b">
        <v>0</v>
      </c>
      <c r="AG65" s="80" t="s">
        <v>741</v>
      </c>
      <c r="AH65" s="80"/>
      <c r="AI65" s="86" t="s">
        <v>736</v>
      </c>
      <c r="AJ65" s="80" t="b">
        <v>0</v>
      </c>
      <c r="AK65" s="80">
        <v>13</v>
      </c>
      <c r="AL65" s="86" t="s">
        <v>718</v>
      </c>
      <c r="AM65" s="80" t="s">
        <v>748</v>
      </c>
      <c r="AN65" s="80" t="b">
        <v>0</v>
      </c>
      <c r="AO65" s="86" t="s">
        <v>718</v>
      </c>
      <c r="AP65" s="80" t="s">
        <v>178</v>
      </c>
      <c r="AQ65" s="80">
        <v>0</v>
      </c>
      <c r="AR65" s="80">
        <v>0</v>
      </c>
      <c r="AS65" s="80"/>
      <c r="AT65" s="80"/>
      <c r="AU65" s="80"/>
      <c r="AV65" s="80"/>
      <c r="AW65" s="80"/>
      <c r="AX65" s="80"/>
      <c r="AY65" s="80"/>
      <c r="AZ65" s="80"/>
      <c r="BA65">
        <v>1</v>
      </c>
      <c r="BB65" s="79" t="str">
        <f>REPLACE(INDEX(GroupVertices[Group],MATCH(Edges24[[#This Row],[Vertex 1]],GroupVertices[Vertex],0)),1,1,"")</f>
        <v>6</v>
      </c>
      <c r="BC65" s="79" t="str">
        <f>REPLACE(INDEX(GroupVertices[Group],MATCH(Edges24[[#This Row],[Vertex 2]],GroupVertices[Vertex],0)),1,1,"")</f>
        <v>6</v>
      </c>
      <c r="BD65" s="48">
        <v>0</v>
      </c>
      <c r="BE65" s="49">
        <v>0</v>
      </c>
      <c r="BF65" s="48">
        <v>4</v>
      </c>
      <c r="BG65" s="49">
        <v>9.090909090909092</v>
      </c>
      <c r="BH65" s="48">
        <v>0</v>
      </c>
      <c r="BI65" s="49">
        <v>0</v>
      </c>
      <c r="BJ65" s="48">
        <v>40</v>
      </c>
      <c r="BK65" s="49">
        <v>90.9090909090909</v>
      </c>
      <c r="BL65" s="48">
        <v>44</v>
      </c>
    </row>
    <row r="66" spans="1:64" ht="15">
      <c r="A66" s="65" t="s">
        <v>274</v>
      </c>
      <c r="B66" s="65" t="s">
        <v>303</v>
      </c>
      <c r="C66" s="66"/>
      <c r="D66" s="67"/>
      <c r="E66" s="68"/>
      <c r="F66" s="69"/>
      <c r="G66" s="66"/>
      <c r="H66" s="70"/>
      <c r="I66" s="71"/>
      <c r="J66" s="71"/>
      <c r="K66" s="34" t="s">
        <v>65</v>
      </c>
      <c r="L66" s="78">
        <v>67</v>
      </c>
      <c r="M66" s="78"/>
      <c r="N66" s="73"/>
      <c r="O66" s="80" t="s">
        <v>315</v>
      </c>
      <c r="P66" s="82">
        <v>43566.262407407405</v>
      </c>
      <c r="Q66" s="80" t="s">
        <v>339</v>
      </c>
      <c r="R66" s="80"/>
      <c r="S66" s="80"/>
      <c r="T66" s="80"/>
      <c r="U66" s="80"/>
      <c r="V66" s="84" t="s">
        <v>466</v>
      </c>
      <c r="W66" s="82">
        <v>43566.262407407405</v>
      </c>
      <c r="X66" s="84" t="s">
        <v>556</v>
      </c>
      <c r="Y66" s="80"/>
      <c r="Z66" s="80"/>
      <c r="AA66" s="86" t="s">
        <v>677</v>
      </c>
      <c r="AB66" s="80"/>
      <c r="AC66" s="80" t="b">
        <v>0</v>
      </c>
      <c r="AD66" s="80">
        <v>0</v>
      </c>
      <c r="AE66" s="86" t="s">
        <v>736</v>
      </c>
      <c r="AF66" s="80" t="b">
        <v>0</v>
      </c>
      <c r="AG66" s="80" t="s">
        <v>741</v>
      </c>
      <c r="AH66" s="80"/>
      <c r="AI66" s="86" t="s">
        <v>736</v>
      </c>
      <c r="AJ66" s="80" t="b">
        <v>0</v>
      </c>
      <c r="AK66" s="80">
        <v>13</v>
      </c>
      <c r="AL66" s="86" t="s">
        <v>718</v>
      </c>
      <c r="AM66" s="80" t="s">
        <v>747</v>
      </c>
      <c r="AN66" s="80" t="b">
        <v>0</v>
      </c>
      <c r="AO66" s="86" t="s">
        <v>718</v>
      </c>
      <c r="AP66" s="80" t="s">
        <v>178</v>
      </c>
      <c r="AQ66" s="80">
        <v>0</v>
      </c>
      <c r="AR66" s="80">
        <v>0</v>
      </c>
      <c r="AS66" s="80"/>
      <c r="AT66" s="80"/>
      <c r="AU66" s="80"/>
      <c r="AV66" s="80"/>
      <c r="AW66" s="80"/>
      <c r="AX66" s="80"/>
      <c r="AY66" s="80"/>
      <c r="AZ66" s="80"/>
      <c r="BA66">
        <v>1</v>
      </c>
      <c r="BB66" s="79" t="str">
        <f>REPLACE(INDEX(GroupVertices[Group],MATCH(Edges24[[#This Row],[Vertex 1]],GroupVertices[Vertex],0)),1,1,"")</f>
        <v>6</v>
      </c>
      <c r="BC66" s="79" t="str">
        <f>REPLACE(INDEX(GroupVertices[Group],MATCH(Edges24[[#This Row],[Vertex 2]],GroupVertices[Vertex],0)),1,1,"")</f>
        <v>6</v>
      </c>
      <c r="BD66" s="48">
        <v>0</v>
      </c>
      <c r="BE66" s="49">
        <v>0</v>
      </c>
      <c r="BF66" s="48">
        <v>4</v>
      </c>
      <c r="BG66" s="49">
        <v>9.090909090909092</v>
      </c>
      <c r="BH66" s="48">
        <v>0</v>
      </c>
      <c r="BI66" s="49">
        <v>0</v>
      </c>
      <c r="BJ66" s="48">
        <v>40</v>
      </c>
      <c r="BK66" s="49">
        <v>90.9090909090909</v>
      </c>
      <c r="BL66" s="48">
        <v>44</v>
      </c>
    </row>
    <row r="67" spans="1:64" ht="15">
      <c r="A67" s="65" t="s">
        <v>275</v>
      </c>
      <c r="B67" s="65" t="s">
        <v>275</v>
      </c>
      <c r="C67" s="66"/>
      <c r="D67" s="67"/>
      <c r="E67" s="68"/>
      <c r="F67" s="69"/>
      <c r="G67" s="66"/>
      <c r="H67" s="70"/>
      <c r="I67" s="71"/>
      <c r="J67" s="71"/>
      <c r="K67" s="34" t="s">
        <v>65</v>
      </c>
      <c r="L67" s="78">
        <v>68</v>
      </c>
      <c r="M67" s="78"/>
      <c r="N67" s="73"/>
      <c r="O67" s="80" t="s">
        <v>178</v>
      </c>
      <c r="P67" s="82">
        <v>43566.27663194444</v>
      </c>
      <c r="Q67" s="80" t="s">
        <v>340</v>
      </c>
      <c r="R67" s="80"/>
      <c r="S67" s="80"/>
      <c r="T67" s="80" t="s">
        <v>381</v>
      </c>
      <c r="U67" s="80"/>
      <c r="V67" s="84" t="s">
        <v>467</v>
      </c>
      <c r="W67" s="82">
        <v>43566.27663194444</v>
      </c>
      <c r="X67" s="84" t="s">
        <v>557</v>
      </c>
      <c r="Y67" s="80"/>
      <c r="Z67" s="80"/>
      <c r="AA67" s="86" t="s">
        <v>678</v>
      </c>
      <c r="AB67" s="80"/>
      <c r="AC67" s="80" t="b">
        <v>0</v>
      </c>
      <c r="AD67" s="80">
        <v>0</v>
      </c>
      <c r="AE67" s="86" t="s">
        <v>736</v>
      </c>
      <c r="AF67" s="80" t="b">
        <v>0</v>
      </c>
      <c r="AG67" s="80" t="s">
        <v>740</v>
      </c>
      <c r="AH67" s="80"/>
      <c r="AI67" s="86" t="s">
        <v>736</v>
      </c>
      <c r="AJ67" s="80" t="b">
        <v>0</v>
      </c>
      <c r="AK67" s="80">
        <v>0</v>
      </c>
      <c r="AL67" s="86" t="s">
        <v>736</v>
      </c>
      <c r="AM67" s="80" t="s">
        <v>751</v>
      </c>
      <c r="AN67" s="80" t="b">
        <v>0</v>
      </c>
      <c r="AO67" s="86" t="s">
        <v>678</v>
      </c>
      <c r="AP67" s="80" t="s">
        <v>178</v>
      </c>
      <c r="AQ67" s="80">
        <v>0</v>
      </c>
      <c r="AR67" s="80">
        <v>0</v>
      </c>
      <c r="AS67" s="80"/>
      <c r="AT67" s="80"/>
      <c r="AU67" s="80"/>
      <c r="AV67" s="80"/>
      <c r="AW67" s="80"/>
      <c r="AX67" s="80"/>
      <c r="AY67" s="80"/>
      <c r="AZ67" s="80"/>
      <c r="BA67">
        <v>1</v>
      </c>
      <c r="BB67" s="79" t="str">
        <f>REPLACE(INDEX(GroupVertices[Group],MATCH(Edges24[[#This Row],[Vertex 1]],GroupVertices[Vertex],0)),1,1,"")</f>
        <v>2</v>
      </c>
      <c r="BC67" s="79" t="str">
        <f>REPLACE(INDEX(GroupVertices[Group],MATCH(Edges24[[#This Row],[Vertex 2]],GroupVertices[Vertex],0)),1,1,"")</f>
        <v>2</v>
      </c>
      <c r="BD67" s="48">
        <v>0</v>
      </c>
      <c r="BE67" s="49">
        <v>0</v>
      </c>
      <c r="BF67" s="48">
        <v>0</v>
      </c>
      <c r="BG67" s="49">
        <v>0</v>
      </c>
      <c r="BH67" s="48">
        <v>0</v>
      </c>
      <c r="BI67" s="49">
        <v>0</v>
      </c>
      <c r="BJ67" s="48">
        <v>1</v>
      </c>
      <c r="BK67" s="49">
        <v>100</v>
      </c>
      <c r="BL67" s="48">
        <v>1</v>
      </c>
    </row>
    <row r="68" spans="1:64" ht="15">
      <c r="A68" s="65" t="s">
        <v>276</v>
      </c>
      <c r="B68" s="65" t="s">
        <v>276</v>
      </c>
      <c r="C68" s="66"/>
      <c r="D68" s="67"/>
      <c r="E68" s="68"/>
      <c r="F68" s="69"/>
      <c r="G68" s="66"/>
      <c r="H68" s="70"/>
      <c r="I68" s="71"/>
      <c r="J68" s="71"/>
      <c r="K68" s="34" t="s">
        <v>65</v>
      </c>
      <c r="L68" s="78">
        <v>69</v>
      </c>
      <c r="M68" s="78"/>
      <c r="N68" s="73"/>
      <c r="O68" s="80" t="s">
        <v>178</v>
      </c>
      <c r="P68" s="82">
        <v>43566.39037037037</v>
      </c>
      <c r="Q68" s="80" t="s">
        <v>341</v>
      </c>
      <c r="R68" s="80"/>
      <c r="S68" s="80"/>
      <c r="T68" s="80" t="s">
        <v>388</v>
      </c>
      <c r="U68" s="80"/>
      <c r="V68" s="84" t="s">
        <v>468</v>
      </c>
      <c r="W68" s="82">
        <v>43566.39037037037</v>
      </c>
      <c r="X68" s="84" t="s">
        <v>558</v>
      </c>
      <c r="Y68" s="80"/>
      <c r="Z68" s="80"/>
      <c r="AA68" s="86" t="s">
        <v>679</v>
      </c>
      <c r="AB68" s="80"/>
      <c r="AC68" s="80" t="b">
        <v>0</v>
      </c>
      <c r="AD68" s="80">
        <v>2</v>
      </c>
      <c r="AE68" s="86" t="s">
        <v>736</v>
      </c>
      <c r="AF68" s="80" t="b">
        <v>0</v>
      </c>
      <c r="AG68" s="80" t="s">
        <v>740</v>
      </c>
      <c r="AH68" s="80"/>
      <c r="AI68" s="86" t="s">
        <v>736</v>
      </c>
      <c r="AJ68" s="80" t="b">
        <v>0</v>
      </c>
      <c r="AK68" s="80">
        <v>0</v>
      </c>
      <c r="AL68" s="86" t="s">
        <v>736</v>
      </c>
      <c r="AM68" s="80" t="s">
        <v>747</v>
      </c>
      <c r="AN68" s="80" t="b">
        <v>0</v>
      </c>
      <c r="AO68" s="86" t="s">
        <v>679</v>
      </c>
      <c r="AP68" s="80" t="s">
        <v>178</v>
      </c>
      <c r="AQ68" s="80">
        <v>0</v>
      </c>
      <c r="AR68" s="80">
        <v>0</v>
      </c>
      <c r="AS68" s="80"/>
      <c r="AT68" s="80"/>
      <c r="AU68" s="80"/>
      <c r="AV68" s="80"/>
      <c r="AW68" s="80"/>
      <c r="AX68" s="80"/>
      <c r="AY68" s="80"/>
      <c r="AZ68" s="80"/>
      <c r="BA68">
        <v>1</v>
      </c>
      <c r="BB68" s="79" t="str">
        <f>REPLACE(INDEX(GroupVertices[Group],MATCH(Edges24[[#This Row],[Vertex 1]],GroupVertices[Vertex],0)),1,1,"")</f>
        <v>2</v>
      </c>
      <c r="BC68" s="79" t="str">
        <f>REPLACE(INDEX(GroupVertices[Group],MATCH(Edges24[[#This Row],[Vertex 2]],GroupVertices[Vertex],0)),1,1,"")</f>
        <v>2</v>
      </c>
      <c r="BD68" s="48">
        <v>0</v>
      </c>
      <c r="BE68" s="49">
        <v>0</v>
      </c>
      <c r="BF68" s="48">
        <v>0</v>
      </c>
      <c r="BG68" s="49">
        <v>0</v>
      </c>
      <c r="BH68" s="48">
        <v>0</v>
      </c>
      <c r="BI68" s="49">
        <v>0</v>
      </c>
      <c r="BJ68" s="48">
        <v>3</v>
      </c>
      <c r="BK68" s="49">
        <v>100</v>
      </c>
      <c r="BL68" s="48">
        <v>3</v>
      </c>
    </row>
    <row r="69" spans="1:64" ht="15">
      <c r="A69" s="65" t="s">
        <v>277</v>
      </c>
      <c r="B69" s="65" t="s">
        <v>277</v>
      </c>
      <c r="C69" s="66"/>
      <c r="D69" s="67"/>
      <c r="E69" s="68"/>
      <c r="F69" s="69"/>
      <c r="G69" s="66"/>
      <c r="H69" s="70"/>
      <c r="I69" s="71"/>
      <c r="J69" s="71"/>
      <c r="K69" s="34" t="s">
        <v>65</v>
      </c>
      <c r="L69" s="78">
        <v>70</v>
      </c>
      <c r="M69" s="78"/>
      <c r="N69" s="73"/>
      <c r="O69" s="80" t="s">
        <v>178</v>
      </c>
      <c r="P69" s="82">
        <v>43566.39487268519</v>
      </c>
      <c r="Q69" s="80" t="s">
        <v>342</v>
      </c>
      <c r="R69" s="80"/>
      <c r="S69" s="80"/>
      <c r="T69" s="80" t="s">
        <v>381</v>
      </c>
      <c r="U69" s="80"/>
      <c r="V69" s="84" t="s">
        <v>469</v>
      </c>
      <c r="W69" s="82">
        <v>43566.39487268519</v>
      </c>
      <c r="X69" s="84" t="s">
        <v>559</v>
      </c>
      <c r="Y69" s="80"/>
      <c r="Z69" s="80"/>
      <c r="AA69" s="86" t="s">
        <v>680</v>
      </c>
      <c r="AB69" s="80"/>
      <c r="AC69" s="80" t="b">
        <v>0</v>
      </c>
      <c r="AD69" s="80">
        <v>1</v>
      </c>
      <c r="AE69" s="86" t="s">
        <v>736</v>
      </c>
      <c r="AF69" s="80" t="b">
        <v>0</v>
      </c>
      <c r="AG69" s="80" t="s">
        <v>744</v>
      </c>
      <c r="AH69" s="80"/>
      <c r="AI69" s="86" t="s">
        <v>736</v>
      </c>
      <c r="AJ69" s="80" t="b">
        <v>0</v>
      </c>
      <c r="AK69" s="80">
        <v>0</v>
      </c>
      <c r="AL69" s="86" t="s">
        <v>736</v>
      </c>
      <c r="AM69" s="80" t="s">
        <v>747</v>
      </c>
      <c r="AN69" s="80" t="b">
        <v>0</v>
      </c>
      <c r="AO69" s="86" t="s">
        <v>680</v>
      </c>
      <c r="AP69" s="80" t="s">
        <v>178</v>
      </c>
      <c r="AQ69" s="80">
        <v>0</v>
      </c>
      <c r="AR69" s="80">
        <v>0</v>
      </c>
      <c r="AS69" s="80"/>
      <c r="AT69" s="80"/>
      <c r="AU69" s="80"/>
      <c r="AV69" s="80"/>
      <c r="AW69" s="80"/>
      <c r="AX69" s="80"/>
      <c r="AY69" s="80"/>
      <c r="AZ69" s="80"/>
      <c r="BA69">
        <v>1</v>
      </c>
      <c r="BB69" s="79" t="str">
        <f>REPLACE(INDEX(GroupVertices[Group],MATCH(Edges24[[#This Row],[Vertex 1]],GroupVertices[Vertex],0)),1,1,"")</f>
        <v>2</v>
      </c>
      <c r="BC69" s="79" t="str">
        <f>REPLACE(INDEX(GroupVertices[Group],MATCH(Edges24[[#This Row],[Vertex 2]],GroupVertices[Vertex],0)),1,1,"")</f>
        <v>2</v>
      </c>
      <c r="BD69" s="48">
        <v>0</v>
      </c>
      <c r="BE69" s="49">
        <v>0</v>
      </c>
      <c r="BF69" s="48">
        <v>0</v>
      </c>
      <c r="BG69" s="49">
        <v>0</v>
      </c>
      <c r="BH69" s="48">
        <v>0</v>
      </c>
      <c r="BI69" s="49">
        <v>0</v>
      </c>
      <c r="BJ69" s="48">
        <v>43</v>
      </c>
      <c r="BK69" s="49">
        <v>100</v>
      </c>
      <c r="BL69" s="48">
        <v>43</v>
      </c>
    </row>
    <row r="70" spans="1:64" ht="15">
      <c r="A70" s="65" t="s">
        <v>278</v>
      </c>
      <c r="B70" s="65" t="s">
        <v>278</v>
      </c>
      <c r="C70" s="66"/>
      <c r="D70" s="67"/>
      <c r="E70" s="68"/>
      <c r="F70" s="69"/>
      <c r="G70" s="66"/>
      <c r="H70" s="70"/>
      <c r="I70" s="71"/>
      <c r="J70" s="71"/>
      <c r="K70" s="34" t="s">
        <v>65</v>
      </c>
      <c r="L70" s="78">
        <v>71</v>
      </c>
      <c r="M70" s="78"/>
      <c r="N70" s="73"/>
      <c r="O70" s="80" t="s">
        <v>178</v>
      </c>
      <c r="P70" s="82">
        <v>43566.39549768518</v>
      </c>
      <c r="Q70" s="80" t="s">
        <v>343</v>
      </c>
      <c r="R70" s="80"/>
      <c r="S70" s="80"/>
      <c r="T70" s="80" t="s">
        <v>389</v>
      </c>
      <c r="U70" s="80"/>
      <c r="V70" s="84" t="s">
        <v>470</v>
      </c>
      <c r="W70" s="82">
        <v>43566.39549768518</v>
      </c>
      <c r="X70" s="84" t="s">
        <v>560</v>
      </c>
      <c r="Y70" s="80"/>
      <c r="Z70" s="80"/>
      <c r="AA70" s="86" t="s">
        <v>681</v>
      </c>
      <c r="AB70" s="80"/>
      <c r="AC70" s="80" t="b">
        <v>0</v>
      </c>
      <c r="AD70" s="80">
        <v>5</v>
      </c>
      <c r="AE70" s="86" t="s">
        <v>736</v>
      </c>
      <c r="AF70" s="80" t="b">
        <v>0</v>
      </c>
      <c r="AG70" s="80" t="s">
        <v>742</v>
      </c>
      <c r="AH70" s="80"/>
      <c r="AI70" s="86" t="s">
        <v>736</v>
      </c>
      <c r="AJ70" s="80" t="b">
        <v>0</v>
      </c>
      <c r="AK70" s="80">
        <v>0</v>
      </c>
      <c r="AL70" s="86" t="s">
        <v>736</v>
      </c>
      <c r="AM70" s="80" t="s">
        <v>747</v>
      </c>
      <c r="AN70" s="80" t="b">
        <v>0</v>
      </c>
      <c r="AO70" s="86" t="s">
        <v>681</v>
      </c>
      <c r="AP70" s="80" t="s">
        <v>178</v>
      </c>
      <c r="AQ70" s="80">
        <v>0</v>
      </c>
      <c r="AR70" s="80">
        <v>0</v>
      </c>
      <c r="AS70" s="80"/>
      <c r="AT70" s="80"/>
      <c r="AU70" s="80"/>
      <c r="AV70" s="80"/>
      <c r="AW70" s="80"/>
      <c r="AX70" s="80"/>
      <c r="AY70" s="80"/>
      <c r="AZ70" s="80"/>
      <c r="BA70">
        <v>1</v>
      </c>
      <c r="BB70" s="79" t="str">
        <f>REPLACE(INDEX(GroupVertices[Group],MATCH(Edges24[[#This Row],[Vertex 1]],GroupVertices[Vertex],0)),1,1,"")</f>
        <v>2</v>
      </c>
      <c r="BC70" s="79" t="str">
        <f>REPLACE(INDEX(GroupVertices[Group],MATCH(Edges24[[#This Row],[Vertex 2]],GroupVertices[Vertex],0)),1,1,"")</f>
        <v>2</v>
      </c>
      <c r="BD70" s="48">
        <v>0</v>
      </c>
      <c r="BE70" s="49">
        <v>0</v>
      </c>
      <c r="BF70" s="48">
        <v>0</v>
      </c>
      <c r="BG70" s="49">
        <v>0</v>
      </c>
      <c r="BH70" s="48">
        <v>0</v>
      </c>
      <c r="BI70" s="49">
        <v>0</v>
      </c>
      <c r="BJ70" s="48">
        <v>11</v>
      </c>
      <c r="BK70" s="49">
        <v>100</v>
      </c>
      <c r="BL70" s="48">
        <v>11</v>
      </c>
    </row>
    <row r="71" spans="1:64" ht="15">
      <c r="A71" s="65" t="s">
        <v>279</v>
      </c>
      <c r="B71" s="65" t="s">
        <v>279</v>
      </c>
      <c r="C71" s="66"/>
      <c r="D71" s="67"/>
      <c r="E71" s="68"/>
      <c r="F71" s="69"/>
      <c r="G71" s="66"/>
      <c r="H71" s="70"/>
      <c r="I71" s="71"/>
      <c r="J71" s="71"/>
      <c r="K71" s="34" t="s">
        <v>65</v>
      </c>
      <c r="L71" s="78">
        <v>72</v>
      </c>
      <c r="M71" s="78"/>
      <c r="N71" s="73"/>
      <c r="O71" s="80" t="s">
        <v>178</v>
      </c>
      <c r="P71" s="82">
        <v>43566.43763888889</v>
      </c>
      <c r="Q71" s="80" t="s">
        <v>344</v>
      </c>
      <c r="R71" s="80"/>
      <c r="S71" s="80"/>
      <c r="T71" s="80" t="s">
        <v>381</v>
      </c>
      <c r="U71" s="80"/>
      <c r="V71" s="84" t="s">
        <v>471</v>
      </c>
      <c r="W71" s="82">
        <v>43566.43763888889</v>
      </c>
      <c r="X71" s="84" t="s">
        <v>561</v>
      </c>
      <c r="Y71" s="80"/>
      <c r="Z71" s="80"/>
      <c r="AA71" s="86" t="s">
        <v>682</v>
      </c>
      <c r="AB71" s="80"/>
      <c r="AC71" s="80" t="b">
        <v>0</v>
      </c>
      <c r="AD71" s="80">
        <v>2</v>
      </c>
      <c r="AE71" s="86" t="s">
        <v>736</v>
      </c>
      <c r="AF71" s="80" t="b">
        <v>0</v>
      </c>
      <c r="AG71" s="80" t="s">
        <v>742</v>
      </c>
      <c r="AH71" s="80"/>
      <c r="AI71" s="86" t="s">
        <v>736</v>
      </c>
      <c r="AJ71" s="80" t="b">
        <v>0</v>
      </c>
      <c r="AK71" s="80">
        <v>0</v>
      </c>
      <c r="AL71" s="86" t="s">
        <v>736</v>
      </c>
      <c r="AM71" s="80" t="s">
        <v>748</v>
      </c>
      <c r="AN71" s="80" t="b">
        <v>0</v>
      </c>
      <c r="AO71" s="86" t="s">
        <v>682</v>
      </c>
      <c r="AP71" s="80" t="s">
        <v>178</v>
      </c>
      <c r="AQ71" s="80">
        <v>0</v>
      </c>
      <c r="AR71" s="80">
        <v>0</v>
      </c>
      <c r="AS71" s="80"/>
      <c r="AT71" s="80"/>
      <c r="AU71" s="80"/>
      <c r="AV71" s="80"/>
      <c r="AW71" s="80"/>
      <c r="AX71" s="80"/>
      <c r="AY71" s="80"/>
      <c r="AZ71" s="80"/>
      <c r="BA71">
        <v>1</v>
      </c>
      <c r="BB71" s="79" t="str">
        <f>REPLACE(INDEX(GroupVertices[Group],MATCH(Edges24[[#This Row],[Vertex 1]],GroupVertices[Vertex],0)),1,1,"")</f>
        <v>2</v>
      </c>
      <c r="BC71" s="79" t="str">
        <f>REPLACE(INDEX(GroupVertices[Group],MATCH(Edges24[[#This Row],[Vertex 2]],GroupVertices[Vertex],0)),1,1,"")</f>
        <v>2</v>
      </c>
      <c r="BD71" s="48">
        <v>0</v>
      </c>
      <c r="BE71" s="49">
        <v>0</v>
      </c>
      <c r="BF71" s="48">
        <v>0</v>
      </c>
      <c r="BG71" s="49">
        <v>0</v>
      </c>
      <c r="BH71" s="48">
        <v>0</v>
      </c>
      <c r="BI71" s="49">
        <v>0</v>
      </c>
      <c r="BJ71" s="48">
        <v>34</v>
      </c>
      <c r="BK71" s="49">
        <v>100</v>
      </c>
      <c r="BL71" s="48">
        <v>34</v>
      </c>
    </row>
    <row r="72" spans="1:64" ht="15">
      <c r="A72" s="65" t="s">
        <v>280</v>
      </c>
      <c r="B72" s="65" t="s">
        <v>280</v>
      </c>
      <c r="C72" s="66"/>
      <c r="D72" s="67"/>
      <c r="E72" s="68"/>
      <c r="F72" s="69"/>
      <c r="G72" s="66"/>
      <c r="H72" s="70"/>
      <c r="I72" s="71"/>
      <c r="J72" s="71"/>
      <c r="K72" s="34" t="s">
        <v>65</v>
      </c>
      <c r="L72" s="78">
        <v>73</v>
      </c>
      <c r="M72" s="78"/>
      <c r="N72" s="73"/>
      <c r="O72" s="80" t="s">
        <v>178</v>
      </c>
      <c r="P72" s="82">
        <v>43565.86478009259</v>
      </c>
      <c r="Q72" s="80" t="s">
        <v>337</v>
      </c>
      <c r="R72" s="80"/>
      <c r="S72" s="80"/>
      <c r="T72" s="80" t="s">
        <v>390</v>
      </c>
      <c r="U72" s="84" t="s">
        <v>400</v>
      </c>
      <c r="V72" s="84" t="s">
        <v>400</v>
      </c>
      <c r="W72" s="82">
        <v>43565.86478009259</v>
      </c>
      <c r="X72" s="84" t="s">
        <v>562</v>
      </c>
      <c r="Y72" s="80"/>
      <c r="Z72" s="80"/>
      <c r="AA72" s="86" t="s">
        <v>683</v>
      </c>
      <c r="AB72" s="80"/>
      <c r="AC72" s="80" t="b">
        <v>0</v>
      </c>
      <c r="AD72" s="80">
        <v>9</v>
      </c>
      <c r="AE72" s="86" t="s">
        <v>736</v>
      </c>
      <c r="AF72" s="80" t="b">
        <v>0</v>
      </c>
      <c r="AG72" s="80" t="s">
        <v>742</v>
      </c>
      <c r="AH72" s="80"/>
      <c r="AI72" s="86" t="s">
        <v>736</v>
      </c>
      <c r="AJ72" s="80" t="b">
        <v>0</v>
      </c>
      <c r="AK72" s="80">
        <v>3</v>
      </c>
      <c r="AL72" s="86" t="s">
        <v>736</v>
      </c>
      <c r="AM72" s="80" t="s">
        <v>748</v>
      </c>
      <c r="AN72" s="80" t="b">
        <v>0</v>
      </c>
      <c r="AO72" s="86" t="s">
        <v>683</v>
      </c>
      <c r="AP72" s="80" t="s">
        <v>178</v>
      </c>
      <c r="AQ72" s="80">
        <v>0</v>
      </c>
      <c r="AR72" s="80">
        <v>0</v>
      </c>
      <c r="AS72" s="80"/>
      <c r="AT72" s="80"/>
      <c r="AU72" s="80"/>
      <c r="AV72" s="80"/>
      <c r="AW72" s="80"/>
      <c r="AX72" s="80"/>
      <c r="AY72" s="80"/>
      <c r="AZ72" s="80"/>
      <c r="BA72">
        <v>1</v>
      </c>
      <c r="BB72" s="79" t="str">
        <f>REPLACE(INDEX(GroupVertices[Group],MATCH(Edges24[[#This Row],[Vertex 1]],GroupVertices[Vertex],0)),1,1,"")</f>
        <v>4</v>
      </c>
      <c r="BC72" s="79" t="str">
        <f>REPLACE(INDEX(GroupVertices[Group],MATCH(Edges24[[#This Row],[Vertex 2]],GroupVertices[Vertex],0)),1,1,"")</f>
        <v>4</v>
      </c>
      <c r="BD72" s="48">
        <v>0</v>
      </c>
      <c r="BE72" s="49">
        <v>0</v>
      </c>
      <c r="BF72" s="48">
        <v>0</v>
      </c>
      <c r="BG72" s="49">
        <v>0</v>
      </c>
      <c r="BH72" s="48">
        <v>0</v>
      </c>
      <c r="BI72" s="49">
        <v>0</v>
      </c>
      <c r="BJ72" s="48">
        <v>22</v>
      </c>
      <c r="BK72" s="49">
        <v>100</v>
      </c>
      <c r="BL72" s="48">
        <v>22</v>
      </c>
    </row>
    <row r="73" spans="1:64" ht="15">
      <c r="A73" s="65" t="s">
        <v>281</v>
      </c>
      <c r="B73" s="65" t="s">
        <v>280</v>
      </c>
      <c r="C73" s="66"/>
      <c r="D73" s="67"/>
      <c r="E73" s="68"/>
      <c r="F73" s="69"/>
      <c r="G73" s="66"/>
      <c r="H73" s="70"/>
      <c r="I73" s="71"/>
      <c r="J73" s="71"/>
      <c r="K73" s="34" t="s">
        <v>65</v>
      </c>
      <c r="L73" s="78">
        <v>74</v>
      </c>
      <c r="M73" s="78"/>
      <c r="N73" s="73"/>
      <c r="O73" s="80" t="s">
        <v>315</v>
      </c>
      <c r="P73" s="82">
        <v>43566.14394675926</v>
      </c>
      <c r="Q73" s="80" t="s">
        <v>337</v>
      </c>
      <c r="R73" s="80"/>
      <c r="S73" s="80"/>
      <c r="T73" s="80" t="s">
        <v>386</v>
      </c>
      <c r="U73" s="80"/>
      <c r="V73" s="84" t="s">
        <v>472</v>
      </c>
      <c r="W73" s="82">
        <v>43566.14394675926</v>
      </c>
      <c r="X73" s="84" t="s">
        <v>563</v>
      </c>
      <c r="Y73" s="80"/>
      <c r="Z73" s="80"/>
      <c r="AA73" s="86" t="s">
        <v>684</v>
      </c>
      <c r="AB73" s="80"/>
      <c r="AC73" s="80" t="b">
        <v>0</v>
      </c>
      <c r="AD73" s="80">
        <v>0</v>
      </c>
      <c r="AE73" s="86" t="s">
        <v>736</v>
      </c>
      <c r="AF73" s="80" t="b">
        <v>0</v>
      </c>
      <c r="AG73" s="80" t="s">
        <v>742</v>
      </c>
      <c r="AH73" s="80"/>
      <c r="AI73" s="86" t="s">
        <v>736</v>
      </c>
      <c r="AJ73" s="80" t="b">
        <v>0</v>
      </c>
      <c r="AK73" s="80">
        <v>3</v>
      </c>
      <c r="AL73" s="86" t="s">
        <v>683</v>
      </c>
      <c r="AM73" s="80" t="s">
        <v>748</v>
      </c>
      <c r="AN73" s="80" t="b">
        <v>0</v>
      </c>
      <c r="AO73" s="86" t="s">
        <v>683</v>
      </c>
      <c r="AP73" s="80" t="s">
        <v>178</v>
      </c>
      <c r="AQ73" s="80">
        <v>0</v>
      </c>
      <c r="AR73" s="80">
        <v>0</v>
      </c>
      <c r="AS73" s="80"/>
      <c r="AT73" s="80"/>
      <c r="AU73" s="80"/>
      <c r="AV73" s="80"/>
      <c r="AW73" s="80"/>
      <c r="AX73" s="80"/>
      <c r="AY73" s="80"/>
      <c r="AZ73" s="80"/>
      <c r="BA73">
        <v>1</v>
      </c>
      <c r="BB73" s="79" t="str">
        <f>REPLACE(INDEX(GroupVertices[Group],MATCH(Edges24[[#This Row],[Vertex 1]],GroupVertices[Vertex],0)),1,1,"")</f>
        <v>4</v>
      </c>
      <c r="BC73" s="79" t="str">
        <f>REPLACE(INDEX(GroupVertices[Group],MATCH(Edges24[[#This Row],[Vertex 2]],GroupVertices[Vertex],0)),1,1,"")</f>
        <v>4</v>
      </c>
      <c r="BD73" s="48">
        <v>0</v>
      </c>
      <c r="BE73" s="49">
        <v>0</v>
      </c>
      <c r="BF73" s="48">
        <v>0</v>
      </c>
      <c r="BG73" s="49">
        <v>0</v>
      </c>
      <c r="BH73" s="48">
        <v>0</v>
      </c>
      <c r="BI73" s="49">
        <v>0</v>
      </c>
      <c r="BJ73" s="48">
        <v>22</v>
      </c>
      <c r="BK73" s="49">
        <v>100</v>
      </c>
      <c r="BL73" s="48">
        <v>22</v>
      </c>
    </row>
    <row r="74" spans="1:64" ht="15">
      <c r="A74" s="65" t="s">
        <v>281</v>
      </c>
      <c r="B74" s="65" t="s">
        <v>301</v>
      </c>
      <c r="C74" s="66"/>
      <c r="D74" s="67"/>
      <c r="E74" s="68"/>
      <c r="F74" s="69"/>
      <c r="G74" s="66"/>
      <c r="H74" s="70"/>
      <c r="I74" s="71"/>
      <c r="J74" s="71"/>
      <c r="K74" s="34" t="s">
        <v>65</v>
      </c>
      <c r="L74" s="78">
        <v>75</v>
      </c>
      <c r="M74" s="78"/>
      <c r="N74" s="73"/>
      <c r="O74" s="80" t="s">
        <v>315</v>
      </c>
      <c r="P74" s="82">
        <v>43565.889328703706</v>
      </c>
      <c r="Q74" s="80" t="s">
        <v>327</v>
      </c>
      <c r="R74" s="80"/>
      <c r="S74" s="80"/>
      <c r="T74" s="80" t="s">
        <v>383</v>
      </c>
      <c r="U74" s="80"/>
      <c r="V74" s="84" t="s">
        <v>472</v>
      </c>
      <c r="W74" s="82">
        <v>43565.889328703706</v>
      </c>
      <c r="X74" s="84" t="s">
        <v>564</v>
      </c>
      <c r="Y74" s="80"/>
      <c r="Z74" s="80"/>
      <c r="AA74" s="86" t="s">
        <v>685</v>
      </c>
      <c r="AB74" s="80"/>
      <c r="AC74" s="80" t="b">
        <v>0</v>
      </c>
      <c r="AD74" s="80">
        <v>0</v>
      </c>
      <c r="AE74" s="86" t="s">
        <v>736</v>
      </c>
      <c r="AF74" s="80" t="b">
        <v>0</v>
      </c>
      <c r="AG74" s="80" t="s">
        <v>741</v>
      </c>
      <c r="AH74" s="80"/>
      <c r="AI74" s="86" t="s">
        <v>736</v>
      </c>
      <c r="AJ74" s="80" t="b">
        <v>0</v>
      </c>
      <c r="AK74" s="80">
        <v>27</v>
      </c>
      <c r="AL74" s="86" t="s">
        <v>713</v>
      </c>
      <c r="AM74" s="80" t="s">
        <v>748</v>
      </c>
      <c r="AN74" s="80" t="b">
        <v>0</v>
      </c>
      <c r="AO74" s="86" t="s">
        <v>713</v>
      </c>
      <c r="AP74" s="80" t="s">
        <v>178</v>
      </c>
      <c r="AQ74" s="80">
        <v>0</v>
      </c>
      <c r="AR74" s="80">
        <v>0</v>
      </c>
      <c r="AS74" s="80"/>
      <c r="AT74" s="80"/>
      <c r="AU74" s="80"/>
      <c r="AV74" s="80"/>
      <c r="AW74" s="80"/>
      <c r="AX74" s="80"/>
      <c r="AY74" s="80"/>
      <c r="AZ74" s="80"/>
      <c r="BA74">
        <v>1</v>
      </c>
      <c r="BB74" s="79" t="str">
        <f>REPLACE(INDEX(GroupVertices[Group],MATCH(Edges24[[#This Row],[Vertex 1]],GroupVertices[Vertex],0)),1,1,"")</f>
        <v>4</v>
      </c>
      <c r="BC74" s="79" t="str">
        <f>REPLACE(INDEX(GroupVertices[Group],MATCH(Edges24[[#This Row],[Vertex 2]],GroupVertices[Vertex],0)),1,1,"")</f>
        <v>1</v>
      </c>
      <c r="BD74" s="48">
        <v>0</v>
      </c>
      <c r="BE74" s="49">
        <v>0</v>
      </c>
      <c r="BF74" s="48">
        <v>2</v>
      </c>
      <c r="BG74" s="49">
        <v>12.5</v>
      </c>
      <c r="BH74" s="48">
        <v>0</v>
      </c>
      <c r="BI74" s="49">
        <v>0</v>
      </c>
      <c r="BJ74" s="48">
        <v>14</v>
      </c>
      <c r="BK74" s="49">
        <v>87.5</v>
      </c>
      <c r="BL74" s="48">
        <v>16</v>
      </c>
    </row>
    <row r="75" spans="1:64" ht="15">
      <c r="A75" s="65" t="s">
        <v>281</v>
      </c>
      <c r="B75" s="65" t="s">
        <v>300</v>
      </c>
      <c r="C75" s="66"/>
      <c r="D75" s="67"/>
      <c r="E75" s="68"/>
      <c r="F75" s="69"/>
      <c r="G75" s="66"/>
      <c r="H75" s="70"/>
      <c r="I75" s="71"/>
      <c r="J75" s="71"/>
      <c r="K75" s="34" t="s">
        <v>65</v>
      </c>
      <c r="L75" s="78">
        <v>76</v>
      </c>
      <c r="M75" s="78"/>
      <c r="N75" s="73"/>
      <c r="O75" s="80" t="s">
        <v>315</v>
      </c>
      <c r="P75" s="82">
        <v>43565.88945601852</v>
      </c>
      <c r="Q75" s="80" t="s">
        <v>328</v>
      </c>
      <c r="R75" s="80"/>
      <c r="S75" s="80"/>
      <c r="T75" s="80"/>
      <c r="U75" s="80"/>
      <c r="V75" s="84" t="s">
        <v>472</v>
      </c>
      <c r="W75" s="82">
        <v>43565.88945601852</v>
      </c>
      <c r="X75" s="84" t="s">
        <v>565</v>
      </c>
      <c r="Y75" s="80"/>
      <c r="Z75" s="80"/>
      <c r="AA75" s="86" t="s">
        <v>686</v>
      </c>
      <c r="AB75" s="80"/>
      <c r="AC75" s="80" t="b">
        <v>0</v>
      </c>
      <c r="AD75" s="80">
        <v>0</v>
      </c>
      <c r="AE75" s="86" t="s">
        <v>736</v>
      </c>
      <c r="AF75" s="80" t="b">
        <v>0</v>
      </c>
      <c r="AG75" s="80" t="s">
        <v>741</v>
      </c>
      <c r="AH75" s="80"/>
      <c r="AI75" s="86" t="s">
        <v>736</v>
      </c>
      <c r="AJ75" s="80" t="b">
        <v>0</v>
      </c>
      <c r="AK75" s="80">
        <v>6</v>
      </c>
      <c r="AL75" s="86" t="s">
        <v>710</v>
      </c>
      <c r="AM75" s="80" t="s">
        <v>748</v>
      </c>
      <c r="AN75" s="80" t="b">
        <v>0</v>
      </c>
      <c r="AO75" s="86" t="s">
        <v>710</v>
      </c>
      <c r="AP75" s="80" t="s">
        <v>178</v>
      </c>
      <c r="AQ75" s="80">
        <v>0</v>
      </c>
      <c r="AR75" s="80">
        <v>0</v>
      </c>
      <c r="AS75" s="80"/>
      <c r="AT75" s="80"/>
      <c r="AU75" s="80"/>
      <c r="AV75" s="80"/>
      <c r="AW75" s="80"/>
      <c r="AX75" s="80"/>
      <c r="AY75" s="80"/>
      <c r="AZ75" s="80"/>
      <c r="BA75">
        <v>1</v>
      </c>
      <c r="BB75" s="79" t="str">
        <f>REPLACE(INDEX(GroupVertices[Group],MATCH(Edges24[[#This Row],[Vertex 1]],GroupVertices[Vertex],0)),1,1,"")</f>
        <v>4</v>
      </c>
      <c r="BC75" s="79" t="str">
        <f>REPLACE(INDEX(GroupVertices[Group],MATCH(Edges24[[#This Row],[Vertex 2]],GroupVertices[Vertex],0)),1,1,"")</f>
        <v>8</v>
      </c>
      <c r="BD75" s="48">
        <v>0</v>
      </c>
      <c r="BE75" s="49">
        <v>0</v>
      </c>
      <c r="BF75" s="48">
        <v>3</v>
      </c>
      <c r="BG75" s="49">
        <v>7.317073170731708</v>
      </c>
      <c r="BH75" s="48">
        <v>0</v>
      </c>
      <c r="BI75" s="49">
        <v>0</v>
      </c>
      <c r="BJ75" s="48">
        <v>38</v>
      </c>
      <c r="BK75" s="49">
        <v>92.6829268292683</v>
      </c>
      <c r="BL75" s="48">
        <v>41</v>
      </c>
    </row>
    <row r="76" spans="1:64" ht="15">
      <c r="A76" s="65" t="s">
        <v>281</v>
      </c>
      <c r="B76" s="65" t="s">
        <v>309</v>
      </c>
      <c r="C76" s="66"/>
      <c r="D76" s="67"/>
      <c r="E76" s="68"/>
      <c r="F76" s="69"/>
      <c r="G76" s="66"/>
      <c r="H76" s="70"/>
      <c r="I76" s="71"/>
      <c r="J76" s="71"/>
      <c r="K76" s="34" t="s">
        <v>65</v>
      </c>
      <c r="L76" s="78">
        <v>77</v>
      </c>
      <c r="M76" s="78"/>
      <c r="N76" s="73"/>
      <c r="O76" s="80" t="s">
        <v>315</v>
      </c>
      <c r="P76" s="82">
        <v>43566.451875</v>
      </c>
      <c r="Q76" s="80" t="s">
        <v>345</v>
      </c>
      <c r="R76" s="80"/>
      <c r="S76" s="80"/>
      <c r="T76" s="80"/>
      <c r="U76" s="80"/>
      <c r="V76" s="84" t="s">
        <v>472</v>
      </c>
      <c r="W76" s="82">
        <v>43566.451875</v>
      </c>
      <c r="X76" s="84" t="s">
        <v>566</v>
      </c>
      <c r="Y76" s="80"/>
      <c r="Z76" s="80"/>
      <c r="AA76" s="86" t="s">
        <v>687</v>
      </c>
      <c r="AB76" s="80"/>
      <c r="AC76" s="80" t="b">
        <v>0</v>
      </c>
      <c r="AD76" s="80">
        <v>0</v>
      </c>
      <c r="AE76" s="86" t="s">
        <v>736</v>
      </c>
      <c r="AF76" s="80" t="b">
        <v>0</v>
      </c>
      <c r="AG76" s="80" t="s">
        <v>742</v>
      </c>
      <c r="AH76" s="80"/>
      <c r="AI76" s="86" t="s">
        <v>736</v>
      </c>
      <c r="AJ76" s="80" t="b">
        <v>0</v>
      </c>
      <c r="AK76" s="80">
        <v>3</v>
      </c>
      <c r="AL76" s="86" t="s">
        <v>733</v>
      </c>
      <c r="AM76" s="80" t="s">
        <v>748</v>
      </c>
      <c r="AN76" s="80" t="b">
        <v>0</v>
      </c>
      <c r="AO76" s="86" t="s">
        <v>733</v>
      </c>
      <c r="AP76" s="80" t="s">
        <v>178</v>
      </c>
      <c r="AQ76" s="80">
        <v>0</v>
      </c>
      <c r="AR76" s="80">
        <v>0</v>
      </c>
      <c r="AS76" s="80"/>
      <c r="AT76" s="80"/>
      <c r="AU76" s="80"/>
      <c r="AV76" s="80"/>
      <c r="AW76" s="80"/>
      <c r="AX76" s="80"/>
      <c r="AY76" s="80"/>
      <c r="AZ76" s="80"/>
      <c r="BA76">
        <v>1</v>
      </c>
      <c r="BB76" s="79" t="str">
        <f>REPLACE(INDEX(GroupVertices[Group],MATCH(Edges24[[#This Row],[Vertex 1]],GroupVertices[Vertex],0)),1,1,"")</f>
        <v>4</v>
      </c>
      <c r="BC76" s="79" t="str">
        <f>REPLACE(INDEX(GroupVertices[Group],MATCH(Edges24[[#This Row],[Vertex 2]],GroupVertices[Vertex],0)),1,1,"")</f>
        <v>4</v>
      </c>
      <c r="BD76" s="48">
        <v>0</v>
      </c>
      <c r="BE76" s="49">
        <v>0</v>
      </c>
      <c r="BF76" s="48">
        <v>0</v>
      </c>
      <c r="BG76" s="49">
        <v>0</v>
      </c>
      <c r="BH76" s="48">
        <v>0</v>
      </c>
      <c r="BI76" s="49">
        <v>0</v>
      </c>
      <c r="BJ76" s="48">
        <v>35</v>
      </c>
      <c r="BK76" s="49">
        <v>100</v>
      </c>
      <c r="BL76" s="48">
        <v>35</v>
      </c>
    </row>
    <row r="77" spans="1:64" ht="15">
      <c r="A77" s="65" t="s">
        <v>282</v>
      </c>
      <c r="B77" s="65" t="s">
        <v>282</v>
      </c>
      <c r="C77" s="66"/>
      <c r="D77" s="67"/>
      <c r="E77" s="68"/>
      <c r="F77" s="69"/>
      <c r="G77" s="66"/>
      <c r="H77" s="70"/>
      <c r="I77" s="71"/>
      <c r="J77" s="71"/>
      <c r="K77" s="34" t="s">
        <v>65</v>
      </c>
      <c r="L77" s="78">
        <v>78</v>
      </c>
      <c r="M77" s="78"/>
      <c r="N77" s="73"/>
      <c r="O77" s="80" t="s">
        <v>178</v>
      </c>
      <c r="P77" s="82">
        <v>43564.780706018515</v>
      </c>
      <c r="Q77" s="80" t="s">
        <v>319</v>
      </c>
      <c r="R77" s="80"/>
      <c r="S77" s="80"/>
      <c r="T77" s="80" t="s">
        <v>391</v>
      </c>
      <c r="U77" s="84" t="s">
        <v>401</v>
      </c>
      <c r="V77" s="84" t="s">
        <v>401</v>
      </c>
      <c r="W77" s="82">
        <v>43564.780706018515</v>
      </c>
      <c r="X77" s="84" t="s">
        <v>567</v>
      </c>
      <c r="Y77" s="80"/>
      <c r="Z77" s="80"/>
      <c r="AA77" s="86" t="s">
        <v>688</v>
      </c>
      <c r="AB77" s="80"/>
      <c r="AC77" s="80" t="b">
        <v>0</v>
      </c>
      <c r="AD77" s="80">
        <v>38</v>
      </c>
      <c r="AE77" s="86" t="s">
        <v>736</v>
      </c>
      <c r="AF77" s="80" t="b">
        <v>0</v>
      </c>
      <c r="AG77" s="80" t="s">
        <v>741</v>
      </c>
      <c r="AH77" s="80"/>
      <c r="AI77" s="86" t="s">
        <v>736</v>
      </c>
      <c r="AJ77" s="80" t="b">
        <v>0</v>
      </c>
      <c r="AK77" s="80">
        <v>25</v>
      </c>
      <c r="AL77" s="86" t="s">
        <v>736</v>
      </c>
      <c r="AM77" s="80" t="s">
        <v>748</v>
      </c>
      <c r="AN77" s="80" t="b">
        <v>0</v>
      </c>
      <c r="AO77" s="86" t="s">
        <v>688</v>
      </c>
      <c r="AP77" s="80" t="s">
        <v>178</v>
      </c>
      <c r="AQ77" s="80">
        <v>0</v>
      </c>
      <c r="AR77" s="80">
        <v>0</v>
      </c>
      <c r="AS77" s="80" t="s">
        <v>752</v>
      </c>
      <c r="AT77" s="80" t="s">
        <v>753</v>
      </c>
      <c r="AU77" s="80" t="s">
        <v>754</v>
      </c>
      <c r="AV77" s="80" t="s">
        <v>753</v>
      </c>
      <c r="AW77" s="80" t="s">
        <v>755</v>
      </c>
      <c r="AX77" s="80" t="s">
        <v>753</v>
      </c>
      <c r="AY77" s="80" t="s">
        <v>756</v>
      </c>
      <c r="AZ77" s="84" t="s">
        <v>757</v>
      </c>
      <c r="BA77">
        <v>1</v>
      </c>
      <c r="BB77" s="79" t="str">
        <f>REPLACE(INDEX(GroupVertices[Group],MATCH(Edges24[[#This Row],[Vertex 1]],GroupVertices[Vertex],0)),1,1,"")</f>
        <v>3</v>
      </c>
      <c r="BC77" s="79" t="str">
        <f>REPLACE(INDEX(GroupVertices[Group],MATCH(Edges24[[#This Row],[Vertex 2]],GroupVertices[Vertex],0)),1,1,"")</f>
        <v>3</v>
      </c>
      <c r="BD77" s="48">
        <v>0</v>
      </c>
      <c r="BE77" s="49">
        <v>0</v>
      </c>
      <c r="BF77" s="48">
        <v>2</v>
      </c>
      <c r="BG77" s="49">
        <v>4.878048780487805</v>
      </c>
      <c r="BH77" s="48">
        <v>0</v>
      </c>
      <c r="BI77" s="49">
        <v>0</v>
      </c>
      <c r="BJ77" s="48">
        <v>39</v>
      </c>
      <c r="BK77" s="49">
        <v>95.1219512195122</v>
      </c>
      <c r="BL77" s="48">
        <v>41</v>
      </c>
    </row>
    <row r="78" spans="1:64" ht="15">
      <c r="A78" s="65" t="s">
        <v>283</v>
      </c>
      <c r="B78" s="65" t="s">
        <v>282</v>
      </c>
      <c r="C78" s="66"/>
      <c r="D78" s="67"/>
      <c r="E78" s="68"/>
      <c r="F78" s="69"/>
      <c r="G78" s="66"/>
      <c r="H78" s="70"/>
      <c r="I78" s="71"/>
      <c r="J78" s="71"/>
      <c r="K78" s="34" t="s">
        <v>65</v>
      </c>
      <c r="L78" s="78">
        <v>79</v>
      </c>
      <c r="M78" s="78"/>
      <c r="N78" s="73"/>
      <c r="O78" s="80" t="s">
        <v>315</v>
      </c>
      <c r="P78" s="82">
        <v>43566.4693287037</v>
      </c>
      <c r="Q78" s="80" t="s">
        <v>319</v>
      </c>
      <c r="R78" s="80"/>
      <c r="S78" s="80"/>
      <c r="T78" s="80"/>
      <c r="U78" s="80"/>
      <c r="V78" s="84" t="s">
        <v>473</v>
      </c>
      <c r="W78" s="82">
        <v>43566.4693287037</v>
      </c>
      <c r="X78" s="84" t="s">
        <v>568</v>
      </c>
      <c r="Y78" s="80"/>
      <c r="Z78" s="80"/>
      <c r="AA78" s="86" t="s">
        <v>689</v>
      </c>
      <c r="AB78" s="80"/>
      <c r="AC78" s="80" t="b">
        <v>0</v>
      </c>
      <c r="AD78" s="80">
        <v>0</v>
      </c>
      <c r="AE78" s="86" t="s">
        <v>736</v>
      </c>
      <c r="AF78" s="80" t="b">
        <v>0</v>
      </c>
      <c r="AG78" s="80" t="s">
        <v>741</v>
      </c>
      <c r="AH78" s="80"/>
      <c r="AI78" s="86" t="s">
        <v>736</v>
      </c>
      <c r="AJ78" s="80" t="b">
        <v>0</v>
      </c>
      <c r="AK78" s="80">
        <v>25</v>
      </c>
      <c r="AL78" s="86" t="s">
        <v>688</v>
      </c>
      <c r="AM78" s="80" t="s">
        <v>748</v>
      </c>
      <c r="AN78" s="80" t="b">
        <v>0</v>
      </c>
      <c r="AO78" s="86" t="s">
        <v>688</v>
      </c>
      <c r="AP78" s="80" t="s">
        <v>178</v>
      </c>
      <c r="AQ78" s="80">
        <v>0</v>
      </c>
      <c r="AR78" s="80">
        <v>0</v>
      </c>
      <c r="AS78" s="80"/>
      <c r="AT78" s="80"/>
      <c r="AU78" s="80"/>
      <c r="AV78" s="80"/>
      <c r="AW78" s="80"/>
      <c r="AX78" s="80"/>
      <c r="AY78" s="80"/>
      <c r="AZ78" s="80"/>
      <c r="BA78">
        <v>1</v>
      </c>
      <c r="BB78" s="79" t="str">
        <f>REPLACE(INDEX(GroupVertices[Group],MATCH(Edges24[[#This Row],[Vertex 1]],GroupVertices[Vertex],0)),1,1,"")</f>
        <v>6</v>
      </c>
      <c r="BC78" s="79" t="str">
        <f>REPLACE(INDEX(GroupVertices[Group],MATCH(Edges24[[#This Row],[Vertex 2]],GroupVertices[Vertex],0)),1,1,"")</f>
        <v>3</v>
      </c>
      <c r="BD78" s="48">
        <v>0</v>
      </c>
      <c r="BE78" s="49">
        <v>0</v>
      </c>
      <c r="BF78" s="48">
        <v>2</v>
      </c>
      <c r="BG78" s="49">
        <v>4.878048780487805</v>
      </c>
      <c r="BH78" s="48">
        <v>0</v>
      </c>
      <c r="BI78" s="49">
        <v>0</v>
      </c>
      <c r="BJ78" s="48">
        <v>39</v>
      </c>
      <c r="BK78" s="49">
        <v>95.1219512195122</v>
      </c>
      <c r="BL78" s="48">
        <v>41</v>
      </c>
    </row>
    <row r="79" spans="1:64" ht="15">
      <c r="A79" s="65" t="s">
        <v>283</v>
      </c>
      <c r="B79" s="65" t="s">
        <v>303</v>
      </c>
      <c r="C79" s="66"/>
      <c r="D79" s="67"/>
      <c r="E79" s="68"/>
      <c r="F79" s="69"/>
      <c r="G79" s="66"/>
      <c r="H79" s="70"/>
      <c r="I79" s="71"/>
      <c r="J79" s="71"/>
      <c r="K79" s="34" t="s">
        <v>65</v>
      </c>
      <c r="L79" s="78">
        <v>80</v>
      </c>
      <c r="M79" s="78"/>
      <c r="N79" s="73"/>
      <c r="O79" s="80" t="s">
        <v>315</v>
      </c>
      <c r="P79" s="82">
        <v>43566.469618055555</v>
      </c>
      <c r="Q79" s="80" t="s">
        <v>339</v>
      </c>
      <c r="R79" s="80"/>
      <c r="S79" s="80"/>
      <c r="T79" s="80"/>
      <c r="U79" s="80"/>
      <c r="V79" s="84" t="s">
        <v>473</v>
      </c>
      <c r="W79" s="82">
        <v>43566.469618055555</v>
      </c>
      <c r="X79" s="84" t="s">
        <v>569</v>
      </c>
      <c r="Y79" s="80"/>
      <c r="Z79" s="80"/>
      <c r="AA79" s="86" t="s">
        <v>690</v>
      </c>
      <c r="AB79" s="80"/>
      <c r="AC79" s="80" t="b">
        <v>0</v>
      </c>
      <c r="AD79" s="80">
        <v>0</v>
      </c>
      <c r="AE79" s="86" t="s">
        <v>736</v>
      </c>
      <c r="AF79" s="80" t="b">
        <v>0</v>
      </c>
      <c r="AG79" s="80" t="s">
        <v>741</v>
      </c>
      <c r="AH79" s="80"/>
      <c r="AI79" s="86" t="s">
        <v>736</v>
      </c>
      <c r="AJ79" s="80" t="b">
        <v>0</v>
      </c>
      <c r="AK79" s="80">
        <v>13</v>
      </c>
      <c r="AL79" s="86" t="s">
        <v>718</v>
      </c>
      <c r="AM79" s="80" t="s">
        <v>748</v>
      </c>
      <c r="AN79" s="80" t="b">
        <v>0</v>
      </c>
      <c r="AO79" s="86" t="s">
        <v>718</v>
      </c>
      <c r="AP79" s="80" t="s">
        <v>178</v>
      </c>
      <c r="AQ79" s="80">
        <v>0</v>
      </c>
      <c r="AR79" s="80">
        <v>0</v>
      </c>
      <c r="AS79" s="80"/>
      <c r="AT79" s="80"/>
      <c r="AU79" s="80"/>
      <c r="AV79" s="80"/>
      <c r="AW79" s="80"/>
      <c r="AX79" s="80"/>
      <c r="AY79" s="80"/>
      <c r="AZ79" s="80"/>
      <c r="BA79">
        <v>1</v>
      </c>
      <c r="BB79" s="79" t="str">
        <f>REPLACE(INDEX(GroupVertices[Group],MATCH(Edges24[[#This Row],[Vertex 1]],GroupVertices[Vertex],0)),1,1,"")</f>
        <v>6</v>
      </c>
      <c r="BC79" s="79" t="str">
        <f>REPLACE(INDEX(GroupVertices[Group],MATCH(Edges24[[#This Row],[Vertex 2]],GroupVertices[Vertex],0)),1,1,"")</f>
        <v>6</v>
      </c>
      <c r="BD79" s="48">
        <v>0</v>
      </c>
      <c r="BE79" s="49">
        <v>0</v>
      </c>
      <c r="BF79" s="48">
        <v>4</v>
      </c>
      <c r="BG79" s="49">
        <v>9.090909090909092</v>
      </c>
      <c r="BH79" s="48">
        <v>0</v>
      </c>
      <c r="BI79" s="49">
        <v>0</v>
      </c>
      <c r="BJ79" s="48">
        <v>40</v>
      </c>
      <c r="BK79" s="49">
        <v>90.9090909090909</v>
      </c>
      <c r="BL79" s="48">
        <v>44</v>
      </c>
    </row>
    <row r="80" spans="1:64" ht="15">
      <c r="A80" s="65" t="s">
        <v>284</v>
      </c>
      <c r="B80" s="65" t="s">
        <v>286</v>
      </c>
      <c r="C80" s="66"/>
      <c r="D80" s="67"/>
      <c r="E80" s="68"/>
      <c r="F80" s="69"/>
      <c r="G80" s="66"/>
      <c r="H80" s="70"/>
      <c r="I80" s="71"/>
      <c r="J80" s="71"/>
      <c r="K80" s="34" t="s">
        <v>65</v>
      </c>
      <c r="L80" s="78">
        <v>81</v>
      </c>
      <c r="M80" s="78"/>
      <c r="N80" s="73"/>
      <c r="O80" s="80" t="s">
        <v>315</v>
      </c>
      <c r="P80" s="82">
        <v>43566.509409722225</v>
      </c>
      <c r="Q80" s="80" t="s">
        <v>346</v>
      </c>
      <c r="R80" s="80"/>
      <c r="S80" s="80"/>
      <c r="T80" s="80" t="s">
        <v>386</v>
      </c>
      <c r="U80" s="80"/>
      <c r="V80" s="84" t="s">
        <v>474</v>
      </c>
      <c r="W80" s="82">
        <v>43566.509409722225</v>
      </c>
      <c r="X80" s="84" t="s">
        <v>570</v>
      </c>
      <c r="Y80" s="80"/>
      <c r="Z80" s="80"/>
      <c r="AA80" s="86" t="s">
        <v>691</v>
      </c>
      <c r="AB80" s="80"/>
      <c r="AC80" s="80" t="b">
        <v>0</v>
      </c>
      <c r="AD80" s="80">
        <v>0</v>
      </c>
      <c r="AE80" s="86" t="s">
        <v>736</v>
      </c>
      <c r="AF80" s="80" t="b">
        <v>0</v>
      </c>
      <c r="AG80" s="80" t="s">
        <v>742</v>
      </c>
      <c r="AH80" s="80"/>
      <c r="AI80" s="86" t="s">
        <v>736</v>
      </c>
      <c r="AJ80" s="80" t="b">
        <v>0</v>
      </c>
      <c r="AK80" s="80">
        <v>2</v>
      </c>
      <c r="AL80" s="86" t="s">
        <v>693</v>
      </c>
      <c r="AM80" s="80" t="s">
        <v>747</v>
      </c>
      <c r="AN80" s="80" t="b">
        <v>0</v>
      </c>
      <c r="AO80" s="86" t="s">
        <v>693</v>
      </c>
      <c r="AP80" s="80" t="s">
        <v>178</v>
      </c>
      <c r="AQ80" s="80">
        <v>0</v>
      </c>
      <c r="AR80" s="80">
        <v>0</v>
      </c>
      <c r="AS80" s="80"/>
      <c r="AT80" s="80"/>
      <c r="AU80" s="80"/>
      <c r="AV80" s="80"/>
      <c r="AW80" s="80"/>
      <c r="AX80" s="80"/>
      <c r="AY80" s="80"/>
      <c r="AZ80" s="80"/>
      <c r="BA80">
        <v>1</v>
      </c>
      <c r="BB80" s="79" t="str">
        <f>REPLACE(INDEX(GroupVertices[Group],MATCH(Edges24[[#This Row],[Vertex 1]],GroupVertices[Vertex],0)),1,1,"")</f>
        <v>10</v>
      </c>
      <c r="BC80" s="79" t="str">
        <f>REPLACE(INDEX(GroupVertices[Group],MATCH(Edges24[[#This Row],[Vertex 2]],GroupVertices[Vertex],0)),1,1,"")</f>
        <v>10</v>
      </c>
      <c r="BD80" s="48">
        <v>0</v>
      </c>
      <c r="BE80" s="49">
        <v>0</v>
      </c>
      <c r="BF80" s="48">
        <v>0</v>
      </c>
      <c r="BG80" s="49">
        <v>0</v>
      </c>
      <c r="BH80" s="48">
        <v>0</v>
      </c>
      <c r="BI80" s="49">
        <v>0</v>
      </c>
      <c r="BJ80" s="48">
        <v>23</v>
      </c>
      <c r="BK80" s="49">
        <v>100</v>
      </c>
      <c r="BL80" s="48">
        <v>23</v>
      </c>
    </row>
    <row r="81" spans="1:64" ht="15">
      <c r="A81" s="65" t="s">
        <v>285</v>
      </c>
      <c r="B81" s="65" t="s">
        <v>301</v>
      </c>
      <c r="C81" s="66"/>
      <c r="D81" s="67"/>
      <c r="E81" s="68"/>
      <c r="F81" s="69"/>
      <c r="G81" s="66"/>
      <c r="H81" s="70"/>
      <c r="I81" s="71"/>
      <c r="J81" s="71"/>
      <c r="K81" s="34" t="s">
        <v>65</v>
      </c>
      <c r="L81" s="78">
        <v>82</v>
      </c>
      <c r="M81" s="78"/>
      <c r="N81" s="73"/>
      <c r="O81" s="80" t="s">
        <v>315</v>
      </c>
      <c r="P81" s="82">
        <v>43566.521574074075</v>
      </c>
      <c r="Q81" s="80" t="s">
        <v>327</v>
      </c>
      <c r="R81" s="80"/>
      <c r="S81" s="80"/>
      <c r="T81" s="80" t="s">
        <v>383</v>
      </c>
      <c r="U81" s="80"/>
      <c r="V81" s="84" t="s">
        <v>430</v>
      </c>
      <c r="W81" s="82">
        <v>43566.521574074075</v>
      </c>
      <c r="X81" s="84" t="s">
        <v>571</v>
      </c>
      <c r="Y81" s="80"/>
      <c r="Z81" s="80"/>
      <c r="AA81" s="86" t="s">
        <v>692</v>
      </c>
      <c r="AB81" s="80"/>
      <c r="AC81" s="80" t="b">
        <v>0</v>
      </c>
      <c r="AD81" s="80">
        <v>0</v>
      </c>
      <c r="AE81" s="86" t="s">
        <v>736</v>
      </c>
      <c r="AF81" s="80" t="b">
        <v>0</v>
      </c>
      <c r="AG81" s="80" t="s">
        <v>741</v>
      </c>
      <c r="AH81" s="80"/>
      <c r="AI81" s="86" t="s">
        <v>736</v>
      </c>
      <c r="AJ81" s="80" t="b">
        <v>0</v>
      </c>
      <c r="AK81" s="80">
        <v>27</v>
      </c>
      <c r="AL81" s="86" t="s">
        <v>713</v>
      </c>
      <c r="AM81" s="80" t="s">
        <v>749</v>
      </c>
      <c r="AN81" s="80" t="b">
        <v>0</v>
      </c>
      <c r="AO81" s="86" t="s">
        <v>713</v>
      </c>
      <c r="AP81" s="80" t="s">
        <v>178</v>
      </c>
      <c r="AQ81" s="80">
        <v>0</v>
      </c>
      <c r="AR81" s="80">
        <v>0</v>
      </c>
      <c r="AS81" s="80"/>
      <c r="AT81" s="80"/>
      <c r="AU81" s="80"/>
      <c r="AV81" s="80"/>
      <c r="AW81" s="80"/>
      <c r="AX81" s="80"/>
      <c r="AY81" s="80"/>
      <c r="AZ81" s="80"/>
      <c r="BA81">
        <v>1</v>
      </c>
      <c r="BB81" s="79" t="str">
        <f>REPLACE(INDEX(GroupVertices[Group],MATCH(Edges24[[#This Row],[Vertex 1]],GroupVertices[Vertex],0)),1,1,"")</f>
        <v>1</v>
      </c>
      <c r="BC81" s="79" t="str">
        <f>REPLACE(INDEX(GroupVertices[Group],MATCH(Edges24[[#This Row],[Vertex 2]],GroupVertices[Vertex],0)),1,1,"")</f>
        <v>1</v>
      </c>
      <c r="BD81" s="48">
        <v>0</v>
      </c>
      <c r="BE81" s="49">
        <v>0</v>
      </c>
      <c r="BF81" s="48">
        <v>2</v>
      </c>
      <c r="BG81" s="49">
        <v>12.5</v>
      </c>
      <c r="BH81" s="48">
        <v>0</v>
      </c>
      <c r="BI81" s="49">
        <v>0</v>
      </c>
      <c r="BJ81" s="48">
        <v>14</v>
      </c>
      <c r="BK81" s="49">
        <v>87.5</v>
      </c>
      <c r="BL81" s="48">
        <v>16</v>
      </c>
    </row>
    <row r="82" spans="1:64" ht="15">
      <c r="A82" s="65" t="s">
        <v>286</v>
      </c>
      <c r="B82" s="65" t="s">
        <v>286</v>
      </c>
      <c r="C82" s="66"/>
      <c r="D82" s="67"/>
      <c r="E82" s="68"/>
      <c r="F82" s="69"/>
      <c r="G82" s="66"/>
      <c r="H82" s="70"/>
      <c r="I82" s="71"/>
      <c r="J82" s="71"/>
      <c r="K82" s="34" t="s">
        <v>65</v>
      </c>
      <c r="L82" s="78">
        <v>83</v>
      </c>
      <c r="M82" s="78"/>
      <c r="N82" s="73"/>
      <c r="O82" s="80" t="s">
        <v>178</v>
      </c>
      <c r="P82" s="82">
        <v>43566.262141203704</v>
      </c>
      <c r="Q82" s="80" t="s">
        <v>346</v>
      </c>
      <c r="R82" s="80"/>
      <c r="S82" s="80"/>
      <c r="T82" s="80" t="s">
        <v>392</v>
      </c>
      <c r="U82" s="84" t="s">
        <v>402</v>
      </c>
      <c r="V82" s="84" t="s">
        <v>402</v>
      </c>
      <c r="W82" s="82">
        <v>43566.262141203704</v>
      </c>
      <c r="X82" s="84" t="s">
        <v>572</v>
      </c>
      <c r="Y82" s="80"/>
      <c r="Z82" s="80"/>
      <c r="AA82" s="86" t="s">
        <v>693</v>
      </c>
      <c r="AB82" s="80"/>
      <c r="AC82" s="80" t="b">
        <v>0</v>
      </c>
      <c r="AD82" s="80">
        <v>14</v>
      </c>
      <c r="AE82" s="86" t="s">
        <v>736</v>
      </c>
      <c r="AF82" s="80" t="b">
        <v>0</v>
      </c>
      <c r="AG82" s="80" t="s">
        <v>742</v>
      </c>
      <c r="AH82" s="80"/>
      <c r="AI82" s="86" t="s">
        <v>736</v>
      </c>
      <c r="AJ82" s="80" t="b">
        <v>0</v>
      </c>
      <c r="AK82" s="80">
        <v>2</v>
      </c>
      <c r="AL82" s="86" t="s">
        <v>736</v>
      </c>
      <c r="AM82" s="80" t="s">
        <v>750</v>
      </c>
      <c r="AN82" s="80" t="b">
        <v>0</v>
      </c>
      <c r="AO82" s="86" t="s">
        <v>693</v>
      </c>
      <c r="AP82" s="80" t="s">
        <v>178</v>
      </c>
      <c r="AQ82" s="80">
        <v>0</v>
      </c>
      <c r="AR82" s="80">
        <v>0</v>
      </c>
      <c r="AS82" s="80"/>
      <c r="AT82" s="80"/>
      <c r="AU82" s="80"/>
      <c r="AV82" s="80"/>
      <c r="AW82" s="80"/>
      <c r="AX82" s="80"/>
      <c r="AY82" s="80"/>
      <c r="AZ82" s="80"/>
      <c r="BA82">
        <v>1</v>
      </c>
      <c r="BB82" s="79" t="str">
        <f>REPLACE(INDEX(GroupVertices[Group],MATCH(Edges24[[#This Row],[Vertex 1]],GroupVertices[Vertex],0)),1,1,"")</f>
        <v>10</v>
      </c>
      <c r="BC82" s="79" t="str">
        <f>REPLACE(INDEX(GroupVertices[Group],MATCH(Edges24[[#This Row],[Vertex 2]],GroupVertices[Vertex],0)),1,1,"")</f>
        <v>10</v>
      </c>
      <c r="BD82" s="48">
        <v>0</v>
      </c>
      <c r="BE82" s="49">
        <v>0</v>
      </c>
      <c r="BF82" s="48">
        <v>0</v>
      </c>
      <c r="BG82" s="49">
        <v>0</v>
      </c>
      <c r="BH82" s="48">
        <v>0</v>
      </c>
      <c r="BI82" s="49">
        <v>0</v>
      </c>
      <c r="BJ82" s="48">
        <v>23</v>
      </c>
      <c r="BK82" s="49">
        <v>100</v>
      </c>
      <c r="BL82" s="48">
        <v>23</v>
      </c>
    </row>
    <row r="83" spans="1:64" ht="15">
      <c r="A83" s="65" t="s">
        <v>287</v>
      </c>
      <c r="B83" s="65" t="s">
        <v>286</v>
      </c>
      <c r="C83" s="66"/>
      <c r="D83" s="67"/>
      <c r="E83" s="68"/>
      <c r="F83" s="69"/>
      <c r="G83" s="66"/>
      <c r="H83" s="70"/>
      <c r="I83" s="71"/>
      <c r="J83" s="71"/>
      <c r="K83" s="34" t="s">
        <v>65</v>
      </c>
      <c r="L83" s="78">
        <v>84</v>
      </c>
      <c r="M83" s="78"/>
      <c r="N83" s="73"/>
      <c r="O83" s="80" t="s">
        <v>315</v>
      </c>
      <c r="P83" s="82">
        <v>43566.53946759259</v>
      </c>
      <c r="Q83" s="80" t="s">
        <v>346</v>
      </c>
      <c r="R83" s="80"/>
      <c r="S83" s="80"/>
      <c r="T83" s="80" t="s">
        <v>386</v>
      </c>
      <c r="U83" s="80"/>
      <c r="V83" s="84" t="s">
        <v>475</v>
      </c>
      <c r="W83" s="82">
        <v>43566.53946759259</v>
      </c>
      <c r="X83" s="84" t="s">
        <v>573</v>
      </c>
      <c r="Y83" s="80"/>
      <c r="Z83" s="80"/>
      <c r="AA83" s="86" t="s">
        <v>694</v>
      </c>
      <c r="AB83" s="80"/>
      <c r="AC83" s="80" t="b">
        <v>0</v>
      </c>
      <c r="AD83" s="80">
        <v>0</v>
      </c>
      <c r="AE83" s="86" t="s">
        <v>736</v>
      </c>
      <c r="AF83" s="80" t="b">
        <v>0</v>
      </c>
      <c r="AG83" s="80" t="s">
        <v>742</v>
      </c>
      <c r="AH83" s="80"/>
      <c r="AI83" s="86" t="s">
        <v>736</v>
      </c>
      <c r="AJ83" s="80" t="b">
        <v>0</v>
      </c>
      <c r="AK83" s="80">
        <v>2</v>
      </c>
      <c r="AL83" s="86" t="s">
        <v>693</v>
      </c>
      <c r="AM83" s="80" t="s">
        <v>747</v>
      </c>
      <c r="AN83" s="80" t="b">
        <v>0</v>
      </c>
      <c r="AO83" s="86" t="s">
        <v>693</v>
      </c>
      <c r="AP83" s="80" t="s">
        <v>178</v>
      </c>
      <c r="AQ83" s="80">
        <v>0</v>
      </c>
      <c r="AR83" s="80">
        <v>0</v>
      </c>
      <c r="AS83" s="80"/>
      <c r="AT83" s="80"/>
      <c r="AU83" s="80"/>
      <c r="AV83" s="80"/>
      <c r="AW83" s="80"/>
      <c r="AX83" s="80"/>
      <c r="AY83" s="80"/>
      <c r="AZ83" s="80"/>
      <c r="BA83">
        <v>1</v>
      </c>
      <c r="BB83" s="79" t="str">
        <f>REPLACE(INDEX(GroupVertices[Group],MATCH(Edges24[[#This Row],[Vertex 1]],GroupVertices[Vertex],0)),1,1,"")</f>
        <v>10</v>
      </c>
      <c r="BC83" s="79" t="str">
        <f>REPLACE(INDEX(GroupVertices[Group],MATCH(Edges24[[#This Row],[Vertex 2]],GroupVertices[Vertex],0)),1,1,"")</f>
        <v>10</v>
      </c>
      <c r="BD83" s="48">
        <v>0</v>
      </c>
      <c r="BE83" s="49">
        <v>0</v>
      </c>
      <c r="BF83" s="48">
        <v>0</v>
      </c>
      <c r="BG83" s="49">
        <v>0</v>
      </c>
      <c r="BH83" s="48">
        <v>0</v>
      </c>
      <c r="BI83" s="49">
        <v>0</v>
      </c>
      <c r="BJ83" s="48">
        <v>23</v>
      </c>
      <c r="BK83" s="49">
        <v>100</v>
      </c>
      <c r="BL83" s="48">
        <v>23</v>
      </c>
    </row>
    <row r="84" spans="1:64" ht="15">
      <c r="A84" s="65" t="s">
        <v>288</v>
      </c>
      <c r="B84" s="65" t="s">
        <v>303</v>
      </c>
      <c r="C84" s="66"/>
      <c r="D84" s="67"/>
      <c r="E84" s="68"/>
      <c r="F84" s="69"/>
      <c r="G84" s="66"/>
      <c r="H84" s="70"/>
      <c r="I84" s="71"/>
      <c r="J84" s="71"/>
      <c r="K84" s="34" t="s">
        <v>65</v>
      </c>
      <c r="L84" s="78">
        <v>85</v>
      </c>
      <c r="M84" s="78"/>
      <c r="N84" s="73"/>
      <c r="O84" s="80" t="s">
        <v>315</v>
      </c>
      <c r="P84" s="82">
        <v>43566.59386574074</v>
      </c>
      <c r="Q84" s="80" t="s">
        <v>339</v>
      </c>
      <c r="R84" s="80"/>
      <c r="S84" s="80"/>
      <c r="T84" s="80"/>
      <c r="U84" s="80"/>
      <c r="V84" s="84" t="s">
        <v>476</v>
      </c>
      <c r="W84" s="82">
        <v>43566.59386574074</v>
      </c>
      <c r="X84" s="84" t="s">
        <v>574</v>
      </c>
      <c r="Y84" s="80"/>
      <c r="Z84" s="80"/>
      <c r="AA84" s="86" t="s">
        <v>695</v>
      </c>
      <c r="AB84" s="80"/>
      <c r="AC84" s="80" t="b">
        <v>0</v>
      </c>
      <c r="AD84" s="80">
        <v>0</v>
      </c>
      <c r="AE84" s="86" t="s">
        <v>736</v>
      </c>
      <c r="AF84" s="80" t="b">
        <v>0</v>
      </c>
      <c r="AG84" s="80" t="s">
        <v>741</v>
      </c>
      <c r="AH84" s="80"/>
      <c r="AI84" s="86" t="s">
        <v>736</v>
      </c>
      <c r="AJ84" s="80" t="b">
        <v>0</v>
      </c>
      <c r="AK84" s="80">
        <v>13</v>
      </c>
      <c r="AL84" s="86" t="s">
        <v>718</v>
      </c>
      <c r="AM84" s="80" t="s">
        <v>748</v>
      </c>
      <c r="AN84" s="80" t="b">
        <v>0</v>
      </c>
      <c r="AO84" s="86" t="s">
        <v>718</v>
      </c>
      <c r="AP84" s="80" t="s">
        <v>178</v>
      </c>
      <c r="AQ84" s="80">
        <v>0</v>
      </c>
      <c r="AR84" s="80">
        <v>0</v>
      </c>
      <c r="AS84" s="80"/>
      <c r="AT84" s="80"/>
      <c r="AU84" s="80"/>
      <c r="AV84" s="80"/>
      <c r="AW84" s="80"/>
      <c r="AX84" s="80"/>
      <c r="AY84" s="80"/>
      <c r="AZ84" s="80"/>
      <c r="BA84">
        <v>1</v>
      </c>
      <c r="BB84" s="79" t="str">
        <f>REPLACE(INDEX(GroupVertices[Group],MATCH(Edges24[[#This Row],[Vertex 1]],GroupVertices[Vertex],0)),1,1,"")</f>
        <v>6</v>
      </c>
      <c r="BC84" s="79" t="str">
        <f>REPLACE(INDEX(GroupVertices[Group],MATCH(Edges24[[#This Row],[Vertex 2]],GroupVertices[Vertex],0)),1,1,"")</f>
        <v>6</v>
      </c>
      <c r="BD84" s="48">
        <v>0</v>
      </c>
      <c r="BE84" s="49">
        <v>0</v>
      </c>
      <c r="BF84" s="48">
        <v>4</v>
      </c>
      <c r="BG84" s="49">
        <v>9.090909090909092</v>
      </c>
      <c r="BH84" s="48">
        <v>0</v>
      </c>
      <c r="BI84" s="49">
        <v>0</v>
      </c>
      <c r="BJ84" s="48">
        <v>40</v>
      </c>
      <c r="BK84" s="49">
        <v>90.9090909090909</v>
      </c>
      <c r="BL84" s="48">
        <v>44</v>
      </c>
    </row>
    <row r="85" spans="1:64" ht="15">
      <c r="A85" s="65" t="s">
        <v>289</v>
      </c>
      <c r="B85" s="65" t="s">
        <v>297</v>
      </c>
      <c r="C85" s="66"/>
      <c r="D85" s="67"/>
      <c r="E85" s="68"/>
      <c r="F85" s="69"/>
      <c r="G85" s="66"/>
      <c r="H85" s="70"/>
      <c r="I85" s="71"/>
      <c r="J85" s="71"/>
      <c r="K85" s="34" t="s">
        <v>65</v>
      </c>
      <c r="L85" s="78">
        <v>86</v>
      </c>
      <c r="M85" s="78"/>
      <c r="N85" s="73"/>
      <c r="O85" s="80" t="s">
        <v>315</v>
      </c>
      <c r="P85" s="82">
        <v>43566.66824074074</v>
      </c>
      <c r="Q85" s="80" t="s">
        <v>324</v>
      </c>
      <c r="R85" s="80"/>
      <c r="S85" s="80"/>
      <c r="T85" s="80"/>
      <c r="U85" s="80"/>
      <c r="V85" s="84" t="s">
        <v>430</v>
      </c>
      <c r="W85" s="82">
        <v>43566.66824074074</v>
      </c>
      <c r="X85" s="84" t="s">
        <v>575</v>
      </c>
      <c r="Y85" s="80"/>
      <c r="Z85" s="80"/>
      <c r="AA85" s="86" t="s">
        <v>696</v>
      </c>
      <c r="AB85" s="80"/>
      <c r="AC85" s="80" t="b">
        <v>0</v>
      </c>
      <c r="AD85" s="80">
        <v>0</v>
      </c>
      <c r="AE85" s="86" t="s">
        <v>736</v>
      </c>
      <c r="AF85" s="80" t="b">
        <v>0</v>
      </c>
      <c r="AG85" s="80" t="s">
        <v>742</v>
      </c>
      <c r="AH85" s="80"/>
      <c r="AI85" s="86" t="s">
        <v>736</v>
      </c>
      <c r="AJ85" s="80" t="b">
        <v>0</v>
      </c>
      <c r="AK85" s="80">
        <v>5</v>
      </c>
      <c r="AL85" s="86" t="s">
        <v>728</v>
      </c>
      <c r="AM85" s="80" t="s">
        <v>747</v>
      </c>
      <c r="AN85" s="80" t="b">
        <v>0</v>
      </c>
      <c r="AO85" s="86" t="s">
        <v>728</v>
      </c>
      <c r="AP85" s="80" t="s">
        <v>178</v>
      </c>
      <c r="AQ85" s="80">
        <v>0</v>
      </c>
      <c r="AR85" s="80">
        <v>0</v>
      </c>
      <c r="AS85" s="80"/>
      <c r="AT85" s="80"/>
      <c r="AU85" s="80"/>
      <c r="AV85" s="80"/>
      <c r="AW85" s="80"/>
      <c r="AX85" s="80"/>
      <c r="AY85" s="80"/>
      <c r="AZ85" s="80"/>
      <c r="BA85">
        <v>1</v>
      </c>
      <c r="BB85" s="79" t="str">
        <f>REPLACE(INDEX(GroupVertices[Group],MATCH(Edges24[[#This Row],[Vertex 1]],GroupVertices[Vertex],0)),1,1,"")</f>
        <v>7</v>
      </c>
      <c r="BC85" s="79" t="str">
        <f>REPLACE(INDEX(GroupVertices[Group],MATCH(Edges24[[#This Row],[Vertex 2]],GroupVertices[Vertex],0)),1,1,"")</f>
        <v>7</v>
      </c>
      <c r="BD85" s="48">
        <v>0</v>
      </c>
      <c r="BE85" s="49">
        <v>0</v>
      </c>
      <c r="BF85" s="48">
        <v>0</v>
      </c>
      <c r="BG85" s="49">
        <v>0</v>
      </c>
      <c r="BH85" s="48">
        <v>0</v>
      </c>
      <c r="BI85" s="49">
        <v>0</v>
      </c>
      <c r="BJ85" s="48">
        <v>35</v>
      </c>
      <c r="BK85" s="49">
        <v>100</v>
      </c>
      <c r="BL85" s="48">
        <v>35</v>
      </c>
    </row>
    <row r="86" spans="1:64" ht="15">
      <c r="A86" s="65" t="s">
        <v>290</v>
      </c>
      <c r="B86" s="65" t="s">
        <v>311</v>
      </c>
      <c r="C86" s="66"/>
      <c r="D86" s="67"/>
      <c r="E86" s="68"/>
      <c r="F86" s="69"/>
      <c r="G86" s="66"/>
      <c r="H86" s="70"/>
      <c r="I86" s="71"/>
      <c r="J86" s="71"/>
      <c r="K86" s="34" t="s">
        <v>65</v>
      </c>
      <c r="L86" s="78">
        <v>87</v>
      </c>
      <c r="M86" s="78"/>
      <c r="N86" s="73"/>
      <c r="O86" s="80" t="s">
        <v>317</v>
      </c>
      <c r="P86" s="82">
        <v>43566.1515162037</v>
      </c>
      <c r="Q86" s="80" t="s">
        <v>347</v>
      </c>
      <c r="R86" s="80"/>
      <c r="S86" s="80"/>
      <c r="T86" s="80" t="s">
        <v>381</v>
      </c>
      <c r="U86" s="80"/>
      <c r="V86" s="84" t="s">
        <v>477</v>
      </c>
      <c r="W86" s="82">
        <v>43566.1515162037</v>
      </c>
      <c r="X86" s="84" t="s">
        <v>576</v>
      </c>
      <c r="Y86" s="80"/>
      <c r="Z86" s="80"/>
      <c r="AA86" s="86" t="s">
        <v>697</v>
      </c>
      <c r="AB86" s="80"/>
      <c r="AC86" s="80" t="b">
        <v>0</v>
      </c>
      <c r="AD86" s="80">
        <v>0</v>
      </c>
      <c r="AE86" s="86" t="s">
        <v>737</v>
      </c>
      <c r="AF86" s="80" t="b">
        <v>0</v>
      </c>
      <c r="AG86" s="80" t="s">
        <v>740</v>
      </c>
      <c r="AH86" s="80"/>
      <c r="AI86" s="86" t="s">
        <v>736</v>
      </c>
      <c r="AJ86" s="80" t="b">
        <v>0</v>
      </c>
      <c r="AK86" s="80">
        <v>0</v>
      </c>
      <c r="AL86" s="86" t="s">
        <v>736</v>
      </c>
      <c r="AM86" s="80" t="s">
        <v>747</v>
      </c>
      <c r="AN86" s="80" t="b">
        <v>0</v>
      </c>
      <c r="AO86" s="86" t="s">
        <v>697</v>
      </c>
      <c r="AP86" s="80" t="s">
        <v>178</v>
      </c>
      <c r="AQ86" s="80">
        <v>0</v>
      </c>
      <c r="AR86" s="80">
        <v>0</v>
      </c>
      <c r="AS86" s="80"/>
      <c r="AT86" s="80"/>
      <c r="AU86" s="80"/>
      <c r="AV86" s="80"/>
      <c r="AW86" s="80"/>
      <c r="AX86" s="80"/>
      <c r="AY86" s="80"/>
      <c r="AZ86" s="80"/>
      <c r="BA86">
        <v>1</v>
      </c>
      <c r="BB86" s="79" t="str">
        <f>REPLACE(INDEX(GroupVertices[Group],MATCH(Edges24[[#This Row],[Vertex 1]],GroupVertices[Vertex],0)),1,1,"")</f>
        <v>9</v>
      </c>
      <c r="BC86" s="79" t="str">
        <f>REPLACE(INDEX(GroupVertices[Group],MATCH(Edges24[[#This Row],[Vertex 2]],GroupVertices[Vertex],0)),1,1,"")</f>
        <v>9</v>
      </c>
      <c r="BD86" s="48">
        <v>0</v>
      </c>
      <c r="BE86" s="49">
        <v>0</v>
      </c>
      <c r="BF86" s="48">
        <v>0</v>
      </c>
      <c r="BG86" s="49">
        <v>0</v>
      </c>
      <c r="BH86" s="48">
        <v>0</v>
      </c>
      <c r="BI86" s="49">
        <v>0</v>
      </c>
      <c r="BJ86" s="48">
        <v>2</v>
      </c>
      <c r="BK86" s="49">
        <v>100</v>
      </c>
      <c r="BL86" s="48">
        <v>2</v>
      </c>
    </row>
    <row r="87" spans="1:64" ht="15">
      <c r="A87" s="65" t="s">
        <v>290</v>
      </c>
      <c r="B87" s="65" t="s">
        <v>290</v>
      </c>
      <c r="C87" s="66"/>
      <c r="D87" s="67"/>
      <c r="E87" s="68"/>
      <c r="F87" s="69"/>
      <c r="G87" s="66"/>
      <c r="H87" s="70"/>
      <c r="I87" s="71"/>
      <c r="J87" s="71"/>
      <c r="K87" s="34" t="s">
        <v>65</v>
      </c>
      <c r="L87" s="78">
        <v>88</v>
      </c>
      <c r="M87" s="78"/>
      <c r="N87" s="73"/>
      <c r="O87" s="80" t="s">
        <v>178</v>
      </c>
      <c r="P87" s="82">
        <v>43566.67855324074</v>
      </c>
      <c r="Q87" s="80" t="s">
        <v>348</v>
      </c>
      <c r="R87" s="80"/>
      <c r="S87" s="80"/>
      <c r="T87" s="80" t="s">
        <v>393</v>
      </c>
      <c r="U87" s="80"/>
      <c r="V87" s="84" t="s">
        <v>477</v>
      </c>
      <c r="W87" s="82">
        <v>43566.67855324074</v>
      </c>
      <c r="X87" s="84" t="s">
        <v>577</v>
      </c>
      <c r="Y87" s="80"/>
      <c r="Z87" s="80"/>
      <c r="AA87" s="86" t="s">
        <v>698</v>
      </c>
      <c r="AB87" s="80"/>
      <c r="AC87" s="80" t="b">
        <v>0</v>
      </c>
      <c r="AD87" s="80">
        <v>27</v>
      </c>
      <c r="AE87" s="86" t="s">
        <v>736</v>
      </c>
      <c r="AF87" s="80" t="b">
        <v>0</v>
      </c>
      <c r="AG87" s="80" t="s">
        <v>742</v>
      </c>
      <c r="AH87" s="80"/>
      <c r="AI87" s="86" t="s">
        <v>736</v>
      </c>
      <c r="AJ87" s="80" t="b">
        <v>0</v>
      </c>
      <c r="AK87" s="80">
        <v>1</v>
      </c>
      <c r="AL87" s="86" t="s">
        <v>736</v>
      </c>
      <c r="AM87" s="80" t="s">
        <v>747</v>
      </c>
      <c r="AN87" s="80" t="b">
        <v>0</v>
      </c>
      <c r="AO87" s="86" t="s">
        <v>698</v>
      </c>
      <c r="AP87" s="80" t="s">
        <v>178</v>
      </c>
      <c r="AQ87" s="80">
        <v>0</v>
      </c>
      <c r="AR87" s="80">
        <v>0</v>
      </c>
      <c r="AS87" s="80"/>
      <c r="AT87" s="80"/>
      <c r="AU87" s="80"/>
      <c r="AV87" s="80"/>
      <c r="AW87" s="80"/>
      <c r="AX87" s="80"/>
      <c r="AY87" s="80"/>
      <c r="AZ87" s="80"/>
      <c r="BA87">
        <v>1</v>
      </c>
      <c r="BB87" s="79" t="str">
        <f>REPLACE(INDEX(GroupVertices[Group],MATCH(Edges24[[#This Row],[Vertex 1]],GroupVertices[Vertex],0)),1,1,"")</f>
        <v>9</v>
      </c>
      <c r="BC87" s="79" t="str">
        <f>REPLACE(INDEX(GroupVertices[Group],MATCH(Edges24[[#This Row],[Vertex 2]],GroupVertices[Vertex],0)),1,1,"")</f>
        <v>9</v>
      </c>
      <c r="BD87" s="48">
        <v>0</v>
      </c>
      <c r="BE87" s="49">
        <v>0</v>
      </c>
      <c r="BF87" s="48">
        <v>0</v>
      </c>
      <c r="BG87" s="49">
        <v>0</v>
      </c>
      <c r="BH87" s="48">
        <v>0</v>
      </c>
      <c r="BI87" s="49">
        <v>0</v>
      </c>
      <c r="BJ87" s="48">
        <v>23</v>
      </c>
      <c r="BK87" s="49">
        <v>100</v>
      </c>
      <c r="BL87" s="48">
        <v>23</v>
      </c>
    </row>
    <row r="88" spans="1:64" ht="15">
      <c r="A88" s="65" t="s">
        <v>291</v>
      </c>
      <c r="B88" s="65" t="s">
        <v>290</v>
      </c>
      <c r="C88" s="66"/>
      <c r="D88" s="67"/>
      <c r="E88" s="68"/>
      <c r="F88" s="69"/>
      <c r="G88" s="66"/>
      <c r="H88" s="70"/>
      <c r="I88" s="71"/>
      <c r="J88" s="71"/>
      <c r="K88" s="34" t="s">
        <v>65</v>
      </c>
      <c r="L88" s="78">
        <v>89</v>
      </c>
      <c r="M88" s="78"/>
      <c r="N88" s="73"/>
      <c r="O88" s="80" t="s">
        <v>315</v>
      </c>
      <c r="P88" s="82">
        <v>43566.70012731481</v>
      </c>
      <c r="Q88" s="80" t="s">
        <v>348</v>
      </c>
      <c r="R88" s="80"/>
      <c r="S88" s="80"/>
      <c r="T88" s="80"/>
      <c r="U88" s="80"/>
      <c r="V88" s="84" t="s">
        <v>478</v>
      </c>
      <c r="W88" s="82">
        <v>43566.70012731481</v>
      </c>
      <c r="X88" s="84" t="s">
        <v>578</v>
      </c>
      <c r="Y88" s="80"/>
      <c r="Z88" s="80"/>
      <c r="AA88" s="86" t="s">
        <v>699</v>
      </c>
      <c r="AB88" s="80"/>
      <c r="AC88" s="80" t="b">
        <v>0</v>
      </c>
      <c r="AD88" s="80">
        <v>0</v>
      </c>
      <c r="AE88" s="86" t="s">
        <v>736</v>
      </c>
      <c r="AF88" s="80" t="b">
        <v>0</v>
      </c>
      <c r="AG88" s="80" t="s">
        <v>742</v>
      </c>
      <c r="AH88" s="80"/>
      <c r="AI88" s="86" t="s">
        <v>736</v>
      </c>
      <c r="AJ88" s="80" t="b">
        <v>0</v>
      </c>
      <c r="AK88" s="80">
        <v>1</v>
      </c>
      <c r="AL88" s="86" t="s">
        <v>698</v>
      </c>
      <c r="AM88" s="80" t="s">
        <v>748</v>
      </c>
      <c r="AN88" s="80" t="b">
        <v>0</v>
      </c>
      <c r="AO88" s="86" t="s">
        <v>698</v>
      </c>
      <c r="AP88" s="80" t="s">
        <v>178</v>
      </c>
      <c r="AQ88" s="80">
        <v>0</v>
      </c>
      <c r="AR88" s="80">
        <v>0</v>
      </c>
      <c r="AS88" s="80"/>
      <c r="AT88" s="80"/>
      <c r="AU88" s="80"/>
      <c r="AV88" s="80"/>
      <c r="AW88" s="80"/>
      <c r="AX88" s="80"/>
      <c r="AY88" s="80"/>
      <c r="AZ88" s="80"/>
      <c r="BA88">
        <v>1</v>
      </c>
      <c r="BB88" s="79" t="str">
        <f>REPLACE(INDEX(GroupVertices[Group],MATCH(Edges24[[#This Row],[Vertex 1]],GroupVertices[Vertex],0)),1,1,"")</f>
        <v>9</v>
      </c>
      <c r="BC88" s="79" t="str">
        <f>REPLACE(INDEX(GroupVertices[Group],MATCH(Edges24[[#This Row],[Vertex 2]],GroupVertices[Vertex],0)),1,1,"")</f>
        <v>9</v>
      </c>
      <c r="BD88" s="48">
        <v>0</v>
      </c>
      <c r="BE88" s="49">
        <v>0</v>
      </c>
      <c r="BF88" s="48">
        <v>0</v>
      </c>
      <c r="BG88" s="49">
        <v>0</v>
      </c>
      <c r="BH88" s="48">
        <v>0</v>
      </c>
      <c r="BI88" s="49">
        <v>0</v>
      </c>
      <c r="BJ88" s="48">
        <v>23</v>
      </c>
      <c r="BK88" s="49">
        <v>100</v>
      </c>
      <c r="BL88" s="48">
        <v>23</v>
      </c>
    </row>
    <row r="89" spans="1:64" ht="15">
      <c r="A89" s="65" t="s">
        <v>292</v>
      </c>
      <c r="B89" s="65" t="s">
        <v>292</v>
      </c>
      <c r="C89" s="66"/>
      <c r="D89" s="67"/>
      <c r="E89" s="68"/>
      <c r="F89" s="69"/>
      <c r="G89" s="66"/>
      <c r="H89" s="70"/>
      <c r="I89" s="71"/>
      <c r="J89" s="71"/>
      <c r="K89" s="34" t="s">
        <v>65</v>
      </c>
      <c r="L89" s="78">
        <v>90</v>
      </c>
      <c r="M89" s="78"/>
      <c r="N89" s="73"/>
      <c r="O89" s="80" t="s">
        <v>178</v>
      </c>
      <c r="P89" s="82">
        <v>43566.84234953704</v>
      </c>
      <c r="Q89" s="80" t="s">
        <v>349</v>
      </c>
      <c r="R89" s="80"/>
      <c r="S89" s="80"/>
      <c r="T89" s="80" t="s">
        <v>382</v>
      </c>
      <c r="U89" s="80"/>
      <c r="V89" s="84" t="s">
        <v>479</v>
      </c>
      <c r="W89" s="82">
        <v>43566.84234953704</v>
      </c>
      <c r="X89" s="84" t="s">
        <v>579</v>
      </c>
      <c r="Y89" s="80"/>
      <c r="Z89" s="80"/>
      <c r="AA89" s="86" t="s">
        <v>700</v>
      </c>
      <c r="AB89" s="80"/>
      <c r="AC89" s="80" t="b">
        <v>0</v>
      </c>
      <c r="AD89" s="80">
        <v>0</v>
      </c>
      <c r="AE89" s="86" t="s">
        <v>736</v>
      </c>
      <c r="AF89" s="80" t="b">
        <v>0</v>
      </c>
      <c r="AG89" s="80" t="s">
        <v>740</v>
      </c>
      <c r="AH89" s="80"/>
      <c r="AI89" s="86" t="s">
        <v>736</v>
      </c>
      <c r="AJ89" s="80" t="b">
        <v>0</v>
      </c>
      <c r="AK89" s="80">
        <v>0</v>
      </c>
      <c r="AL89" s="86" t="s">
        <v>736</v>
      </c>
      <c r="AM89" s="80" t="s">
        <v>748</v>
      </c>
      <c r="AN89" s="80" t="b">
        <v>0</v>
      </c>
      <c r="AO89" s="86" t="s">
        <v>700</v>
      </c>
      <c r="AP89" s="80" t="s">
        <v>178</v>
      </c>
      <c r="AQ89" s="80">
        <v>0</v>
      </c>
      <c r="AR89" s="80">
        <v>0</v>
      </c>
      <c r="AS89" s="80"/>
      <c r="AT89" s="80"/>
      <c r="AU89" s="80"/>
      <c r="AV89" s="80"/>
      <c r="AW89" s="80"/>
      <c r="AX89" s="80"/>
      <c r="AY89" s="80"/>
      <c r="AZ89" s="80"/>
      <c r="BA89">
        <v>1</v>
      </c>
      <c r="BB89" s="79" t="str">
        <f>REPLACE(INDEX(GroupVertices[Group],MATCH(Edges24[[#This Row],[Vertex 1]],GroupVertices[Vertex],0)),1,1,"")</f>
        <v>2</v>
      </c>
      <c r="BC89" s="79" t="str">
        <f>REPLACE(INDEX(GroupVertices[Group],MATCH(Edges24[[#This Row],[Vertex 2]],GroupVertices[Vertex],0)),1,1,"")</f>
        <v>2</v>
      </c>
      <c r="BD89" s="48">
        <v>0</v>
      </c>
      <c r="BE89" s="49">
        <v>0</v>
      </c>
      <c r="BF89" s="48">
        <v>0</v>
      </c>
      <c r="BG89" s="49">
        <v>0</v>
      </c>
      <c r="BH89" s="48">
        <v>0</v>
      </c>
      <c r="BI89" s="49">
        <v>0</v>
      </c>
      <c r="BJ89" s="48">
        <v>2</v>
      </c>
      <c r="BK89" s="49">
        <v>100</v>
      </c>
      <c r="BL89" s="48">
        <v>2</v>
      </c>
    </row>
    <row r="90" spans="1:64" ht="15">
      <c r="A90" s="65" t="s">
        <v>293</v>
      </c>
      <c r="B90" s="65" t="s">
        <v>301</v>
      </c>
      <c r="C90" s="66"/>
      <c r="D90" s="67"/>
      <c r="E90" s="68"/>
      <c r="F90" s="69"/>
      <c r="G90" s="66"/>
      <c r="H90" s="70"/>
      <c r="I90" s="71"/>
      <c r="J90" s="71"/>
      <c r="K90" s="34" t="s">
        <v>65</v>
      </c>
      <c r="L90" s="78">
        <v>91</v>
      </c>
      <c r="M90" s="78"/>
      <c r="N90" s="73"/>
      <c r="O90" s="80" t="s">
        <v>315</v>
      </c>
      <c r="P90" s="82">
        <v>43566.9744212963</v>
      </c>
      <c r="Q90" s="80" t="s">
        <v>327</v>
      </c>
      <c r="R90" s="80"/>
      <c r="S90" s="80"/>
      <c r="T90" s="80" t="s">
        <v>383</v>
      </c>
      <c r="U90" s="80"/>
      <c r="V90" s="84" t="s">
        <v>480</v>
      </c>
      <c r="W90" s="82">
        <v>43566.9744212963</v>
      </c>
      <c r="X90" s="84" t="s">
        <v>580</v>
      </c>
      <c r="Y90" s="80"/>
      <c r="Z90" s="80"/>
      <c r="AA90" s="86" t="s">
        <v>701</v>
      </c>
      <c r="AB90" s="80"/>
      <c r="AC90" s="80" t="b">
        <v>0</v>
      </c>
      <c r="AD90" s="80">
        <v>0</v>
      </c>
      <c r="AE90" s="86" t="s">
        <v>736</v>
      </c>
      <c r="AF90" s="80" t="b">
        <v>0</v>
      </c>
      <c r="AG90" s="80" t="s">
        <v>741</v>
      </c>
      <c r="AH90" s="80"/>
      <c r="AI90" s="86" t="s">
        <v>736</v>
      </c>
      <c r="AJ90" s="80" t="b">
        <v>0</v>
      </c>
      <c r="AK90" s="80">
        <v>27</v>
      </c>
      <c r="AL90" s="86" t="s">
        <v>713</v>
      </c>
      <c r="AM90" s="80" t="s">
        <v>748</v>
      </c>
      <c r="AN90" s="80" t="b">
        <v>0</v>
      </c>
      <c r="AO90" s="86" t="s">
        <v>713</v>
      </c>
      <c r="AP90" s="80" t="s">
        <v>178</v>
      </c>
      <c r="AQ90" s="80">
        <v>0</v>
      </c>
      <c r="AR90" s="80">
        <v>0</v>
      </c>
      <c r="AS90" s="80"/>
      <c r="AT90" s="80"/>
      <c r="AU90" s="80"/>
      <c r="AV90" s="80"/>
      <c r="AW90" s="80"/>
      <c r="AX90" s="80"/>
      <c r="AY90" s="80"/>
      <c r="AZ90" s="80"/>
      <c r="BA90">
        <v>1</v>
      </c>
      <c r="BB90" s="79" t="str">
        <f>REPLACE(INDEX(GroupVertices[Group],MATCH(Edges24[[#This Row],[Vertex 1]],GroupVertices[Vertex],0)),1,1,"")</f>
        <v>1</v>
      </c>
      <c r="BC90" s="79" t="str">
        <f>REPLACE(INDEX(GroupVertices[Group],MATCH(Edges24[[#This Row],[Vertex 2]],GroupVertices[Vertex],0)),1,1,"")</f>
        <v>1</v>
      </c>
      <c r="BD90" s="48">
        <v>0</v>
      </c>
      <c r="BE90" s="49">
        <v>0</v>
      </c>
      <c r="BF90" s="48">
        <v>2</v>
      </c>
      <c r="BG90" s="49">
        <v>12.5</v>
      </c>
      <c r="BH90" s="48">
        <v>0</v>
      </c>
      <c r="BI90" s="49">
        <v>0</v>
      </c>
      <c r="BJ90" s="48">
        <v>14</v>
      </c>
      <c r="BK90" s="49">
        <v>87.5</v>
      </c>
      <c r="BL90" s="48">
        <v>16</v>
      </c>
    </row>
    <row r="91" spans="1:64" ht="15">
      <c r="A91" s="65" t="s">
        <v>294</v>
      </c>
      <c r="B91" s="65" t="s">
        <v>301</v>
      </c>
      <c r="C91" s="66"/>
      <c r="D91" s="67"/>
      <c r="E91" s="68"/>
      <c r="F91" s="69"/>
      <c r="G91" s="66"/>
      <c r="H91" s="70"/>
      <c r="I91" s="71"/>
      <c r="J91" s="71"/>
      <c r="K91" s="34" t="s">
        <v>65</v>
      </c>
      <c r="L91" s="78">
        <v>92</v>
      </c>
      <c r="M91" s="78"/>
      <c r="N91" s="73"/>
      <c r="O91" s="80" t="s">
        <v>315</v>
      </c>
      <c r="P91" s="82">
        <v>43567.3362037037</v>
      </c>
      <c r="Q91" s="80" t="s">
        <v>327</v>
      </c>
      <c r="R91" s="80"/>
      <c r="S91" s="80"/>
      <c r="T91" s="80" t="s">
        <v>383</v>
      </c>
      <c r="U91" s="80"/>
      <c r="V91" s="84" t="s">
        <v>481</v>
      </c>
      <c r="W91" s="82">
        <v>43567.3362037037</v>
      </c>
      <c r="X91" s="84" t="s">
        <v>581</v>
      </c>
      <c r="Y91" s="80"/>
      <c r="Z91" s="80"/>
      <c r="AA91" s="86" t="s">
        <v>702</v>
      </c>
      <c r="AB91" s="80"/>
      <c r="AC91" s="80" t="b">
        <v>0</v>
      </c>
      <c r="AD91" s="80">
        <v>0</v>
      </c>
      <c r="AE91" s="86" t="s">
        <v>736</v>
      </c>
      <c r="AF91" s="80" t="b">
        <v>0</v>
      </c>
      <c r="AG91" s="80" t="s">
        <v>741</v>
      </c>
      <c r="AH91" s="80"/>
      <c r="AI91" s="86" t="s">
        <v>736</v>
      </c>
      <c r="AJ91" s="80" t="b">
        <v>0</v>
      </c>
      <c r="AK91" s="80">
        <v>27</v>
      </c>
      <c r="AL91" s="86" t="s">
        <v>713</v>
      </c>
      <c r="AM91" s="80" t="s">
        <v>747</v>
      </c>
      <c r="AN91" s="80" t="b">
        <v>0</v>
      </c>
      <c r="AO91" s="86" t="s">
        <v>713</v>
      </c>
      <c r="AP91" s="80" t="s">
        <v>178</v>
      </c>
      <c r="AQ91" s="80">
        <v>0</v>
      </c>
      <c r="AR91" s="80">
        <v>0</v>
      </c>
      <c r="AS91" s="80"/>
      <c r="AT91" s="80"/>
      <c r="AU91" s="80"/>
      <c r="AV91" s="80"/>
      <c r="AW91" s="80"/>
      <c r="AX91" s="80"/>
      <c r="AY91" s="80"/>
      <c r="AZ91" s="80"/>
      <c r="BA91">
        <v>1</v>
      </c>
      <c r="BB91" s="79" t="str">
        <f>REPLACE(INDEX(GroupVertices[Group],MATCH(Edges24[[#This Row],[Vertex 1]],GroupVertices[Vertex],0)),1,1,"")</f>
        <v>1</v>
      </c>
      <c r="BC91" s="79" t="str">
        <f>REPLACE(INDEX(GroupVertices[Group],MATCH(Edges24[[#This Row],[Vertex 2]],GroupVertices[Vertex],0)),1,1,"")</f>
        <v>1</v>
      </c>
      <c r="BD91" s="48">
        <v>0</v>
      </c>
      <c r="BE91" s="49">
        <v>0</v>
      </c>
      <c r="BF91" s="48">
        <v>2</v>
      </c>
      <c r="BG91" s="49">
        <v>12.5</v>
      </c>
      <c r="BH91" s="48">
        <v>0</v>
      </c>
      <c r="BI91" s="49">
        <v>0</v>
      </c>
      <c r="BJ91" s="48">
        <v>14</v>
      </c>
      <c r="BK91" s="49">
        <v>87.5</v>
      </c>
      <c r="BL91" s="48">
        <v>16</v>
      </c>
    </row>
    <row r="92" spans="1:64" ht="15">
      <c r="A92" s="65" t="s">
        <v>295</v>
      </c>
      <c r="B92" s="65" t="s">
        <v>295</v>
      </c>
      <c r="C92" s="66"/>
      <c r="D92" s="67"/>
      <c r="E92" s="68"/>
      <c r="F92" s="69"/>
      <c r="G92" s="66"/>
      <c r="H92" s="70"/>
      <c r="I92" s="71"/>
      <c r="J92" s="71"/>
      <c r="K92" s="34" t="s">
        <v>65</v>
      </c>
      <c r="L92" s="78">
        <v>93</v>
      </c>
      <c r="M92" s="78"/>
      <c r="N92" s="73"/>
      <c r="O92" s="80" t="s">
        <v>178</v>
      </c>
      <c r="P92" s="82">
        <v>43567.364282407405</v>
      </c>
      <c r="Q92" s="80" t="s">
        <v>350</v>
      </c>
      <c r="R92" s="84" t="s">
        <v>370</v>
      </c>
      <c r="S92" s="80" t="s">
        <v>378</v>
      </c>
      <c r="T92" s="80" t="s">
        <v>381</v>
      </c>
      <c r="U92" s="80"/>
      <c r="V92" s="84" t="s">
        <v>482</v>
      </c>
      <c r="W92" s="82">
        <v>43567.364282407405</v>
      </c>
      <c r="X92" s="84" t="s">
        <v>582</v>
      </c>
      <c r="Y92" s="80"/>
      <c r="Z92" s="80"/>
      <c r="AA92" s="86" t="s">
        <v>703</v>
      </c>
      <c r="AB92" s="80"/>
      <c r="AC92" s="80" t="b">
        <v>0</v>
      </c>
      <c r="AD92" s="80">
        <v>1</v>
      </c>
      <c r="AE92" s="86" t="s">
        <v>736</v>
      </c>
      <c r="AF92" s="80" t="b">
        <v>1</v>
      </c>
      <c r="AG92" s="80" t="s">
        <v>740</v>
      </c>
      <c r="AH92" s="80"/>
      <c r="AI92" s="86" t="s">
        <v>745</v>
      </c>
      <c r="AJ92" s="80" t="b">
        <v>0</v>
      </c>
      <c r="AK92" s="80">
        <v>0</v>
      </c>
      <c r="AL92" s="86" t="s">
        <v>736</v>
      </c>
      <c r="AM92" s="80" t="s">
        <v>748</v>
      </c>
      <c r="AN92" s="80" t="b">
        <v>0</v>
      </c>
      <c r="AO92" s="86" t="s">
        <v>703</v>
      </c>
      <c r="AP92" s="80" t="s">
        <v>178</v>
      </c>
      <c r="AQ92" s="80">
        <v>0</v>
      </c>
      <c r="AR92" s="80">
        <v>0</v>
      </c>
      <c r="AS92" s="80"/>
      <c r="AT92" s="80"/>
      <c r="AU92" s="80"/>
      <c r="AV92" s="80"/>
      <c r="AW92" s="80"/>
      <c r="AX92" s="80"/>
      <c r="AY92" s="80"/>
      <c r="AZ92" s="80"/>
      <c r="BA92">
        <v>1</v>
      </c>
      <c r="BB92" s="79" t="str">
        <f>REPLACE(INDEX(GroupVertices[Group],MATCH(Edges24[[#This Row],[Vertex 1]],GroupVertices[Vertex],0)),1,1,"")</f>
        <v>2</v>
      </c>
      <c r="BC92" s="79" t="str">
        <f>REPLACE(INDEX(GroupVertices[Group],MATCH(Edges24[[#This Row],[Vertex 2]],GroupVertices[Vertex],0)),1,1,"")</f>
        <v>2</v>
      </c>
      <c r="BD92" s="48">
        <v>0</v>
      </c>
      <c r="BE92" s="49">
        <v>0</v>
      </c>
      <c r="BF92" s="48">
        <v>0</v>
      </c>
      <c r="BG92" s="49">
        <v>0</v>
      </c>
      <c r="BH92" s="48">
        <v>0</v>
      </c>
      <c r="BI92" s="49">
        <v>0</v>
      </c>
      <c r="BJ92" s="48">
        <v>1</v>
      </c>
      <c r="BK92" s="49">
        <v>100</v>
      </c>
      <c r="BL92" s="48">
        <v>1</v>
      </c>
    </row>
    <row r="93" spans="1:64" ht="15">
      <c r="A93" s="65" t="s">
        <v>296</v>
      </c>
      <c r="B93" s="65" t="s">
        <v>310</v>
      </c>
      <c r="C93" s="66"/>
      <c r="D93" s="67"/>
      <c r="E93" s="68"/>
      <c r="F93" s="69"/>
      <c r="G93" s="66"/>
      <c r="H93" s="70"/>
      <c r="I93" s="71"/>
      <c r="J93" s="71"/>
      <c r="K93" s="34" t="s">
        <v>65</v>
      </c>
      <c r="L93" s="78">
        <v>94</v>
      </c>
      <c r="M93" s="78"/>
      <c r="N93" s="73"/>
      <c r="O93" s="80" t="s">
        <v>316</v>
      </c>
      <c r="P93" s="82">
        <v>43567.3537037037</v>
      </c>
      <c r="Q93" s="80" t="s">
        <v>351</v>
      </c>
      <c r="R93" s="84" t="s">
        <v>371</v>
      </c>
      <c r="S93" s="80" t="s">
        <v>377</v>
      </c>
      <c r="T93" s="80" t="s">
        <v>381</v>
      </c>
      <c r="U93" s="80"/>
      <c r="V93" s="84" t="s">
        <v>483</v>
      </c>
      <c r="W93" s="82">
        <v>43567.3537037037</v>
      </c>
      <c r="X93" s="84" t="s">
        <v>583</v>
      </c>
      <c r="Y93" s="80"/>
      <c r="Z93" s="80"/>
      <c r="AA93" s="86" t="s">
        <v>704</v>
      </c>
      <c r="AB93" s="80"/>
      <c r="AC93" s="80" t="b">
        <v>0</v>
      </c>
      <c r="AD93" s="80">
        <v>0</v>
      </c>
      <c r="AE93" s="86" t="s">
        <v>736</v>
      </c>
      <c r="AF93" s="80" t="b">
        <v>0</v>
      </c>
      <c r="AG93" s="80" t="s">
        <v>744</v>
      </c>
      <c r="AH93" s="80"/>
      <c r="AI93" s="86" t="s">
        <v>736</v>
      </c>
      <c r="AJ93" s="80" t="b">
        <v>0</v>
      </c>
      <c r="AK93" s="80">
        <v>0</v>
      </c>
      <c r="AL93" s="86" t="s">
        <v>736</v>
      </c>
      <c r="AM93" s="80" t="s">
        <v>747</v>
      </c>
      <c r="AN93" s="80" t="b">
        <v>0</v>
      </c>
      <c r="AO93" s="86" t="s">
        <v>704</v>
      </c>
      <c r="AP93" s="80" t="s">
        <v>178</v>
      </c>
      <c r="AQ93" s="80">
        <v>0</v>
      </c>
      <c r="AR93" s="80">
        <v>0</v>
      </c>
      <c r="AS93" s="80"/>
      <c r="AT93" s="80"/>
      <c r="AU93" s="80"/>
      <c r="AV93" s="80"/>
      <c r="AW93" s="80"/>
      <c r="AX93" s="80"/>
      <c r="AY93" s="80"/>
      <c r="AZ93" s="80"/>
      <c r="BA93">
        <v>1</v>
      </c>
      <c r="BB93" s="79" t="str">
        <f>REPLACE(INDEX(GroupVertices[Group],MATCH(Edges24[[#This Row],[Vertex 1]],GroupVertices[Vertex],0)),1,1,"")</f>
        <v>5</v>
      </c>
      <c r="BC93" s="79" t="str">
        <f>REPLACE(INDEX(GroupVertices[Group],MATCH(Edges24[[#This Row],[Vertex 2]],GroupVertices[Vertex],0)),1,1,"")</f>
        <v>7</v>
      </c>
      <c r="BD93" s="48">
        <v>0</v>
      </c>
      <c r="BE93" s="49">
        <v>0</v>
      </c>
      <c r="BF93" s="48">
        <v>0</v>
      </c>
      <c r="BG93" s="49">
        <v>0</v>
      </c>
      <c r="BH93" s="48">
        <v>0</v>
      </c>
      <c r="BI93" s="49">
        <v>0</v>
      </c>
      <c r="BJ93" s="48">
        <v>15</v>
      </c>
      <c r="BK93" s="49">
        <v>100</v>
      </c>
      <c r="BL93" s="48">
        <v>15</v>
      </c>
    </row>
    <row r="94" spans="1:64" ht="15">
      <c r="A94" s="65" t="s">
        <v>297</v>
      </c>
      <c r="B94" s="65" t="s">
        <v>310</v>
      </c>
      <c r="C94" s="66"/>
      <c r="D94" s="67"/>
      <c r="E94" s="68"/>
      <c r="F94" s="69"/>
      <c r="G94" s="66"/>
      <c r="H94" s="70"/>
      <c r="I94" s="71"/>
      <c r="J94" s="71"/>
      <c r="K94" s="34" t="s">
        <v>65</v>
      </c>
      <c r="L94" s="78">
        <v>95</v>
      </c>
      <c r="M94" s="78"/>
      <c r="N94" s="73"/>
      <c r="O94" s="80" t="s">
        <v>316</v>
      </c>
      <c r="P94" s="82">
        <v>43565.533472222225</v>
      </c>
      <c r="Q94" s="80" t="s">
        <v>331</v>
      </c>
      <c r="R94" s="84" t="s">
        <v>367</v>
      </c>
      <c r="S94" s="80" t="s">
        <v>377</v>
      </c>
      <c r="T94" s="80" t="s">
        <v>384</v>
      </c>
      <c r="U94" s="80"/>
      <c r="V94" s="84" t="s">
        <v>484</v>
      </c>
      <c r="W94" s="82">
        <v>43565.533472222225</v>
      </c>
      <c r="X94" s="84" t="s">
        <v>584</v>
      </c>
      <c r="Y94" s="80"/>
      <c r="Z94" s="80"/>
      <c r="AA94" s="86" t="s">
        <v>705</v>
      </c>
      <c r="AB94" s="80"/>
      <c r="AC94" s="80" t="b">
        <v>0</v>
      </c>
      <c r="AD94" s="80">
        <v>6</v>
      </c>
      <c r="AE94" s="86" t="s">
        <v>736</v>
      </c>
      <c r="AF94" s="80" t="b">
        <v>0</v>
      </c>
      <c r="AG94" s="80" t="s">
        <v>742</v>
      </c>
      <c r="AH94" s="80"/>
      <c r="AI94" s="86" t="s">
        <v>736</v>
      </c>
      <c r="AJ94" s="80" t="b">
        <v>0</v>
      </c>
      <c r="AK94" s="80">
        <v>2</v>
      </c>
      <c r="AL94" s="86" t="s">
        <v>736</v>
      </c>
      <c r="AM94" s="80" t="s">
        <v>747</v>
      </c>
      <c r="AN94" s="80" t="b">
        <v>0</v>
      </c>
      <c r="AO94" s="86" t="s">
        <v>705</v>
      </c>
      <c r="AP94" s="80" t="s">
        <v>178</v>
      </c>
      <c r="AQ94" s="80">
        <v>0</v>
      </c>
      <c r="AR94" s="80">
        <v>0</v>
      </c>
      <c r="AS94" s="80"/>
      <c r="AT94" s="80"/>
      <c r="AU94" s="80"/>
      <c r="AV94" s="80"/>
      <c r="AW94" s="80"/>
      <c r="AX94" s="80"/>
      <c r="AY94" s="80"/>
      <c r="AZ94" s="80"/>
      <c r="BA94">
        <v>1</v>
      </c>
      <c r="BB94" s="79" t="str">
        <f>REPLACE(INDEX(GroupVertices[Group],MATCH(Edges24[[#This Row],[Vertex 1]],GroupVertices[Vertex],0)),1,1,"")</f>
        <v>7</v>
      </c>
      <c r="BC94" s="79" t="str">
        <f>REPLACE(INDEX(GroupVertices[Group],MATCH(Edges24[[#This Row],[Vertex 2]],GroupVertices[Vertex],0)),1,1,"")</f>
        <v>7</v>
      </c>
      <c r="BD94" s="48">
        <v>0</v>
      </c>
      <c r="BE94" s="49">
        <v>0</v>
      </c>
      <c r="BF94" s="48">
        <v>0</v>
      </c>
      <c r="BG94" s="49">
        <v>0</v>
      </c>
      <c r="BH94" s="48">
        <v>0</v>
      </c>
      <c r="BI94" s="49">
        <v>0</v>
      </c>
      <c r="BJ94" s="48">
        <v>11</v>
      </c>
      <c r="BK94" s="49">
        <v>100</v>
      </c>
      <c r="BL94" s="48">
        <v>11</v>
      </c>
    </row>
    <row r="95" spans="1:64" ht="15">
      <c r="A95" s="65" t="s">
        <v>298</v>
      </c>
      <c r="B95" s="65" t="s">
        <v>298</v>
      </c>
      <c r="C95" s="66"/>
      <c r="D95" s="67"/>
      <c r="E95" s="68"/>
      <c r="F95" s="69"/>
      <c r="G95" s="66"/>
      <c r="H95" s="70"/>
      <c r="I95" s="71"/>
      <c r="J95" s="71"/>
      <c r="K95" s="34" t="s">
        <v>65</v>
      </c>
      <c r="L95" s="78">
        <v>96</v>
      </c>
      <c r="M95" s="78"/>
      <c r="N95" s="73"/>
      <c r="O95" s="80" t="s">
        <v>178</v>
      </c>
      <c r="P95" s="82">
        <v>43565.83414351852</v>
      </c>
      <c r="Q95" s="80" t="s">
        <v>352</v>
      </c>
      <c r="R95" s="80"/>
      <c r="S95" s="80"/>
      <c r="T95" s="80" t="s">
        <v>382</v>
      </c>
      <c r="U95" s="80"/>
      <c r="V95" s="84" t="s">
        <v>485</v>
      </c>
      <c r="W95" s="82">
        <v>43565.83414351852</v>
      </c>
      <c r="X95" s="84" t="s">
        <v>585</v>
      </c>
      <c r="Y95" s="80"/>
      <c r="Z95" s="80"/>
      <c r="AA95" s="86" t="s">
        <v>706</v>
      </c>
      <c r="AB95" s="80"/>
      <c r="AC95" s="80" t="b">
        <v>0</v>
      </c>
      <c r="AD95" s="80">
        <v>5</v>
      </c>
      <c r="AE95" s="86" t="s">
        <v>736</v>
      </c>
      <c r="AF95" s="80" t="b">
        <v>0</v>
      </c>
      <c r="AG95" s="80" t="s">
        <v>744</v>
      </c>
      <c r="AH95" s="80"/>
      <c r="AI95" s="86" t="s">
        <v>736</v>
      </c>
      <c r="AJ95" s="80" t="b">
        <v>0</v>
      </c>
      <c r="AK95" s="80">
        <v>1</v>
      </c>
      <c r="AL95" s="86" t="s">
        <v>736</v>
      </c>
      <c r="AM95" s="80" t="s">
        <v>747</v>
      </c>
      <c r="AN95" s="80" t="b">
        <v>0</v>
      </c>
      <c r="AO95" s="86" t="s">
        <v>706</v>
      </c>
      <c r="AP95" s="80" t="s">
        <v>178</v>
      </c>
      <c r="AQ95" s="80">
        <v>0</v>
      </c>
      <c r="AR95" s="80">
        <v>0</v>
      </c>
      <c r="AS95" s="80"/>
      <c r="AT95" s="80"/>
      <c r="AU95" s="80"/>
      <c r="AV95" s="80"/>
      <c r="AW95" s="80"/>
      <c r="AX95" s="80"/>
      <c r="AY95" s="80"/>
      <c r="AZ95" s="80"/>
      <c r="BA95">
        <v>1</v>
      </c>
      <c r="BB95" s="79" t="str">
        <f>REPLACE(INDEX(GroupVertices[Group],MATCH(Edges24[[#This Row],[Vertex 1]],GroupVertices[Vertex],0)),1,1,"")</f>
        <v>5</v>
      </c>
      <c r="BC95" s="79" t="str">
        <f>REPLACE(INDEX(GroupVertices[Group],MATCH(Edges24[[#This Row],[Vertex 2]],GroupVertices[Vertex],0)),1,1,"")</f>
        <v>5</v>
      </c>
      <c r="BD95" s="48">
        <v>0</v>
      </c>
      <c r="BE95" s="49">
        <v>0</v>
      </c>
      <c r="BF95" s="48">
        <v>0</v>
      </c>
      <c r="BG95" s="49">
        <v>0</v>
      </c>
      <c r="BH95" s="48">
        <v>0</v>
      </c>
      <c r="BI95" s="49">
        <v>0</v>
      </c>
      <c r="BJ95" s="48">
        <v>41</v>
      </c>
      <c r="BK95" s="49">
        <v>100</v>
      </c>
      <c r="BL95" s="48">
        <v>41</v>
      </c>
    </row>
    <row r="96" spans="1:64" ht="15">
      <c r="A96" s="65" t="s">
        <v>299</v>
      </c>
      <c r="B96" s="65" t="s">
        <v>298</v>
      </c>
      <c r="C96" s="66"/>
      <c r="D96" s="67"/>
      <c r="E96" s="68"/>
      <c r="F96" s="69"/>
      <c r="G96" s="66"/>
      <c r="H96" s="70"/>
      <c r="I96" s="71"/>
      <c r="J96" s="71"/>
      <c r="K96" s="34" t="s">
        <v>65</v>
      </c>
      <c r="L96" s="78">
        <v>97</v>
      </c>
      <c r="M96" s="78"/>
      <c r="N96" s="73"/>
      <c r="O96" s="80" t="s">
        <v>315</v>
      </c>
      <c r="P96" s="82">
        <v>43567.4403125</v>
      </c>
      <c r="Q96" s="80" t="s">
        <v>352</v>
      </c>
      <c r="R96" s="80"/>
      <c r="S96" s="80"/>
      <c r="T96" s="80"/>
      <c r="U96" s="80"/>
      <c r="V96" s="84" t="s">
        <v>486</v>
      </c>
      <c r="W96" s="82">
        <v>43567.4403125</v>
      </c>
      <c r="X96" s="84" t="s">
        <v>586</v>
      </c>
      <c r="Y96" s="80"/>
      <c r="Z96" s="80"/>
      <c r="AA96" s="86" t="s">
        <v>707</v>
      </c>
      <c r="AB96" s="80"/>
      <c r="AC96" s="80" t="b">
        <v>0</v>
      </c>
      <c r="AD96" s="80">
        <v>0</v>
      </c>
      <c r="AE96" s="86" t="s">
        <v>736</v>
      </c>
      <c r="AF96" s="80" t="b">
        <v>0</v>
      </c>
      <c r="AG96" s="80" t="s">
        <v>744</v>
      </c>
      <c r="AH96" s="80"/>
      <c r="AI96" s="86" t="s">
        <v>736</v>
      </c>
      <c r="AJ96" s="80" t="b">
        <v>0</v>
      </c>
      <c r="AK96" s="80">
        <v>1</v>
      </c>
      <c r="AL96" s="86" t="s">
        <v>706</v>
      </c>
      <c r="AM96" s="80" t="s">
        <v>747</v>
      </c>
      <c r="AN96" s="80" t="b">
        <v>0</v>
      </c>
      <c r="AO96" s="86" t="s">
        <v>706</v>
      </c>
      <c r="AP96" s="80" t="s">
        <v>178</v>
      </c>
      <c r="AQ96" s="80">
        <v>0</v>
      </c>
      <c r="AR96" s="80">
        <v>0</v>
      </c>
      <c r="AS96" s="80"/>
      <c r="AT96" s="80"/>
      <c r="AU96" s="80"/>
      <c r="AV96" s="80"/>
      <c r="AW96" s="80"/>
      <c r="AX96" s="80"/>
      <c r="AY96" s="80"/>
      <c r="AZ96" s="80"/>
      <c r="BA96">
        <v>1</v>
      </c>
      <c r="BB96" s="79" t="str">
        <f>REPLACE(INDEX(GroupVertices[Group],MATCH(Edges24[[#This Row],[Vertex 1]],GroupVertices[Vertex],0)),1,1,"")</f>
        <v>5</v>
      </c>
      <c r="BC96" s="79" t="str">
        <f>REPLACE(INDEX(GroupVertices[Group],MATCH(Edges24[[#This Row],[Vertex 2]],GroupVertices[Vertex],0)),1,1,"")</f>
        <v>5</v>
      </c>
      <c r="BD96" s="48">
        <v>0</v>
      </c>
      <c r="BE96" s="49">
        <v>0</v>
      </c>
      <c r="BF96" s="48">
        <v>0</v>
      </c>
      <c r="BG96" s="49">
        <v>0</v>
      </c>
      <c r="BH96" s="48">
        <v>0</v>
      </c>
      <c r="BI96" s="49">
        <v>0</v>
      </c>
      <c r="BJ96" s="48">
        <v>41</v>
      </c>
      <c r="BK96" s="49">
        <v>100</v>
      </c>
      <c r="BL96" s="48">
        <v>41</v>
      </c>
    </row>
    <row r="97" spans="1:64" ht="15">
      <c r="A97" s="65" t="s">
        <v>296</v>
      </c>
      <c r="B97" s="65" t="s">
        <v>312</v>
      </c>
      <c r="C97" s="66"/>
      <c r="D97" s="67"/>
      <c r="E97" s="68"/>
      <c r="F97" s="69"/>
      <c r="G97" s="66"/>
      <c r="H97" s="70"/>
      <c r="I97" s="71"/>
      <c r="J97" s="71"/>
      <c r="K97" s="34" t="s">
        <v>65</v>
      </c>
      <c r="L97" s="78">
        <v>98</v>
      </c>
      <c r="M97" s="78"/>
      <c r="N97" s="73"/>
      <c r="O97" s="80" t="s">
        <v>316</v>
      </c>
      <c r="P97" s="82">
        <v>43566.25488425926</v>
      </c>
      <c r="Q97" s="80" t="s">
        <v>353</v>
      </c>
      <c r="R97" s="80"/>
      <c r="S97" s="80"/>
      <c r="T97" s="80" t="s">
        <v>384</v>
      </c>
      <c r="U97" s="84" t="s">
        <v>403</v>
      </c>
      <c r="V97" s="84" t="s">
        <v>403</v>
      </c>
      <c r="W97" s="82">
        <v>43566.25488425926</v>
      </c>
      <c r="X97" s="84" t="s">
        <v>587</v>
      </c>
      <c r="Y97" s="80"/>
      <c r="Z97" s="80"/>
      <c r="AA97" s="86" t="s">
        <v>708</v>
      </c>
      <c r="AB97" s="80"/>
      <c r="AC97" s="80" t="b">
        <v>0</v>
      </c>
      <c r="AD97" s="80">
        <v>4</v>
      </c>
      <c r="AE97" s="86" t="s">
        <v>738</v>
      </c>
      <c r="AF97" s="80" t="b">
        <v>0</v>
      </c>
      <c r="AG97" s="80" t="s">
        <v>741</v>
      </c>
      <c r="AH97" s="80"/>
      <c r="AI97" s="86" t="s">
        <v>736</v>
      </c>
      <c r="AJ97" s="80" t="b">
        <v>0</v>
      </c>
      <c r="AK97" s="80">
        <v>1</v>
      </c>
      <c r="AL97" s="86" t="s">
        <v>736</v>
      </c>
      <c r="AM97" s="80" t="s">
        <v>747</v>
      </c>
      <c r="AN97" s="80" t="b">
        <v>0</v>
      </c>
      <c r="AO97" s="86" t="s">
        <v>708</v>
      </c>
      <c r="AP97" s="80" t="s">
        <v>178</v>
      </c>
      <c r="AQ97" s="80">
        <v>0</v>
      </c>
      <c r="AR97" s="80">
        <v>0</v>
      </c>
      <c r="AS97" s="80"/>
      <c r="AT97" s="80"/>
      <c r="AU97" s="80"/>
      <c r="AV97" s="80"/>
      <c r="AW97" s="80"/>
      <c r="AX97" s="80"/>
      <c r="AY97" s="80"/>
      <c r="AZ97" s="80"/>
      <c r="BA97">
        <v>1</v>
      </c>
      <c r="BB97" s="79" t="str">
        <f>REPLACE(INDEX(GroupVertices[Group],MATCH(Edges24[[#This Row],[Vertex 1]],GroupVertices[Vertex],0)),1,1,"")</f>
        <v>5</v>
      </c>
      <c r="BC97" s="79" t="str">
        <f>REPLACE(INDEX(GroupVertices[Group],MATCH(Edges24[[#This Row],[Vertex 2]],GroupVertices[Vertex],0)),1,1,"")</f>
        <v>5</v>
      </c>
      <c r="BD97" s="48"/>
      <c r="BE97" s="49"/>
      <c r="BF97" s="48"/>
      <c r="BG97" s="49"/>
      <c r="BH97" s="48"/>
      <c r="BI97" s="49"/>
      <c r="BJ97" s="48"/>
      <c r="BK97" s="49"/>
      <c r="BL97" s="48"/>
    </row>
    <row r="98" spans="1:64" ht="15">
      <c r="A98" s="65" t="s">
        <v>299</v>
      </c>
      <c r="B98" s="65" t="s">
        <v>296</v>
      </c>
      <c r="C98" s="66"/>
      <c r="D98" s="67"/>
      <c r="E98" s="68"/>
      <c r="F98" s="69"/>
      <c r="G98" s="66"/>
      <c r="H98" s="70"/>
      <c r="I98" s="71"/>
      <c r="J98" s="71"/>
      <c r="K98" s="34" t="s">
        <v>65</v>
      </c>
      <c r="L98" s="78">
        <v>101</v>
      </c>
      <c r="M98" s="78"/>
      <c r="N98" s="73"/>
      <c r="O98" s="80" t="s">
        <v>315</v>
      </c>
      <c r="P98" s="82">
        <v>43567.44127314815</v>
      </c>
      <c r="Q98" s="80" t="s">
        <v>353</v>
      </c>
      <c r="R98" s="80"/>
      <c r="S98" s="80"/>
      <c r="T98" s="80"/>
      <c r="U98" s="80"/>
      <c r="V98" s="84" t="s">
        <v>486</v>
      </c>
      <c r="W98" s="82">
        <v>43567.44127314815</v>
      </c>
      <c r="X98" s="84" t="s">
        <v>588</v>
      </c>
      <c r="Y98" s="80"/>
      <c r="Z98" s="80"/>
      <c r="AA98" s="86" t="s">
        <v>709</v>
      </c>
      <c r="AB98" s="80"/>
      <c r="AC98" s="80" t="b">
        <v>0</v>
      </c>
      <c r="AD98" s="80">
        <v>0</v>
      </c>
      <c r="AE98" s="86" t="s">
        <v>736</v>
      </c>
      <c r="AF98" s="80" t="b">
        <v>0</v>
      </c>
      <c r="AG98" s="80" t="s">
        <v>741</v>
      </c>
      <c r="AH98" s="80"/>
      <c r="AI98" s="86" t="s">
        <v>736</v>
      </c>
      <c r="AJ98" s="80" t="b">
        <v>0</v>
      </c>
      <c r="AK98" s="80">
        <v>1</v>
      </c>
      <c r="AL98" s="86" t="s">
        <v>708</v>
      </c>
      <c r="AM98" s="80" t="s">
        <v>747</v>
      </c>
      <c r="AN98" s="80" t="b">
        <v>0</v>
      </c>
      <c r="AO98" s="86" t="s">
        <v>708</v>
      </c>
      <c r="AP98" s="80" t="s">
        <v>178</v>
      </c>
      <c r="AQ98" s="80">
        <v>0</v>
      </c>
      <c r="AR98" s="80">
        <v>0</v>
      </c>
      <c r="AS98" s="80"/>
      <c r="AT98" s="80"/>
      <c r="AU98" s="80"/>
      <c r="AV98" s="80"/>
      <c r="AW98" s="80"/>
      <c r="AX98" s="80"/>
      <c r="AY98" s="80"/>
      <c r="AZ98" s="80"/>
      <c r="BA98">
        <v>1</v>
      </c>
      <c r="BB98" s="79" t="str">
        <f>REPLACE(INDEX(GroupVertices[Group],MATCH(Edges24[[#This Row],[Vertex 1]],GroupVertices[Vertex],0)),1,1,"")</f>
        <v>5</v>
      </c>
      <c r="BC98" s="79" t="str">
        <f>REPLACE(INDEX(GroupVertices[Group],MATCH(Edges24[[#This Row],[Vertex 2]],GroupVertices[Vertex],0)),1,1,"")</f>
        <v>5</v>
      </c>
      <c r="BD98" s="48"/>
      <c r="BE98" s="49"/>
      <c r="BF98" s="48"/>
      <c r="BG98" s="49"/>
      <c r="BH98" s="48"/>
      <c r="BI98" s="49"/>
      <c r="BJ98" s="48"/>
      <c r="BK98" s="49"/>
      <c r="BL98" s="48"/>
    </row>
    <row r="99" spans="1:64" ht="15">
      <c r="A99" s="65" t="s">
        <v>300</v>
      </c>
      <c r="B99" s="65" t="s">
        <v>300</v>
      </c>
      <c r="C99" s="66"/>
      <c r="D99" s="67"/>
      <c r="E99" s="68"/>
      <c r="F99" s="69"/>
      <c r="G99" s="66"/>
      <c r="H99" s="70"/>
      <c r="I99" s="71"/>
      <c r="J99" s="71"/>
      <c r="K99" s="34" t="s">
        <v>65</v>
      </c>
      <c r="L99" s="78">
        <v>105</v>
      </c>
      <c r="M99" s="78"/>
      <c r="N99" s="73"/>
      <c r="O99" s="80" t="s">
        <v>178</v>
      </c>
      <c r="P99" s="82">
        <v>43565.71560185185</v>
      </c>
      <c r="Q99" s="80" t="s">
        <v>328</v>
      </c>
      <c r="R99" s="80"/>
      <c r="S99" s="80"/>
      <c r="T99" s="80" t="s">
        <v>394</v>
      </c>
      <c r="U99" s="80"/>
      <c r="V99" s="84" t="s">
        <v>487</v>
      </c>
      <c r="W99" s="82">
        <v>43565.71560185185</v>
      </c>
      <c r="X99" s="84" t="s">
        <v>589</v>
      </c>
      <c r="Y99" s="80"/>
      <c r="Z99" s="80"/>
      <c r="AA99" s="86" t="s">
        <v>710</v>
      </c>
      <c r="AB99" s="80"/>
      <c r="AC99" s="80" t="b">
        <v>0</v>
      </c>
      <c r="AD99" s="80">
        <v>17</v>
      </c>
      <c r="AE99" s="86" t="s">
        <v>736</v>
      </c>
      <c r="AF99" s="80" t="b">
        <v>0</v>
      </c>
      <c r="AG99" s="80" t="s">
        <v>741</v>
      </c>
      <c r="AH99" s="80"/>
      <c r="AI99" s="86" t="s">
        <v>736</v>
      </c>
      <c r="AJ99" s="80" t="b">
        <v>0</v>
      </c>
      <c r="AK99" s="80">
        <v>6</v>
      </c>
      <c r="AL99" s="86" t="s">
        <v>736</v>
      </c>
      <c r="AM99" s="80" t="s">
        <v>747</v>
      </c>
      <c r="AN99" s="80" t="b">
        <v>0</v>
      </c>
      <c r="AO99" s="86" t="s">
        <v>710</v>
      </c>
      <c r="AP99" s="80" t="s">
        <v>178</v>
      </c>
      <c r="AQ99" s="80">
        <v>0</v>
      </c>
      <c r="AR99" s="80">
        <v>0</v>
      </c>
      <c r="AS99" s="80"/>
      <c r="AT99" s="80"/>
      <c r="AU99" s="80"/>
      <c r="AV99" s="80"/>
      <c r="AW99" s="80"/>
      <c r="AX99" s="80"/>
      <c r="AY99" s="80"/>
      <c r="AZ99" s="80"/>
      <c r="BA99">
        <v>2</v>
      </c>
      <c r="BB99" s="79" t="str">
        <f>REPLACE(INDEX(GroupVertices[Group],MATCH(Edges24[[#This Row],[Vertex 1]],GroupVertices[Vertex],0)),1,1,"")</f>
        <v>8</v>
      </c>
      <c r="BC99" s="79" t="str">
        <f>REPLACE(INDEX(GroupVertices[Group],MATCH(Edges24[[#This Row],[Vertex 2]],GroupVertices[Vertex],0)),1,1,"")</f>
        <v>8</v>
      </c>
      <c r="BD99" s="48">
        <v>0</v>
      </c>
      <c r="BE99" s="49">
        <v>0</v>
      </c>
      <c r="BF99" s="48">
        <v>3</v>
      </c>
      <c r="BG99" s="49">
        <v>7.317073170731708</v>
      </c>
      <c r="BH99" s="48">
        <v>0</v>
      </c>
      <c r="BI99" s="49">
        <v>0</v>
      </c>
      <c r="BJ99" s="48">
        <v>38</v>
      </c>
      <c r="BK99" s="49">
        <v>92.6829268292683</v>
      </c>
      <c r="BL99" s="48">
        <v>41</v>
      </c>
    </row>
    <row r="100" spans="1:64" ht="15">
      <c r="A100" s="65" t="s">
        <v>300</v>
      </c>
      <c r="B100" s="65" t="s">
        <v>300</v>
      </c>
      <c r="C100" s="66"/>
      <c r="D100" s="67"/>
      <c r="E100" s="68"/>
      <c r="F100" s="69"/>
      <c r="G100" s="66"/>
      <c r="H100" s="70"/>
      <c r="I100" s="71"/>
      <c r="J100" s="71"/>
      <c r="K100" s="34" t="s">
        <v>65</v>
      </c>
      <c r="L100" s="78">
        <v>106</v>
      </c>
      <c r="M100" s="78"/>
      <c r="N100" s="73"/>
      <c r="O100" s="80" t="s">
        <v>178</v>
      </c>
      <c r="P100" s="82">
        <v>43565.71791666667</v>
      </c>
      <c r="Q100" s="80" t="s">
        <v>354</v>
      </c>
      <c r="R100" s="80"/>
      <c r="S100" s="80"/>
      <c r="T100" s="80" t="s">
        <v>395</v>
      </c>
      <c r="U100" s="80"/>
      <c r="V100" s="84" t="s">
        <v>487</v>
      </c>
      <c r="W100" s="82">
        <v>43565.71791666667</v>
      </c>
      <c r="X100" s="84" t="s">
        <v>590</v>
      </c>
      <c r="Y100" s="80"/>
      <c r="Z100" s="80"/>
      <c r="AA100" s="86" t="s">
        <v>711</v>
      </c>
      <c r="AB100" s="80"/>
      <c r="AC100" s="80" t="b">
        <v>0</v>
      </c>
      <c r="AD100" s="80">
        <v>4</v>
      </c>
      <c r="AE100" s="86" t="s">
        <v>736</v>
      </c>
      <c r="AF100" s="80" t="b">
        <v>0</v>
      </c>
      <c r="AG100" s="80" t="s">
        <v>742</v>
      </c>
      <c r="AH100" s="80"/>
      <c r="AI100" s="86" t="s">
        <v>736</v>
      </c>
      <c r="AJ100" s="80" t="b">
        <v>0</v>
      </c>
      <c r="AK100" s="80">
        <v>0</v>
      </c>
      <c r="AL100" s="86" t="s">
        <v>736</v>
      </c>
      <c r="AM100" s="80" t="s">
        <v>747</v>
      </c>
      <c r="AN100" s="80" t="b">
        <v>0</v>
      </c>
      <c r="AO100" s="86" t="s">
        <v>711</v>
      </c>
      <c r="AP100" s="80" t="s">
        <v>178</v>
      </c>
      <c r="AQ100" s="80">
        <v>0</v>
      </c>
      <c r="AR100" s="80">
        <v>0</v>
      </c>
      <c r="AS100" s="80"/>
      <c r="AT100" s="80"/>
      <c r="AU100" s="80"/>
      <c r="AV100" s="80"/>
      <c r="AW100" s="80"/>
      <c r="AX100" s="80"/>
      <c r="AY100" s="80"/>
      <c r="AZ100" s="80"/>
      <c r="BA100">
        <v>2</v>
      </c>
      <c r="BB100" s="79" t="str">
        <f>REPLACE(INDEX(GroupVertices[Group],MATCH(Edges24[[#This Row],[Vertex 1]],GroupVertices[Vertex],0)),1,1,"")</f>
        <v>8</v>
      </c>
      <c r="BC100" s="79" t="str">
        <f>REPLACE(INDEX(GroupVertices[Group],MATCH(Edges24[[#This Row],[Vertex 2]],GroupVertices[Vertex],0)),1,1,"")</f>
        <v>8</v>
      </c>
      <c r="BD100" s="48">
        <v>0</v>
      </c>
      <c r="BE100" s="49">
        <v>0</v>
      </c>
      <c r="BF100" s="48">
        <v>1</v>
      </c>
      <c r="BG100" s="49">
        <v>4.166666666666667</v>
      </c>
      <c r="BH100" s="48">
        <v>0</v>
      </c>
      <c r="BI100" s="49">
        <v>0</v>
      </c>
      <c r="BJ100" s="48">
        <v>23</v>
      </c>
      <c r="BK100" s="49">
        <v>95.83333333333333</v>
      </c>
      <c r="BL100" s="48">
        <v>24</v>
      </c>
    </row>
    <row r="101" spans="1:64" ht="15">
      <c r="A101" s="65" t="s">
        <v>299</v>
      </c>
      <c r="B101" s="65" t="s">
        <v>300</v>
      </c>
      <c r="C101" s="66"/>
      <c r="D101" s="67"/>
      <c r="E101" s="68"/>
      <c r="F101" s="69"/>
      <c r="G101" s="66"/>
      <c r="H101" s="70"/>
      <c r="I101" s="71"/>
      <c r="J101" s="71"/>
      <c r="K101" s="34" t="s">
        <v>65</v>
      </c>
      <c r="L101" s="78">
        <v>107</v>
      </c>
      <c r="M101" s="78"/>
      <c r="N101" s="73"/>
      <c r="O101" s="80" t="s">
        <v>315</v>
      </c>
      <c r="P101" s="82">
        <v>43567.44238425926</v>
      </c>
      <c r="Q101" s="80" t="s">
        <v>328</v>
      </c>
      <c r="R101" s="80"/>
      <c r="S101" s="80"/>
      <c r="T101" s="80"/>
      <c r="U101" s="80"/>
      <c r="V101" s="84" t="s">
        <v>486</v>
      </c>
      <c r="W101" s="82">
        <v>43567.44238425926</v>
      </c>
      <c r="X101" s="84" t="s">
        <v>591</v>
      </c>
      <c r="Y101" s="80"/>
      <c r="Z101" s="80"/>
      <c r="AA101" s="86" t="s">
        <v>712</v>
      </c>
      <c r="AB101" s="80"/>
      <c r="AC101" s="80" t="b">
        <v>0</v>
      </c>
      <c r="AD101" s="80">
        <v>0</v>
      </c>
      <c r="AE101" s="86" t="s">
        <v>736</v>
      </c>
      <c r="AF101" s="80" t="b">
        <v>0</v>
      </c>
      <c r="AG101" s="80" t="s">
        <v>741</v>
      </c>
      <c r="AH101" s="80"/>
      <c r="AI101" s="86" t="s">
        <v>736</v>
      </c>
      <c r="AJ101" s="80" t="b">
        <v>0</v>
      </c>
      <c r="AK101" s="80">
        <v>6</v>
      </c>
      <c r="AL101" s="86" t="s">
        <v>710</v>
      </c>
      <c r="AM101" s="80" t="s">
        <v>747</v>
      </c>
      <c r="AN101" s="80" t="b">
        <v>0</v>
      </c>
      <c r="AO101" s="86" t="s">
        <v>710</v>
      </c>
      <c r="AP101" s="80" t="s">
        <v>178</v>
      </c>
      <c r="AQ101" s="80">
        <v>0</v>
      </c>
      <c r="AR101" s="80">
        <v>0</v>
      </c>
      <c r="AS101" s="80"/>
      <c r="AT101" s="80"/>
      <c r="AU101" s="80"/>
      <c r="AV101" s="80"/>
      <c r="AW101" s="80"/>
      <c r="AX101" s="80"/>
      <c r="AY101" s="80"/>
      <c r="AZ101" s="80"/>
      <c r="BA101">
        <v>1</v>
      </c>
      <c r="BB101" s="79" t="str">
        <f>REPLACE(INDEX(GroupVertices[Group],MATCH(Edges24[[#This Row],[Vertex 1]],GroupVertices[Vertex],0)),1,1,"")</f>
        <v>5</v>
      </c>
      <c r="BC101" s="79" t="str">
        <f>REPLACE(INDEX(GroupVertices[Group],MATCH(Edges24[[#This Row],[Vertex 2]],GroupVertices[Vertex],0)),1,1,"")</f>
        <v>8</v>
      </c>
      <c r="BD101" s="48">
        <v>0</v>
      </c>
      <c r="BE101" s="49">
        <v>0</v>
      </c>
      <c r="BF101" s="48">
        <v>3</v>
      </c>
      <c r="BG101" s="49">
        <v>7.317073170731708</v>
      </c>
      <c r="BH101" s="48">
        <v>0</v>
      </c>
      <c r="BI101" s="49">
        <v>0</v>
      </c>
      <c r="BJ101" s="48">
        <v>38</v>
      </c>
      <c r="BK101" s="49">
        <v>92.6829268292683</v>
      </c>
      <c r="BL101" s="48">
        <v>41</v>
      </c>
    </row>
    <row r="102" spans="1:64" ht="15">
      <c r="A102" s="65" t="s">
        <v>301</v>
      </c>
      <c r="B102" s="65" t="s">
        <v>301</v>
      </c>
      <c r="C102" s="66"/>
      <c r="D102" s="67"/>
      <c r="E102" s="68"/>
      <c r="F102" s="69"/>
      <c r="G102" s="66"/>
      <c r="H102" s="70"/>
      <c r="I102" s="71"/>
      <c r="J102" s="71"/>
      <c r="K102" s="34" t="s">
        <v>65</v>
      </c>
      <c r="L102" s="78">
        <v>108</v>
      </c>
      <c r="M102" s="78"/>
      <c r="N102" s="73"/>
      <c r="O102" s="80" t="s">
        <v>178</v>
      </c>
      <c r="P102" s="82">
        <v>43565.66380787037</v>
      </c>
      <c r="Q102" s="80" t="s">
        <v>327</v>
      </c>
      <c r="R102" s="80"/>
      <c r="S102" s="80"/>
      <c r="T102" s="80" t="s">
        <v>383</v>
      </c>
      <c r="U102" s="84" t="s">
        <v>404</v>
      </c>
      <c r="V102" s="84" t="s">
        <v>404</v>
      </c>
      <c r="W102" s="82">
        <v>43565.66380787037</v>
      </c>
      <c r="X102" s="84" t="s">
        <v>592</v>
      </c>
      <c r="Y102" s="80"/>
      <c r="Z102" s="80"/>
      <c r="AA102" s="86" t="s">
        <v>713</v>
      </c>
      <c r="AB102" s="80"/>
      <c r="AC102" s="80" t="b">
        <v>0</v>
      </c>
      <c r="AD102" s="80">
        <v>35</v>
      </c>
      <c r="AE102" s="86" t="s">
        <v>736</v>
      </c>
      <c r="AF102" s="80" t="b">
        <v>0</v>
      </c>
      <c r="AG102" s="80" t="s">
        <v>741</v>
      </c>
      <c r="AH102" s="80"/>
      <c r="AI102" s="86" t="s">
        <v>736</v>
      </c>
      <c r="AJ102" s="80" t="b">
        <v>0</v>
      </c>
      <c r="AK102" s="80">
        <v>27</v>
      </c>
      <c r="AL102" s="86" t="s">
        <v>736</v>
      </c>
      <c r="AM102" s="80" t="s">
        <v>748</v>
      </c>
      <c r="AN102" s="80" t="b">
        <v>0</v>
      </c>
      <c r="AO102" s="86" t="s">
        <v>713</v>
      </c>
      <c r="AP102" s="80" t="s">
        <v>178</v>
      </c>
      <c r="AQ102" s="80">
        <v>0</v>
      </c>
      <c r="AR102" s="80">
        <v>0</v>
      </c>
      <c r="AS102" s="80"/>
      <c r="AT102" s="80"/>
      <c r="AU102" s="80"/>
      <c r="AV102" s="80"/>
      <c r="AW102" s="80"/>
      <c r="AX102" s="80"/>
      <c r="AY102" s="80"/>
      <c r="AZ102" s="80"/>
      <c r="BA102">
        <v>1</v>
      </c>
      <c r="BB102" s="79" t="str">
        <f>REPLACE(INDEX(GroupVertices[Group],MATCH(Edges24[[#This Row],[Vertex 1]],GroupVertices[Vertex],0)),1,1,"")</f>
        <v>1</v>
      </c>
      <c r="BC102" s="79" t="str">
        <f>REPLACE(INDEX(GroupVertices[Group],MATCH(Edges24[[#This Row],[Vertex 2]],GroupVertices[Vertex],0)),1,1,"")</f>
        <v>1</v>
      </c>
      <c r="BD102" s="48">
        <v>0</v>
      </c>
      <c r="BE102" s="49">
        <v>0</v>
      </c>
      <c r="BF102" s="48">
        <v>2</v>
      </c>
      <c r="BG102" s="49">
        <v>12.5</v>
      </c>
      <c r="BH102" s="48">
        <v>0</v>
      </c>
      <c r="BI102" s="49">
        <v>0</v>
      </c>
      <c r="BJ102" s="48">
        <v>14</v>
      </c>
      <c r="BK102" s="49">
        <v>87.5</v>
      </c>
      <c r="BL102" s="48">
        <v>16</v>
      </c>
    </row>
    <row r="103" spans="1:64" ht="15">
      <c r="A103" s="65" t="s">
        <v>299</v>
      </c>
      <c r="B103" s="65" t="s">
        <v>301</v>
      </c>
      <c r="C103" s="66"/>
      <c r="D103" s="67"/>
      <c r="E103" s="68"/>
      <c r="F103" s="69"/>
      <c r="G103" s="66"/>
      <c r="H103" s="70"/>
      <c r="I103" s="71"/>
      <c r="J103" s="71"/>
      <c r="K103" s="34" t="s">
        <v>65</v>
      </c>
      <c r="L103" s="78">
        <v>109</v>
      </c>
      <c r="M103" s="78"/>
      <c r="N103" s="73"/>
      <c r="O103" s="80" t="s">
        <v>315</v>
      </c>
      <c r="P103" s="82">
        <v>43567.442453703705</v>
      </c>
      <c r="Q103" s="80" t="s">
        <v>327</v>
      </c>
      <c r="R103" s="80"/>
      <c r="S103" s="80"/>
      <c r="T103" s="80" t="s">
        <v>383</v>
      </c>
      <c r="U103" s="80"/>
      <c r="V103" s="84" t="s">
        <v>486</v>
      </c>
      <c r="W103" s="82">
        <v>43567.442453703705</v>
      </c>
      <c r="X103" s="84" t="s">
        <v>593</v>
      </c>
      <c r="Y103" s="80"/>
      <c r="Z103" s="80"/>
      <c r="AA103" s="86" t="s">
        <v>714</v>
      </c>
      <c r="AB103" s="80"/>
      <c r="AC103" s="80" t="b">
        <v>0</v>
      </c>
      <c r="AD103" s="80">
        <v>0</v>
      </c>
      <c r="AE103" s="86" t="s">
        <v>736</v>
      </c>
      <c r="AF103" s="80" t="b">
        <v>0</v>
      </c>
      <c r="AG103" s="80" t="s">
        <v>741</v>
      </c>
      <c r="AH103" s="80"/>
      <c r="AI103" s="86" t="s">
        <v>736</v>
      </c>
      <c r="AJ103" s="80" t="b">
        <v>0</v>
      </c>
      <c r="AK103" s="80">
        <v>27</v>
      </c>
      <c r="AL103" s="86" t="s">
        <v>713</v>
      </c>
      <c r="AM103" s="80" t="s">
        <v>747</v>
      </c>
      <c r="AN103" s="80" t="b">
        <v>0</v>
      </c>
      <c r="AO103" s="86" t="s">
        <v>713</v>
      </c>
      <c r="AP103" s="80" t="s">
        <v>178</v>
      </c>
      <c r="AQ103" s="80">
        <v>0</v>
      </c>
      <c r="AR103" s="80">
        <v>0</v>
      </c>
      <c r="AS103" s="80"/>
      <c r="AT103" s="80"/>
      <c r="AU103" s="80"/>
      <c r="AV103" s="80"/>
      <c r="AW103" s="80"/>
      <c r="AX103" s="80"/>
      <c r="AY103" s="80"/>
      <c r="AZ103" s="80"/>
      <c r="BA103">
        <v>1</v>
      </c>
      <c r="BB103" s="79" t="str">
        <f>REPLACE(INDEX(GroupVertices[Group],MATCH(Edges24[[#This Row],[Vertex 1]],GroupVertices[Vertex],0)),1,1,"")</f>
        <v>5</v>
      </c>
      <c r="BC103" s="79" t="str">
        <f>REPLACE(INDEX(GroupVertices[Group],MATCH(Edges24[[#This Row],[Vertex 2]],GroupVertices[Vertex],0)),1,1,"")</f>
        <v>1</v>
      </c>
      <c r="BD103" s="48">
        <v>0</v>
      </c>
      <c r="BE103" s="49">
        <v>0</v>
      </c>
      <c r="BF103" s="48">
        <v>2</v>
      </c>
      <c r="BG103" s="49">
        <v>12.5</v>
      </c>
      <c r="BH103" s="48">
        <v>0</v>
      </c>
      <c r="BI103" s="49">
        <v>0</v>
      </c>
      <c r="BJ103" s="48">
        <v>14</v>
      </c>
      <c r="BK103" s="49">
        <v>87.5</v>
      </c>
      <c r="BL103" s="48">
        <v>16</v>
      </c>
    </row>
    <row r="104" spans="1:64" ht="15">
      <c r="A104" s="65" t="s">
        <v>299</v>
      </c>
      <c r="B104" s="65" t="s">
        <v>303</v>
      </c>
      <c r="C104" s="66"/>
      <c r="D104" s="67"/>
      <c r="E104" s="68"/>
      <c r="F104" s="69"/>
      <c r="G104" s="66"/>
      <c r="H104" s="70"/>
      <c r="I104" s="71"/>
      <c r="J104" s="71"/>
      <c r="K104" s="34" t="s">
        <v>65</v>
      </c>
      <c r="L104" s="78">
        <v>110</v>
      </c>
      <c r="M104" s="78"/>
      <c r="N104" s="73"/>
      <c r="O104" s="80" t="s">
        <v>315</v>
      </c>
      <c r="P104" s="82">
        <v>43567.441458333335</v>
      </c>
      <c r="Q104" s="80" t="s">
        <v>339</v>
      </c>
      <c r="R104" s="80"/>
      <c r="S104" s="80"/>
      <c r="T104" s="80"/>
      <c r="U104" s="80"/>
      <c r="V104" s="84" t="s">
        <v>486</v>
      </c>
      <c r="W104" s="82">
        <v>43567.441458333335</v>
      </c>
      <c r="X104" s="84" t="s">
        <v>594</v>
      </c>
      <c r="Y104" s="80"/>
      <c r="Z104" s="80"/>
      <c r="AA104" s="86" t="s">
        <v>715</v>
      </c>
      <c r="AB104" s="80"/>
      <c r="AC104" s="80" t="b">
        <v>0</v>
      </c>
      <c r="AD104" s="80">
        <v>0</v>
      </c>
      <c r="AE104" s="86" t="s">
        <v>736</v>
      </c>
      <c r="AF104" s="80" t="b">
        <v>0</v>
      </c>
      <c r="AG104" s="80" t="s">
        <v>741</v>
      </c>
      <c r="AH104" s="80"/>
      <c r="AI104" s="86" t="s">
        <v>736</v>
      </c>
      <c r="AJ104" s="80" t="b">
        <v>0</v>
      </c>
      <c r="AK104" s="80">
        <v>13</v>
      </c>
      <c r="AL104" s="86" t="s">
        <v>718</v>
      </c>
      <c r="AM104" s="80" t="s">
        <v>747</v>
      </c>
      <c r="AN104" s="80" t="b">
        <v>0</v>
      </c>
      <c r="AO104" s="86" t="s">
        <v>718</v>
      </c>
      <c r="AP104" s="80" t="s">
        <v>178</v>
      </c>
      <c r="AQ104" s="80">
        <v>0</v>
      </c>
      <c r="AR104" s="80">
        <v>0</v>
      </c>
      <c r="AS104" s="80"/>
      <c r="AT104" s="80"/>
      <c r="AU104" s="80"/>
      <c r="AV104" s="80"/>
      <c r="AW104" s="80"/>
      <c r="AX104" s="80"/>
      <c r="AY104" s="80"/>
      <c r="AZ104" s="80"/>
      <c r="BA104">
        <v>1</v>
      </c>
      <c r="BB104" s="79" t="str">
        <f>REPLACE(INDEX(GroupVertices[Group],MATCH(Edges24[[#This Row],[Vertex 1]],GroupVertices[Vertex],0)),1,1,"")</f>
        <v>5</v>
      </c>
      <c r="BC104" s="79" t="str">
        <f>REPLACE(INDEX(GroupVertices[Group],MATCH(Edges24[[#This Row],[Vertex 2]],GroupVertices[Vertex],0)),1,1,"")</f>
        <v>6</v>
      </c>
      <c r="BD104" s="48">
        <v>0</v>
      </c>
      <c r="BE104" s="49">
        <v>0</v>
      </c>
      <c r="BF104" s="48">
        <v>4</v>
      </c>
      <c r="BG104" s="49">
        <v>9.090909090909092</v>
      </c>
      <c r="BH104" s="48">
        <v>0</v>
      </c>
      <c r="BI104" s="49">
        <v>0</v>
      </c>
      <c r="BJ104" s="48">
        <v>40</v>
      </c>
      <c r="BK104" s="49">
        <v>90.9090909090909</v>
      </c>
      <c r="BL104" s="48">
        <v>44</v>
      </c>
    </row>
    <row r="105" spans="1:64" ht="15">
      <c r="A105" s="65" t="s">
        <v>299</v>
      </c>
      <c r="B105" s="65" t="s">
        <v>309</v>
      </c>
      <c r="C105" s="66"/>
      <c r="D105" s="67"/>
      <c r="E105" s="68"/>
      <c r="F105" s="69"/>
      <c r="G105" s="66"/>
      <c r="H105" s="70"/>
      <c r="I105" s="71"/>
      <c r="J105" s="71"/>
      <c r="K105" s="34" t="s">
        <v>65</v>
      </c>
      <c r="L105" s="78">
        <v>111</v>
      </c>
      <c r="M105" s="78"/>
      <c r="N105" s="73"/>
      <c r="O105" s="80" t="s">
        <v>315</v>
      </c>
      <c r="P105" s="82">
        <v>43567.44634259259</v>
      </c>
      <c r="Q105" s="80" t="s">
        <v>345</v>
      </c>
      <c r="R105" s="80"/>
      <c r="S105" s="80"/>
      <c r="T105" s="80"/>
      <c r="U105" s="80"/>
      <c r="V105" s="84" t="s">
        <v>486</v>
      </c>
      <c r="W105" s="82">
        <v>43567.44634259259</v>
      </c>
      <c r="X105" s="84" t="s">
        <v>595</v>
      </c>
      <c r="Y105" s="80"/>
      <c r="Z105" s="80"/>
      <c r="AA105" s="86" t="s">
        <v>716</v>
      </c>
      <c r="AB105" s="80"/>
      <c r="AC105" s="80" t="b">
        <v>0</v>
      </c>
      <c r="AD105" s="80">
        <v>0</v>
      </c>
      <c r="AE105" s="86" t="s">
        <v>736</v>
      </c>
      <c r="AF105" s="80" t="b">
        <v>0</v>
      </c>
      <c r="AG105" s="80" t="s">
        <v>742</v>
      </c>
      <c r="AH105" s="80"/>
      <c r="AI105" s="86" t="s">
        <v>736</v>
      </c>
      <c r="AJ105" s="80" t="b">
        <v>0</v>
      </c>
      <c r="AK105" s="80">
        <v>3</v>
      </c>
      <c r="AL105" s="86" t="s">
        <v>733</v>
      </c>
      <c r="AM105" s="80" t="s">
        <v>747</v>
      </c>
      <c r="AN105" s="80" t="b">
        <v>0</v>
      </c>
      <c r="AO105" s="86" t="s">
        <v>733</v>
      </c>
      <c r="AP105" s="80" t="s">
        <v>178</v>
      </c>
      <c r="AQ105" s="80">
        <v>0</v>
      </c>
      <c r="AR105" s="80">
        <v>0</v>
      </c>
      <c r="AS105" s="80"/>
      <c r="AT105" s="80"/>
      <c r="AU105" s="80"/>
      <c r="AV105" s="80"/>
      <c r="AW105" s="80"/>
      <c r="AX105" s="80"/>
      <c r="AY105" s="80"/>
      <c r="AZ105" s="80"/>
      <c r="BA105">
        <v>1</v>
      </c>
      <c r="BB105" s="79" t="str">
        <f>REPLACE(INDEX(GroupVertices[Group],MATCH(Edges24[[#This Row],[Vertex 1]],GroupVertices[Vertex],0)),1,1,"")</f>
        <v>5</v>
      </c>
      <c r="BC105" s="79" t="str">
        <f>REPLACE(INDEX(GroupVertices[Group],MATCH(Edges24[[#This Row],[Vertex 2]],GroupVertices[Vertex],0)),1,1,"")</f>
        <v>4</v>
      </c>
      <c r="BD105" s="48">
        <v>0</v>
      </c>
      <c r="BE105" s="49">
        <v>0</v>
      </c>
      <c r="BF105" s="48">
        <v>0</v>
      </c>
      <c r="BG105" s="49">
        <v>0</v>
      </c>
      <c r="BH105" s="48">
        <v>0</v>
      </c>
      <c r="BI105" s="49">
        <v>0</v>
      </c>
      <c r="BJ105" s="48">
        <v>35</v>
      </c>
      <c r="BK105" s="49">
        <v>100</v>
      </c>
      <c r="BL105" s="48">
        <v>35</v>
      </c>
    </row>
    <row r="106" spans="1:64" ht="15">
      <c r="A106" s="65" t="s">
        <v>302</v>
      </c>
      <c r="B106" s="65" t="s">
        <v>302</v>
      </c>
      <c r="C106" s="66"/>
      <c r="D106" s="67"/>
      <c r="E106" s="68"/>
      <c r="F106" s="69"/>
      <c r="G106" s="66"/>
      <c r="H106" s="70"/>
      <c r="I106" s="71"/>
      <c r="J106" s="71"/>
      <c r="K106" s="34" t="s">
        <v>65</v>
      </c>
      <c r="L106" s="78">
        <v>112</v>
      </c>
      <c r="M106" s="78"/>
      <c r="N106" s="73"/>
      <c r="O106" s="80" t="s">
        <v>178</v>
      </c>
      <c r="P106" s="82">
        <v>43567.48480324074</v>
      </c>
      <c r="Q106" s="80" t="s">
        <v>355</v>
      </c>
      <c r="R106" s="80"/>
      <c r="S106" s="80"/>
      <c r="T106" s="80" t="s">
        <v>381</v>
      </c>
      <c r="U106" s="80"/>
      <c r="V106" s="84" t="s">
        <v>488</v>
      </c>
      <c r="W106" s="82">
        <v>43567.48480324074</v>
      </c>
      <c r="X106" s="84" t="s">
        <v>596</v>
      </c>
      <c r="Y106" s="80"/>
      <c r="Z106" s="80"/>
      <c r="AA106" s="86" t="s">
        <v>717</v>
      </c>
      <c r="AB106" s="80"/>
      <c r="AC106" s="80" t="b">
        <v>0</v>
      </c>
      <c r="AD106" s="80">
        <v>0</v>
      </c>
      <c r="AE106" s="86" t="s">
        <v>736</v>
      </c>
      <c r="AF106" s="80" t="b">
        <v>0</v>
      </c>
      <c r="AG106" s="80" t="s">
        <v>741</v>
      </c>
      <c r="AH106" s="80"/>
      <c r="AI106" s="86" t="s">
        <v>736</v>
      </c>
      <c r="AJ106" s="80" t="b">
        <v>0</v>
      </c>
      <c r="AK106" s="80">
        <v>0</v>
      </c>
      <c r="AL106" s="86" t="s">
        <v>736</v>
      </c>
      <c r="AM106" s="80" t="s">
        <v>750</v>
      </c>
      <c r="AN106" s="80" t="b">
        <v>0</v>
      </c>
      <c r="AO106" s="86" t="s">
        <v>717</v>
      </c>
      <c r="AP106" s="80" t="s">
        <v>178</v>
      </c>
      <c r="AQ106" s="80">
        <v>0</v>
      </c>
      <c r="AR106" s="80">
        <v>0</v>
      </c>
      <c r="AS106" s="80"/>
      <c r="AT106" s="80"/>
      <c r="AU106" s="80"/>
      <c r="AV106" s="80"/>
      <c r="AW106" s="80"/>
      <c r="AX106" s="80"/>
      <c r="AY106" s="80"/>
      <c r="AZ106" s="80"/>
      <c r="BA106">
        <v>1</v>
      </c>
      <c r="BB106" s="79" t="str">
        <f>REPLACE(INDEX(GroupVertices[Group],MATCH(Edges24[[#This Row],[Vertex 1]],GroupVertices[Vertex],0)),1,1,"")</f>
        <v>2</v>
      </c>
      <c r="BC106" s="79" t="str">
        <f>REPLACE(INDEX(GroupVertices[Group],MATCH(Edges24[[#This Row],[Vertex 2]],GroupVertices[Vertex],0)),1,1,"")</f>
        <v>2</v>
      </c>
      <c r="BD106" s="48">
        <v>0</v>
      </c>
      <c r="BE106" s="49">
        <v>0</v>
      </c>
      <c r="BF106" s="48">
        <v>2</v>
      </c>
      <c r="BG106" s="49">
        <v>18.181818181818183</v>
      </c>
      <c r="BH106" s="48">
        <v>1</v>
      </c>
      <c r="BI106" s="49">
        <v>9.090909090909092</v>
      </c>
      <c r="BJ106" s="48">
        <v>9</v>
      </c>
      <c r="BK106" s="49">
        <v>81.81818181818181</v>
      </c>
      <c r="BL106" s="48">
        <v>11</v>
      </c>
    </row>
    <row r="107" spans="1:64" ht="15">
      <c r="A107" s="65" t="s">
        <v>303</v>
      </c>
      <c r="B107" s="65" t="s">
        <v>303</v>
      </c>
      <c r="C107" s="66"/>
      <c r="D107" s="67"/>
      <c r="E107" s="68"/>
      <c r="F107" s="69"/>
      <c r="G107" s="66"/>
      <c r="H107" s="70"/>
      <c r="I107" s="71"/>
      <c r="J107" s="71"/>
      <c r="K107" s="34" t="s">
        <v>65</v>
      </c>
      <c r="L107" s="78">
        <v>113</v>
      </c>
      <c r="M107" s="78"/>
      <c r="N107" s="73"/>
      <c r="O107" s="80" t="s">
        <v>178</v>
      </c>
      <c r="P107" s="82">
        <v>43566.254328703704</v>
      </c>
      <c r="Q107" s="80" t="s">
        <v>339</v>
      </c>
      <c r="R107" s="84" t="s">
        <v>372</v>
      </c>
      <c r="S107" s="80" t="s">
        <v>379</v>
      </c>
      <c r="T107" s="80" t="s">
        <v>384</v>
      </c>
      <c r="U107" s="80"/>
      <c r="V107" s="84" t="s">
        <v>489</v>
      </c>
      <c r="W107" s="82">
        <v>43566.254328703704</v>
      </c>
      <c r="X107" s="84" t="s">
        <v>597</v>
      </c>
      <c r="Y107" s="80"/>
      <c r="Z107" s="80"/>
      <c r="AA107" s="86" t="s">
        <v>718</v>
      </c>
      <c r="AB107" s="86" t="s">
        <v>735</v>
      </c>
      <c r="AC107" s="80" t="b">
        <v>0</v>
      </c>
      <c r="AD107" s="80">
        <v>24</v>
      </c>
      <c r="AE107" s="86" t="s">
        <v>739</v>
      </c>
      <c r="AF107" s="80" t="b">
        <v>0</v>
      </c>
      <c r="AG107" s="80" t="s">
        <v>741</v>
      </c>
      <c r="AH107" s="80"/>
      <c r="AI107" s="86" t="s">
        <v>736</v>
      </c>
      <c r="AJ107" s="80" t="b">
        <v>0</v>
      </c>
      <c r="AK107" s="80">
        <v>13</v>
      </c>
      <c r="AL107" s="86" t="s">
        <v>736</v>
      </c>
      <c r="AM107" s="80" t="s">
        <v>748</v>
      </c>
      <c r="AN107" s="80" t="b">
        <v>0</v>
      </c>
      <c r="AO107" s="86" t="s">
        <v>735</v>
      </c>
      <c r="AP107" s="80" t="s">
        <v>178</v>
      </c>
      <c r="AQ107" s="80">
        <v>0</v>
      </c>
      <c r="AR107" s="80">
        <v>0</v>
      </c>
      <c r="AS107" s="80"/>
      <c r="AT107" s="80"/>
      <c r="AU107" s="80"/>
      <c r="AV107" s="80"/>
      <c r="AW107" s="80"/>
      <c r="AX107" s="80"/>
      <c r="AY107" s="80"/>
      <c r="AZ107" s="80"/>
      <c r="BA107">
        <v>1</v>
      </c>
      <c r="BB107" s="79" t="str">
        <f>REPLACE(INDEX(GroupVertices[Group],MATCH(Edges24[[#This Row],[Vertex 1]],GroupVertices[Vertex],0)),1,1,"")</f>
        <v>6</v>
      </c>
      <c r="BC107" s="79" t="str">
        <f>REPLACE(INDEX(GroupVertices[Group],MATCH(Edges24[[#This Row],[Vertex 2]],GroupVertices[Vertex],0)),1,1,"")</f>
        <v>6</v>
      </c>
      <c r="BD107" s="48">
        <v>0</v>
      </c>
      <c r="BE107" s="49">
        <v>0</v>
      </c>
      <c r="BF107" s="48">
        <v>4</v>
      </c>
      <c r="BG107" s="49">
        <v>9.090909090909092</v>
      </c>
      <c r="BH107" s="48">
        <v>0</v>
      </c>
      <c r="BI107" s="49">
        <v>0</v>
      </c>
      <c r="BJ107" s="48">
        <v>40</v>
      </c>
      <c r="BK107" s="49">
        <v>90.9090909090909</v>
      </c>
      <c r="BL107" s="48">
        <v>44</v>
      </c>
    </row>
    <row r="108" spans="1:64" ht="15">
      <c r="A108" s="65" t="s">
        <v>303</v>
      </c>
      <c r="B108" s="65" t="s">
        <v>303</v>
      </c>
      <c r="C108" s="66"/>
      <c r="D108" s="67"/>
      <c r="E108" s="68"/>
      <c r="F108" s="69"/>
      <c r="G108" s="66"/>
      <c r="H108" s="70"/>
      <c r="I108" s="71"/>
      <c r="J108" s="71"/>
      <c r="K108" s="34" t="s">
        <v>65</v>
      </c>
      <c r="L108" s="78">
        <v>114</v>
      </c>
      <c r="M108" s="78"/>
      <c r="N108" s="73"/>
      <c r="O108" s="80" t="s">
        <v>315</v>
      </c>
      <c r="P108" s="82">
        <v>43567.66550925926</v>
      </c>
      <c r="Q108" s="80" t="s">
        <v>339</v>
      </c>
      <c r="R108" s="80"/>
      <c r="S108" s="80"/>
      <c r="T108" s="80"/>
      <c r="U108" s="80"/>
      <c r="V108" s="84" t="s">
        <v>489</v>
      </c>
      <c r="W108" s="82">
        <v>43567.66550925926</v>
      </c>
      <c r="X108" s="84" t="s">
        <v>598</v>
      </c>
      <c r="Y108" s="80"/>
      <c r="Z108" s="80"/>
      <c r="AA108" s="86" t="s">
        <v>719</v>
      </c>
      <c r="AB108" s="80"/>
      <c r="AC108" s="80" t="b">
        <v>0</v>
      </c>
      <c r="AD108" s="80">
        <v>0</v>
      </c>
      <c r="AE108" s="86" t="s">
        <v>736</v>
      </c>
      <c r="AF108" s="80" t="b">
        <v>0</v>
      </c>
      <c r="AG108" s="80" t="s">
        <v>741</v>
      </c>
      <c r="AH108" s="80"/>
      <c r="AI108" s="86" t="s">
        <v>736</v>
      </c>
      <c r="AJ108" s="80" t="b">
        <v>0</v>
      </c>
      <c r="AK108" s="80">
        <v>13</v>
      </c>
      <c r="AL108" s="86" t="s">
        <v>718</v>
      </c>
      <c r="AM108" s="80" t="s">
        <v>748</v>
      </c>
      <c r="AN108" s="80" t="b">
        <v>0</v>
      </c>
      <c r="AO108" s="86" t="s">
        <v>718</v>
      </c>
      <c r="AP108" s="80" t="s">
        <v>178</v>
      </c>
      <c r="AQ108" s="80">
        <v>0</v>
      </c>
      <c r="AR108" s="80">
        <v>0</v>
      </c>
      <c r="AS108" s="80"/>
      <c r="AT108" s="80"/>
      <c r="AU108" s="80"/>
      <c r="AV108" s="80"/>
      <c r="AW108" s="80"/>
      <c r="AX108" s="80"/>
      <c r="AY108" s="80"/>
      <c r="AZ108" s="80"/>
      <c r="BA108">
        <v>1</v>
      </c>
      <c r="BB108" s="79" t="str">
        <f>REPLACE(INDEX(GroupVertices[Group],MATCH(Edges24[[#This Row],[Vertex 1]],GroupVertices[Vertex],0)),1,1,"")</f>
        <v>6</v>
      </c>
      <c r="BC108" s="79" t="str">
        <f>REPLACE(INDEX(GroupVertices[Group],MATCH(Edges24[[#This Row],[Vertex 2]],GroupVertices[Vertex],0)),1,1,"")</f>
        <v>6</v>
      </c>
      <c r="BD108" s="48">
        <v>0</v>
      </c>
      <c r="BE108" s="49">
        <v>0</v>
      </c>
      <c r="BF108" s="48">
        <v>4</v>
      </c>
      <c r="BG108" s="49">
        <v>9.090909090909092</v>
      </c>
      <c r="BH108" s="48">
        <v>0</v>
      </c>
      <c r="BI108" s="49">
        <v>0</v>
      </c>
      <c r="BJ108" s="48">
        <v>40</v>
      </c>
      <c r="BK108" s="49">
        <v>90.9090909090909</v>
      </c>
      <c r="BL108" s="48">
        <v>44</v>
      </c>
    </row>
    <row r="109" spans="1:64" ht="15">
      <c r="A109" s="65" t="s">
        <v>304</v>
      </c>
      <c r="B109" s="65" t="s">
        <v>304</v>
      </c>
      <c r="C109" s="66"/>
      <c r="D109" s="67"/>
      <c r="E109" s="68"/>
      <c r="F109" s="69"/>
      <c r="G109" s="66"/>
      <c r="H109" s="70"/>
      <c r="I109" s="71"/>
      <c r="J109" s="71"/>
      <c r="K109" s="34" t="s">
        <v>65</v>
      </c>
      <c r="L109" s="78">
        <v>115</v>
      </c>
      <c r="M109" s="78"/>
      <c r="N109" s="73"/>
      <c r="O109" s="80" t="s">
        <v>178</v>
      </c>
      <c r="P109" s="82">
        <v>43567.696238425924</v>
      </c>
      <c r="Q109" s="80" t="s">
        <v>356</v>
      </c>
      <c r="R109" s="80"/>
      <c r="S109" s="80"/>
      <c r="T109" s="80" t="s">
        <v>381</v>
      </c>
      <c r="U109" s="84" t="s">
        <v>405</v>
      </c>
      <c r="V109" s="84" t="s">
        <v>405</v>
      </c>
      <c r="W109" s="82">
        <v>43567.696238425924</v>
      </c>
      <c r="X109" s="84" t="s">
        <v>599</v>
      </c>
      <c r="Y109" s="80"/>
      <c r="Z109" s="80"/>
      <c r="AA109" s="86" t="s">
        <v>720</v>
      </c>
      <c r="AB109" s="80"/>
      <c r="AC109" s="80" t="b">
        <v>0</v>
      </c>
      <c r="AD109" s="80">
        <v>0</v>
      </c>
      <c r="AE109" s="86" t="s">
        <v>736</v>
      </c>
      <c r="AF109" s="80" t="b">
        <v>0</v>
      </c>
      <c r="AG109" s="80" t="s">
        <v>740</v>
      </c>
      <c r="AH109" s="80"/>
      <c r="AI109" s="86" t="s">
        <v>736</v>
      </c>
      <c r="AJ109" s="80" t="b">
        <v>0</v>
      </c>
      <c r="AK109" s="80">
        <v>0</v>
      </c>
      <c r="AL109" s="86" t="s">
        <v>736</v>
      </c>
      <c r="AM109" s="80" t="s">
        <v>747</v>
      </c>
      <c r="AN109" s="80" t="b">
        <v>0</v>
      </c>
      <c r="AO109" s="86" t="s">
        <v>720</v>
      </c>
      <c r="AP109" s="80" t="s">
        <v>178</v>
      </c>
      <c r="AQ109" s="80">
        <v>0</v>
      </c>
      <c r="AR109" s="80">
        <v>0</v>
      </c>
      <c r="AS109" s="80"/>
      <c r="AT109" s="80"/>
      <c r="AU109" s="80"/>
      <c r="AV109" s="80"/>
      <c r="AW109" s="80"/>
      <c r="AX109" s="80"/>
      <c r="AY109" s="80"/>
      <c r="AZ109" s="80"/>
      <c r="BA109">
        <v>1</v>
      </c>
      <c r="BB109" s="79" t="str">
        <f>REPLACE(INDEX(GroupVertices[Group],MATCH(Edges24[[#This Row],[Vertex 1]],GroupVertices[Vertex],0)),1,1,"")</f>
        <v>2</v>
      </c>
      <c r="BC109" s="79" t="str">
        <f>REPLACE(INDEX(GroupVertices[Group],MATCH(Edges24[[#This Row],[Vertex 2]],GroupVertices[Vertex],0)),1,1,"")</f>
        <v>2</v>
      </c>
      <c r="BD109" s="48">
        <v>0</v>
      </c>
      <c r="BE109" s="49">
        <v>0</v>
      </c>
      <c r="BF109" s="48">
        <v>0</v>
      </c>
      <c r="BG109" s="49">
        <v>0</v>
      </c>
      <c r="BH109" s="48">
        <v>0</v>
      </c>
      <c r="BI109" s="49">
        <v>0</v>
      </c>
      <c r="BJ109" s="48">
        <v>1</v>
      </c>
      <c r="BK109" s="49">
        <v>100</v>
      </c>
      <c r="BL109" s="48">
        <v>1</v>
      </c>
    </row>
    <row r="110" spans="1:64" ht="15">
      <c r="A110" s="65" t="s">
        <v>305</v>
      </c>
      <c r="B110" s="65" t="s">
        <v>305</v>
      </c>
      <c r="C110" s="66"/>
      <c r="D110" s="67"/>
      <c r="E110" s="68"/>
      <c r="F110" s="69"/>
      <c r="G110" s="66"/>
      <c r="H110" s="70"/>
      <c r="I110" s="71"/>
      <c r="J110" s="71"/>
      <c r="K110" s="34" t="s">
        <v>65</v>
      </c>
      <c r="L110" s="78">
        <v>116</v>
      </c>
      <c r="M110" s="78"/>
      <c r="N110" s="73"/>
      <c r="O110" s="80" t="s">
        <v>178</v>
      </c>
      <c r="P110" s="82">
        <v>43567.69111111111</v>
      </c>
      <c r="Q110" s="80" t="s">
        <v>357</v>
      </c>
      <c r="R110" s="80"/>
      <c r="S110" s="80"/>
      <c r="T110" s="80" t="s">
        <v>396</v>
      </c>
      <c r="U110" s="84" t="s">
        <v>406</v>
      </c>
      <c r="V110" s="84" t="s">
        <v>406</v>
      </c>
      <c r="W110" s="82">
        <v>43567.69111111111</v>
      </c>
      <c r="X110" s="84" t="s">
        <v>600</v>
      </c>
      <c r="Y110" s="80"/>
      <c r="Z110" s="80"/>
      <c r="AA110" s="86" t="s">
        <v>721</v>
      </c>
      <c r="AB110" s="80"/>
      <c r="AC110" s="80" t="b">
        <v>0</v>
      </c>
      <c r="AD110" s="80">
        <v>1</v>
      </c>
      <c r="AE110" s="86" t="s">
        <v>736</v>
      </c>
      <c r="AF110" s="80" t="b">
        <v>0</v>
      </c>
      <c r="AG110" s="80" t="s">
        <v>740</v>
      </c>
      <c r="AH110" s="80"/>
      <c r="AI110" s="86" t="s">
        <v>736</v>
      </c>
      <c r="AJ110" s="80" t="b">
        <v>0</v>
      </c>
      <c r="AK110" s="80">
        <v>1</v>
      </c>
      <c r="AL110" s="86" t="s">
        <v>736</v>
      </c>
      <c r="AM110" s="80" t="s">
        <v>748</v>
      </c>
      <c r="AN110" s="80" t="b">
        <v>0</v>
      </c>
      <c r="AO110" s="86" t="s">
        <v>721</v>
      </c>
      <c r="AP110" s="80" t="s">
        <v>178</v>
      </c>
      <c r="AQ110" s="80">
        <v>0</v>
      </c>
      <c r="AR110" s="80">
        <v>0</v>
      </c>
      <c r="AS110" s="80"/>
      <c r="AT110" s="80"/>
      <c r="AU110" s="80"/>
      <c r="AV110" s="80"/>
      <c r="AW110" s="80"/>
      <c r="AX110" s="80"/>
      <c r="AY110" s="80"/>
      <c r="AZ110" s="80"/>
      <c r="BA110">
        <v>1</v>
      </c>
      <c r="BB110" s="79" t="str">
        <f>REPLACE(INDEX(GroupVertices[Group],MATCH(Edges24[[#This Row],[Vertex 1]],GroupVertices[Vertex],0)),1,1,"")</f>
        <v>11</v>
      </c>
      <c r="BC110" s="79" t="str">
        <f>REPLACE(INDEX(GroupVertices[Group],MATCH(Edges24[[#This Row],[Vertex 2]],GroupVertices[Vertex],0)),1,1,"")</f>
        <v>11</v>
      </c>
      <c r="BD110" s="48">
        <v>0</v>
      </c>
      <c r="BE110" s="49">
        <v>0</v>
      </c>
      <c r="BF110" s="48">
        <v>0</v>
      </c>
      <c r="BG110" s="49">
        <v>0</v>
      </c>
      <c r="BH110" s="48">
        <v>0</v>
      </c>
      <c r="BI110" s="49">
        <v>0</v>
      </c>
      <c r="BJ110" s="48">
        <v>2</v>
      </c>
      <c r="BK110" s="49">
        <v>100</v>
      </c>
      <c r="BL110" s="48">
        <v>2</v>
      </c>
    </row>
    <row r="111" spans="1:64" ht="15">
      <c r="A111" s="65" t="s">
        <v>306</v>
      </c>
      <c r="B111" s="65" t="s">
        <v>305</v>
      </c>
      <c r="C111" s="66"/>
      <c r="D111" s="67"/>
      <c r="E111" s="68"/>
      <c r="F111" s="69"/>
      <c r="G111" s="66"/>
      <c r="H111" s="70"/>
      <c r="I111" s="71"/>
      <c r="J111" s="71"/>
      <c r="K111" s="34" t="s">
        <v>65</v>
      </c>
      <c r="L111" s="78">
        <v>117</v>
      </c>
      <c r="M111" s="78"/>
      <c r="N111" s="73"/>
      <c r="O111" s="80" t="s">
        <v>315</v>
      </c>
      <c r="P111" s="82">
        <v>43567.69577546296</v>
      </c>
      <c r="Q111" s="80" t="s">
        <v>357</v>
      </c>
      <c r="R111" s="80"/>
      <c r="S111" s="80"/>
      <c r="T111" s="80" t="s">
        <v>396</v>
      </c>
      <c r="U111" s="84" t="s">
        <v>406</v>
      </c>
      <c r="V111" s="84" t="s">
        <v>406</v>
      </c>
      <c r="W111" s="82">
        <v>43567.69577546296</v>
      </c>
      <c r="X111" s="84" t="s">
        <v>601</v>
      </c>
      <c r="Y111" s="80"/>
      <c r="Z111" s="80"/>
      <c r="AA111" s="86" t="s">
        <v>722</v>
      </c>
      <c r="AB111" s="80"/>
      <c r="AC111" s="80" t="b">
        <v>0</v>
      </c>
      <c r="AD111" s="80">
        <v>0</v>
      </c>
      <c r="AE111" s="86" t="s">
        <v>736</v>
      </c>
      <c r="AF111" s="80" t="b">
        <v>0</v>
      </c>
      <c r="AG111" s="80" t="s">
        <v>740</v>
      </c>
      <c r="AH111" s="80"/>
      <c r="AI111" s="86" t="s">
        <v>736</v>
      </c>
      <c r="AJ111" s="80" t="b">
        <v>0</v>
      </c>
      <c r="AK111" s="80">
        <v>1</v>
      </c>
      <c r="AL111" s="86" t="s">
        <v>721</v>
      </c>
      <c r="AM111" s="80" t="s">
        <v>748</v>
      </c>
      <c r="AN111" s="80" t="b">
        <v>0</v>
      </c>
      <c r="AO111" s="86" t="s">
        <v>721</v>
      </c>
      <c r="AP111" s="80" t="s">
        <v>178</v>
      </c>
      <c r="AQ111" s="80">
        <v>0</v>
      </c>
      <c r="AR111" s="80">
        <v>0</v>
      </c>
      <c r="AS111" s="80"/>
      <c r="AT111" s="80"/>
      <c r="AU111" s="80"/>
      <c r="AV111" s="80"/>
      <c r="AW111" s="80"/>
      <c r="AX111" s="80"/>
      <c r="AY111" s="80"/>
      <c r="AZ111" s="80"/>
      <c r="BA111">
        <v>1</v>
      </c>
      <c r="BB111" s="79" t="str">
        <f>REPLACE(INDEX(GroupVertices[Group],MATCH(Edges24[[#This Row],[Vertex 1]],GroupVertices[Vertex],0)),1,1,"")</f>
        <v>11</v>
      </c>
      <c r="BC111" s="79" t="str">
        <f>REPLACE(INDEX(GroupVertices[Group],MATCH(Edges24[[#This Row],[Vertex 2]],GroupVertices[Vertex],0)),1,1,"")</f>
        <v>11</v>
      </c>
      <c r="BD111" s="48">
        <v>0</v>
      </c>
      <c r="BE111" s="49">
        <v>0</v>
      </c>
      <c r="BF111" s="48">
        <v>0</v>
      </c>
      <c r="BG111" s="49">
        <v>0</v>
      </c>
      <c r="BH111" s="48">
        <v>0</v>
      </c>
      <c r="BI111" s="49">
        <v>0</v>
      </c>
      <c r="BJ111" s="48">
        <v>2</v>
      </c>
      <c r="BK111" s="49">
        <v>100</v>
      </c>
      <c r="BL111" s="48">
        <v>2</v>
      </c>
    </row>
    <row r="112" spans="1:64" ht="15">
      <c r="A112" s="65" t="s">
        <v>306</v>
      </c>
      <c r="B112" s="65" t="s">
        <v>306</v>
      </c>
      <c r="C112" s="66"/>
      <c r="D112" s="67"/>
      <c r="E112" s="68"/>
      <c r="F112" s="69"/>
      <c r="G112" s="66"/>
      <c r="H112" s="70"/>
      <c r="I112" s="71"/>
      <c r="J112" s="71"/>
      <c r="K112" s="34" t="s">
        <v>65</v>
      </c>
      <c r="L112" s="78">
        <v>118</v>
      </c>
      <c r="M112" s="78"/>
      <c r="N112" s="73"/>
      <c r="O112" s="80" t="s">
        <v>178</v>
      </c>
      <c r="P112" s="82">
        <v>43567.696701388886</v>
      </c>
      <c r="Q112" s="80" t="s">
        <v>358</v>
      </c>
      <c r="R112" s="80"/>
      <c r="S112" s="80"/>
      <c r="T112" s="80" t="s">
        <v>396</v>
      </c>
      <c r="U112" s="84" t="s">
        <v>407</v>
      </c>
      <c r="V112" s="84" t="s">
        <v>407</v>
      </c>
      <c r="W112" s="82">
        <v>43567.696701388886</v>
      </c>
      <c r="X112" s="84" t="s">
        <v>602</v>
      </c>
      <c r="Y112" s="80"/>
      <c r="Z112" s="80"/>
      <c r="AA112" s="86" t="s">
        <v>723</v>
      </c>
      <c r="AB112" s="80"/>
      <c r="AC112" s="80" t="b">
        <v>0</v>
      </c>
      <c r="AD112" s="80">
        <v>0</v>
      </c>
      <c r="AE112" s="86" t="s">
        <v>736</v>
      </c>
      <c r="AF112" s="80" t="b">
        <v>0</v>
      </c>
      <c r="AG112" s="80" t="s">
        <v>740</v>
      </c>
      <c r="AH112" s="80"/>
      <c r="AI112" s="86" t="s">
        <v>736</v>
      </c>
      <c r="AJ112" s="80" t="b">
        <v>0</v>
      </c>
      <c r="AK112" s="80">
        <v>0</v>
      </c>
      <c r="AL112" s="86" t="s">
        <v>736</v>
      </c>
      <c r="AM112" s="80" t="s">
        <v>748</v>
      </c>
      <c r="AN112" s="80" t="b">
        <v>0</v>
      </c>
      <c r="AO112" s="86" t="s">
        <v>723</v>
      </c>
      <c r="AP112" s="80" t="s">
        <v>178</v>
      </c>
      <c r="AQ112" s="80">
        <v>0</v>
      </c>
      <c r="AR112" s="80">
        <v>0</v>
      </c>
      <c r="AS112" s="80"/>
      <c r="AT112" s="80"/>
      <c r="AU112" s="80"/>
      <c r="AV112" s="80"/>
      <c r="AW112" s="80"/>
      <c r="AX112" s="80"/>
      <c r="AY112" s="80"/>
      <c r="AZ112" s="80"/>
      <c r="BA112">
        <v>1</v>
      </c>
      <c r="BB112" s="79" t="str">
        <f>REPLACE(INDEX(GroupVertices[Group],MATCH(Edges24[[#This Row],[Vertex 1]],GroupVertices[Vertex],0)),1,1,"")</f>
        <v>11</v>
      </c>
      <c r="BC112" s="79" t="str">
        <f>REPLACE(INDEX(GroupVertices[Group],MATCH(Edges24[[#This Row],[Vertex 2]],GroupVertices[Vertex],0)),1,1,"")</f>
        <v>11</v>
      </c>
      <c r="BD112" s="48">
        <v>0</v>
      </c>
      <c r="BE112" s="49">
        <v>0</v>
      </c>
      <c r="BF112" s="48">
        <v>0</v>
      </c>
      <c r="BG112" s="49">
        <v>0</v>
      </c>
      <c r="BH112" s="48">
        <v>0</v>
      </c>
      <c r="BI112" s="49">
        <v>0</v>
      </c>
      <c r="BJ112" s="48">
        <v>2</v>
      </c>
      <c r="BK112" s="49">
        <v>100</v>
      </c>
      <c r="BL112" s="48">
        <v>2</v>
      </c>
    </row>
    <row r="113" spans="1:64" ht="15">
      <c r="A113" s="65" t="s">
        <v>307</v>
      </c>
      <c r="B113" s="65" t="s">
        <v>307</v>
      </c>
      <c r="C113" s="66"/>
      <c r="D113" s="67"/>
      <c r="E113" s="68"/>
      <c r="F113" s="69"/>
      <c r="G113" s="66"/>
      <c r="H113" s="70"/>
      <c r="I113" s="71"/>
      <c r="J113" s="71"/>
      <c r="K113" s="34" t="s">
        <v>65</v>
      </c>
      <c r="L113" s="78">
        <v>119</v>
      </c>
      <c r="M113" s="78"/>
      <c r="N113" s="73"/>
      <c r="O113" s="80" t="s">
        <v>178</v>
      </c>
      <c r="P113" s="82">
        <v>43567.709641203706</v>
      </c>
      <c r="Q113" s="80" t="s">
        <v>359</v>
      </c>
      <c r="R113" s="84" t="s">
        <v>373</v>
      </c>
      <c r="S113" s="80" t="s">
        <v>376</v>
      </c>
      <c r="T113" s="80" t="s">
        <v>397</v>
      </c>
      <c r="U113" s="80"/>
      <c r="V113" s="84" t="s">
        <v>490</v>
      </c>
      <c r="W113" s="82">
        <v>43567.709641203706</v>
      </c>
      <c r="X113" s="84" t="s">
        <v>603</v>
      </c>
      <c r="Y113" s="80"/>
      <c r="Z113" s="80"/>
      <c r="AA113" s="86" t="s">
        <v>724</v>
      </c>
      <c r="AB113" s="80"/>
      <c r="AC113" s="80" t="b">
        <v>0</v>
      </c>
      <c r="AD113" s="80">
        <v>0</v>
      </c>
      <c r="AE113" s="86" t="s">
        <v>736</v>
      </c>
      <c r="AF113" s="80" t="b">
        <v>0</v>
      </c>
      <c r="AG113" s="80" t="s">
        <v>740</v>
      </c>
      <c r="AH113" s="80"/>
      <c r="AI113" s="86" t="s">
        <v>736</v>
      </c>
      <c r="AJ113" s="80" t="b">
        <v>0</v>
      </c>
      <c r="AK113" s="80">
        <v>0</v>
      </c>
      <c r="AL113" s="86" t="s">
        <v>736</v>
      </c>
      <c r="AM113" s="80" t="s">
        <v>751</v>
      </c>
      <c r="AN113" s="80" t="b">
        <v>0</v>
      </c>
      <c r="AO113" s="86" t="s">
        <v>724</v>
      </c>
      <c r="AP113" s="80" t="s">
        <v>178</v>
      </c>
      <c r="AQ113" s="80">
        <v>0</v>
      </c>
      <c r="AR113" s="80">
        <v>0</v>
      </c>
      <c r="AS113" s="80"/>
      <c r="AT113" s="80"/>
      <c r="AU113" s="80"/>
      <c r="AV113" s="80"/>
      <c r="AW113" s="80"/>
      <c r="AX113" s="80"/>
      <c r="AY113" s="80"/>
      <c r="AZ113" s="80"/>
      <c r="BA113">
        <v>1</v>
      </c>
      <c r="BB113" s="79" t="str">
        <f>REPLACE(INDEX(GroupVertices[Group],MATCH(Edges24[[#This Row],[Vertex 1]],GroupVertices[Vertex],0)),1,1,"")</f>
        <v>2</v>
      </c>
      <c r="BC113" s="79" t="str">
        <f>REPLACE(INDEX(GroupVertices[Group],MATCH(Edges24[[#This Row],[Vertex 2]],GroupVertices[Vertex],0)),1,1,"")</f>
        <v>2</v>
      </c>
      <c r="BD113" s="48">
        <v>0</v>
      </c>
      <c r="BE113" s="49">
        <v>0</v>
      </c>
      <c r="BF113" s="48">
        <v>0</v>
      </c>
      <c r="BG113" s="49">
        <v>0</v>
      </c>
      <c r="BH113" s="48">
        <v>0</v>
      </c>
      <c r="BI113" s="49">
        <v>0</v>
      </c>
      <c r="BJ113" s="48">
        <v>2</v>
      </c>
      <c r="BK113" s="49">
        <v>100</v>
      </c>
      <c r="BL113" s="48">
        <v>2</v>
      </c>
    </row>
    <row r="114" spans="1:64" ht="15">
      <c r="A114" s="65" t="s">
        <v>297</v>
      </c>
      <c r="B114" s="65" t="s">
        <v>297</v>
      </c>
      <c r="C114" s="66"/>
      <c r="D114" s="67"/>
      <c r="E114" s="68"/>
      <c r="F114" s="69"/>
      <c r="G114" s="66"/>
      <c r="H114" s="70"/>
      <c r="I114" s="71"/>
      <c r="J114" s="71"/>
      <c r="K114" s="34" t="s">
        <v>65</v>
      </c>
      <c r="L114" s="78">
        <v>120</v>
      </c>
      <c r="M114" s="78"/>
      <c r="N114" s="73"/>
      <c r="O114" s="80" t="s">
        <v>178</v>
      </c>
      <c r="P114" s="82">
        <v>43565.4896875</v>
      </c>
      <c r="Q114" s="80" t="s">
        <v>360</v>
      </c>
      <c r="R114" s="80"/>
      <c r="S114" s="80"/>
      <c r="T114" s="80" t="s">
        <v>384</v>
      </c>
      <c r="U114" s="80"/>
      <c r="V114" s="84" t="s">
        <v>484</v>
      </c>
      <c r="W114" s="82">
        <v>43565.4896875</v>
      </c>
      <c r="X114" s="84" t="s">
        <v>604</v>
      </c>
      <c r="Y114" s="80"/>
      <c r="Z114" s="80"/>
      <c r="AA114" s="86" t="s">
        <v>725</v>
      </c>
      <c r="AB114" s="80"/>
      <c r="AC114" s="80" t="b">
        <v>0</v>
      </c>
      <c r="AD114" s="80">
        <v>1</v>
      </c>
      <c r="AE114" s="86" t="s">
        <v>736</v>
      </c>
      <c r="AF114" s="80" t="b">
        <v>0</v>
      </c>
      <c r="AG114" s="80" t="s">
        <v>740</v>
      </c>
      <c r="AH114" s="80"/>
      <c r="AI114" s="86" t="s">
        <v>736</v>
      </c>
      <c r="AJ114" s="80" t="b">
        <v>0</v>
      </c>
      <c r="AK114" s="80">
        <v>1</v>
      </c>
      <c r="AL114" s="86" t="s">
        <v>736</v>
      </c>
      <c r="AM114" s="80" t="s">
        <v>747</v>
      </c>
      <c r="AN114" s="80" t="b">
        <v>0</v>
      </c>
      <c r="AO114" s="86" t="s">
        <v>725</v>
      </c>
      <c r="AP114" s="80" t="s">
        <v>178</v>
      </c>
      <c r="AQ114" s="80">
        <v>0</v>
      </c>
      <c r="AR114" s="80">
        <v>0</v>
      </c>
      <c r="AS114" s="80"/>
      <c r="AT114" s="80"/>
      <c r="AU114" s="80"/>
      <c r="AV114" s="80"/>
      <c r="AW114" s="80"/>
      <c r="AX114" s="80"/>
      <c r="AY114" s="80"/>
      <c r="AZ114" s="80"/>
      <c r="BA114">
        <v>6</v>
      </c>
      <c r="BB114" s="79" t="str">
        <f>REPLACE(INDEX(GroupVertices[Group],MATCH(Edges24[[#This Row],[Vertex 1]],GroupVertices[Vertex],0)),1,1,"")</f>
        <v>7</v>
      </c>
      <c r="BC114" s="79" t="str">
        <f>REPLACE(INDEX(GroupVertices[Group],MATCH(Edges24[[#This Row],[Vertex 2]],GroupVertices[Vertex],0)),1,1,"")</f>
        <v>7</v>
      </c>
      <c r="BD114" s="48">
        <v>0</v>
      </c>
      <c r="BE114" s="49">
        <v>0</v>
      </c>
      <c r="BF114" s="48">
        <v>0</v>
      </c>
      <c r="BG114" s="49">
        <v>0</v>
      </c>
      <c r="BH114" s="48">
        <v>0</v>
      </c>
      <c r="BI114" s="49">
        <v>0</v>
      </c>
      <c r="BJ114" s="48">
        <v>2</v>
      </c>
      <c r="BK114" s="49">
        <v>100</v>
      </c>
      <c r="BL114" s="48">
        <v>2</v>
      </c>
    </row>
    <row r="115" spans="1:64" ht="15">
      <c r="A115" s="65" t="s">
        <v>297</v>
      </c>
      <c r="B115" s="65" t="s">
        <v>297</v>
      </c>
      <c r="C115" s="66"/>
      <c r="D115" s="67"/>
      <c r="E115" s="68"/>
      <c r="F115" s="69"/>
      <c r="G115" s="66"/>
      <c r="H115" s="70"/>
      <c r="I115" s="71"/>
      <c r="J115" s="71"/>
      <c r="K115" s="34" t="s">
        <v>65</v>
      </c>
      <c r="L115" s="78">
        <v>121</v>
      </c>
      <c r="M115" s="78"/>
      <c r="N115" s="73"/>
      <c r="O115" s="80" t="s">
        <v>178</v>
      </c>
      <c r="P115" s="82">
        <v>43565.525358796294</v>
      </c>
      <c r="Q115" s="80" t="s">
        <v>361</v>
      </c>
      <c r="R115" s="80"/>
      <c r="S115" s="80"/>
      <c r="T115" s="80" t="s">
        <v>384</v>
      </c>
      <c r="U115" s="80"/>
      <c r="V115" s="84" t="s">
        <v>484</v>
      </c>
      <c r="W115" s="82">
        <v>43565.525358796294</v>
      </c>
      <c r="X115" s="84" t="s">
        <v>605</v>
      </c>
      <c r="Y115" s="80"/>
      <c r="Z115" s="80"/>
      <c r="AA115" s="86" t="s">
        <v>726</v>
      </c>
      <c r="AB115" s="80"/>
      <c r="AC115" s="80" t="b">
        <v>0</v>
      </c>
      <c r="AD115" s="80">
        <v>6</v>
      </c>
      <c r="AE115" s="86" t="s">
        <v>736</v>
      </c>
      <c r="AF115" s="80" t="b">
        <v>0</v>
      </c>
      <c r="AG115" s="80" t="s">
        <v>742</v>
      </c>
      <c r="AH115" s="80"/>
      <c r="AI115" s="86" t="s">
        <v>736</v>
      </c>
      <c r="AJ115" s="80" t="b">
        <v>0</v>
      </c>
      <c r="AK115" s="80">
        <v>1</v>
      </c>
      <c r="AL115" s="86" t="s">
        <v>736</v>
      </c>
      <c r="AM115" s="80" t="s">
        <v>747</v>
      </c>
      <c r="AN115" s="80" t="b">
        <v>0</v>
      </c>
      <c r="AO115" s="86" t="s">
        <v>726</v>
      </c>
      <c r="AP115" s="80" t="s">
        <v>178</v>
      </c>
      <c r="AQ115" s="80">
        <v>0</v>
      </c>
      <c r="AR115" s="80">
        <v>0</v>
      </c>
      <c r="AS115" s="80"/>
      <c r="AT115" s="80"/>
      <c r="AU115" s="80"/>
      <c r="AV115" s="80"/>
      <c r="AW115" s="80"/>
      <c r="AX115" s="80"/>
      <c r="AY115" s="80"/>
      <c r="AZ115" s="80"/>
      <c r="BA115">
        <v>6</v>
      </c>
      <c r="BB115" s="79" t="str">
        <f>REPLACE(INDEX(GroupVertices[Group],MATCH(Edges24[[#This Row],[Vertex 1]],GroupVertices[Vertex],0)),1,1,"")</f>
        <v>7</v>
      </c>
      <c r="BC115" s="79" t="str">
        <f>REPLACE(INDEX(GroupVertices[Group],MATCH(Edges24[[#This Row],[Vertex 2]],GroupVertices[Vertex],0)),1,1,"")</f>
        <v>7</v>
      </c>
      <c r="BD115" s="48">
        <v>0</v>
      </c>
      <c r="BE115" s="49">
        <v>0</v>
      </c>
      <c r="BF115" s="48">
        <v>0</v>
      </c>
      <c r="BG115" s="49">
        <v>0</v>
      </c>
      <c r="BH115" s="48">
        <v>0</v>
      </c>
      <c r="BI115" s="49">
        <v>0</v>
      </c>
      <c r="BJ115" s="48">
        <v>5</v>
      </c>
      <c r="BK115" s="49">
        <v>100</v>
      </c>
      <c r="BL115" s="48">
        <v>5</v>
      </c>
    </row>
    <row r="116" spans="1:64" ht="15">
      <c r="A116" s="65" t="s">
        <v>297</v>
      </c>
      <c r="B116" s="65" t="s">
        <v>297</v>
      </c>
      <c r="C116" s="66"/>
      <c r="D116" s="67"/>
      <c r="E116" s="68"/>
      <c r="F116" s="69"/>
      <c r="G116" s="66"/>
      <c r="H116" s="70"/>
      <c r="I116" s="71"/>
      <c r="J116" s="71"/>
      <c r="K116" s="34" t="s">
        <v>65</v>
      </c>
      <c r="L116" s="78">
        <v>122</v>
      </c>
      <c r="M116" s="78"/>
      <c r="N116" s="73"/>
      <c r="O116" s="80" t="s">
        <v>178</v>
      </c>
      <c r="P116" s="82">
        <v>43565.52638888889</v>
      </c>
      <c r="Q116" s="80" t="s">
        <v>330</v>
      </c>
      <c r="R116" s="80"/>
      <c r="S116" s="80"/>
      <c r="T116" s="80" t="s">
        <v>382</v>
      </c>
      <c r="U116" s="80"/>
      <c r="V116" s="84" t="s">
        <v>484</v>
      </c>
      <c r="W116" s="82">
        <v>43565.52638888889</v>
      </c>
      <c r="X116" s="84" t="s">
        <v>606</v>
      </c>
      <c r="Y116" s="80"/>
      <c r="Z116" s="80"/>
      <c r="AA116" s="86" t="s">
        <v>727</v>
      </c>
      <c r="AB116" s="80"/>
      <c r="AC116" s="80" t="b">
        <v>0</v>
      </c>
      <c r="AD116" s="80">
        <v>3</v>
      </c>
      <c r="AE116" s="86" t="s">
        <v>736</v>
      </c>
      <c r="AF116" s="80" t="b">
        <v>0</v>
      </c>
      <c r="AG116" s="80" t="s">
        <v>742</v>
      </c>
      <c r="AH116" s="80"/>
      <c r="AI116" s="86" t="s">
        <v>736</v>
      </c>
      <c r="AJ116" s="80" t="b">
        <v>0</v>
      </c>
      <c r="AK116" s="80">
        <v>2</v>
      </c>
      <c r="AL116" s="86" t="s">
        <v>736</v>
      </c>
      <c r="AM116" s="80" t="s">
        <v>747</v>
      </c>
      <c r="AN116" s="80" t="b">
        <v>0</v>
      </c>
      <c r="AO116" s="86" t="s">
        <v>727</v>
      </c>
      <c r="AP116" s="80" t="s">
        <v>178</v>
      </c>
      <c r="AQ116" s="80">
        <v>0</v>
      </c>
      <c r="AR116" s="80">
        <v>0</v>
      </c>
      <c r="AS116" s="80"/>
      <c r="AT116" s="80"/>
      <c r="AU116" s="80"/>
      <c r="AV116" s="80"/>
      <c r="AW116" s="80"/>
      <c r="AX116" s="80"/>
      <c r="AY116" s="80"/>
      <c r="AZ116" s="80"/>
      <c r="BA116">
        <v>6</v>
      </c>
      <c r="BB116" s="79" t="str">
        <f>REPLACE(INDEX(GroupVertices[Group],MATCH(Edges24[[#This Row],[Vertex 1]],GroupVertices[Vertex],0)),1,1,"")</f>
        <v>7</v>
      </c>
      <c r="BC116" s="79" t="str">
        <f>REPLACE(INDEX(GroupVertices[Group],MATCH(Edges24[[#This Row],[Vertex 2]],GroupVertices[Vertex],0)),1,1,"")</f>
        <v>7</v>
      </c>
      <c r="BD116" s="48">
        <v>0</v>
      </c>
      <c r="BE116" s="49">
        <v>0</v>
      </c>
      <c r="BF116" s="48">
        <v>0</v>
      </c>
      <c r="BG116" s="49">
        <v>0</v>
      </c>
      <c r="BH116" s="48">
        <v>0</v>
      </c>
      <c r="BI116" s="49">
        <v>0</v>
      </c>
      <c r="BJ116" s="48">
        <v>26</v>
      </c>
      <c r="BK116" s="49">
        <v>100</v>
      </c>
      <c r="BL116" s="48">
        <v>26</v>
      </c>
    </row>
    <row r="117" spans="1:64" ht="15">
      <c r="A117" s="65" t="s">
        <v>297</v>
      </c>
      <c r="B117" s="65" t="s">
        <v>297</v>
      </c>
      <c r="C117" s="66"/>
      <c r="D117" s="67"/>
      <c r="E117" s="68"/>
      <c r="F117" s="69"/>
      <c r="G117" s="66"/>
      <c r="H117" s="70"/>
      <c r="I117" s="71"/>
      <c r="J117" s="71"/>
      <c r="K117" s="34" t="s">
        <v>65</v>
      </c>
      <c r="L117" s="78">
        <v>123</v>
      </c>
      <c r="M117" s="78"/>
      <c r="N117" s="73"/>
      <c r="O117" s="80" t="s">
        <v>178</v>
      </c>
      <c r="P117" s="82">
        <v>43565.52795138889</v>
      </c>
      <c r="Q117" s="80" t="s">
        <v>324</v>
      </c>
      <c r="R117" s="80"/>
      <c r="S117" s="80"/>
      <c r="T117" s="80" t="s">
        <v>382</v>
      </c>
      <c r="U117" s="80"/>
      <c r="V117" s="84" t="s">
        <v>484</v>
      </c>
      <c r="W117" s="82">
        <v>43565.52795138889</v>
      </c>
      <c r="X117" s="84" t="s">
        <v>607</v>
      </c>
      <c r="Y117" s="80"/>
      <c r="Z117" s="80"/>
      <c r="AA117" s="86" t="s">
        <v>728</v>
      </c>
      <c r="AB117" s="80"/>
      <c r="AC117" s="80" t="b">
        <v>0</v>
      </c>
      <c r="AD117" s="80">
        <v>33</v>
      </c>
      <c r="AE117" s="86" t="s">
        <v>736</v>
      </c>
      <c r="AF117" s="80" t="b">
        <v>0</v>
      </c>
      <c r="AG117" s="80" t="s">
        <v>742</v>
      </c>
      <c r="AH117" s="80"/>
      <c r="AI117" s="86" t="s">
        <v>736</v>
      </c>
      <c r="AJ117" s="80" t="b">
        <v>0</v>
      </c>
      <c r="AK117" s="80">
        <v>5</v>
      </c>
      <c r="AL117" s="86" t="s">
        <v>736</v>
      </c>
      <c r="AM117" s="80" t="s">
        <v>747</v>
      </c>
      <c r="AN117" s="80" t="b">
        <v>0</v>
      </c>
      <c r="AO117" s="86" t="s">
        <v>728</v>
      </c>
      <c r="AP117" s="80" t="s">
        <v>178</v>
      </c>
      <c r="AQ117" s="80">
        <v>0</v>
      </c>
      <c r="AR117" s="80">
        <v>0</v>
      </c>
      <c r="AS117" s="80"/>
      <c r="AT117" s="80"/>
      <c r="AU117" s="80"/>
      <c r="AV117" s="80"/>
      <c r="AW117" s="80"/>
      <c r="AX117" s="80"/>
      <c r="AY117" s="80"/>
      <c r="AZ117" s="80"/>
      <c r="BA117">
        <v>6</v>
      </c>
      <c r="BB117" s="79" t="str">
        <f>REPLACE(INDEX(GroupVertices[Group],MATCH(Edges24[[#This Row],[Vertex 1]],GroupVertices[Vertex],0)),1,1,"")</f>
        <v>7</v>
      </c>
      <c r="BC117" s="79" t="str">
        <f>REPLACE(INDEX(GroupVertices[Group],MATCH(Edges24[[#This Row],[Vertex 2]],GroupVertices[Vertex],0)),1,1,"")</f>
        <v>7</v>
      </c>
      <c r="BD117" s="48">
        <v>0</v>
      </c>
      <c r="BE117" s="49">
        <v>0</v>
      </c>
      <c r="BF117" s="48">
        <v>0</v>
      </c>
      <c r="BG117" s="49">
        <v>0</v>
      </c>
      <c r="BH117" s="48">
        <v>0</v>
      </c>
      <c r="BI117" s="49">
        <v>0</v>
      </c>
      <c r="BJ117" s="48">
        <v>35</v>
      </c>
      <c r="BK117" s="49">
        <v>100</v>
      </c>
      <c r="BL117" s="48">
        <v>35</v>
      </c>
    </row>
    <row r="118" spans="1:64" ht="15">
      <c r="A118" s="65" t="s">
        <v>297</v>
      </c>
      <c r="B118" s="65" t="s">
        <v>297</v>
      </c>
      <c r="C118" s="66"/>
      <c r="D118" s="67"/>
      <c r="E118" s="68"/>
      <c r="F118" s="69"/>
      <c r="G118" s="66"/>
      <c r="H118" s="70"/>
      <c r="I118" s="71"/>
      <c r="J118" s="71"/>
      <c r="K118" s="34" t="s">
        <v>65</v>
      </c>
      <c r="L118" s="78">
        <v>124</v>
      </c>
      <c r="M118" s="78"/>
      <c r="N118" s="73"/>
      <c r="O118" s="80" t="s">
        <v>178</v>
      </c>
      <c r="P118" s="82">
        <v>43566.71784722222</v>
      </c>
      <c r="Q118" s="80" t="s">
        <v>362</v>
      </c>
      <c r="R118" s="80"/>
      <c r="S118" s="80"/>
      <c r="T118" s="80" t="s">
        <v>398</v>
      </c>
      <c r="U118" s="80"/>
      <c r="V118" s="84" t="s">
        <v>484</v>
      </c>
      <c r="W118" s="82">
        <v>43566.71784722222</v>
      </c>
      <c r="X118" s="84" t="s">
        <v>608</v>
      </c>
      <c r="Y118" s="80"/>
      <c r="Z118" s="80"/>
      <c r="AA118" s="86" t="s">
        <v>729</v>
      </c>
      <c r="AB118" s="80"/>
      <c r="AC118" s="80" t="b">
        <v>0</v>
      </c>
      <c r="AD118" s="80">
        <v>1</v>
      </c>
      <c r="AE118" s="86" t="s">
        <v>736</v>
      </c>
      <c r="AF118" s="80" t="b">
        <v>0</v>
      </c>
      <c r="AG118" s="80" t="s">
        <v>742</v>
      </c>
      <c r="AH118" s="80"/>
      <c r="AI118" s="86" t="s">
        <v>736</v>
      </c>
      <c r="AJ118" s="80" t="b">
        <v>0</v>
      </c>
      <c r="AK118" s="80">
        <v>1</v>
      </c>
      <c r="AL118" s="86" t="s">
        <v>736</v>
      </c>
      <c r="AM118" s="80" t="s">
        <v>747</v>
      </c>
      <c r="AN118" s="80" t="b">
        <v>0</v>
      </c>
      <c r="AO118" s="86" t="s">
        <v>729</v>
      </c>
      <c r="AP118" s="80" t="s">
        <v>178</v>
      </c>
      <c r="AQ118" s="80">
        <v>0</v>
      </c>
      <c r="AR118" s="80">
        <v>0</v>
      </c>
      <c r="AS118" s="80"/>
      <c r="AT118" s="80"/>
      <c r="AU118" s="80"/>
      <c r="AV118" s="80"/>
      <c r="AW118" s="80"/>
      <c r="AX118" s="80"/>
      <c r="AY118" s="80"/>
      <c r="AZ118" s="80"/>
      <c r="BA118">
        <v>6</v>
      </c>
      <c r="BB118" s="79" t="str">
        <f>REPLACE(INDEX(GroupVertices[Group],MATCH(Edges24[[#This Row],[Vertex 1]],GroupVertices[Vertex],0)),1,1,"")</f>
        <v>7</v>
      </c>
      <c r="BC118" s="79" t="str">
        <f>REPLACE(INDEX(GroupVertices[Group],MATCH(Edges24[[#This Row],[Vertex 2]],GroupVertices[Vertex],0)),1,1,"")</f>
        <v>7</v>
      </c>
      <c r="BD118" s="48">
        <v>0</v>
      </c>
      <c r="BE118" s="49">
        <v>0</v>
      </c>
      <c r="BF118" s="48">
        <v>0</v>
      </c>
      <c r="BG118" s="49">
        <v>0</v>
      </c>
      <c r="BH118" s="48">
        <v>0</v>
      </c>
      <c r="BI118" s="49">
        <v>0</v>
      </c>
      <c r="BJ118" s="48">
        <v>8</v>
      </c>
      <c r="BK118" s="49">
        <v>100</v>
      </c>
      <c r="BL118" s="48">
        <v>8</v>
      </c>
    </row>
    <row r="119" spans="1:64" ht="15">
      <c r="A119" s="65" t="s">
        <v>297</v>
      </c>
      <c r="B119" s="65" t="s">
        <v>297</v>
      </c>
      <c r="C119" s="66"/>
      <c r="D119" s="67"/>
      <c r="E119" s="68"/>
      <c r="F119" s="69"/>
      <c r="G119" s="66"/>
      <c r="H119" s="70"/>
      <c r="I119" s="71"/>
      <c r="J119" s="71"/>
      <c r="K119" s="34" t="s">
        <v>65</v>
      </c>
      <c r="L119" s="78">
        <v>125</v>
      </c>
      <c r="M119" s="78"/>
      <c r="N119" s="73"/>
      <c r="O119" s="80" t="s">
        <v>178</v>
      </c>
      <c r="P119" s="82">
        <v>43567.37435185185</v>
      </c>
      <c r="Q119" s="80" t="s">
        <v>363</v>
      </c>
      <c r="R119" s="84" t="s">
        <v>374</v>
      </c>
      <c r="S119" s="80" t="s">
        <v>376</v>
      </c>
      <c r="T119" s="80" t="s">
        <v>382</v>
      </c>
      <c r="U119" s="80"/>
      <c r="V119" s="84" t="s">
        <v>484</v>
      </c>
      <c r="W119" s="82">
        <v>43567.37435185185</v>
      </c>
      <c r="X119" s="84" t="s">
        <v>609</v>
      </c>
      <c r="Y119" s="80"/>
      <c r="Z119" s="80"/>
      <c r="AA119" s="86" t="s">
        <v>730</v>
      </c>
      <c r="AB119" s="80"/>
      <c r="AC119" s="80" t="b">
        <v>0</v>
      </c>
      <c r="AD119" s="80">
        <v>2</v>
      </c>
      <c r="AE119" s="86" t="s">
        <v>736</v>
      </c>
      <c r="AF119" s="80" t="b">
        <v>0</v>
      </c>
      <c r="AG119" s="80" t="s">
        <v>742</v>
      </c>
      <c r="AH119" s="80"/>
      <c r="AI119" s="86" t="s">
        <v>736</v>
      </c>
      <c r="AJ119" s="80" t="b">
        <v>0</v>
      </c>
      <c r="AK119" s="80">
        <v>0</v>
      </c>
      <c r="AL119" s="86" t="s">
        <v>736</v>
      </c>
      <c r="AM119" s="80" t="s">
        <v>750</v>
      </c>
      <c r="AN119" s="80" t="b">
        <v>0</v>
      </c>
      <c r="AO119" s="86" t="s">
        <v>730</v>
      </c>
      <c r="AP119" s="80" t="s">
        <v>178</v>
      </c>
      <c r="AQ119" s="80">
        <v>0</v>
      </c>
      <c r="AR119" s="80">
        <v>0</v>
      </c>
      <c r="AS119" s="80"/>
      <c r="AT119" s="80"/>
      <c r="AU119" s="80"/>
      <c r="AV119" s="80"/>
      <c r="AW119" s="80"/>
      <c r="AX119" s="80"/>
      <c r="AY119" s="80"/>
      <c r="AZ119" s="80"/>
      <c r="BA119">
        <v>6</v>
      </c>
      <c r="BB119" s="79" t="str">
        <f>REPLACE(INDEX(GroupVertices[Group],MATCH(Edges24[[#This Row],[Vertex 1]],GroupVertices[Vertex],0)),1,1,"")</f>
        <v>7</v>
      </c>
      <c r="BC119" s="79" t="str">
        <f>REPLACE(INDEX(GroupVertices[Group],MATCH(Edges24[[#This Row],[Vertex 2]],GroupVertices[Vertex],0)),1,1,"")</f>
        <v>7</v>
      </c>
      <c r="BD119" s="48">
        <v>0</v>
      </c>
      <c r="BE119" s="49">
        <v>0</v>
      </c>
      <c r="BF119" s="48">
        <v>0</v>
      </c>
      <c r="BG119" s="49">
        <v>0</v>
      </c>
      <c r="BH119" s="48">
        <v>0</v>
      </c>
      <c r="BI119" s="49">
        <v>0</v>
      </c>
      <c r="BJ119" s="48">
        <v>31</v>
      </c>
      <c r="BK119" s="49">
        <v>100</v>
      </c>
      <c r="BL119" s="48">
        <v>31</v>
      </c>
    </row>
    <row r="120" spans="1:64" ht="15">
      <c r="A120" s="65" t="s">
        <v>308</v>
      </c>
      <c r="B120" s="65" t="s">
        <v>297</v>
      </c>
      <c r="C120" s="66"/>
      <c r="D120" s="67"/>
      <c r="E120" s="68"/>
      <c r="F120" s="69"/>
      <c r="G120" s="66"/>
      <c r="H120" s="70"/>
      <c r="I120" s="71"/>
      <c r="J120" s="71"/>
      <c r="K120" s="34" t="s">
        <v>65</v>
      </c>
      <c r="L120" s="78">
        <v>126</v>
      </c>
      <c r="M120" s="78"/>
      <c r="N120" s="73"/>
      <c r="O120" s="80" t="s">
        <v>315</v>
      </c>
      <c r="P120" s="82">
        <v>43567.710868055554</v>
      </c>
      <c r="Q120" s="80" t="s">
        <v>324</v>
      </c>
      <c r="R120" s="80"/>
      <c r="S120" s="80"/>
      <c r="T120" s="80"/>
      <c r="U120" s="80"/>
      <c r="V120" s="84" t="s">
        <v>491</v>
      </c>
      <c r="W120" s="82">
        <v>43567.710868055554</v>
      </c>
      <c r="X120" s="84" t="s">
        <v>610</v>
      </c>
      <c r="Y120" s="80"/>
      <c r="Z120" s="80"/>
      <c r="AA120" s="86" t="s">
        <v>731</v>
      </c>
      <c r="AB120" s="80"/>
      <c r="AC120" s="80" t="b">
        <v>0</v>
      </c>
      <c r="AD120" s="80">
        <v>0</v>
      </c>
      <c r="AE120" s="86" t="s">
        <v>736</v>
      </c>
      <c r="AF120" s="80" t="b">
        <v>0</v>
      </c>
      <c r="AG120" s="80" t="s">
        <v>742</v>
      </c>
      <c r="AH120" s="80"/>
      <c r="AI120" s="86" t="s">
        <v>736</v>
      </c>
      <c r="AJ120" s="80" t="b">
        <v>0</v>
      </c>
      <c r="AK120" s="80">
        <v>5</v>
      </c>
      <c r="AL120" s="86" t="s">
        <v>728</v>
      </c>
      <c r="AM120" s="80" t="s">
        <v>747</v>
      </c>
      <c r="AN120" s="80" t="b">
        <v>0</v>
      </c>
      <c r="AO120" s="86" t="s">
        <v>728</v>
      </c>
      <c r="AP120" s="80" t="s">
        <v>178</v>
      </c>
      <c r="AQ120" s="80">
        <v>0</v>
      </c>
      <c r="AR120" s="80">
        <v>0</v>
      </c>
      <c r="AS120" s="80"/>
      <c r="AT120" s="80"/>
      <c r="AU120" s="80"/>
      <c r="AV120" s="80"/>
      <c r="AW120" s="80"/>
      <c r="AX120" s="80"/>
      <c r="AY120" s="80"/>
      <c r="AZ120" s="80"/>
      <c r="BA120">
        <v>1</v>
      </c>
      <c r="BB120" s="79" t="str">
        <f>REPLACE(INDEX(GroupVertices[Group],MATCH(Edges24[[#This Row],[Vertex 1]],GroupVertices[Vertex],0)),1,1,"")</f>
        <v>4</v>
      </c>
      <c r="BC120" s="79" t="str">
        <f>REPLACE(INDEX(GroupVertices[Group],MATCH(Edges24[[#This Row],[Vertex 2]],GroupVertices[Vertex],0)),1,1,"")</f>
        <v>7</v>
      </c>
      <c r="BD120" s="48">
        <v>0</v>
      </c>
      <c r="BE120" s="49">
        <v>0</v>
      </c>
      <c r="BF120" s="48">
        <v>0</v>
      </c>
      <c r="BG120" s="49">
        <v>0</v>
      </c>
      <c r="BH120" s="48">
        <v>0</v>
      </c>
      <c r="BI120" s="49">
        <v>0</v>
      </c>
      <c r="BJ120" s="48">
        <v>35</v>
      </c>
      <c r="BK120" s="49">
        <v>100</v>
      </c>
      <c r="BL120" s="48">
        <v>35</v>
      </c>
    </row>
    <row r="121" spans="1:64" ht="15">
      <c r="A121" s="65" t="s">
        <v>309</v>
      </c>
      <c r="B121" s="65" t="s">
        <v>309</v>
      </c>
      <c r="C121" s="66"/>
      <c r="D121" s="67"/>
      <c r="E121" s="68"/>
      <c r="F121" s="69"/>
      <c r="G121" s="66"/>
      <c r="H121" s="70"/>
      <c r="I121" s="71"/>
      <c r="J121" s="71"/>
      <c r="K121" s="34" t="s">
        <v>65</v>
      </c>
      <c r="L121" s="78">
        <v>127</v>
      </c>
      <c r="M121" s="78"/>
      <c r="N121" s="73"/>
      <c r="O121" s="80" t="s">
        <v>178</v>
      </c>
      <c r="P121" s="82">
        <v>43565.77594907407</v>
      </c>
      <c r="Q121" s="80" t="s">
        <v>335</v>
      </c>
      <c r="R121" s="84" t="s">
        <v>369</v>
      </c>
      <c r="S121" s="80" t="s">
        <v>375</v>
      </c>
      <c r="T121" s="80" t="s">
        <v>384</v>
      </c>
      <c r="U121" s="80"/>
      <c r="V121" s="84" t="s">
        <v>492</v>
      </c>
      <c r="W121" s="82">
        <v>43565.77594907407</v>
      </c>
      <c r="X121" s="84" t="s">
        <v>611</v>
      </c>
      <c r="Y121" s="80"/>
      <c r="Z121" s="80"/>
      <c r="AA121" s="86" t="s">
        <v>732</v>
      </c>
      <c r="AB121" s="80"/>
      <c r="AC121" s="80" t="b">
        <v>0</v>
      </c>
      <c r="AD121" s="80">
        <v>6</v>
      </c>
      <c r="AE121" s="86" t="s">
        <v>736</v>
      </c>
      <c r="AF121" s="80" t="b">
        <v>0</v>
      </c>
      <c r="AG121" s="80" t="s">
        <v>740</v>
      </c>
      <c r="AH121" s="80"/>
      <c r="AI121" s="86" t="s">
        <v>736</v>
      </c>
      <c r="AJ121" s="80" t="b">
        <v>0</v>
      </c>
      <c r="AK121" s="80">
        <v>3</v>
      </c>
      <c r="AL121" s="86" t="s">
        <v>736</v>
      </c>
      <c r="AM121" s="80" t="s">
        <v>746</v>
      </c>
      <c r="AN121" s="80" t="b">
        <v>0</v>
      </c>
      <c r="AO121" s="86" t="s">
        <v>732</v>
      </c>
      <c r="AP121" s="80" t="s">
        <v>178</v>
      </c>
      <c r="AQ121" s="80">
        <v>0</v>
      </c>
      <c r="AR121" s="80">
        <v>0</v>
      </c>
      <c r="AS121" s="80"/>
      <c r="AT121" s="80"/>
      <c r="AU121" s="80"/>
      <c r="AV121" s="80"/>
      <c r="AW121" s="80"/>
      <c r="AX121" s="80"/>
      <c r="AY121" s="80"/>
      <c r="AZ121" s="80"/>
      <c r="BA121">
        <v>2</v>
      </c>
      <c r="BB121" s="79" t="str">
        <f>REPLACE(INDEX(GroupVertices[Group],MATCH(Edges24[[#This Row],[Vertex 1]],GroupVertices[Vertex],0)),1,1,"")</f>
        <v>4</v>
      </c>
      <c r="BC121" s="79" t="str">
        <f>REPLACE(INDEX(GroupVertices[Group],MATCH(Edges24[[#This Row],[Vertex 2]],GroupVertices[Vertex],0)),1,1,"")</f>
        <v>4</v>
      </c>
      <c r="BD121" s="48">
        <v>0</v>
      </c>
      <c r="BE121" s="49">
        <v>0</v>
      </c>
      <c r="BF121" s="48">
        <v>0</v>
      </c>
      <c r="BG121" s="49">
        <v>0</v>
      </c>
      <c r="BH121" s="48">
        <v>0</v>
      </c>
      <c r="BI121" s="49">
        <v>0</v>
      </c>
      <c r="BJ121" s="48">
        <v>2</v>
      </c>
      <c r="BK121" s="49">
        <v>100</v>
      </c>
      <c r="BL121" s="48">
        <v>2</v>
      </c>
    </row>
    <row r="122" spans="1:64" ht="15">
      <c r="A122" s="65" t="s">
        <v>309</v>
      </c>
      <c r="B122" s="65" t="s">
        <v>309</v>
      </c>
      <c r="C122" s="66"/>
      <c r="D122" s="67"/>
      <c r="E122" s="68"/>
      <c r="F122" s="69"/>
      <c r="G122" s="66"/>
      <c r="H122" s="70"/>
      <c r="I122" s="71"/>
      <c r="J122" s="71"/>
      <c r="K122" s="34" t="s">
        <v>65</v>
      </c>
      <c r="L122" s="78">
        <v>128</v>
      </c>
      <c r="M122" s="78"/>
      <c r="N122" s="73"/>
      <c r="O122" s="80" t="s">
        <v>178</v>
      </c>
      <c r="P122" s="82">
        <v>43566.240381944444</v>
      </c>
      <c r="Q122" s="80" t="s">
        <v>345</v>
      </c>
      <c r="R122" s="80"/>
      <c r="S122" s="80"/>
      <c r="T122" s="80" t="s">
        <v>384</v>
      </c>
      <c r="U122" s="80"/>
      <c r="V122" s="84" t="s">
        <v>492</v>
      </c>
      <c r="W122" s="82">
        <v>43566.240381944444</v>
      </c>
      <c r="X122" s="84" t="s">
        <v>612</v>
      </c>
      <c r="Y122" s="80"/>
      <c r="Z122" s="80"/>
      <c r="AA122" s="86" t="s">
        <v>733</v>
      </c>
      <c r="AB122" s="80"/>
      <c r="AC122" s="80" t="b">
        <v>0</v>
      </c>
      <c r="AD122" s="80">
        <v>45</v>
      </c>
      <c r="AE122" s="86" t="s">
        <v>736</v>
      </c>
      <c r="AF122" s="80" t="b">
        <v>0</v>
      </c>
      <c r="AG122" s="80" t="s">
        <v>742</v>
      </c>
      <c r="AH122" s="80"/>
      <c r="AI122" s="86" t="s">
        <v>736</v>
      </c>
      <c r="AJ122" s="80" t="b">
        <v>0</v>
      </c>
      <c r="AK122" s="80">
        <v>3</v>
      </c>
      <c r="AL122" s="86" t="s">
        <v>736</v>
      </c>
      <c r="AM122" s="80" t="s">
        <v>747</v>
      </c>
      <c r="AN122" s="80" t="b">
        <v>0</v>
      </c>
      <c r="AO122" s="86" t="s">
        <v>733</v>
      </c>
      <c r="AP122" s="80" t="s">
        <v>178</v>
      </c>
      <c r="AQ122" s="80">
        <v>0</v>
      </c>
      <c r="AR122" s="80">
        <v>0</v>
      </c>
      <c r="AS122" s="80"/>
      <c r="AT122" s="80"/>
      <c r="AU122" s="80"/>
      <c r="AV122" s="80"/>
      <c r="AW122" s="80"/>
      <c r="AX122" s="80"/>
      <c r="AY122" s="80"/>
      <c r="AZ122" s="80"/>
      <c r="BA122">
        <v>2</v>
      </c>
      <c r="BB122" s="79" t="str">
        <f>REPLACE(INDEX(GroupVertices[Group],MATCH(Edges24[[#This Row],[Vertex 1]],GroupVertices[Vertex],0)),1,1,"")</f>
        <v>4</v>
      </c>
      <c r="BC122" s="79" t="str">
        <f>REPLACE(INDEX(GroupVertices[Group],MATCH(Edges24[[#This Row],[Vertex 2]],GroupVertices[Vertex],0)),1,1,"")</f>
        <v>4</v>
      </c>
      <c r="BD122" s="48">
        <v>0</v>
      </c>
      <c r="BE122" s="49">
        <v>0</v>
      </c>
      <c r="BF122" s="48">
        <v>0</v>
      </c>
      <c r="BG122" s="49">
        <v>0</v>
      </c>
      <c r="BH122" s="48">
        <v>0</v>
      </c>
      <c r="BI122" s="49">
        <v>0</v>
      </c>
      <c r="BJ122" s="48">
        <v>35</v>
      </c>
      <c r="BK122" s="49">
        <v>100</v>
      </c>
      <c r="BL122" s="48">
        <v>35</v>
      </c>
    </row>
    <row r="123" spans="1:64" ht="15">
      <c r="A123" s="65" t="s">
        <v>308</v>
      </c>
      <c r="B123" s="65" t="s">
        <v>309</v>
      </c>
      <c r="C123" s="66"/>
      <c r="D123" s="67"/>
      <c r="E123" s="68"/>
      <c r="F123" s="69"/>
      <c r="G123" s="66"/>
      <c r="H123" s="70"/>
      <c r="I123" s="71"/>
      <c r="J123" s="71"/>
      <c r="K123" s="34" t="s">
        <v>65</v>
      </c>
      <c r="L123" s="78">
        <v>129</v>
      </c>
      <c r="M123" s="78"/>
      <c r="N123" s="73"/>
      <c r="O123" s="80" t="s">
        <v>315</v>
      </c>
      <c r="P123" s="82">
        <v>43567.71344907407</v>
      </c>
      <c r="Q123" s="80" t="s">
        <v>345</v>
      </c>
      <c r="R123" s="80"/>
      <c r="S123" s="80"/>
      <c r="T123" s="80"/>
      <c r="U123" s="80"/>
      <c r="V123" s="84" t="s">
        <v>491</v>
      </c>
      <c r="W123" s="82">
        <v>43567.71344907407</v>
      </c>
      <c r="X123" s="84" t="s">
        <v>613</v>
      </c>
      <c r="Y123" s="80"/>
      <c r="Z123" s="80"/>
      <c r="AA123" s="86" t="s">
        <v>734</v>
      </c>
      <c r="AB123" s="80"/>
      <c r="AC123" s="80" t="b">
        <v>0</v>
      </c>
      <c r="AD123" s="80">
        <v>0</v>
      </c>
      <c r="AE123" s="86" t="s">
        <v>736</v>
      </c>
      <c r="AF123" s="80" t="b">
        <v>0</v>
      </c>
      <c r="AG123" s="80" t="s">
        <v>742</v>
      </c>
      <c r="AH123" s="80"/>
      <c r="AI123" s="86" t="s">
        <v>736</v>
      </c>
      <c r="AJ123" s="80" t="b">
        <v>0</v>
      </c>
      <c r="AK123" s="80">
        <v>3</v>
      </c>
      <c r="AL123" s="86" t="s">
        <v>733</v>
      </c>
      <c r="AM123" s="80" t="s">
        <v>747</v>
      </c>
      <c r="AN123" s="80" t="b">
        <v>0</v>
      </c>
      <c r="AO123" s="86" t="s">
        <v>733</v>
      </c>
      <c r="AP123" s="80" t="s">
        <v>178</v>
      </c>
      <c r="AQ123" s="80">
        <v>0</v>
      </c>
      <c r="AR123" s="80">
        <v>0</v>
      </c>
      <c r="AS123" s="80"/>
      <c r="AT123" s="80"/>
      <c r="AU123" s="80"/>
      <c r="AV123" s="80"/>
      <c r="AW123" s="80"/>
      <c r="AX123" s="80"/>
      <c r="AY123" s="80"/>
      <c r="AZ123" s="80"/>
      <c r="BA123">
        <v>1</v>
      </c>
      <c r="BB123" s="79" t="str">
        <f>REPLACE(INDEX(GroupVertices[Group],MATCH(Edges24[[#This Row],[Vertex 1]],GroupVertices[Vertex],0)),1,1,"")</f>
        <v>4</v>
      </c>
      <c r="BC123" s="79" t="str">
        <f>REPLACE(INDEX(GroupVertices[Group],MATCH(Edges24[[#This Row],[Vertex 2]],GroupVertices[Vertex],0)),1,1,"")</f>
        <v>4</v>
      </c>
      <c r="BD123" s="48">
        <v>0</v>
      </c>
      <c r="BE123" s="49">
        <v>0</v>
      </c>
      <c r="BF123" s="48">
        <v>0</v>
      </c>
      <c r="BG123" s="49">
        <v>0</v>
      </c>
      <c r="BH123" s="48">
        <v>0</v>
      </c>
      <c r="BI123" s="49">
        <v>0</v>
      </c>
      <c r="BJ123" s="48">
        <v>35</v>
      </c>
      <c r="BK123" s="49">
        <v>100</v>
      </c>
      <c r="BL123" s="48">
        <v>35</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3" r:id="rId1" display="https://www.instagram.com/p/Bv7LAbzgbddturwK-nuuYKkWINv4nHOF-pqAjs0/?utm_source=ig_twitter_share&amp;igshid=82xokqfin4sz"/>
    <hyperlink ref="R18" r:id="rId2" display="https://m.facebook.com/groups/120696791909494?view=permalink&amp;id=338671230112048"/>
    <hyperlink ref="R39" r:id="rId3" display="https://www.facebook.com/100003663972273/posts/1563109100487874/"/>
    <hyperlink ref="R41" r:id="rId4" display="http://chng.it/rbNLZPZg"/>
    <hyperlink ref="R49" r:id="rId5" display="http://chng.it/Wv7znwBS"/>
    <hyperlink ref="R52" r:id="rId6" display="https://www.instagram.com/p/BwE-4djBVuB/?igshid=18h4gqycbry16"/>
    <hyperlink ref="R92" r:id="rId7" display="https://twitter.com/dj_tural/status/1115961759104421891"/>
    <hyperlink ref="R93" r:id="rId8" display="http://chng.it/8yN9XxQC"/>
    <hyperlink ref="R94" r:id="rId9" display="http://chng.it/rbNLZPZg"/>
    <hyperlink ref="R107" r:id="rId10" display="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
    <hyperlink ref="R113" r:id="rId11" display="https://www.facebook.com/100000300995070/posts/2325769667443044/"/>
    <hyperlink ref="R119" r:id="rId12" display="https://www.facebook.com/goldmilliondollarboy/videos/867261483625412/UzpfSTEwMDAxMDMxMTEyNjY1Mjo4NTAwMDg4MjUzNTI4MTQ/?id=100010311126652"/>
    <hyperlink ref="R121" r:id="rId13" display="https://www.instagram.com/p/BwE-4djBVuB/?igshid=18h4gqycbry16"/>
    <hyperlink ref="U50" r:id="rId14" display="https://pbs.twimg.com/media/D30O5v2W4AAQ4v-.jpg"/>
    <hyperlink ref="U72" r:id="rId15" display="https://pbs.twimg.com/media/D30clqqX4AI19ji.jpg"/>
    <hyperlink ref="U77" r:id="rId16" display="https://pbs.twimg.com/media/D3u3So6W4AEfeuw.jpg"/>
    <hyperlink ref="U82" r:id="rId17" display="https://pbs.twimg.com/media/D32fYYfW4AArC31.jpg"/>
    <hyperlink ref="U97" r:id="rId18" display="https://pbs.twimg.com/media/D32dK1aXkAEpr14.jpg"/>
    <hyperlink ref="U102" r:id="rId19" display="https://pbs.twimg.com/media/D3zaWnOW0AYbRvS.jpg"/>
    <hyperlink ref="U109" r:id="rId20" display="https://pbs.twimg.com/media/D394OFDXoAQjrfG.jpg"/>
    <hyperlink ref="U110" r:id="rId21" display="https://pbs.twimg.com/media/D392hrmW4AAK3nv.jpg"/>
    <hyperlink ref="U111" r:id="rId22" display="https://pbs.twimg.com/media/D392hrmW4AAK3nv.jpg"/>
    <hyperlink ref="U112" r:id="rId23" display="https://pbs.twimg.com/media/D394ST5XkAMDaS0.jpg"/>
    <hyperlink ref="V3" r:id="rId24" display="http://pbs.twimg.com/profile_images/923202508104851456/HKa9CavF_normal.jpg"/>
    <hyperlink ref="V4" r:id="rId25" display="http://pbs.twimg.com/profile_images/1112367090566983680/BxHpl2JL_normal.jpg"/>
    <hyperlink ref="V5" r:id="rId26" display="http://pbs.twimg.com/profile_images/1085532272495742976/IY3GvzOQ_normal.jpg"/>
    <hyperlink ref="V6" r:id="rId27" display="http://pbs.twimg.com/profile_images/1113143319616471041/Wa_2ZrXs_normal.jpg"/>
    <hyperlink ref="V7" r:id="rId28" display="http://pbs.twimg.com/profile_images/1113465491316543488/_GmmXdIZ_normal.jpg"/>
    <hyperlink ref="V8" r:id="rId29" display="http://pbs.twimg.com/profile_images/1104976854803468288/yEZQ5YQj_normal.jpg"/>
    <hyperlink ref="V9" r:id="rId30" display="http://pbs.twimg.com/profile_images/1116633864670208000/GjIdM0Pk_normal.jpg"/>
    <hyperlink ref="V10" r:id="rId31" display="http://pbs.twimg.com/profile_images/1108127699124609026/poHCp8uS_normal.jpg"/>
    <hyperlink ref="V11" r:id="rId32" display="http://pbs.twimg.com/profile_images/1044876679393538048/f4buQtZ6_normal.jpg"/>
    <hyperlink ref="V12" r:id="rId33" display="http://pbs.twimg.com/profile_images/1115398423312834566/15rUiL1T_normal.jpg"/>
    <hyperlink ref="V13" r:id="rId34" display="http://pbs.twimg.com/profile_images/1115530468936392704/ODdzdqrB_normal.jpg"/>
    <hyperlink ref="V14" r:id="rId35" display="http://pbs.twimg.com/profile_images/681638555655909376/4d5y3J4z_normal.jpg"/>
    <hyperlink ref="V15" r:id="rId36" display="http://pbs.twimg.com/profile_images/1113396989301915650/0zGil1da_normal.jpg"/>
    <hyperlink ref="V16" r:id="rId37" display="http://pbs.twimg.com/profile_images/1115790977216602112/CVrTy3wo_normal.jpg"/>
    <hyperlink ref="V17" r:id="rId38" display="http://pbs.twimg.com/profile_images/947520620362850305/p8dYSByi_normal.jpg"/>
    <hyperlink ref="V18" r:id="rId39" display="http://pbs.twimg.com/profile_images/1114499259334897665/IXKvKNVi_normal.jpg"/>
    <hyperlink ref="V19" r:id="rId40" display="http://pbs.twimg.com/profile_images/1110798150934110209/c3LQ1XWc_normal.jpg"/>
    <hyperlink ref="V20" r:id="rId41" display="http://pbs.twimg.com/profile_images/1113343377146302465/TIIyCPug_normal.jpg"/>
    <hyperlink ref="V21" r:id="rId42" display="http://pbs.twimg.com/profile_images/1114868984661389312/hjUtHyID_normal.jpg"/>
    <hyperlink ref="V22" r:id="rId43" display="http://pbs.twimg.com/profile_images/1093450179859177473/ioFtmNrB_normal.jpg"/>
    <hyperlink ref="V23" r:id="rId44" display="http://pbs.twimg.com/profile_images/1082764255680696321/QylHnyzk_normal.jpg"/>
    <hyperlink ref="V24" r:id="rId45" display="http://pbs.twimg.com/profile_images/1084821850092433409/Ro3V8lFK_normal.jpg"/>
    <hyperlink ref="V25" r:id="rId46" display="http://abs.twimg.com/sticky/default_profile_images/default_profile_normal.png"/>
    <hyperlink ref="V26" r:id="rId47" display="http://pbs.twimg.com/profile_images/1115740047758770176/CQlVeZxb_normal.jpg"/>
    <hyperlink ref="V27" r:id="rId48" display="http://pbs.twimg.com/profile_images/1115740047758770176/CQlVeZxb_normal.jpg"/>
    <hyperlink ref="V28" r:id="rId49" display="http://pbs.twimg.com/profile_images/1116732439475437571/iEVo0jAt_normal.jpg"/>
    <hyperlink ref="V29" r:id="rId50" display="http://pbs.twimg.com/profile_images/1110502653526794240/z1Yo4552_normal.jpg"/>
    <hyperlink ref="V30" r:id="rId51" display="http://pbs.twimg.com/profile_images/1086836335242104838/h2_D9zQc_normal.jpg"/>
    <hyperlink ref="V31" r:id="rId52" display="http://pbs.twimg.com/profile_images/1107634249182691328/2xNNkcxe_normal.jpg"/>
    <hyperlink ref="V32" r:id="rId53" display="http://pbs.twimg.com/profile_images/1079453980575584256/H1oZDnw1_normal.jpg"/>
    <hyperlink ref="V33" r:id="rId54" display="http://pbs.twimg.com/profile_images/1095381419713544193/wlXcY-73_normal.jpg"/>
    <hyperlink ref="V34" r:id="rId55" display="http://pbs.twimg.com/profile_images/1114668149662679040/TCket1jD_normal.jpg"/>
    <hyperlink ref="V35" r:id="rId56" display="http://pbs.twimg.com/profile_images/1109898416279166976/RIDBMTOU_normal.jpg"/>
    <hyperlink ref="V36" r:id="rId57" display="http://pbs.twimg.com/profile_images/378800000531259856/ba0b3003f97024ae6e1365c37a069193_normal.jpeg"/>
    <hyperlink ref="V37" r:id="rId58" display="http://pbs.twimg.com/profile_images/1115206144086163456/7_Q0Unfs_normal.jpg"/>
    <hyperlink ref="V38" r:id="rId59" display="http://pbs.twimg.com/profile_images/1115206144086163456/7_Q0Unfs_normal.jpg"/>
    <hyperlink ref="V39" r:id="rId60" display="http://pbs.twimg.com/profile_images/417930304297648128/Cew7C0Bo_normal.jpeg"/>
    <hyperlink ref="V40" r:id="rId61" display="http://pbs.twimg.com/profile_images/1058981494184701952/np7icSYE_normal.jpg"/>
    <hyperlink ref="V41" r:id="rId62" display="http://pbs.twimg.com/profile_images/1058981494184701952/np7icSYE_normal.jpg"/>
    <hyperlink ref="V42" r:id="rId63" display="http://pbs.twimg.com/profile_images/1104687278578913286/JFfAX8as_normal.jpg"/>
    <hyperlink ref="V43" r:id="rId64" display="http://pbs.twimg.com/profile_images/1111374671155478529/6uGxiPQW_normal.jpg"/>
    <hyperlink ref="V44" r:id="rId65" display="http://pbs.twimg.com/profile_images/1112629580026785792/AcihelcS_normal.jpg"/>
    <hyperlink ref="V45" r:id="rId66" display="http://pbs.twimg.com/profile_images/1104829014752092160/L9arGlvw_normal.jpg"/>
    <hyperlink ref="V46" r:id="rId67" display="http://pbs.twimg.com/profile_images/1061609812520304640/7fQ7AthK_normal.jpg"/>
    <hyperlink ref="V47" r:id="rId68" display="http://pbs.twimg.com/profile_images/447393480420376576/15vqIUi-_normal.jpeg"/>
    <hyperlink ref="V48" r:id="rId69" display="http://pbs.twimg.com/profile_images/1108469410568855552/jddnEpaZ_normal.jpg"/>
    <hyperlink ref="V49" r:id="rId70" display="http://abs.twimg.com/sticky/default_profile_images/default_profile_normal.png"/>
    <hyperlink ref="V50" r:id="rId71" display="https://pbs.twimg.com/media/D30O5v2W4AAQ4v-.jpg"/>
    <hyperlink ref="V51" r:id="rId72" display="http://pbs.twimg.com/profile_images/1054294533184331776/cuWIFsjA_normal.jpg"/>
    <hyperlink ref="V52" r:id="rId73" display="http://pbs.twimg.com/profile_images/871131446685163520/gya70wwV_normal.jpg"/>
    <hyperlink ref="V53" r:id="rId74" display="http://pbs.twimg.com/profile_images/1114674818987757568/JfC_WWXk_normal.jpg"/>
    <hyperlink ref="V54" r:id="rId75" display="http://pbs.twimg.com/profile_images/1079466462778150913/i9YXgWbO_normal.jpg"/>
    <hyperlink ref="V55" r:id="rId76" display="http://pbs.twimg.com/profile_images/1111660100182294528/D6fhfjIk_normal.jpg"/>
    <hyperlink ref="V56" r:id="rId77" display="http://pbs.twimg.com/profile_images/1038844410010759168/b0lkgcGJ_normal.jpg"/>
    <hyperlink ref="V57" r:id="rId78" display="http://pbs.twimg.com/profile_images/1091939741975613440/UZWU2lxQ_normal.jpg"/>
    <hyperlink ref="V58" r:id="rId79" display="http://pbs.twimg.com/profile_images/1109536876262772737/ywJE0AfN_normal.jpg"/>
    <hyperlink ref="V59" r:id="rId80" display="http://pbs.twimg.com/profile_images/1107667724375912448/5h_VQIkw_normal.jpg"/>
    <hyperlink ref="V60" r:id="rId81" display="http://pbs.twimg.com/profile_images/636597365122535428/FxKVo7kw_normal.jpg"/>
    <hyperlink ref="V61" r:id="rId82" display="http://pbs.twimg.com/profile_images/1042071606124838914/Q5b-kxv0_normal.jpg"/>
    <hyperlink ref="V62" r:id="rId83" display="http://pbs.twimg.com/profile_images/1115927496397074432/u2rTaxju_normal.jpg"/>
    <hyperlink ref="V63" r:id="rId84" display="http://pbs.twimg.com/profile_images/1115875215148560384/g5jji4xk_normal.jpg"/>
    <hyperlink ref="V64" r:id="rId85" display="http://pbs.twimg.com/profile_images/1115889702916304902/jvAhJky-_normal.jpg"/>
    <hyperlink ref="V65" r:id="rId86" display="http://pbs.twimg.com/profile_images/1115485804313305088/SpIbbIYV_normal.jpg"/>
    <hyperlink ref="V66" r:id="rId87" display="http://pbs.twimg.com/profile_images/1103673978453979137/vG9am83G_normal.jpg"/>
    <hyperlink ref="V67" r:id="rId88" display="http://pbs.twimg.com/profile_images/845579453317218304/ItycSqm9_normal.jpg"/>
    <hyperlink ref="V68" r:id="rId89" display="http://pbs.twimg.com/profile_images/1116574373974953984/jPCb1fFA_normal.jpg"/>
    <hyperlink ref="V69" r:id="rId90" display="http://pbs.twimg.com/profile_images/1114620389316091905/G_EumPne_normal.jpg"/>
    <hyperlink ref="V70" r:id="rId91" display="http://pbs.twimg.com/profile_images/1082325634544746503/gf2KTCrt_normal.jpg"/>
    <hyperlink ref="V71" r:id="rId92" display="http://pbs.twimg.com/profile_images/983090252188405760/2UP7UAL2_normal.jpg"/>
    <hyperlink ref="V72" r:id="rId93" display="https://pbs.twimg.com/media/D30clqqX4AI19ji.jpg"/>
    <hyperlink ref="V73" r:id="rId94" display="http://pbs.twimg.com/profile_images/1091442596629676032/UXfvNZes_normal.jpg"/>
    <hyperlink ref="V74" r:id="rId95" display="http://pbs.twimg.com/profile_images/1091442596629676032/UXfvNZes_normal.jpg"/>
    <hyperlink ref="V75" r:id="rId96" display="http://pbs.twimg.com/profile_images/1091442596629676032/UXfvNZes_normal.jpg"/>
    <hyperlink ref="V76" r:id="rId97" display="http://pbs.twimg.com/profile_images/1091442596629676032/UXfvNZes_normal.jpg"/>
    <hyperlink ref="V77" r:id="rId98" display="https://pbs.twimg.com/media/D3u3So6W4AEfeuw.jpg"/>
    <hyperlink ref="V78" r:id="rId99" display="http://pbs.twimg.com/profile_images/1113242200136146945/WRh4iYfX_normal.jpg"/>
    <hyperlink ref="V79" r:id="rId100" display="http://pbs.twimg.com/profile_images/1113242200136146945/WRh4iYfX_normal.jpg"/>
    <hyperlink ref="V80" r:id="rId101" display="http://pbs.twimg.com/profile_images/1115923836241883136/xB1FVkqO_normal.jpg"/>
    <hyperlink ref="V81" r:id="rId102" display="http://abs.twimg.com/sticky/default_profile_images/default_profile_normal.png"/>
    <hyperlink ref="V82" r:id="rId103" display="https://pbs.twimg.com/media/D32fYYfW4AArC31.jpg"/>
    <hyperlink ref="V83" r:id="rId104" display="http://pbs.twimg.com/profile_images/1116373451936272384/MTn0cXMJ_normal.jpg"/>
    <hyperlink ref="V84" r:id="rId105" display="http://pbs.twimg.com/profile_images/1116036259733024784/FH0f8o78_normal.jpg"/>
    <hyperlink ref="V85" r:id="rId106" display="http://abs.twimg.com/sticky/default_profile_images/default_profile_normal.png"/>
    <hyperlink ref="V86" r:id="rId107" display="http://pbs.twimg.com/profile_images/1113493237279404033/HXj-CjNw_normal.jpg"/>
    <hyperlink ref="V87" r:id="rId108" display="http://pbs.twimg.com/profile_images/1113493237279404033/HXj-CjNw_normal.jpg"/>
    <hyperlink ref="V88" r:id="rId109" display="http://pbs.twimg.com/profile_images/1116701132599037952/4plHM1Tk_normal.jpg"/>
    <hyperlink ref="V89" r:id="rId110" display="http://pbs.twimg.com/profile_images/778652174528221184/tNRemC3x_normal.jpg"/>
    <hyperlink ref="V90" r:id="rId111" display="http://pbs.twimg.com/profile_images/1096476714518089729/aQ7Dd-0l_normal.jpg"/>
    <hyperlink ref="V91" r:id="rId112" display="http://pbs.twimg.com/profile_images/1114786058422456320/C_xYu4l1_normal.jpg"/>
    <hyperlink ref="V92" r:id="rId113" display="http://pbs.twimg.com/profile_images/485763685512523776/obLu192w_normal.jpeg"/>
    <hyperlink ref="V93" r:id="rId114" display="http://pbs.twimg.com/profile_images/1024426821851467776/v7gj2krL_normal.jpg"/>
    <hyperlink ref="V94" r:id="rId115" display="http://pbs.twimg.com/profile_images/1079429946852941824/BYAQg-Ux_normal.jpg"/>
    <hyperlink ref="V95" r:id="rId116" display="http://pbs.twimg.com/profile_images/1116067245459935233/9wfecoE__normal.jpg"/>
    <hyperlink ref="V96" r:id="rId117" display="http://pbs.twimg.com/profile_images/1068209896666120192/1hQQp_MP_normal.jpg"/>
    <hyperlink ref="V97" r:id="rId118" display="https://pbs.twimg.com/media/D32dK1aXkAEpr14.jpg"/>
    <hyperlink ref="V98" r:id="rId119" display="http://pbs.twimg.com/profile_images/1068209896666120192/1hQQp_MP_normal.jpg"/>
    <hyperlink ref="V99" r:id="rId120" display="http://pbs.twimg.com/profile_images/1116046894726303750/jfb18_Rh_normal.jpg"/>
    <hyperlink ref="V100" r:id="rId121" display="http://pbs.twimg.com/profile_images/1116046894726303750/jfb18_Rh_normal.jpg"/>
    <hyperlink ref="V101" r:id="rId122" display="http://pbs.twimg.com/profile_images/1068209896666120192/1hQQp_MP_normal.jpg"/>
    <hyperlink ref="V102" r:id="rId123" display="https://pbs.twimg.com/media/D3zaWnOW0AYbRvS.jpg"/>
    <hyperlink ref="V103" r:id="rId124" display="http://pbs.twimg.com/profile_images/1068209896666120192/1hQQp_MP_normal.jpg"/>
    <hyperlink ref="V104" r:id="rId125" display="http://pbs.twimg.com/profile_images/1068209896666120192/1hQQp_MP_normal.jpg"/>
    <hyperlink ref="V105" r:id="rId126" display="http://pbs.twimg.com/profile_images/1068209896666120192/1hQQp_MP_normal.jpg"/>
    <hyperlink ref="V106" r:id="rId127" display="http://pbs.twimg.com/profile_images/1063016588197146625/gPSa-_Ck_normal.jpg"/>
    <hyperlink ref="V107" r:id="rId128" display="http://pbs.twimg.com/profile_images/1115296068508495872/Y287iihn_normal.jpg"/>
    <hyperlink ref="V108" r:id="rId129" display="http://pbs.twimg.com/profile_images/1115296068508495872/Y287iihn_normal.jpg"/>
    <hyperlink ref="V109" r:id="rId130" display="https://pbs.twimg.com/media/D394OFDXoAQjrfG.jpg"/>
    <hyperlink ref="V110" r:id="rId131" display="https://pbs.twimg.com/media/D392hrmW4AAK3nv.jpg"/>
    <hyperlink ref="V111" r:id="rId132" display="https://pbs.twimg.com/media/D392hrmW4AAK3nv.jpg"/>
    <hyperlink ref="V112" r:id="rId133" display="https://pbs.twimg.com/media/D394ST5XkAMDaS0.jpg"/>
    <hyperlink ref="V113" r:id="rId134" display="http://pbs.twimg.com/profile_images/1030353921041215488/2zWNwTUQ_normal.jpg"/>
    <hyperlink ref="V114" r:id="rId135" display="http://pbs.twimg.com/profile_images/1079429946852941824/BYAQg-Ux_normal.jpg"/>
    <hyperlink ref="V115" r:id="rId136" display="http://pbs.twimg.com/profile_images/1079429946852941824/BYAQg-Ux_normal.jpg"/>
    <hyperlink ref="V116" r:id="rId137" display="http://pbs.twimg.com/profile_images/1079429946852941824/BYAQg-Ux_normal.jpg"/>
    <hyperlink ref="V117" r:id="rId138" display="http://pbs.twimg.com/profile_images/1079429946852941824/BYAQg-Ux_normal.jpg"/>
    <hyperlink ref="V118" r:id="rId139" display="http://pbs.twimg.com/profile_images/1079429946852941824/BYAQg-Ux_normal.jpg"/>
    <hyperlink ref="V119" r:id="rId140" display="http://pbs.twimg.com/profile_images/1079429946852941824/BYAQg-Ux_normal.jpg"/>
    <hyperlink ref="V120" r:id="rId141" display="http://pbs.twimg.com/profile_images/1116745402336862209/xTgln7fG_normal.jpg"/>
    <hyperlink ref="V121" r:id="rId142" display="http://pbs.twimg.com/profile_images/947073130165620736/cAC4kkMX_normal.jpg"/>
    <hyperlink ref="V122" r:id="rId143" display="http://pbs.twimg.com/profile_images/947073130165620736/cAC4kkMX_normal.jpg"/>
    <hyperlink ref="V123" r:id="rId144" display="http://pbs.twimg.com/profile_images/1116745402336862209/xTgln7fG_normal.jpg"/>
    <hyperlink ref="X3" r:id="rId145" display="https://twitter.com/aygun_mva96/status/1114599465665617920"/>
    <hyperlink ref="X4" r:id="rId146" display="https://twitter.com/heyitsnaddd/status/1115688072035758080"/>
    <hyperlink ref="X5" r:id="rId147" display="https://twitter.com/joonspuppees/status/1115688603747672065"/>
    <hyperlink ref="X6" r:id="rId148" display="https://twitter.com/crystalaej/status/1115690460775841792"/>
    <hyperlink ref="X7" r:id="rId149" display="https://twitter.com/jiminiehoodie_/status/1115690833133465606"/>
    <hyperlink ref="X8" r:id="rId150" display="https://twitter.com/moccawoo/status/1115691935786774529"/>
    <hyperlink ref="X9" r:id="rId151" display="https://twitter.com/auugun/status/1115698312718499846"/>
    <hyperlink ref="X10" r:id="rId152" display="https://twitter.com/ajooniex/status/1115715706123948032"/>
    <hyperlink ref="X11" r:id="rId153" display="https://twitter.com/mamaniiim/status/1115744885636653056"/>
    <hyperlink ref="X12" r:id="rId154" display="https://twitter.com/sugoikorea/status/1115754434523537408"/>
    <hyperlink ref="X13" r:id="rId155" display="https://twitter.com/lfl2000_/status/1115765075032199168"/>
    <hyperlink ref="X14" r:id="rId156" display="https://twitter.com/damayanti_minoz/status/1115782780007276544"/>
    <hyperlink ref="X15" r:id="rId157" display="https://twitter.com/stducktose/status/1115785119300714496"/>
    <hyperlink ref="X16" r:id="rId158" display="https://twitter.com/seoknami/status/1115788079980089344"/>
    <hyperlink ref="X17" r:id="rId159" display="https://twitter.com/aniesanne/status/1115792134525710340"/>
    <hyperlink ref="X18" r:id="rId160" display="https://twitter.com/sheymashey/status/1115863930633633792"/>
    <hyperlink ref="X19" r:id="rId161" display="https://twitter.com/shabyzz/status/1115869631560978432"/>
    <hyperlink ref="X20" r:id="rId162" display="https://twitter.com/jeihunn/status/1115903052651880448"/>
    <hyperlink ref="X21" r:id="rId163" display="https://twitter.com/bangtan52590698/status/1115913846865133570"/>
    <hyperlink ref="X22" r:id="rId164" display="https://twitter.com/muradaghayeeev/status/1115941402100289541"/>
    <hyperlink ref="X23" r:id="rId165" display="https://twitter.com/baharol_/status/1115979228565123072"/>
    <hyperlink ref="X24" r:id="rId166" display="https://twitter.com/oykuugirmen/status/1115984273855655937"/>
    <hyperlink ref="X25" r:id="rId167" display="https://twitter.com/winger8070/status/1115992488487948288"/>
    <hyperlink ref="X26" r:id="rId168" display="https://twitter.com/darknessqueenn_/status/1115860485335920648"/>
    <hyperlink ref="X27" r:id="rId169" display="https://twitter.com/darknessqueenn_/status/1115860944192716802"/>
    <hyperlink ref="X28" r:id="rId170" display="https://twitter.com/sesakisendes/status/1116002858183405568"/>
    <hyperlink ref="X29" r:id="rId171" display="https://twitter.com/gunai_alieva/status/1116007670648135680"/>
    <hyperlink ref="X30" r:id="rId172" display="https://twitter.com/sismailzadeh/status/1116007994846638080"/>
    <hyperlink ref="X31" r:id="rId173" display="https://twitter.com/rasulzaidov/status/1116009336407457793"/>
    <hyperlink ref="X32" r:id="rId174" display="https://twitter.com/brksnermin/status/1116011354618507265"/>
    <hyperlink ref="X33" r:id="rId175" display="https://twitter.com/huseynli_ilkin/status/1116013308669235201"/>
    <hyperlink ref="X34" r:id="rId176" display="https://twitter.com/sadako_sasaki/status/1116015023313358848"/>
    <hyperlink ref="X35" r:id="rId177" display="https://twitter.com/janmirzayeva/status/1116021686388891648"/>
    <hyperlink ref="X36" r:id="rId178" display="https://twitter.com/poladli/status/1116029865092841472"/>
    <hyperlink ref="X37" r:id="rId179" display="https://twitter.com/oruc_hummet/status/1116035272385486850"/>
    <hyperlink ref="X38" r:id="rId180" display="https://twitter.com/oruc_hummet/status/1116035286927052801"/>
    <hyperlink ref="X39" r:id="rId181" display="https://twitter.com/rafishka_aziz/status/1116036768200052736"/>
    <hyperlink ref="X40" r:id="rId182" display="https://twitter.com/jgaribova/status/1116041721702383616"/>
    <hyperlink ref="X41" r:id="rId183" display="https://twitter.com/jgaribova/status/1116041941618167809"/>
    <hyperlink ref="X42" r:id="rId184" display="https://twitter.com/rfarajli/status/1116044449258381312"/>
    <hyperlink ref="X43" r:id="rId185" display="https://twitter.com/babakhanli_/status/1116048019705737216"/>
    <hyperlink ref="X44" r:id="rId186" display="https://twitter.com/aydan_nabiyeva/status/1116051141631070208"/>
    <hyperlink ref="X45" r:id="rId187" display="https://twitter.com/huseynovakama/status/1116048004862095362"/>
    <hyperlink ref="X46" r:id="rId188" display="https://twitter.com/ebruliii94/status/1116051331565981697"/>
    <hyperlink ref="X47" r:id="rId189" display="https://twitter.com/ramin_huseyn/status/1116052875526930439"/>
    <hyperlink ref="X48" r:id="rId190" display="https://twitter.com/mhrrmzamanov/status/1116053654446989314"/>
    <hyperlink ref="X49" r:id="rId191" display="https://twitter.com/ilkin98190823/status/1116054843498561536"/>
    <hyperlink ref="X50" r:id="rId192" display="https://twitter.com/kama48964100/status/1116064674938806272"/>
    <hyperlink ref="X51" r:id="rId193" display="https://twitter.com/_roshen/status/1116065441045196800"/>
    <hyperlink ref="X52" r:id="rId194" display="https://twitter.com/namik_az/status/1116067247586463744"/>
    <hyperlink ref="X53" r:id="rId195" display="https://twitter.com/mrhydrl/status/1116067359754792962"/>
    <hyperlink ref="X54" r:id="rId196" display="https://twitter.com/farxaddd/status/1116068333105885184"/>
    <hyperlink ref="X55" r:id="rId197" display="https://twitter.com/gunelragimli/status/1116088668761014272"/>
    <hyperlink ref="X56" r:id="rId198" display="https://twitter.com/floresnarcissus/status/1116089813462147072"/>
    <hyperlink ref="X57" r:id="rId199" display="https://twitter.com/java_hva/status/1116091115604717569"/>
    <hyperlink ref="X58" r:id="rId200" display="https://twitter.com/tahire1908/status/1116105002915913728"/>
    <hyperlink ref="X59" r:id="rId201" display="https://twitter.com/19reshad03/status/1116111997299564544"/>
    <hyperlink ref="X60" r:id="rId202" display="https://twitter.com/ilkin_f/status/1116178060951396352"/>
    <hyperlink ref="X61" r:id="rId203" display="https://twitter.com/etibarlis/status/1116192961589473281"/>
    <hyperlink ref="X62" r:id="rId204" display="https://twitter.com/mehinibra/status/1116212746004172801"/>
    <hyperlink ref="X63" r:id="rId205" display="https://twitter.com/hylintangg/status/1116219421964419073"/>
    <hyperlink ref="X64" r:id="rId206" display="https://twitter.com/yeehawlix/status/1116221668073013248"/>
    <hyperlink ref="X65" r:id="rId207" display="https://twitter.com/ncteabag/status/1116222248409370624"/>
    <hyperlink ref="X66" r:id="rId208" display="https://twitter.com/flowersforhjs/status/1116223822913507328"/>
    <hyperlink ref="X67" r:id="rId209" display="https://twitter.com/ahmadovhikmat/status/1116228976257716224"/>
    <hyperlink ref="X68" r:id="rId210" display="https://twitter.com/fa1imma/status/1116270195658698752"/>
    <hyperlink ref="X69" r:id="rId211" display="https://twitter.com/konul_rustamova/status/1116271827305816065"/>
    <hyperlink ref="X70" r:id="rId212" display="https://twitter.com/fidanasofieva/status/1116272051650691072"/>
    <hyperlink ref="X71" r:id="rId213" display="https://twitter.com/guli072289/status/1116287324659310594"/>
    <hyperlink ref="X72" r:id="rId214" display="https://twitter.com/rustamlisabina/status/1116079728480460804"/>
    <hyperlink ref="X73" r:id="rId215" display="https://twitter.com/ruslanasad/status/1116180895847919616"/>
    <hyperlink ref="X74" r:id="rId216" display="https://twitter.com/ruslanasad/status/1116088621931667457"/>
    <hyperlink ref="X75" r:id="rId217" display="https://twitter.com/ruslanasad/status/1116088668354220032"/>
    <hyperlink ref="X76" r:id="rId218" display="https://twitter.com/ruslanasad/status/1116292482155859968"/>
    <hyperlink ref="X77" r:id="rId219" display="https://twitter.com/jamilajoon/status/1115686871823278086"/>
    <hyperlink ref="X78" r:id="rId220" display="https://twitter.com/seouitro/status/1116298807241842689"/>
    <hyperlink ref="X79" r:id="rId221" display="https://twitter.com/seouitro/status/1116298915165417472"/>
    <hyperlink ref="X80" r:id="rId222" display="https://twitter.com/revaaze/status/1116313335362981888"/>
    <hyperlink ref="X81" r:id="rId223" display="https://twitter.com/scovelljohn/status/1116317742448160768"/>
    <hyperlink ref="X82" r:id="rId224" display="https://twitter.com/cirtdanpro/status/1116223728302665728"/>
    <hyperlink ref="X83" r:id="rId225" display="https://twitter.com/samira_iv3/status/1116324224338100224"/>
    <hyperlink ref="X84" r:id="rId226" display="https://twitter.com/yourbiiss/status/1116343937931849730"/>
    <hyperlink ref="X85" r:id="rId227" display="https://twitter.com/sardarova_/status/1116370891137527811"/>
    <hyperlink ref="X86" r:id="rId228" display="https://twitter.com/reoabilssociety/status/1116183638968762368"/>
    <hyperlink ref="X87" r:id="rId229" display="https://twitter.com/reoabilssociety/status/1116374629944320000"/>
    <hyperlink ref="X88" r:id="rId230" display="https://twitter.com/agakhendi/status/1116382446734454785"/>
    <hyperlink ref="X89" r:id="rId231" display="https://twitter.com/ilaxa23/status/1116433986560065537"/>
    <hyperlink ref="X90" r:id="rId232" display="https://twitter.com/therealorkhan/status/1116481850019602434"/>
    <hyperlink ref="X91" r:id="rId233" display="https://twitter.com/hafeez_poldz/status/1116612953942315009"/>
    <hyperlink ref="X92" r:id="rId234" display="https://twitter.com/lel_aghayeva/status/1116623130401755137"/>
    <hyperlink ref="X93" r:id="rId235" display="https://twitter.com/lu4nica/status/1116619293527961600"/>
    <hyperlink ref="X94" r:id="rId236" display="https://twitter.com/ms_rzayeva/status/1115959665878282240"/>
    <hyperlink ref="X95" r:id="rId237" display="https://twitter.com/rayaramazanova/status/1116068625436356608"/>
    <hyperlink ref="X96" r:id="rId238" display="https://twitter.com/littleblackbab4/status/1116650681526620160"/>
    <hyperlink ref="X97" r:id="rId239" display="https://twitter.com/lu4nica/status/1116221095542185985"/>
    <hyperlink ref="X98" r:id="rId240" display="https://twitter.com/littleblackbab4/status/1116651028609417216"/>
    <hyperlink ref="X99" r:id="rId241" display="https://twitter.com/xaliqm1/status/1116025668041572353"/>
    <hyperlink ref="X100" r:id="rId242" display="https://twitter.com/xaliqm1/status/1116026505228955648"/>
    <hyperlink ref="X101" r:id="rId243" display="https://twitter.com/littleblackbab4/status/1116651432139214848"/>
    <hyperlink ref="X102" r:id="rId244" display="https://twitter.com/endorphinbaku/status/1116006896496934913"/>
    <hyperlink ref="X103" r:id="rId245" display="https://twitter.com/littleblackbab4/status/1116651457732911107"/>
    <hyperlink ref="X104" r:id="rId246" display="https://twitter.com/littleblackbab4/status/1116651095303106560"/>
    <hyperlink ref="X105" r:id="rId247" display="https://twitter.com/littleblackbab4/status/1116652865760706561"/>
    <hyperlink ref="X106" r:id="rId248" display="https://twitter.com/iko_cobain/status/1116666804489867265"/>
    <hyperlink ref="X107" r:id="rId249" display="https://twitter.com/yoonkookologist/status/1116220895255781376"/>
    <hyperlink ref="X108" r:id="rId250" display="https://twitter.com/yoonkookologist/status/1116732289415827456"/>
    <hyperlink ref="X109" r:id="rId251" display="https://twitter.com/biolojizm/status/1116743424064008192"/>
    <hyperlink ref="X110" r:id="rId252" display="https://twitter.com/xaaay_f/status/1116741569384554496"/>
    <hyperlink ref="X111" r:id="rId253" display="https://twitter.com/xuduayx/status/1116743259827703808"/>
    <hyperlink ref="X112" r:id="rId254" display="https://twitter.com/xuduayx/status/1116743595640414209"/>
    <hyperlink ref="X113" r:id="rId255" display="https://twitter.com/sevinj0606/status/1116748283538489357"/>
    <hyperlink ref="X114" r:id="rId256" display="https://twitter.com/ms_rzayeva/status/1115943798067146752"/>
    <hyperlink ref="X115" r:id="rId257" display="https://twitter.com/ms_rzayeva/status/1115956726405173248"/>
    <hyperlink ref="X116" r:id="rId258" display="https://twitter.com/ms_rzayeva/status/1115957100281253888"/>
    <hyperlink ref="X117" r:id="rId259" display="https://twitter.com/ms_rzayeva/status/1115957663001645058"/>
    <hyperlink ref="X118" r:id="rId260" display="https://twitter.com/ms_rzayeva/status/1116388869027581952"/>
    <hyperlink ref="X119" r:id="rId261" display="https://twitter.com/ms_rzayeva/status/1116626779538509829"/>
    <hyperlink ref="X120" r:id="rId262" display="https://twitter.com/yellowdreams16/status/1116748728847745025"/>
    <hyperlink ref="X121" r:id="rId263" display="https://twitter.com/muradarif/status/1116047537645871105"/>
    <hyperlink ref="X122" r:id="rId264" display="https://twitter.com/muradarif/status/1116215842864340992"/>
    <hyperlink ref="X123" r:id="rId265" display="https://twitter.com/yellowdreams16/status/1116749663007334405"/>
    <hyperlink ref="AZ77" r:id="rId266" display="https://api.twitter.com/1.1/geo/id/efc23cd34689b068.json"/>
  </hyperlinks>
  <printOptions/>
  <pageMargins left="0.7" right="0.7" top="0.75" bottom="0.75" header="0.3" footer="0.3"/>
  <pageSetup horizontalDpi="600" verticalDpi="600" orientation="portrait" r:id="rId270"/>
  <legacyDrawing r:id="rId268"/>
  <tableParts>
    <tablePart r:id="rId26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2072</v>
      </c>
      <c r="B1" s="13" t="s">
        <v>34</v>
      </c>
    </row>
    <row r="2" spans="1:2" ht="15">
      <c r="A2" s="115" t="s">
        <v>299</v>
      </c>
      <c r="B2" s="79">
        <v>2923.666667</v>
      </c>
    </row>
    <row r="3" spans="1:2" ht="15">
      <c r="A3" s="115" t="s">
        <v>301</v>
      </c>
      <c r="B3" s="79">
        <v>2563.666667</v>
      </c>
    </row>
    <row r="4" spans="1:2" ht="15">
      <c r="A4" s="115" t="s">
        <v>303</v>
      </c>
      <c r="B4" s="79">
        <v>2332</v>
      </c>
    </row>
    <row r="5" spans="1:2" ht="15">
      <c r="A5" s="115" t="s">
        <v>282</v>
      </c>
      <c r="B5" s="79">
        <v>2140</v>
      </c>
    </row>
    <row r="6" spans="1:2" ht="15">
      <c r="A6" s="115" t="s">
        <v>283</v>
      </c>
      <c r="B6" s="79">
        <v>1900</v>
      </c>
    </row>
    <row r="7" spans="1:2" ht="15">
      <c r="A7" s="115" t="s">
        <v>281</v>
      </c>
      <c r="B7" s="79">
        <v>589.666667</v>
      </c>
    </row>
    <row r="8" spans="1:2" ht="15">
      <c r="A8" s="115" t="s">
        <v>309</v>
      </c>
      <c r="B8" s="79">
        <v>566.666667</v>
      </c>
    </row>
    <row r="9" spans="1:2" ht="15">
      <c r="A9" s="115" t="s">
        <v>300</v>
      </c>
      <c r="B9" s="79">
        <v>529.666667</v>
      </c>
    </row>
    <row r="10" spans="1:2" ht="15">
      <c r="A10" s="115" t="s">
        <v>296</v>
      </c>
      <c r="B10" s="79">
        <v>392</v>
      </c>
    </row>
    <row r="11" spans="1:2" ht="15">
      <c r="A11" s="115" t="s">
        <v>297</v>
      </c>
      <c r="B11" s="79">
        <v>291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2074</v>
      </c>
      <c r="B25" t="s">
        <v>2073</v>
      </c>
    </row>
    <row r="26" spans="1:2" ht="15">
      <c r="A26" s="125" t="s">
        <v>2076</v>
      </c>
      <c r="B26" s="3"/>
    </row>
    <row r="27" spans="1:2" ht="15">
      <c r="A27" s="126" t="s">
        <v>2077</v>
      </c>
      <c r="B27" s="3"/>
    </row>
    <row r="28" spans="1:2" ht="15">
      <c r="A28" s="127" t="s">
        <v>2078</v>
      </c>
      <c r="B28" s="3"/>
    </row>
    <row r="29" spans="1:2" ht="15">
      <c r="A29" s="128" t="s">
        <v>2079</v>
      </c>
      <c r="B29" s="3">
        <v>1</v>
      </c>
    </row>
    <row r="30" spans="1:2" ht="15">
      <c r="A30" s="127" t="s">
        <v>2080</v>
      </c>
      <c r="B30" s="3"/>
    </row>
    <row r="31" spans="1:2" ht="15">
      <c r="A31" s="128" t="s">
        <v>2079</v>
      </c>
      <c r="B31" s="3">
        <v>5</v>
      </c>
    </row>
    <row r="32" spans="1:2" ht="15">
      <c r="A32" s="128" t="s">
        <v>2081</v>
      </c>
      <c r="B32" s="3">
        <v>2</v>
      </c>
    </row>
    <row r="33" spans="1:2" ht="15">
      <c r="A33" s="128" t="s">
        <v>2082</v>
      </c>
      <c r="B33" s="3">
        <v>1</v>
      </c>
    </row>
    <row r="34" spans="1:2" ht="15">
      <c r="A34" s="128" t="s">
        <v>2083</v>
      </c>
      <c r="B34" s="3">
        <v>1</v>
      </c>
    </row>
    <row r="35" spans="1:2" ht="15">
      <c r="A35" s="128" t="s">
        <v>2084</v>
      </c>
      <c r="B35" s="3">
        <v>2</v>
      </c>
    </row>
    <row r="36" spans="1:2" ht="15">
      <c r="A36" s="127" t="s">
        <v>2085</v>
      </c>
      <c r="B36" s="3"/>
    </row>
    <row r="37" spans="1:2" ht="15">
      <c r="A37" s="128" t="s">
        <v>2086</v>
      </c>
      <c r="B37" s="3">
        <v>4</v>
      </c>
    </row>
    <row r="38" spans="1:2" ht="15">
      <c r="A38" s="128" t="s">
        <v>2087</v>
      </c>
      <c r="B38" s="3">
        <v>4</v>
      </c>
    </row>
    <row r="39" spans="1:2" ht="15">
      <c r="A39" s="128" t="s">
        <v>2088</v>
      </c>
      <c r="B39" s="3">
        <v>2</v>
      </c>
    </row>
    <row r="40" spans="1:2" ht="15">
      <c r="A40" s="128" t="s">
        <v>2089</v>
      </c>
      <c r="B40" s="3">
        <v>2</v>
      </c>
    </row>
    <row r="41" spans="1:2" ht="15">
      <c r="A41" s="128" t="s">
        <v>2090</v>
      </c>
      <c r="B41" s="3">
        <v>4</v>
      </c>
    </row>
    <row r="42" spans="1:2" ht="15">
      <c r="A42" s="128" t="s">
        <v>2091</v>
      </c>
      <c r="B42" s="3">
        <v>3</v>
      </c>
    </row>
    <row r="43" spans="1:2" ht="15">
      <c r="A43" s="128" t="s">
        <v>2092</v>
      </c>
      <c r="B43" s="3">
        <v>3</v>
      </c>
    </row>
    <row r="44" spans="1:2" ht="15">
      <c r="A44" s="128" t="s">
        <v>2093</v>
      </c>
      <c r="B44" s="3">
        <v>6</v>
      </c>
    </row>
    <row r="45" spans="1:2" ht="15">
      <c r="A45" s="128" t="s">
        <v>2094</v>
      </c>
      <c r="B45" s="3">
        <v>6</v>
      </c>
    </row>
    <row r="46" spans="1:2" ht="15">
      <c r="A46" s="128" t="s">
        <v>2079</v>
      </c>
      <c r="B46" s="3">
        <v>9</v>
      </c>
    </row>
    <row r="47" spans="1:2" ht="15">
      <c r="A47" s="128" t="s">
        <v>2081</v>
      </c>
      <c r="B47" s="3">
        <v>6</v>
      </c>
    </row>
    <row r="48" spans="1:2" ht="15">
      <c r="A48" s="128" t="s">
        <v>2082</v>
      </c>
      <c r="B48" s="3">
        <v>3</v>
      </c>
    </row>
    <row r="49" spans="1:2" ht="15">
      <c r="A49" s="128" t="s">
        <v>2095</v>
      </c>
      <c r="B49" s="3">
        <v>5</v>
      </c>
    </row>
    <row r="50" spans="1:2" ht="15">
      <c r="A50" s="128" t="s">
        <v>2083</v>
      </c>
      <c r="B50" s="3">
        <v>2</v>
      </c>
    </row>
    <row r="51" spans="1:2" ht="15">
      <c r="A51" s="127" t="s">
        <v>2096</v>
      </c>
      <c r="B51" s="3"/>
    </row>
    <row r="52" spans="1:2" ht="15">
      <c r="A52" s="128" t="s">
        <v>2097</v>
      </c>
      <c r="B52" s="3">
        <v>3</v>
      </c>
    </row>
    <row r="53" spans="1:2" ht="15">
      <c r="A53" s="128" t="s">
        <v>2098</v>
      </c>
      <c r="B53" s="3">
        <v>1</v>
      </c>
    </row>
    <row r="54" spans="1:2" ht="15">
      <c r="A54" s="128" t="s">
        <v>2099</v>
      </c>
      <c r="B54" s="3">
        <v>2</v>
      </c>
    </row>
    <row r="55" spans="1:2" ht="15">
      <c r="A55" s="128" t="s">
        <v>2087</v>
      </c>
      <c r="B55" s="3">
        <v>8</v>
      </c>
    </row>
    <row r="56" spans="1:2" ht="15">
      <c r="A56" s="128" t="s">
        <v>2088</v>
      </c>
      <c r="B56" s="3">
        <v>3</v>
      </c>
    </row>
    <row r="57" spans="1:2" ht="15">
      <c r="A57" s="128" t="s">
        <v>2100</v>
      </c>
      <c r="B57" s="3">
        <v>2</v>
      </c>
    </row>
    <row r="58" spans="1:2" ht="15">
      <c r="A58" s="128" t="s">
        <v>2089</v>
      </c>
      <c r="B58" s="3">
        <v>2</v>
      </c>
    </row>
    <row r="59" spans="1:2" ht="15">
      <c r="A59" s="128" t="s">
        <v>2090</v>
      </c>
      <c r="B59" s="3">
        <v>3</v>
      </c>
    </row>
    <row r="60" spans="1:2" ht="15">
      <c r="A60" s="128" t="s">
        <v>2091</v>
      </c>
      <c r="B60" s="3">
        <v>1</v>
      </c>
    </row>
    <row r="61" spans="1:2" ht="15">
      <c r="A61" s="128" t="s">
        <v>2093</v>
      </c>
      <c r="B61" s="3">
        <v>3</v>
      </c>
    </row>
    <row r="62" spans="1:2" ht="15">
      <c r="A62" s="128" t="s">
        <v>2094</v>
      </c>
      <c r="B62" s="3">
        <v>1</v>
      </c>
    </row>
    <row r="63" spans="1:2" ht="15">
      <c r="A63" s="128" t="s">
        <v>2082</v>
      </c>
      <c r="B63" s="3">
        <v>1</v>
      </c>
    </row>
    <row r="64" spans="1:2" ht="15">
      <c r="A64" s="128" t="s">
        <v>2084</v>
      </c>
      <c r="B64" s="3">
        <v>1</v>
      </c>
    </row>
    <row r="65" spans="1:2" ht="15">
      <c r="A65" s="127" t="s">
        <v>2101</v>
      </c>
      <c r="B65" s="3"/>
    </row>
    <row r="66" spans="1:2" ht="15">
      <c r="A66" s="128" t="s">
        <v>2102</v>
      </c>
      <c r="B66" s="3">
        <v>4</v>
      </c>
    </row>
    <row r="67" spans="1:2" ht="15">
      <c r="A67" s="128" t="s">
        <v>2100</v>
      </c>
      <c r="B67" s="3">
        <v>6</v>
      </c>
    </row>
    <row r="68" spans="1:2" ht="15">
      <c r="A68" s="128" t="s">
        <v>2089</v>
      </c>
      <c r="B68" s="3">
        <v>1</v>
      </c>
    </row>
    <row r="69" spans="1:2" ht="15">
      <c r="A69" s="128" t="s">
        <v>2092</v>
      </c>
      <c r="B69" s="3">
        <v>1</v>
      </c>
    </row>
    <row r="70" spans="1:2" ht="15">
      <c r="A70" s="128" t="s">
        <v>2093</v>
      </c>
      <c r="B70" s="3">
        <v>4</v>
      </c>
    </row>
    <row r="71" spans="1:2" ht="15">
      <c r="A71" s="128" t="s">
        <v>2094</v>
      </c>
      <c r="B71" s="3">
        <v>3</v>
      </c>
    </row>
    <row r="72" spans="1:2" ht="15">
      <c r="A72" s="125" t="s">
        <v>2075</v>
      </c>
      <c r="B72"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758</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194</v>
      </c>
      <c r="AT2" s="13" t="s">
        <v>773</v>
      </c>
      <c r="AU2" s="13" t="s">
        <v>774</v>
      </c>
      <c r="AV2" s="13" t="s">
        <v>775</v>
      </c>
      <c r="AW2" s="13" t="s">
        <v>776</v>
      </c>
      <c r="AX2" s="13" t="s">
        <v>777</v>
      </c>
      <c r="AY2" s="13" t="s">
        <v>778</v>
      </c>
      <c r="AZ2" s="13" t="s">
        <v>1414</v>
      </c>
      <c r="BA2" s="119" t="s">
        <v>1748</v>
      </c>
      <c r="BB2" s="119" t="s">
        <v>1749</v>
      </c>
      <c r="BC2" s="119" t="s">
        <v>1750</v>
      </c>
      <c r="BD2" s="119" t="s">
        <v>1751</v>
      </c>
      <c r="BE2" s="119" t="s">
        <v>1752</v>
      </c>
      <c r="BF2" s="119" t="s">
        <v>1754</v>
      </c>
      <c r="BG2" s="119" t="s">
        <v>1757</v>
      </c>
      <c r="BH2" s="119" t="s">
        <v>1793</v>
      </c>
      <c r="BI2" s="119" t="s">
        <v>1806</v>
      </c>
      <c r="BJ2" s="119" t="s">
        <v>1834</v>
      </c>
      <c r="BK2" s="119" t="s">
        <v>2060</v>
      </c>
      <c r="BL2" s="119" t="s">
        <v>2061</v>
      </c>
      <c r="BM2" s="119" t="s">
        <v>2062</v>
      </c>
      <c r="BN2" s="119" t="s">
        <v>2063</v>
      </c>
      <c r="BO2" s="119" t="s">
        <v>2064</v>
      </c>
      <c r="BP2" s="119" t="s">
        <v>2065</v>
      </c>
      <c r="BQ2" s="119" t="s">
        <v>2066</v>
      </c>
      <c r="BR2" s="119" t="s">
        <v>2067</v>
      </c>
      <c r="BS2" s="119" t="s">
        <v>2069</v>
      </c>
      <c r="BT2" s="3"/>
      <c r="BU2" s="3"/>
    </row>
    <row r="3" spans="1:73" ht="15" customHeight="1">
      <c r="A3" s="65" t="s">
        <v>214</v>
      </c>
      <c r="B3" s="66"/>
      <c r="C3" s="66" t="s">
        <v>64</v>
      </c>
      <c r="D3" s="67">
        <v>163.05866814692877</v>
      </c>
      <c r="E3" s="69"/>
      <c r="F3" s="101" t="s">
        <v>408</v>
      </c>
      <c r="G3" s="66"/>
      <c r="H3" s="70" t="s">
        <v>214</v>
      </c>
      <c r="I3" s="71"/>
      <c r="J3" s="71"/>
      <c r="K3" s="70" t="s">
        <v>1254</v>
      </c>
      <c r="L3" s="74">
        <v>1</v>
      </c>
      <c r="M3" s="75">
        <v>3725.904541015625</v>
      </c>
      <c r="N3" s="75">
        <v>2549.18017578125</v>
      </c>
      <c r="O3" s="76"/>
      <c r="P3" s="77"/>
      <c r="Q3" s="77"/>
      <c r="R3" s="48"/>
      <c r="S3" s="48">
        <v>1</v>
      </c>
      <c r="T3" s="48">
        <v>1</v>
      </c>
      <c r="U3" s="49">
        <v>0</v>
      </c>
      <c r="V3" s="49">
        <v>0</v>
      </c>
      <c r="W3" s="49">
        <v>0</v>
      </c>
      <c r="X3" s="49">
        <v>0.999995</v>
      </c>
      <c r="Y3" s="49">
        <v>0</v>
      </c>
      <c r="Z3" s="49" t="s">
        <v>2071</v>
      </c>
      <c r="AA3" s="72">
        <v>3</v>
      </c>
      <c r="AB3" s="72"/>
      <c r="AC3" s="73"/>
      <c r="AD3" s="79" t="s">
        <v>779</v>
      </c>
      <c r="AE3" s="79">
        <v>242</v>
      </c>
      <c r="AF3" s="79">
        <v>67</v>
      </c>
      <c r="AG3" s="79">
        <v>340</v>
      </c>
      <c r="AH3" s="79">
        <v>39</v>
      </c>
      <c r="AI3" s="79"/>
      <c r="AJ3" s="79" t="s">
        <v>879</v>
      </c>
      <c r="AK3" s="79" t="s">
        <v>753</v>
      </c>
      <c r="AL3" s="79"/>
      <c r="AM3" s="79"/>
      <c r="AN3" s="81">
        <v>41901.4953125</v>
      </c>
      <c r="AO3" s="83" t="s">
        <v>1038</v>
      </c>
      <c r="AP3" s="79" t="b">
        <v>1</v>
      </c>
      <c r="AQ3" s="79" t="b">
        <v>0</v>
      </c>
      <c r="AR3" s="79" t="b">
        <v>0</v>
      </c>
      <c r="AS3" s="79" t="s">
        <v>741</v>
      </c>
      <c r="AT3" s="79">
        <v>0</v>
      </c>
      <c r="AU3" s="83" t="s">
        <v>1128</v>
      </c>
      <c r="AV3" s="79" t="b">
        <v>0</v>
      </c>
      <c r="AW3" s="79" t="s">
        <v>1152</v>
      </c>
      <c r="AX3" s="83" t="s">
        <v>1153</v>
      </c>
      <c r="AY3" s="79" t="s">
        <v>66</v>
      </c>
      <c r="AZ3" s="79" t="str">
        <f>REPLACE(INDEX(GroupVertices[Group],MATCH(Vertices[[#This Row],[Vertex]],GroupVertices[Vertex],0)),1,1,"")</f>
        <v>2</v>
      </c>
      <c r="BA3" s="48" t="s">
        <v>364</v>
      </c>
      <c r="BB3" s="48" t="s">
        <v>364</v>
      </c>
      <c r="BC3" s="48" t="s">
        <v>375</v>
      </c>
      <c r="BD3" s="48" t="s">
        <v>375</v>
      </c>
      <c r="BE3" s="48" t="s">
        <v>380</v>
      </c>
      <c r="BF3" s="48" t="s">
        <v>380</v>
      </c>
      <c r="BG3" s="120" t="s">
        <v>1758</v>
      </c>
      <c r="BH3" s="120" t="s">
        <v>1758</v>
      </c>
      <c r="BI3" s="120" t="s">
        <v>1807</v>
      </c>
      <c r="BJ3" s="120" t="s">
        <v>1807</v>
      </c>
      <c r="BK3" s="120">
        <v>1</v>
      </c>
      <c r="BL3" s="123">
        <v>20</v>
      </c>
      <c r="BM3" s="120">
        <v>0</v>
      </c>
      <c r="BN3" s="123">
        <v>0</v>
      </c>
      <c r="BO3" s="120">
        <v>0</v>
      </c>
      <c r="BP3" s="123">
        <v>0</v>
      </c>
      <c r="BQ3" s="120">
        <v>4</v>
      </c>
      <c r="BR3" s="123">
        <v>80</v>
      </c>
      <c r="BS3" s="120">
        <v>5</v>
      </c>
      <c r="BT3" s="3"/>
      <c r="BU3" s="3"/>
    </row>
    <row r="4" spans="1:76" ht="15">
      <c r="A4" s="65" t="s">
        <v>215</v>
      </c>
      <c r="B4" s="66"/>
      <c r="C4" s="66" t="s">
        <v>64</v>
      </c>
      <c r="D4" s="67">
        <v>162.3528893823096</v>
      </c>
      <c r="E4" s="69"/>
      <c r="F4" s="101" t="s">
        <v>409</v>
      </c>
      <c r="G4" s="66"/>
      <c r="H4" s="70" t="s">
        <v>215</v>
      </c>
      <c r="I4" s="71"/>
      <c r="J4" s="71"/>
      <c r="K4" s="70" t="s">
        <v>1255</v>
      </c>
      <c r="L4" s="74">
        <v>1</v>
      </c>
      <c r="M4" s="75">
        <v>5499.4951171875</v>
      </c>
      <c r="N4" s="75">
        <v>8888.0048828125</v>
      </c>
      <c r="O4" s="76"/>
      <c r="P4" s="77"/>
      <c r="Q4" s="77"/>
      <c r="R4" s="87"/>
      <c r="S4" s="48">
        <v>0</v>
      </c>
      <c r="T4" s="48">
        <v>1</v>
      </c>
      <c r="U4" s="49">
        <v>0</v>
      </c>
      <c r="V4" s="49">
        <v>0.003049</v>
      </c>
      <c r="W4" s="49">
        <v>0.000333</v>
      </c>
      <c r="X4" s="49">
        <v>0.530851</v>
      </c>
      <c r="Y4" s="49">
        <v>0</v>
      </c>
      <c r="Z4" s="49">
        <v>0</v>
      </c>
      <c r="AA4" s="72">
        <v>4</v>
      </c>
      <c r="AB4" s="72"/>
      <c r="AC4" s="73"/>
      <c r="AD4" s="79" t="s">
        <v>780</v>
      </c>
      <c r="AE4" s="79">
        <v>75</v>
      </c>
      <c r="AF4" s="79">
        <v>23</v>
      </c>
      <c r="AG4" s="79">
        <v>974</v>
      </c>
      <c r="AH4" s="79">
        <v>1762</v>
      </c>
      <c r="AI4" s="79"/>
      <c r="AJ4" s="79" t="s">
        <v>880</v>
      </c>
      <c r="AK4" s="79" t="s">
        <v>962</v>
      </c>
      <c r="AL4" s="83" t="s">
        <v>1000</v>
      </c>
      <c r="AM4" s="79"/>
      <c r="AN4" s="81">
        <v>43447.749456018515</v>
      </c>
      <c r="AO4" s="83" t="s">
        <v>1039</v>
      </c>
      <c r="AP4" s="79" t="b">
        <v>1</v>
      </c>
      <c r="AQ4" s="79" t="b">
        <v>0</v>
      </c>
      <c r="AR4" s="79" t="b">
        <v>0</v>
      </c>
      <c r="AS4" s="79" t="s">
        <v>741</v>
      </c>
      <c r="AT4" s="79">
        <v>0</v>
      </c>
      <c r="AU4" s="79"/>
      <c r="AV4" s="79" t="b">
        <v>0</v>
      </c>
      <c r="AW4" s="79" t="s">
        <v>1152</v>
      </c>
      <c r="AX4" s="83" t="s">
        <v>1154</v>
      </c>
      <c r="AY4" s="79" t="s">
        <v>66</v>
      </c>
      <c r="AZ4" s="79" t="str">
        <f>REPLACE(INDEX(GroupVertices[Group],MATCH(Vertices[[#This Row],[Vertex]],GroupVertices[Vertex],0)),1,1,"")</f>
        <v>3</v>
      </c>
      <c r="BA4" s="48"/>
      <c r="BB4" s="48"/>
      <c r="BC4" s="48"/>
      <c r="BD4" s="48"/>
      <c r="BE4" s="48"/>
      <c r="BF4" s="48"/>
      <c r="BG4" s="120" t="s">
        <v>1759</v>
      </c>
      <c r="BH4" s="120" t="s">
        <v>1759</v>
      </c>
      <c r="BI4" s="120" t="s">
        <v>1690</v>
      </c>
      <c r="BJ4" s="120" t="s">
        <v>1690</v>
      </c>
      <c r="BK4" s="120">
        <v>0</v>
      </c>
      <c r="BL4" s="123">
        <v>0</v>
      </c>
      <c r="BM4" s="120">
        <v>2</v>
      </c>
      <c r="BN4" s="123">
        <v>4.878048780487805</v>
      </c>
      <c r="BO4" s="120">
        <v>0</v>
      </c>
      <c r="BP4" s="123">
        <v>0</v>
      </c>
      <c r="BQ4" s="120">
        <v>39</v>
      </c>
      <c r="BR4" s="123">
        <v>95.1219512195122</v>
      </c>
      <c r="BS4" s="120">
        <v>41</v>
      </c>
      <c r="BT4" s="2"/>
      <c r="BU4" s="3"/>
      <c r="BV4" s="3"/>
      <c r="BW4" s="3"/>
      <c r="BX4" s="3"/>
    </row>
    <row r="5" spans="1:76" ht="15">
      <c r="A5" s="65" t="s">
        <v>282</v>
      </c>
      <c r="B5" s="66"/>
      <c r="C5" s="66" t="s">
        <v>64</v>
      </c>
      <c r="D5" s="67">
        <v>165.7855406465938</v>
      </c>
      <c r="E5" s="69"/>
      <c r="F5" s="101" t="s">
        <v>1139</v>
      </c>
      <c r="G5" s="66"/>
      <c r="H5" s="70" t="s">
        <v>282</v>
      </c>
      <c r="I5" s="71"/>
      <c r="J5" s="71"/>
      <c r="K5" s="70" t="s">
        <v>1256</v>
      </c>
      <c r="L5" s="74">
        <v>7319.111959033393</v>
      </c>
      <c r="M5" s="75">
        <v>7049.76953125</v>
      </c>
      <c r="N5" s="75">
        <v>8574.8076171875</v>
      </c>
      <c r="O5" s="76"/>
      <c r="P5" s="77"/>
      <c r="Q5" s="77"/>
      <c r="R5" s="87"/>
      <c r="S5" s="48">
        <v>19</v>
      </c>
      <c r="T5" s="48">
        <v>1</v>
      </c>
      <c r="U5" s="49">
        <v>2140</v>
      </c>
      <c r="V5" s="49">
        <v>0.003846</v>
      </c>
      <c r="W5" s="49">
        <v>0.001855</v>
      </c>
      <c r="X5" s="49">
        <v>8.513137</v>
      </c>
      <c r="Y5" s="49">
        <v>0</v>
      </c>
      <c r="Z5" s="49">
        <v>0</v>
      </c>
      <c r="AA5" s="72">
        <v>5</v>
      </c>
      <c r="AB5" s="72"/>
      <c r="AC5" s="73"/>
      <c r="AD5" s="79" t="s">
        <v>781</v>
      </c>
      <c r="AE5" s="79">
        <v>611</v>
      </c>
      <c r="AF5" s="79">
        <v>237</v>
      </c>
      <c r="AG5" s="79">
        <v>10483</v>
      </c>
      <c r="AH5" s="79">
        <v>9824</v>
      </c>
      <c r="AI5" s="79"/>
      <c r="AJ5" s="79" t="s">
        <v>881</v>
      </c>
      <c r="AK5" s="79" t="s">
        <v>753</v>
      </c>
      <c r="AL5" s="83" t="s">
        <v>1001</v>
      </c>
      <c r="AM5" s="79"/>
      <c r="AN5" s="81">
        <v>40954.64528935185</v>
      </c>
      <c r="AO5" s="83" t="s">
        <v>1040</v>
      </c>
      <c r="AP5" s="79" t="b">
        <v>0</v>
      </c>
      <c r="AQ5" s="79" t="b">
        <v>0</v>
      </c>
      <c r="AR5" s="79" t="b">
        <v>1</v>
      </c>
      <c r="AS5" s="79" t="s">
        <v>742</v>
      </c>
      <c r="AT5" s="79">
        <v>1</v>
      </c>
      <c r="AU5" s="83" t="s">
        <v>1129</v>
      </c>
      <c r="AV5" s="79" t="b">
        <v>0</v>
      </c>
      <c r="AW5" s="79" t="s">
        <v>1152</v>
      </c>
      <c r="AX5" s="83" t="s">
        <v>1155</v>
      </c>
      <c r="AY5" s="79" t="s">
        <v>66</v>
      </c>
      <c r="AZ5" s="79" t="str">
        <f>REPLACE(INDEX(GroupVertices[Group],MATCH(Vertices[[#This Row],[Vertex]],GroupVertices[Vertex],0)),1,1,"")</f>
        <v>3</v>
      </c>
      <c r="BA5" s="48"/>
      <c r="BB5" s="48"/>
      <c r="BC5" s="48"/>
      <c r="BD5" s="48"/>
      <c r="BE5" s="48" t="s">
        <v>391</v>
      </c>
      <c r="BF5" s="48" t="s">
        <v>391</v>
      </c>
      <c r="BG5" s="120" t="s">
        <v>1759</v>
      </c>
      <c r="BH5" s="120" t="s">
        <v>1759</v>
      </c>
      <c r="BI5" s="120" t="s">
        <v>1690</v>
      </c>
      <c r="BJ5" s="120" t="s">
        <v>1690</v>
      </c>
      <c r="BK5" s="120">
        <v>0</v>
      </c>
      <c r="BL5" s="123">
        <v>0</v>
      </c>
      <c r="BM5" s="120">
        <v>2</v>
      </c>
      <c r="BN5" s="123">
        <v>4.878048780487805</v>
      </c>
      <c r="BO5" s="120">
        <v>0</v>
      </c>
      <c r="BP5" s="123">
        <v>0</v>
      </c>
      <c r="BQ5" s="120">
        <v>39</v>
      </c>
      <c r="BR5" s="123">
        <v>95.1219512195122</v>
      </c>
      <c r="BS5" s="120">
        <v>41</v>
      </c>
      <c r="BT5" s="2"/>
      <c r="BU5" s="3"/>
      <c r="BV5" s="3"/>
      <c r="BW5" s="3"/>
      <c r="BX5" s="3"/>
    </row>
    <row r="6" spans="1:76" ht="15">
      <c r="A6" s="65" t="s">
        <v>216</v>
      </c>
      <c r="B6" s="66"/>
      <c r="C6" s="66" t="s">
        <v>64</v>
      </c>
      <c r="D6" s="67">
        <v>163.1869915586777</v>
      </c>
      <c r="E6" s="69"/>
      <c r="F6" s="101" t="s">
        <v>410</v>
      </c>
      <c r="G6" s="66"/>
      <c r="H6" s="70" t="s">
        <v>216</v>
      </c>
      <c r="I6" s="71"/>
      <c r="J6" s="71"/>
      <c r="K6" s="70" t="s">
        <v>1257</v>
      </c>
      <c r="L6" s="74">
        <v>1</v>
      </c>
      <c r="M6" s="75">
        <v>7087.30517578125</v>
      </c>
      <c r="N6" s="75">
        <v>9172.408203125</v>
      </c>
      <c r="O6" s="76"/>
      <c r="P6" s="77"/>
      <c r="Q6" s="77"/>
      <c r="R6" s="87"/>
      <c r="S6" s="48">
        <v>0</v>
      </c>
      <c r="T6" s="48">
        <v>1</v>
      </c>
      <c r="U6" s="49">
        <v>0</v>
      </c>
      <c r="V6" s="49">
        <v>0.003049</v>
      </c>
      <c r="W6" s="49">
        <v>0.000333</v>
      </c>
      <c r="X6" s="49">
        <v>0.530851</v>
      </c>
      <c r="Y6" s="49">
        <v>0</v>
      </c>
      <c r="Z6" s="49">
        <v>0</v>
      </c>
      <c r="AA6" s="72">
        <v>6</v>
      </c>
      <c r="AB6" s="72"/>
      <c r="AC6" s="73"/>
      <c r="AD6" s="79" t="s">
        <v>782</v>
      </c>
      <c r="AE6" s="79">
        <v>87</v>
      </c>
      <c r="AF6" s="79">
        <v>75</v>
      </c>
      <c r="AG6" s="79">
        <v>5245</v>
      </c>
      <c r="AH6" s="79">
        <v>8252</v>
      </c>
      <c r="AI6" s="79"/>
      <c r="AJ6" s="79" t="s">
        <v>882</v>
      </c>
      <c r="AK6" s="79" t="s">
        <v>963</v>
      </c>
      <c r="AL6" s="79"/>
      <c r="AM6" s="79"/>
      <c r="AN6" s="81">
        <v>42339.66238425926</v>
      </c>
      <c r="AO6" s="83" t="s">
        <v>1041</v>
      </c>
      <c r="AP6" s="79" t="b">
        <v>0</v>
      </c>
      <c r="AQ6" s="79" t="b">
        <v>0</v>
      </c>
      <c r="AR6" s="79" t="b">
        <v>0</v>
      </c>
      <c r="AS6" s="79" t="s">
        <v>741</v>
      </c>
      <c r="AT6" s="79">
        <v>1</v>
      </c>
      <c r="AU6" s="83" t="s">
        <v>1128</v>
      </c>
      <c r="AV6" s="79" t="b">
        <v>0</v>
      </c>
      <c r="AW6" s="79" t="s">
        <v>1152</v>
      </c>
      <c r="AX6" s="83" t="s">
        <v>1156</v>
      </c>
      <c r="AY6" s="79" t="s">
        <v>66</v>
      </c>
      <c r="AZ6" s="79" t="str">
        <f>REPLACE(INDEX(GroupVertices[Group],MATCH(Vertices[[#This Row],[Vertex]],GroupVertices[Vertex],0)),1,1,"")</f>
        <v>3</v>
      </c>
      <c r="BA6" s="48"/>
      <c r="BB6" s="48"/>
      <c r="BC6" s="48"/>
      <c r="BD6" s="48"/>
      <c r="BE6" s="48"/>
      <c r="BF6" s="48"/>
      <c r="BG6" s="120" t="s">
        <v>1759</v>
      </c>
      <c r="BH6" s="120" t="s">
        <v>1759</v>
      </c>
      <c r="BI6" s="120" t="s">
        <v>1690</v>
      </c>
      <c r="BJ6" s="120" t="s">
        <v>1690</v>
      </c>
      <c r="BK6" s="120">
        <v>0</v>
      </c>
      <c r="BL6" s="123">
        <v>0</v>
      </c>
      <c r="BM6" s="120">
        <v>2</v>
      </c>
      <c r="BN6" s="123">
        <v>4.878048780487805</v>
      </c>
      <c r="BO6" s="120">
        <v>0</v>
      </c>
      <c r="BP6" s="123">
        <v>0</v>
      </c>
      <c r="BQ6" s="120">
        <v>39</v>
      </c>
      <c r="BR6" s="123">
        <v>95.1219512195122</v>
      </c>
      <c r="BS6" s="120">
        <v>41</v>
      </c>
      <c r="BT6" s="2"/>
      <c r="BU6" s="3"/>
      <c r="BV6" s="3"/>
      <c r="BW6" s="3"/>
      <c r="BX6" s="3"/>
    </row>
    <row r="7" spans="1:76" ht="15">
      <c r="A7" s="65" t="s">
        <v>217</v>
      </c>
      <c r="B7" s="66"/>
      <c r="C7" s="66" t="s">
        <v>64</v>
      </c>
      <c r="D7" s="67">
        <v>163.1869915586777</v>
      </c>
      <c r="E7" s="69"/>
      <c r="F7" s="101" t="s">
        <v>411</v>
      </c>
      <c r="G7" s="66"/>
      <c r="H7" s="70" t="s">
        <v>217</v>
      </c>
      <c r="I7" s="71"/>
      <c r="J7" s="71"/>
      <c r="K7" s="70" t="s">
        <v>1258</v>
      </c>
      <c r="L7" s="74">
        <v>1</v>
      </c>
      <c r="M7" s="75">
        <v>9445.533203125</v>
      </c>
      <c r="N7" s="75">
        <v>8997.55078125</v>
      </c>
      <c r="O7" s="76"/>
      <c r="P7" s="77"/>
      <c r="Q7" s="77"/>
      <c r="R7" s="87"/>
      <c r="S7" s="48">
        <v>0</v>
      </c>
      <c r="T7" s="48">
        <v>1</v>
      </c>
      <c r="U7" s="49">
        <v>0</v>
      </c>
      <c r="V7" s="49">
        <v>0.003049</v>
      </c>
      <c r="W7" s="49">
        <v>0.000333</v>
      </c>
      <c r="X7" s="49">
        <v>0.530851</v>
      </c>
      <c r="Y7" s="49">
        <v>0</v>
      </c>
      <c r="Z7" s="49">
        <v>0</v>
      </c>
      <c r="AA7" s="72">
        <v>7</v>
      </c>
      <c r="AB7" s="72"/>
      <c r="AC7" s="73"/>
      <c r="AD7" s="79" t="s">
        <v>783</v>
      </c>
      <c r="AE7" s="79">
        <v>22</v>
      </c>
      <c r="AF7" s="79">
        <v>75</v>
      </c>
      <c r="AG7" s="79">
        <v>5763</v>
      </c>
      <c r="AH7" s="79">
        <v>154</v>
      </c>
      <c r="AI7" s="79"/>
      <c r="AJ7" s="79"/>
      <c r="AK7" s="79"/>
      <c r="AL7" s="79"/>
      <c r="AM7" s="79"/>
      <c r="AN7" s="81">
        <v>43005.72650462963</v>
      </c>
      <c r="AO7" s="83" t="s">
        <v>1042</v>
      </c>
      <c r="AP7" s="79" t="b">
        <v>1</v>
      </c>
      <c r="AQ7" s="79" t="b">
        <v>0</v>
      </c>
      <c r="AR7" s="79" t="b">
        <v>0</v>
      </c>
      <c r="AS7" s="79" t="s">
        <v>1124</v>
      </c>
      <c r="AT7" s="79">
        <v>0</v>
      </c>
      <c r="AU7" s="79"/>
      <c r="AV7" s="79" t="b">
        <v>0</v>
      </c>
      <c r="AW7" s="79" t="s">
        <v>1152</v>
      </c>
      <c r="AX7" s="83" t="s">
        <v>1157</v>
      </c>
      <c r="AY7" s="79" t="s">
        <v>66</v>
      </c>
      <c r="AZ7" s="79" t="str">
        <f>REPLACE(INDEX(GroupVertices[Group],MATCH(Vertices[[#This Row],[Vertex]],GroupVertices[Vertex],0)),1,1,"")</f>
        <v>3</v>
      </c>
      <c r="BA7" s="48"/>
      <c r="BB7" s="48"/>
      <c r="BC7" s="48"/>
      <c r="BD7" s="48"/>
      <c r="BE7" s="48"/>
      <c r="BF7" s="48"/>
      <c r="BG7" s="120" t="s">
        <v>1759</v>
      </c>
      <c r="BH7" s="120" t="s">
        <v>1759</v>
      </c>
      <c r="BI7" s="120" t="s">
        <v>1690</v>
      </c>
      <c r="BJ7" s="120" t="s">
        <v>1690</v>
      </c>
      <c r="BK7" s="120">
        <v>0</v>
      </c>
      <c r="BL7" s="123">
        <v>0</v>
      </c>
      <c r="BM7" s="120">
        <v>2</v>
      </c>
      <c r="BN7" s="123">
        <v>4.878048780487805</v>
      </c>
      <c r="BO7" s="120">
        <v>0</v>
      </c>
      <c r="BP7" s="123">
        <v>0</v>
      </c>
      <c r="BQ7" s="120">
        <v>39</v>
      </c>
      <c r="BR7" s="123">
        <v>95.1219512195122</v>
      </c>
      <c r="BS7" s="120">
        <v>41</v>
      </c>
      <c r="BT7" s="2"/>
      <c r="BU7" s="3"/>
      <c r="BV7" s="3"/>
      <c r="BW7" s="3"/>
      <c r="BX7" s="3"/>
    </row>
    <row r="8" spans="1:76" ht="15">
      <c r="A8" s="65" t="s">
        <v>218</v>
      </c>
      <c r="B8" s="66"/>
      <c r="C8" s="66" t="s">
        <v>64</v>
      </c>
      <c r="D8" s="67">
        <v>163.23511283808358</v>
      </c>
      <c r="E8" s="69"/>
      <c r="F8" s="101" t="s">
        <v>412</v>
      </c>
      <c r="G8" s="66"/>
      <c r="H8" s="70" t="s">
        <v>218</v>
      </c>
      <c r="I8" s="71"/>
      <c r="J8" s="71"/>
      <c r="K8" s="70" t="s">
        <v>1259</v>
      </c>
      <c r="L8" s="74">
        <v>1</v>
      </c>
      <c r="M8" s="75">
        <v>7382.98291015625</v>
      </c>
      <c r="N8" s="75">
        <v>7985.4384765625</v>
      </c>
      <c r="O8" s="76"/>
      <c r="P8" s="77"/>
      <c r="Q8" s="77"/>
      <c r="R8" s="87"/>
      <c r="S8" s="48">
        <v>0</v>
      </c>
      <c r="T8" s="48">
        <v>1</v>
      </c>
      <c r="U8" s="49">
        <v>0</v>
      </c>
      <c r="V8" s="49">
        <v>0.003049</v>
      </c>
      <c r="W8" s="49">
        <v>0.000333</v>
      </c>
      <c r="X8" s="49">
        <v>0.530851</v>
      </c>
      <c r="Y8" s="49">
        <v>0</v>
      </c>
      <c r="Z8" s="49">
        <v>0</v>
      </c>
      <c r="AA8" s="72">
        <v>8</v>
      </c>
      <c r="AB8" s="72"/>
      <c r="AC8" s="73"/>
      <c r="AD8" s="79" t="s">
        <v>784</v>
      </c>
      <c r="AE8" s="79">
        <v>268</v>
      </c>
      <c r="AF8" s="79">
        <v>78</v>
      </c>
      <c r="AG8" s="79">
        <v>7874</v>
      </c>
      <c r="AH8" s="79">
        <v>2979</v>
      </c>
      <c r="AI8" s="79"/>
      <c r="AJ8" s="85" t="s">
        <v>883</v>
      </c>
      <c r="AK8" s="79"/>
      <c r="AL8" s="79"/>
      <c r="AM8" s="79"/>
      <c r="AN8" s="81">
        <v>42833.70958333334</v>
      </c>
      <c r="AO8" s="83" t="s">
        <v>1043</v>
      </c>
      <c r="AP8" s="79" t="b">
        <v>1</v>
      </c>
      <c r="AQ8" s="79" t="b">
        <v>0</v>
      </c>
      <c r="AR8" s="79" t="b">
        <v>0</v>
      </c>
      <c r="AS8" s="79" t="s">
        <v>741</v>
      </c>
      <c r="AT8" s="79">
        <v>1</v>
      </c>
      <c r="AU8" s="79"/>
      <c r="AV8" s="79" t="b">
        <v>0</v>
      </c>
      <c r="AW8" s="79" t="s">
        <v>1152</v>
      </c>
      <c r="AX8" s="83" t="s">
        <v>1158</v>
      </c>
      <c r="AY8" s="79" t="s">
        <v>66</v>
      </c>
      <c r="AZ8" s="79" t="str">
        <f>REPLACE(INDEX(GroupVertices[Group],MATCH(Vertices[[#This Row],[Vertex]],GroupVertices[Vertex],0)),1,1,"")</f>
        <v>3</v>
      </c>
      <c r="BA8" s="48"/>
      <c r="BB8" s="48"/>
      <c r="BC8" s="48"/>
      <c r="BD8" s="48"/>
      <c r="BE8" s="48"/>
      <c r="BF8" s="48"/>
      <c r="BG8" s="120" t="s">
        <v>1759</v>
      </c>
      <c r="BH8" s="120" t="s">
        <v>1759</v>
      </c>
      <c r="BI8" s="120" t="s">
        <v>1690</v>
      </c>
      <c r="BJ8" s="120" t="s">
        <v>1690</v>
      </c>
      <c r="BK8" s="120">
        <v>0</v>
      </c>
      <c r="BL8" s="123">
        <v>0</v>
      </c>
      <c r="BM8" s="120">
        <v>2</v>
      </c>
      <c r="BN8" s="123">
        <v>4.878048780487805</v>
      </c>
      <c r="BO8" s="120">
        <v>0</v>
      </c>
      <c r="BP8" s="123">
        <v>0</v>
      </c>
      <c r="BQ8" s="120">
        <v>39</v>
      </c>
      <c r="BR8" s="123">
        <v>95.1219512195122</v>
      </c>
      <c r="BS8" s="120">
        <v>41</v>
      </c>
      <c r="BT8" s="2"/>
      <c r="BU8" s="3"/>
      <c r="BV8" s="3"/>
      <c r="BW8" s="3"/>
      <c r="BX8" s="3"/>
    </row>
    <row r="9" spans="1:76" ht="15">
      <c r="A9" s="65" t="s">
        <v>219</v>
      </c>
      <c r="B9" s="66"/>
      <c r="C9" s="66" t="s">
        <v>64</v>
      </c>
      <c r="D9" s="67">
        <v>165.4968129701587</v>
      </c>
      <c r="E9" s="69"/>
      <c r="F9" s="101" t="s">
        <v>413</v>
      </c>
      <c r="G9" s="66"/>
      <c r="H9" s="70" t="s">
        <v>219</v>
      </c>
      <c r="I9" s="71"/>
      <c r="J9" s="71"/>
      <c r="K9" s="70" t="s">
        <v>1260</v>
      </c>
      <c r="L9" s="74">
        <v>1</v>
      </c>
      <c r="M9" s="75">
        <v>8958.58984375</v>
      </c>
      <c r="N9" s="75">
        <v>8119.38427734375</v>
      </c>
      <c r="O9" s="76"/>
      <c r="P9" s="77"/>
      <c r="Q9" s="77"/>
      <c r="R9" s="87"/>
      <c r="S9" s="48">
        <v>0</v>
      </c>
      <c r="T9" s="48">
        <v>1</v>
      </c>
      <c r="U9" s="49">
        <v>0</v>
      </c>
      <c r="V9" s="49">
        <v>0.003049</v>
      </c>
      <c r="W9" s="49">
        <v>0.000333</v>
      </c>
      <c r="X9" s="49">
        <v>0.530851</v>
      </c>
      <c r="Y9" s="49">
        <v>0</v>
      </c>
      <c r="Z9" s="49">
        <v>0</v>
      </c>
      <c r="AA9" s="72">
        <v>9</v>
      </c>
      <c r="AB9" s="72"/>
      <c r="AC9" s="73"/>
      <c r="AD9" s="79" t="s">
        <v>785</v>
      </c>
      <c r="AE9" s="79">
        <v>424</v>
      </c>
      <c r="AF9" s="79">
        <v>219</v>
      </c>
      <c r="AG9" s="79">
        <v>3004</v>
      </c>
      <c r="AH9" s="79">
        <v>8860</v>
      </c>
      <c r="AI9" s="79"/>
      <c r="AJ9" s="79" t="s">
        <v>884</v>
      </c>
      <c r="AK9" s="79" t="s">
        <v>964</v>
      </c>
      <c r="AL9" s="83" t="s">
        <v>1002</v>
      </c>
      <c r="AM9" s="79"/>
      <c r="AN9" s="81">
        <v>42554.17344907407</v>
      </c>
      <c r="AO9" s="83" t="s">
        <v>1044</v>
      </c>
      <c r="AP9" s="79" t="b">
        <v>1</v>
      </c>
      <c r="AQ9" s="79" t="b">
        <v>0</v>
      </c>
      <c r="AR9" s="79" t="b">
        <v>0</v>
      </c>
      <c r="AS9" s="79" t="s">
        <v>1125</v>
      </c>
      <c r="AT9" s="79">
        <v>0</v>
      </c>
      <c r="AU9" s="79"/>
      <c r="AV9" s="79" t="b">
        <v>0</v>
      </c>
      <c r="AW9" s="79" t="s">
        <v>1152</v>
      </c>
      <c r="AX9" s="83" t="s">
        <v>1159</v>
      </c>
      <c r="AY9" s="79" t="s">
        <v>66</v>
      </c>
      <c r="AZ9" s="79" t="str">
        <f>REPLACE(INDEX(GroupVertices[Group],MATCH(Vertices[[#This Row],[Vertex]],GroupVertices[Vertex],0)),1,1,"")</f>
        <v>3</v>
      </c>
      <c r="BA9" s="48"/>
      <c r="BB9" s="48"/>
      <c r="BC9" s="48"/>
      <c r="BD9" s="48"/>
      <c r="BE9" s="48"/>
      <c r="BF9" s="48"/>
      <c r="BG9" s="120" t="s">
        <v>1759</v>
      </c>
      <c r="BH9" s="120" t="s">
        <v>1759</v>
      </c>
      <c r="BI9" s="120" t="s">
        <v>1690</v>
      </c>
      <c r="BJ9" s="120" t="s">
        <v>1690</v>
      </c>
      <c r="BK9" s="120">
        <v>0</v>
      </c>
      <c r="BL9" s="123">
        <v>0</v>
      </c>
      <c r="BM9" s="120">
        <v>2</v>
      </c>
      <c r="BN9" s="123">
        <v>4.878048780487805</v>
      </c>
      <c r="BO9" s="120">
        <v>0</v>
      </c>
      <c r="BP9" s="123">
        <v>0</v>
      </c>
      <c r="BQ9" s="120">
        <v>39</v>
      </c>
      <c r="BR9" s="123">
        <v>95.1219512195122</v>
      </c>
      <c r="BS9" s="120">
        <v>41</v>
      </c>
      <c r="BT9" s="2"/>
      <c r="BU9" s="3"/>
      <c r="BV9" s="3"/>
      <c r="BW9" s="3"/>
      <c r="BX9" s="3"/>
    </row>
    <row r="10" spans="1:76" ht="15">
      <c r="A10" s="65" t="s">
        <v>220</v>
      </c>
      <c r="B10" s="66"/>
      <c r="C10" s="66" t="s">
        <v>64</v>
      </c>
      <c r="D10" s="67">
        <v>163.1549107057405</v>
      </c>
      <c r="E10" s="69"/>
      <c r="F10" s="101" t="s">
        <v>414</v>
      </c>
      <c r="G10" s="66"/>
      <c r="H10" s="70" t="s">
        <v>220</v>
      </c>
      <c r="I10" s="71"/>
      <c r="J10" s="71"/>
      <c r="K10" s="70" t="s">
        <v>1261</v>
      </c>
      <c r="L10" s="74">
        <v>1</v>
      </c>
      <c r="M10" s="75">
        <v>4464.27392578125</v>
      </c>
      <c r="N10" s="75">
        <v>8740.2607421875</v>
      </c>
      <c r="O10" s="76"/>
      <c r="P10" s="77"/>
      <c r="Q10" s="77"/>
      <c r="R10" s="87"/>
      <c r="S10" s="48">
        <v>0</v>
      </c>
      <c r="T10" s="48">
        <v>1</v>
      </c>
      <c r="U10" s="49">
        <v>0</v>
      </c>
      <c r="V10" s="49">
        <v>0.003049</v>
      </c>
      <c r="W10" s="49">
        <v>0.000333</v>
      </c>
      <c r="X10" s="49">
        <v>0.530851</v>
      </c>
      <c r="Y10" s="49">
        <v>0</v>
      </c>
      <c r="Z10" s="49">
        <v>0</v>
      </c>
      <c r="AA10" s="72">
        <v>10</v>
      </c>
      <c r="AB10" s="72"/>
      <c r="AC10" s="73"/>
      <c r="AD10" s="79" t="s">
        <v>786</v>
      </c>
      <c r="AE10" s="79">
        <v>189</v>
      </c>
      <c r="AF10" s="79">
        <v>73</v>
      </c>
      <c r="AG10" s="79">
        <v>1063</v>
      </c>
      <c r="AH10" s="79">
        <v>4303</v>
      </c>
      <c r="AI10" s="79"/>
      <c r="AJ10" s="79" t="s">
        <v>885</v>
      </c>
      <c r="AK10" s="79" t="s">
        <v>965</v>
      </c>
      <c r="AL10" s="79"/>
      <c r="AM10" s="79"/>
      <c r="AN10" s="81">
        <v>43141.827673611115</v>
      </c>
      <c r="AO10" s="83" t="s">
        <v>1045</v>
      </c>
      <c r="AP10" s="79" t="b">
        <v>1</v>
      </c>
      <c r="AQ10" s="79" t="b">
        <v>0</v>
      </c>
      <c r="AR10" s="79" t="b">
        <v>1</v>
      </c>
      <c r="AS10" s="79" t="s">
        <v>741</v>
      </c>
      <c r="AT10" s="79">
        <v>0</v>
      </c>
      <c r="AU10" s="79"/>
      <c r="AV10" s="79" t="b">
        <v>0</v>
      </c>
      <c r="AW10" s="79" t="s">
        <v>1152</v>
      </c>
      <c r="AX10" s="83" t="s">
        <v>1160</v>
      </c>
      <c r="AY10" s="79" t="s">
        <v>66</v>
      </c>
      <c r="AZ10" s="79" t="str">
        <f>REPLACE(INDEX(GroupVertices[Group],MATCH(Vertices[[#This Row],[Vertex]],GroupVertices[Vertex],0)),1,1,"")</f>
        <v>3</v>
      </c>
      <c r="BA10" s="48"/>
      <c r="BB10" s="48"/>
      <c r="BC10" s="48"/>
      <c r="BD10" s="48"/>
      <c r="BE10" s="48"/>
      <c r="BF10" s="48"/>
      <c r="BG10" s="120" t="s">
        <v>1759</v>
      </c>
      <c r="BH10" s="120" t="s">
        <v>1759</v>
      </c>
      <c r="BI10" s="120" t="s">
        <v>1690</v>
      </c>
      <c r="BJ10" s="120" t="s">
        <v>1690</v>
      </c>
      <c r="BK10" s="120">
        <v>0</v>
      </c>
      <c r="BL10" s="123">
        <v>0</v>
      </c>
      <c r="BM10" s="120">
        <v>2</v>
      </c>
      <c r="BN10" s="123">
        <v>4.878048780487805</v>
      </c>
      <c r="BO10" s="120">
        <v>0</v>
      </c>
      <c r="BP10" s="123">
        <v>0</v>
      </c>
      <c r="BQ10" s="120">
        <v>39</v>
      </c>
      <c r="BR10" s="123">
        <v>95.1219512195122</v>
      </c>
      <c r="BS10" s="120">
        <v>41</v>
      </c>
      <c r="BT10" s="2"/>
      <c r="BU10" s="3"/>
      <c r="BV10" s="3"/>
      <c r="BW10" s="3"/>
      <c r="BX10" s="3"/>
    </row>
    <row r="11" spans="1:76" ht="15">
      <c r="A11" s="65" t="s">
        <v>221</v>
      </c>
      <c r="B11" s="66"/>
      <c r="C11" s="66" t="s">
        <v>64</v>
      </c>
      <c r="D11" s="67">
        <v>166.491319411213</v>
      </c>
      <c r="E11" s="69"/>
      <c r="F11" s="101" t="s">
        <v>415</v>
      </c>
      <c r="G11" s="66"/>
      <c r="H11" s="70" t="s">
        <v>221</v>
      </c>
      <c r="I11" s="71"/>
      <c r="J11" s="71"/>
      <c r="K11" s="70" t="s">
        <v>1262</v>
      </c>
      <c r="L11" s="74">
        <v>1</v>
      </c>
      <c r="M11" s="75">
        <v>6277.56640625</v>
      </c>
      <c r="N11" s="75">
        <v>9540.46875</v>
      </c>
      <c r="O11" s="76"/>
      <c r="P11" s="77"/>
      <c r="Q11" s="77"/>
      <c r="R11" s="87"/>
      <c r="S11" s="48">
        <v>0</v>
      </c>
      <c r="T11" s="48">
        <v>1</v>
      </c>
      <c r="U11" s="49">
        <v>0</v>
      </c>
      <c r="V11" s="49">
        <v>0.003049</v>
      </c>
      <c r="W11" s="49">
        <v>0.000333</v>
      </c>
      <c r="X11" s="49">
        <v>0.530851</v>
      </c>
      <c r="Y11" s="49">
        <v>0</v>
      </c>
      <c r="Z11" s="49">
        <v>0</v>
      </c>
      <c r="AA11" s="72">
        <v>11</v>
      </c>
      <c r="AB11" s="72"/>
      <c r="AC11" s="73"/>
      <c r="AD11" s="79" t="s">
        <v>787</v>
      </c>
      <c r="AE11" s="79">
        <v>218</v>
      </c>
      <c r="AF11" s="79">
        <v>281</v>
      </c>
      <c r="AG11" s="79">
        <v>16350</v>
      </c>
      <c r="AH11" s="79">
        <v>60036</v>
      </c>
      <c r="AI11" s="79"/>
      <c r="AJ11" s="79" t="s">
        <v>886</v>
      </c>
      <c r="AK11" s="79" t="s">
        <v>753</v>
      </c>
      <c r="AL11" s="79"/>
      <c r="AM11" s="79"/>
      <c r="AN11" s="81">
        <v>42955.483773148146</v>
      </c>
      <c r="AO11" s="83" t="s">
        <v>1046</v>
      </c>
      <c r="AP11" s="79" t="b">
        <v>1</v>
      </c>
      <c r="AQ11" s="79" t="b">
        <v>0</v>
      </c>
      <c r="AR11" s="79" t="b">
        <v>1</v>
      </c>
      <c r="AS11" s="79" t="s">
        <v>742</v>
      </c>
      <c r="AT11" s="79">
        <v>1</v>
      </c>
      <c r="AU11" s="79"/>
      <c r="AV11" s="79" t="b">
        <v>0</v>
      </c>
      <c r="AW11" s="79" t="s">
        <v>1152</v>
      </c>
      <c r="AX11" s="83" t="s">
        <v>1161</v>
      </c>
      <c r="AY11" s="79" t="s">
        <v>66</v>
      </c>
      <c r="AZ11" s="79" t="str">
        <f>REPLACE(INDEX(GroupVertices[Group],MATCH(Vertices[[#This Row],[Vertex]],GroupVertices[Vertex],0)),1,1,"")</f>
        <v>3</v>
      </c>
      <c r="BA11" s="48"/>
      <c r="BB11" s="48"/>
      <c r="BC11" s="48"/>
      <c r="BD11" s="48"/>
      <c r="BE11" s="48"/>
      <c r="BF11" s="48"/>
      <c r="BG11" s="120" t="s">
        <v>1759</v>
      </c>
      <c r="BH11" s="120" t="s">
        <v>1759</v>
      </c>
      <c r="BI11" s="120" t="s">
        <v>1690</v>
      </c>
      <c r="BJ11" s="120" t="s">
        <v>1690</v>
      </c>
      <c r="BK11" s="120">
        <v>0</v>
      </c>
      <c r="BL11" s="123">
        <v>0</v>
      </c>
      <c r="BM11" s="120">
        <v>2</v>
      </c>
      <c r="BN11" s="123">
        <v>4.878048780487805</v>
      </c>
      <c r="BO11" s="120">
        <v>0</v>
      </c>
      <c r="BP11" s="123">
        <v>0</v>
      </c>
      <c r="BQ11" s="120">
        <v>39</v>
      </c>
      <c r="BR11" s="123">
        <v>95.1219512195122</v>
      </c>
      <c r="BS11" s="120">
        <v>41</v>
      </c>
      <c r="BT11" s="2"/>
      <c r="BU11" s="3"/>
      <c r="BV11" s="3"/>
      <c r="BW11" s="3"/>
      <c r="BX11" s="3"/>
    </row>
    <row r="12" spans="1:76" ht="15">
      <c r="A12" s="65" t="s">
        <v>222</v>
      </c>
      <c r="B12" s="66"/>
      <c r="C12" s="66" t="s">
        <v>64</v>
      </c>
      <c r="D12" s="67">
        <v>162.12832341174894</v>
      </c>
      <c r="E12" s="69"/>
      <c r="F12" s="101" t="s">
        <v>416</v>
      </c>
      <c r="G12" s="66"/>
      <c r="H12" s="70" t="s">
        <v>222</v>
      </c>
      <c r="I12" s="71"/>
      <c r="J12" s="71"/>
      <c r="K12" s="70" t="s">
        <v>1263</v>
      </c>
      <c r="L12" s="74">
        <v>1</v>
      </c>
      <c r="M12" s="75">
        <v>5197.2529296875</v>
      </c>
      <c r="N12" s="75">
        <v>9298.015625</v>
      </c>
      <c r="O12" s="76"/>
      <c r="P12" s="77"/>
      <c r="Q12" s="77"/>
      <c r="R12" s="87"/>
      <c r="S12" s="48">
        <v>0</v>
      </c>
      <c r="T12" s="48">
        <v>1</v>
      </c>
      <c r="U12" s="49">
        <v>0</v>
      </c>
      <c r="V12" s="49">
        <v>0.003049</v>
      </c>
      <c r="W12" s="49">
        <v>0.000333</v>
      </c>
      <c r="X12" s="49">
        <v>0.530851</v>
      </c>
      <c r="Y12" s="49">
        <v>0</v>
      </c>
      <c r="Z12" s="49">
        <v>0</v>
      </c>
      <c r="AA12" s="72">
        <v>12</v>
      </c>
      <c r="AB12" s="72"/>
      <c r="AC12" s="73"/>
      <c r="AD12" s="79" t="s">
        <v>788</v>
      </c>
      <c r="AE12" s="79">
        <v>49</v>
      </c>
      <c r="AF12" s="79">
        <v>9</v>
      </c>
      <c r="AG12" s="79">
        <v>3798</v>
      </c>
      <c r="AH12" s="79">
        <v>527</v>
      </c>
      <c r="AI12" s="79"/>
      <c r="AJ12" s="79" t="s">
        <v>887</v>
      </c>
      <c r="AK12" s="79"/>
      <c r="AL12" s="79"/>
      <c r="AM12" s="79"/>
      <c r="AN12" s="81">
        <v>43220.94945601852</v>
      </c>
      <c r="AO12" s="83" t="s">
        <v>1047</v>
      </c>
      <c r="AP12" s="79" t="b">
        <v>1</v>
      </c>
      <c r="AQ12" s="79" t="b">
        <v>0</v>
      </c>
      <c r="AR12" s="79" t="b">
        <v>0</v>
      </c>
      <c r="AS12" s="79" t="s">
        <v>741</v>
      </c>
      <c r="AT12" s="79">
        <v>0</v>
      </c>
      <c r="AU12" s="79"/>
      <c r="AV12" s="79" t="b">
        <v>0</v>
      </c>
      <c r="AW12" s="79" t="s">
        <v>1152</v>
      </c>
      <c r="AX12" s="83" t="s">
        <v>1162</v>
      </c>
      <c r="AY12" s="79" t="s">
        <v>66</v>
      </c>
      <c r="AZ12" s="79" t="str">
        <f>REPLACE(INDEX(GroupVertices[Group],MATCH(Vertices[[#This Row],[Vertex]],GroupVertices[Vertex],0)),1,1,"")</f>
        <v>3</v>
      </c>
      <c r="BA12" s="48"/>
      <c r="BB12" s="48"/>
      <c r="BC12" s="48"/>
      <c r="BD12" s="48"/>
      <c r="BE12" s="48"/>
      <c r="BF12" s="48"/>
      <c r="BG12" s="120" t="s">
        <v>1759</v>
      </c>
      <c r="BH12" s="120" t="s">
        <v>1759</v>
      </c>
      <c r="BI12" s="120" t="s">
        <v>1690</v>
      </c>
      <c r="BJ12" s="120" t="s">
        <v>1690</v>
      </c>
      <c r="BK12" s="120">
        <v>0</v>
      </c>
      <c r="BL12" s="123">
        <v>0</v>
      </c>
      <c r="BM12" s="120">
        <v>2</v>
      </c>
      <c r="BN12" s="123">
        <v>4.878048780487805</v>
      </c>
      <c r="BO12" s="120">
        <v>0</v>
      </c>
      <c r="BP12" s="123">
        <v>0</v>
      </c>
      <c r="BQ12" s="120">
        <v>39</v>
      </c>
      <c r="BR12" s="123">
        <v>95.1219512195122</v>
      </c>
      <c r="BS12" s="120">
        <v>41</v>
      </c>
      <c r="BT12" s="2"/>
      <c r="BU12" s="3"/>
      <c r="BV12" s="3"/>
      <c r="BW12" s="3"/>
      <c r="BX12" s="3"/>
    </row>
    <row r="13" spans="1:76" ht="15">
      <c r="A13" s="65" t="s">
        <v>223</v>
      </c>
      <c r="B13" s="66"/>
      <c r="C13" s="66" t="s">
        <v>64</v>
      </c>
      <c r="D13" s="67">
        <v>174.1586432632123</v>
      </c>
      <c r="E13" s="69"/>
      <c r="F13" s="101" t="s">
        <v>417</v>
      </c>
      <c r="G13" s="66"/>
      <c r="H13" s="70" t="s">
        <v>223</v>
      </c>
      <c r="I13" s="71"/>
      <c r="J13" s="71"/>
      <c r="K13" s="70" t="s">
        <v>1264</v>
      </c>
      <c r="L13" s="74">
        <v>1</v>
      </c>
      <c r="M13" s="75">
        <v>8493.74609375</v>
      </c>
      <c r="N13" s="75">
        <v>8696.017578125</v>
      </c>
      <c r="O13" s="76"/>
      <c r="P13" s="77"/>
      <c r="Q13" s="77"/>
      <c r="R13" s="87"/>
      <c r="S13" s="48">
        <v>0</v>
      </c>
      <c r="T13" s="48">
        <v>1</v>
      </c>
      <c r="U13" s="49">
        <v>0</v>
      </c>
      <c r="V13" s="49">
        <v>0.003049</v>
      </c>
      <c r="W13" s="49">
        <v>0.000333</v>
      </c>
      <c r="X13" s="49">
        <v>0.530851</v>
      </c>
      <c r="Y13" s="49">
        <v>0</v>
      </c>
      <c r="Z13" s="49">
        <v>0</v>
      </c>
      <c r="AA13" s="72">
        <v>13</v>
      </c>
      <c r="AB13" s="72"/>
      <c r="AC13" s="73"/>
      <c r="AD13" s="79" t="s">
        <v>789</v>
      </c>
      <c r="AE13" s="79">
        <v>358</v>
      </c>
      <c r="AF13" s="79">
        <v>759</v>
      </c>
      <c r="AG13" s="79">
        <v>19527</v>
      </c>
      <c r="AH13" s="79">
        <v>7625</v>
      </c>
      <c r="AI13" s="79"/>
      <c r="AJ13" s="79" t="s">
        <v>888</v>
      </c>
      <c r="AK13" s="79" t="s">
        <v>966</v>
      </c>
      <c r="AL13" s="83" t="s">
        <v>1003</v>
      </c>
      <c r="AM13" s="79"/>
      <c r="AN13" s="81">
        <v>42791.950902777775</v>
      </c>
      <c r="AO13" s="83" t="s">
        <v>1048</v>
      </c>
      <c r="AP13" s="79" t="b">
        <v>0</v>
      </c>
      <c r="AQ13" s="79" t="b">
        <v>0</v>
      </c>
      <c r="AR13" s="79" t="b">
        <v>0</v>
      </c>
      <c r="AS13" s="79" t="s">
        <v>741</v>
      </c>
      <c r="AT13" s="79">
        <v>17</v>
      </c>
      <c r="AU13" s="83" t="s">
        <v>1128</v>
      </c>
      <c r="AV13" s="79" t="b">
        <v>0</v>
      </c>
      <c r="AW13" s="79" t="s">
        <v>1152</v>
      </c>
      <c r="AX13" s="83" t="s">
        <v>1163</v>
      </c>
      <c r="AY13" s="79" t="s">
        <v>66</v>
      </c>
      <c r="AZ13" s="79" t="str">
        <f>REPLACE(INDEX(GroupVertices[Group],MATCH(Vertices[[#This Row],[Vertex]],GroupVertices[Vertex],0)),1,1,"")</f>
        <v>3</v>
      </c>
      <c r="BA13" s="48"/>
      <c r="BB13" s="48"/>
      <c r="BC13" s="48"/>
      <c r="BD13" s="48"/>
      <c r="BE13" s="48"/>
      <c r="BF13" s="48"/>
      <c r="BG13" s="120" t="s">
        <v>1759</v>
      </c>
      <c r="BH13" s="120" t="s">
        <v>1759</v>
      </c>
      <c r="BI13" s="120" t="s">
        <v>1690</v>
      </c>
      <c r="BJ13" s="120" t="s">
        <v>1690</v>
      </c>
      <c r="BK13" s="120">
        <v>0</v>
      </c>
      <c r="BL13" s="123">
        <v>0</v>
      </c>
      <c r="BM13" s="120">
        <v>2</v>
      </c>
      <c r="BN13" s="123">
        <v>4.878048780487805</v>
      </c>
      <c r="BO13" s="120">
        <v>0</v>
      </c>
      <c r="BP13" s="123">
        <v>0</v>
      </c>
      <c r="BQ13" s="120">
        <v>39</v>
      </c>
      <c r="BR13" s="123">
        <v>95.1219512195122</v>
      </c>
      <c r="BS13" s="120">
        <v>41</v>
      </c>
      <c r="BT13" s="2"/>
      <c r="BU13" s="3"/>
      <c r="BV13" s="3"/>
      <c r="BW13" s="3"/>
      <c r="BX13" s="3"/>
    </row>
    <row r="14" spans="1:76" ht="15">
      <c r="A14" s="65" t="s">
        <v>224</v>
      </c>
      <c r="B14" s="66"/>
      <c r="C14" s="66" t="s">
        <v>64</v>
      </c>
      <c r="D14" s="67">
        <v>162.03208085293724</v>
      </c>
      <c r="E14" s="69"/>
      <c r="F14" s="101" t="s">
        <v>418</v>
      </c>
      <c r="G14" s="66"/>
      <c r="H14" s="70" t="s">
        <v>224</v>
      </c>
      <c r="I14" s="71"/>
      <c r="J14" s="71"/>
      <c r="K14" s="70" t="s">
        <v>1265</v>
      </c>
      <c r="L14" s="74">
        <v>1</v>
      </c>
      <c r="M14" s="75">
        <v>8663.6201171875</v>
      </c>
      <c r="N14" s="75">
        <v>9337.7236328125</v>
      </c>
      <c r="O14" s="76"/>
      <c r="P14" s="77"/>
      <c r="Q14" s="77"/>
      <c r="R14" s="87"/>
      <c r="S14" s="48">
        <v>0</v>
      </c>
      <c r="T14" s="48">
        <v>1</v>
      </c>
      <c r="U14" s="49">
        <v>0</v>
      </c>
      <c r="V14" s="49">
        <v>0.003049</v>
      </c>
      <c r="W14" s="49">
        <v>0.000333</v>
      </c>
      <c r="X14" s="49">
        <v>0.530851</v>
      </c>
      <c r="Y14" s="49">
        <v>0</v>
      </c>
      <c r="Z14" s="49">
        <v>0</v>
      </c>
      <c r="AA14" s="72">
        <v>14</v>
      </c>
      <c r="AB14" s="72"/>
      <c r="AC14" s="73"/>
      <c r="AD14" s="79" t="s">
        <v>790</v>
      </c>
      <c r="AE14" s="79">
        <v>86</v>
      </c>
      <c r="AF14" s="79">
        <v>3</v>
      </c>
      <c r="AG14" s="79">
        <v>339</v>
      </c>
      <c r="AH14" s="79">
        <v>1073</v>
      </c>
      <c r="AI14" s="79"/>
      <c r="AJ14" s="79" t="s">
        <v>889</v>
      </c>
      <c r="AK14" s="79" t="s">
        <v>967</v>
      </c>
      <c r="AL14" s="79"/>
      <c r="AM14" s="79"/>
      <c r="AN14" s="81">
        <v>43541.04366898148</v>
      </c>
      <c r="AO14" s="79"/>
      <c r="AP14" s="79" t="b">
        <v>1</v>
      </c>
      <c r="AQ14" s="79" t="b">
        <v>0</v>
      </c>
      <c r="AR14" s="79" t="b">
        <v>0</v>
      </c>
      <c r="AS14" s="79" t="s">
        <v>741</v>
      </c>
      <c r="AT14" s="79">
        <v>0</v>
      </c>
      <c r="AU14" s="79"/>
      <c r="AV14" s="79" t="b">
        <v>0</v>
      </c>
      <c r="AW14" s="79" t="s">
        <v>1152</v>
      </c>
      <c r="AX14" s="83" t="s">
        <v>1164</v>
      </c>
      <c r="AY14" s="79" t="s">
        <v>66</v>
      </c>
      <c r="AZ14" s="79" t="str">
        <f>REPLACE(INDEX(GroupVertices[Group],MATCH(Vertices[[#This Row],[Vertex]],GroupVertices[Vertex],0)),1,1,"")</f>
        <v>3</v>
      </c>
      <c r="BA14" s="48"/>
      <c r="BB14" s="48"/>
      <c r="BC14" s="48"/>
      <c r="BD14" s="48"/>
      <c r="BE14" s="48"/>
      <c r="BF14" s="48"/>
      <c r="BG14" s="120" t="s">
        <v>1759</v>
      </c>
      <c r="BH14" s="120" t="s">
        <v>1759</v>
      </c>
      <c r="BI14" s="120" t="s">
        <v>1690</v>
      </c>
      <c r="BJ14" s="120" t="s">
        <v>1690</v>
      </c>
      <c r="BK14" s="120">
        <v>0</v>
      </c>
      <c r="BL14" s="123">
        <v>0</v>
      </c>
      <c r="BM14" s="120">
        <v>2</v>
      </c>
      <c r="BN14" s="123">
        <v>4.878048780487805</v>
      </c>
      <c r="BO14" s="120">
        <v>0</v>
      </c>
      <c r="BP14" s="123">
        <v>0</v>
      </c>
      <c r="BQ14" s="120">
        <v>39</v>
      </c>
      <c r="BR14" s="123">
        <v>95.1219512195122</v>
      </c>
      <c r="BS14" s="120">
        <v>41</v>
      </c>
      <c r="BT14" s="2"/>
      <c r="BU14" s="3"/>
      <c r="BV14" s="3"/>
      <c r="BW14" s="3"/>
      <c r="BX14" s="3"/>
    </row>
    <row r="15" spans="1:76" ht="15">
      <c r="A15" s="65" t="s">
        <v>225</v>
      </c>
      <c r="B15" s="66"/>
      <c r="C15" s="66" t="s">
        <v>64</v>
      </c>
      <c r="D15" s="67">
        <v>163.1709511322091</v>
      </c>
      <c r="E15" s="69"/>
      <c r="F15" s="101" t="s">
        <v>419</v>
      </c>
      <c r="G15" s="66"/>
      <c r="H15" s="70" t="s">
        <v>225</v>
      </c>
      <c r="I15" s="71"/>
      <c r="J15" s="71"/>
      <c r="K15" s="70" t="s">
        <v>1266</v>
      </c>
      <c r="L15" s="74">
        <v>1</v>
      </c>
      <c r="M15" s="75">
        <v>9634.0732421875</v>
      </c>
      <c r="N15" s="75">
        <v>8480.6005859375</v>
      </c>
      <c r="O15" s="76"/>
      <c r="P15" s="77"/>
      <c r="Q15" s="77"/>
      <c r="R15" s="87"/>
      <c r="S15" s="48">
        <v>0</v>
      </c>
      <c r="T15" s="48">
        <v>1</v>
      </c>
      <c r="U15" s="49">
        <v>0</v>
      </c>
      <c r="V15" s="49">
        <v>0.003049</v>
      </c>
      <c r="W15" s="49">
        <v>0.000333</v>
      </c>
      <c r="X15" s="49">
        <v>0.530851</v>
      </c>
      <c r="Y15" s="49">
        <v>0</v>
      </c>
      <c r="Z15" s="49">
        <v>0</v>
      </c>
      <c r="AA15" s="72">
        <v>15</v>
      </c>
      <c r="AB15" s="72"/>
      <c r="AC15" s="73"/>
      <c r="AD15" s="79" t="s">
        <v>791</v>
      </c>
      <c r="AE15" s="79">
        <v>5</v>
      </c>
      <c r="AF15" s="79">
        <v>74</v>
      </c>
      <c r="AG15" s="79">
        <v>7458</v>
      </c>
      <c r="AH15" s="79">
        <v>1550</v>
      </c>
      <c r="AI15" s="79"/>
      <c r="AJ15" s="79"/>
      <c r="AK15" s="79" t="s">
        <v>968</v>
      </c>
      <c r="AL15" s="79"/>
      <c r="AM15" s="79"/>
      <c r="AN15" s="81">
        <v>42366.04837962963</v>
      </c>
      <c r="AO15" s="79"/>
      <c r="AP15" s="79" t="b">
        <v>1</v>
      </c>
      <c r="AQ15" s="79" t="b">
        <v>0</v>
      </c>
      <c r="AR15" s="79" t="b">
        <v>1</v>
      </c>
      <c r="AS15" s="79" t="s">
        <v>741</v>
      </c>
      <c r="AT15" s="79">
        <v>1</v>
      </c>
      <c r="AU15" s="79"/>
      <c r="AV15" s="79" t="b">
        <v>0</v>
      </c>
      <c r="AW15" s="79" t="s">
        <v>1152</v>
      </c>
      <c r="AX15" s="83" t="s">
        <v>1165</v>
      </c>
      <c r="AY15" s="79" t="s">
        <v>66</v>
      </c>
      <c r="AZ15" s="79" t="str">
        <f>REPLACE(INDEX(GroupVertices[Group],MATCH(Vertices[[#This Row],[Vertex]],GroupVertices[Vertex],0)),1,1,"")</f>
        <v>3</v>
      </c>
      <c r="BA15" s="48"/>
      <c r="BB15" s="48"/>
      <c r="BC15" s="48"/>
      <c r="BD15" s="48"/>
      <c r="BE15" s="48"/>
      <c r="BF15" s="48"/>
      <c r="BG15" s="120" t="s">
        <v>1759</v>
      </c>
      <c r="BH15" s="120" t="s">
        <v>1759</v>
      </c>
      <c r="BI15" s="120" t="s">
        <v>1690</v>
      </c>
      <c r="BJ15" s="120" t="s">
        <v>1690</v>
      </c>
      <c r="BK15" s="120">
        <v>0</v>
      </c>
      <c r="BL15" s="123">
        <v>0</v>
      </c>
      <c r="BM15" s="120">
        <v>2</v>
      </c>
      <c r="BN15" s="123">
        <v>4.878048780487805</v>
      </c>
      <c r="BO15" s="120">
        <v>0</v>
      </c>
      <c r="BP15" s="123">
        <v>0</v>
      </c>
      <c r="BQ15" s="120">
        <v>39</v>
      </c>
      <c r="BR15" s="123">
        <v>95.1219512195122</v>
      </c>
      <c r="BS15" s="120">
        <v>41</v>
      </c>
      <c r="BT15" s="2"/>
      <c r="BU15" s="3"/>
      <c r="BV15" s="3"/>
      <c r="BW15" s="3"/>
      <c r="BX15" s="3"/>
    </row>
    <row r="16" spans="1:76" ht="15">
      <c r="A16" s="65" t="s">
        <v>226</v>
      </c>
      <c r="B16" s="66"/>
      <c r="C16" s="66" t="s">
        <v>64</v>
      </c>
      <c r="D16" s="67">
        <v>173.22829852803247</v>
      </c>
      <c r="E16" s="69"/>
      <c r="F16" s="101" t="s">
        <v>420</v>
      </c>
      <c r="G16" s="66"/>
      <c r="H16" s="70" t="s">
        <v>226</v>
      </c>
      <c r="I16" s="71"/>
      <c r="J16" s="71"/>
      <c r="K16" s="70" t="s">
        <v>1267</v>
      </c>
      <c r="L16" s="74">
        <v>1</v>
      </c>
      <c r="M16" s="75">
        <v>5341.66455078125</v>
      </c>
      <c r="N16" s="75">
        <v>7791.06005859375</v>
      </c>
      <c r="O16" s="76"/>
      <c r="P16" s="77"/>
      <c r="Q16" s="77"/>
      <c r="R16" s="87"/>
      <c r="S16" s="48">
        <v>0</v>
      </c>
      <c r="T16" s="48">
        <v>1</v>
      </c>
      <c r="U16" s="49">
        <v>0</v>
      </c>
      <c r="V16" s="49">
        <v>0.003049</v>
      </c>
      <c r="W16" s="49">
        <v>0.000333</v>
      </c>
      <c r="X16" s="49">
        <v>0.530851</v>
      </c>
      <c r="Y16" s="49">
        <v>0</v>
      </c>
      <c r="Z16" s="49">
        <v>0</v>
      </c>
      <c r="AA16" s="72">
        <v>16</v>
      </c>
      <c r="AB16" s="72"/>
      <c r="AC16" s="73"/>
      <c r="AD16" s="79" t="s">
        <v>792</v>
      </c>
      <c r="AE16" s="79">
        <v>903</v>
      </c>
      <c r="AF16" s="79">
        <v>701</v>
      </c>
      <c r="AG16" s="79">
        <v>16368</v>
      </c>
      <c r="AH16" s="79">
        <v>5103</v>
      </c>
      <c r="AI16" s="79"/>
      <c r="AJ16" s="79" t="s">
        <v>890</v>
      </c>
      <c r="AK16" s="79" t="s">
        <v>969</v>
      </c>
      <c r="AL16" s="83" t="s">
        <v>1004</v>
      </c>
      <c r="AM16" s="79"/>
      <c r="AN16" s="81">
        <v>43222.03282407407</v>
      </c>
      <c r="AO16" s="83" t="s">
        <v>1049</v>
      </c>
      <c r="AP16" s="79" t="b">
        <v>0</v>
      </c>
      <c r="AQ16" s="79" t="b">
        <v>0</v>
      </c>
      <c r="AR16" s="79" t="b">
        <v>0</v>
      </c>
      <c r="AS16" s="79" t="s">
        <v>741</v>
      </c>
      <c r="AT16" s="79">
        <v>3</v>
      </c>
      <c r="AU16" s="83" t="s">
        <v>1128</v>
      </c>
      <c r="AV16" s="79" t="b">
        <v>0</v>
      </c>
      <c r="AW16" s="79" t="s">
        <v>1152</v>
      </c>
      <c r="AX16" s="83" t="s">
        <v>1166</v>
      </c>
      <c r="AY16" s="79" t="s">
        <v>66</v>
      </c>
      <c r="AZ16" s="79" t="str">
        <f>REPLACE(INDEX(GroupVertices[Group],MATCH(Vertices[[#This Row],[Vertex]],GroupVertices[Vertex],0)),1,1,"")</f>
        <v>3</v>
      </c>
      <c r="BA16" s="48"/>
      <c r="BB16" s="48"/>
      <c r="BC16" s="48"/>
      <c r="BD16" s="48"/>
      <c r="BE16" s="48"/>
      <c r="BF16" s="48"/>
      <c r="BG16" s="120" t="s">
        <v>1759</v>
      </c>
      <c r="BH16" s="120" t="s">
        <v>1759</v>
      </c>
      <c r="BI16" s="120" t="s">
        <v>1690</v>
      </c>
      <c r="BJ16" s="120" t="s">
        <v>1690</v>
      </c>
      <c r="BK16" s="120">
        <v>0</v>
      </c>
      <c r="BL16" s="123">
        <v>0</v>
      </c>
      <c r="BM16" s="120">
        <v>2</v>
      </c>
      <c r="BN16" s="123">
        <v>4.878048780487805</v>
      </c>
      <c r="BO16" s="120">
        <v>0</v>
      </c>
      <c r="BP16" s="123">
        <v>0</v>
      </c>
      <c r="BQ16" s="120">
        <v>39</v>
      </c>
      <c r="BR16" s="123">
        <v>95.1219512195122</v>
      </c>
      <c r="BS16" s="120">
        <v>41</v>
      </c>
      <c r="BT16" s="2"/>
      <c r="BU16" s="3"/>
      <c r="BV16" s="3"/>
      <c r="BW16" s="3"/>
      <c r="BX16" s="3"/>
    </row>
    <row r="17" spans="1:76" ht="15">
      <c r="A17" s="65" t="s">
        <v>227</v>
      </c>
      <c r="B17" s="66"/>
      <c r="C17" s="66" t="s">
        <v>64</v>
      </c>
      <c r="D17" s="67">
        <v>167.14897689642632</v>
      </c>
      <c r="E17" s="69"/>
      <c r="F17" s="101" t="s">
        <v>421</v>
      </c>
      <c r="G17" s="66"/>
      <c r="H17" s="70" t="s">
        <v>227</v>
      </c>
      <c r="I17" s="71"/>
      <c r="J17" s="71"/>
      <c r="K17" s="70" t="s">
        <v>1268</v>
      </c>
      <c r="L17" s="74">
        <v>1</v>
      </c>
      <c r="M17" s="75">
        <v>6463.46533203125</v>
      </c>
      <c r="N17" s="75">
        <v>7636.146484375</v>
      </c>
      <c r="O17" s="76"/>
      <c r="P17" s="77"/>
      <c r="Q17" s="77"/>
      <c r="R17" s="87"/>
      <c r="S17" s="48">
        <v>0</v>
      </c>
      <c r="T17" s="48">
        <v>1</v>
      </c>
      <c r="U17" s="49">
        <v>0</v>
      </c>
      <c r="V17" s="49">
        <v>0.003049</v>
      </c>
      <c r="W17" s="49">
        <v>0.000333</v>
      </c>
      <c r="X17" s="49">
        <v>0.530851</v>
      </c>
      <c r="Y17" s="49">
        <v>0</v>
      </c>
      <c r="Z17" s="49">
        <v>0</v>
      </c>
      <c r="AA17" s="72">
        <v>17</v>
      </c>
      <c r="AB17" s="72"/>
      <c r="AC17" s="73"/>
      <c r="AD17" s="79" t="s">
        <v>793</v>
      </c>
      <c r="AE17" s="79">
        <v>620</v>
      </c>
      <c r="AF17" s="79">
        <v>322</v>
      </c>
      <c r="AG17" s="79">
        <v>9772</v>
      </c>
      <c r="AH17" s="79">
        <v>11069</v>
      </c>
      <c r="AI17" s="79"/>
      <c r="AJ17" s="79" t="s">
        <v>891</v>
      </c>
      <c r="AK17" s="79"/>
      <c r="AL17" s="79"/>
      <c r="AM17" s="79"/>
      <c r="AN17" s="81">
        <v>41995.4659837963</v>
      </c>
      <c r="AO17" s="83" t="s">
        <v>1050</v>
      </c>
      <c r="AP17" s="79" t="b">
        <v>1</v>
      </c>
      <c r="AQ17" s="79" t="b">
        <v>0</v>
      </c>
      <c r="AR17" s="79" t="b">
        <v>0</v>
      </c>
      <c r="AS17" s="79" t="s">
        <v>741</v>
      </c>
      <c r="AT17" s="79">
        <v>1</v>
      </c>
      <c r="AU17" s="83" t="s">
        <v>1128</v>
      </c>
      <c r="AV17" s="79" t="b">
        <v>0</v>
      </c>
      <c r="AW17" s="79" t="s">
        <v>1152</v>
      </c>
      <c r="AX17" s="83" t="s">
        <v>1167</v>
      </c>
      <c r="AY17" s="79" t="s">
        <v>66</v>
      </c>
      <c r="AZ17" s="79" t="str">
        <f>REPLACE(INDEX(GroupVertices[Group],MATCH(Vertices[[#This Row],[Vertex]],GroupVertices[Vertex],0)),1,1,"")</f>
        <v>3</v>
      </c>
      <c r="BA17" s="48"/>
      <c r="BB17" s="48"/>
      <c r="BC17" s="48"/>
      <c r="BD17" s="48"/>
      <c r="BE17" s="48"/>
      <c r="BF17" s="48"/>
      <c r="BG17" s="120" t="s">
        <v>1759</v>
      </c>
      <c r="BH17" s="120" t="s">
        <v>1759</v>
      </c>
      <c r="BI17" s="120" t="s">
        <v>1690</v>
      </c>
      <c r="BJ17" s="120" t="s">
        <v>1690</v>
      </c>
      <c r="BK17" s="120">
        <v>0</v>
      </c>
      <c r="BL17" s="123">
        <v>0</v>
      </c>
      <c r="BM17" s="120">
        <v>2</v>
      </c>
      <c r="BN17" s="123">
        <v>4.878048780487805</v>
      </c>
      <c r="BO17" s="120">
        <v>0</v>
      </c>
      <c r="BP17" s="123">
        <v>0</v>
      </c>
      <c r="BQ17" s="120">
        <v>39</v>
      </c>
      <c r="BR17" s="123">
        <v>95.1219512195122</v>
      </c>
      <c r="BS17" s="120">
        <v>41</v>
      </c>
      <c r="BT17" s="2"/>
      <c r="BU17" s="3"/>
      <c r="BV17" s="3"/>
      <c r="BW17" s="3"/>
      <c r="BX17" s="3"/>
    </row>
    <row r="18" spans="1:76" ht="15">
      <c r="A18" s="65" t="s">
        <v>228</v>
      </c>
      <c r="B18" s="66"/>
      <c r="C18" s="66" t="s">
        <v>64</v>
      </c>
      <c r="D18" s="67">
        <v>172.3460750722585</v>
      </c>
      <c r="E18" s="69"/>
      <c r="F18" s="101" t="s">
        <v>422</v>
      </c>
      <c r="G18" s="66"/>
      <c r="H18" s="70" t="s">
        <v>228</v>
      </c>
      <c r="I18" s="71"/>
      <c r="J18" s="71"/>
      <c r="K18" s="70" t="s">
        <v>1269</v>
      </c>
      <c r="L18" s="74">
        <v>1</v>
      </c>
      <c r="M18" s="75">
        <v>7655.21337890625</v>
      </c>
      <c r="N18" s="75">
        <v>9575.3134765625</v>
      </c>
      <c r="O18" s="76"/>
      <c r="P18" s="77"/>
      <c r="Q18" s="77"/>
      <c r="R18" s="87"/>
      <c r="S18" s="48">
        <v>0</v>
      </c>
      <c r="T18" s="48">
        <v>1</v>
      </c>
      <c r="U18" s="49">
        <v>0</v>
      </c>
      <c r="V18" s="49">
        <v>0.003049</v>
      </c>
      <c r="W18" s="49">
        <v>0.000333</v>
      </c>
      <c r="X18" s="49">
        <v>0.530851</v>
      </c>
      <c r="Y18" s="49">
        <v>0</v>
      </c>
      <c r="Z18" s="49">
        <v>0</v>
      </c>
      <c r="AA18" s="72">
        <v>18</v>
      </c>
      <c r="AB18" s="72"/>
      <c r="AC18" s="73"/>
      <c r="AD18" s="79" t="s">
        <v>794</v>
      </c>
      <c r="AE18" s="79">
        <v>658</v>
      </c>
      <c r="AF18" s="79">
        <v>646</v>
      </c>
      <c r="AG18" s="79">
        <v>3718</v>
      </c>
      <c r="AH18" s="79">
        <v>661</v>
      </c>
      <c r="AI18" s="79"/>
      <c r="AJ18" s="79" t="s">
        <v>892</v>
      </c>
      <c r="AK18" s="79" t="s">
        <v>970</v>
      </c>
      <c r="AL18" s="79"/>
      <c r="AM18" s="79"/>
      <c r="AN18" s="81">
        <v>41144.62063657407</v>
      </c>
      <c r="AO18" s="83" t="s">
        <v>1051</v>
      </c>
      <c r="AP18" s="79" t="b">
        <v>0</v>
      </c>
      <c r="AQ18" s="79" t="b">
        <v>0</v>
      </c>
      <c r="AR18" s="79" t="b">
        <v>1</v>
      </c>
      <c r="AS18" s="79" t="s">
        <v>741</v>
      </c>
      <c r="AT18" s="79">
        <v>2</v>
      </c>
      <c r="AU18" s="83" t="s">
        <v>1130</v>
      </c>
      <c r="AV18" s="79" t="b">
        <v>0</v>
      </c>
      <c r="AW18" s="79" t="s">
        <v>1152</v>
      </c>
      <c r="AX18" s="83" t="s">
        <v>1168</v>
      </c>
      <c r="AY18" s="79" t="s">
        <v>66</v>
      </c>
      <c r="AZ18" s="79" t="str">
        <f>REPLACE(INDEX(GroupVertices[Group],MATCH(Vertices[[#This Row],[Vertex]],GroupVertices[Vertex],0)),1,1,"")</f>
        <v>3</v>
      </c>
      <c r="BA18" s="48"/>
      <c r="BB18" s="48"/>
      <c r="BC18" s="48"/>
      <c r="BD18" s="48"/>
      <c r="BE18" s="48"/>
      <c r="BF18" s="48"/>
      <c r="BG18" s="120" t="s">
        <v>1759</v>
      </c>
      <c r="BH18" s="120" t="s">
        <v>1759</v>
      </c>
      <c r="BI18" s="120" t="s">
        <v>1690</v>
      </c>
      <c r="BJ18" s="120" t="s">
        <v>1690</v>
      </c>
      <c r="BK18" s="120">
        <v>0</v>
      </c>
      <c r="BL18" s="123">
        <v>0</v>
      </c>
      <c r="BM18" s="120">
        <v>2</v>
      </c>
      <c r="BN18" s="123">
        <v>4.878048780487805</v>
      </c>
      <c r="BO18" s="120">
        <v>0</v>
      </c>
      <c r="BP18" s="123">
        <v>0</v>
      </c>
      <c r="BQ18" s="120">
        <v>39</v>
      </c>
      <c r="BR18" s="123">
        <v>95.1219512195122</v>
      </c>
      <c r="BS18" s="120">
        <v>41</v>
      </c>
      <c r="BT18" s="2"/>
      <c r="BU18" s="3"/>
      <c r="BV18" s="3"/>
      <c r="BW18" s="3"/>
      <c r="BX18" s="3"/>
    </row>
    <row r="19" spans="1:76" ht="15">
      <c r="A19" s="65" t="s">
        <v>229</v>
      </c>
      <c r="B19" s="66"/>
      <c r="C19" s="66" t="s">
        <v>64</v>
      </c>
      <c r="D19" s="67">
        <v>174.33508795436708</v>
      </c>
      <c r="E19" s="69"/>
      <c r="F19" s="101" t="s">
        <v>423</v>
      </c>
      <c r="G19" s="66"/>
      <c r="H19" s="70" t="s">
        <v>229</v>
      </c>
      <c r="I19" s="71"/>
      <c r="J19" s="71"/>
      <c r="K19" s="70" t="s">
        <v>1270</v>
      </c>
      <c r="L19" s="74">
        <v>1</v>
      </c>
      <c r="M19" s="75">
        <v>738.3689575195312</v>
      </c>
      <c r="N19" s="75">
        <v>1698.982421875</v>
      </c>
      <c r="O19" s="76"/>
      <c r="P19" s="77"/>
      <c r="Q19" s="77"/>
      <c r="R19" s="87"/>
      <c r="S19" s="48">
        <v>1</v>
      </c>
      <c r="T19" s="48">
        <v>1</v>
      </c>
      <c r="U19" s="49">
        <v>0</v>
      </c>
      <c r="V19" s="49">
        <v>0</v>
      </c>
      <c r="W19" s="49">
        <v>0</v>
      </c>
      <c r="X19" s="49">
        <v>0.999995</v>
      </c>
      <c r="Y19" s="49">
        <v>0</v>
      </c>
      <c r="Z19" s="49" t="s">
        <v>2071</v>
      </c>
      <c r="AA19" s="72">
        <v>19</v>
      </c>
      <c r="AB19" s="72"/>
      <c r="AC19" s="73"/>
      <c r="AD19" s="79" t="s">
        <v>795</v>
      </c>
      <c r="AE19" s="79">
        <v>75</v>
      </c>
      <c r="AF19" s="79">
        <v>770</v>
      </c>
      <c r="AG19" s="79">
        <v>4717</v>
      </c>
      <c r="AH19" s="79">
        <v>2813</v>
      </c>
      <c r="AI19" s="79"/>
      <c r="AJ19" s="79" t="s">
        <v>893</v>
      </c>
      <c r="AK19" s="79" t="s">
        <v>971</v>
      </c>
      <c r="AL19" s="79"/>
      <c r="AM19" s="79"/>
      <c r="AN19" s="81">
        <v>42814.914143518516</v>
      </c>
      <c r="AO19" s="83" t="s">
        <v>1052</v>
      </c>
      <c r="AP19" s="79" t="b">
        <v>1</v>
      </c>
      <c r="AQ19" s="79" t="b">
        <v>0</v>
      </c>
      <c r="AR19" s="79" t="b">
        <v>0</v>
      </c>
      <c r="AS19" s="79" t="s">
        <v>741</v>
      </c>
      <c r="AT19" s="79">
        <v>0</v>
      </c>
      <c r="AU19" s="79"/>
      <c r="AV19" s="79" t="b">
        <v>0</v>
      </c>
      <c r="AW19" s="79" t="s">
        <v>1152</v>
      </c>
      <c r="AX19" s="83" t="s">
        <v>1169</v>
      </c>
      <c r="AY19" s="79" t="s">
        <v>66</v>
      </c>
      <c r="AZ19" s="79" t="str">
        <f>REPLACE(INDEX(GroupVertices[Group],MATCH(Vertices[[#This Row],[Vertex]],GroupVertices[Vertex],0)),1,1,"")</f>
        <v>2</v>
      </c>
      <c r="BA19" s="48" t="s">
        <v>365</v>
      </c>
      <c r="BB19" s="48" t="s">
        <v>365</v>
      </c>
      <c r="BC19" s="48" t="s">
        <v>376</v>
      </c>
      <c r="BD19" s="48" t="s">
        <v>376</v>
      </c>
      <c r="BE19" s="48" t="s">
        <v>381</v>
      </c>
      <c r="BF19" s="48" t="s">
        <v>381</v>
      </c>
      <c r="BG19" s="120" t="s">
        <v>1760</v>
      </c>
      <c r="BH19" s="120" t="s">
        <v>1760</v>
      </c>
      <c r="BI19" s="120" t="s">
        <v>1808</v>
      </c>
      <c r="BJ19" s="120" t="s">
        <v>1808</v>
      </c>
      <c r="BK19" s="120">
        <v>0</v>
      </c>
      <c r="BL19" s="123">
        <v>0</v>
      </c>
      <c r="BM19" s="120">
        <v>0</v>
      </c>
      <c r="BN19" s="123">
        <v>0</v>
      </c>
      <c r="BO19" s="120">
        <v>0</v>
      </c>
      <c r="BP19" s="123">
        <v>0</v>
      </c>
      <c r="BQ19" s="120">
        <v>9</v>
      </c>
      <c r="BR19" s="123">
        <v>100</v>
      </c>
      <c r="BS19" s="120">
        <v>9</v>
      </c>
      <c r="BT19" s="2"/>
      <c r="BU19" s="3"/>
      <c r="BV19" s="3"/>
      <c r="BW19" s="3"/>
      <c r="BX19" s="3"/>
    </row>
    <row r="20" spans="1:76" ht="15">
      <c r="A20" s="65" t="s">
        <v>230</v>
      </c>
      <c r="B20" s="66"/>
      <c r="C20" s="66" t="s">
        <v>64</v>
      </c>
      <c r="D20" s="67">
        <v>170.56558773424192</v>
      </c>
      <c r="E20" s="69"/>
      <c r="F20" s="101" t="s">
        <v>424</v>
      </c>
      <c r="G20" s="66"/>
      <c r="H20" s="70" t="s">
        <v>230</v>
      </c>
      <c r="I20" s="71"/>
      <c r="J20" s="71"/>
      <c r="K20" s="70" t="s">
        <v>1271</v>
      </c>
      <c r="L20" s="74">
        <v>1</v>
      </c>
      <c r="M20" s="75">
        <v>2979.020751953125</v>
      </c>
      <c r="N20" s="75">
        <v>2549.18017578125</v>
      </c>
      <c r="O20" s="76"/>
      <c r="P20" s="77"/>
      <c r="Q20" s="77"/>
      <c r="R20" s="87"/>
      <c r="S20" s="48">
        <v>1</v>
      </c>
      <c r="T20" s="48">
        <v>1</v>
      </c>
      <c r="U20" s="49">
        <v>0</v>
      </c>
      <c r="V20" s="49">
        <v>0</v>
      </c>
      <c r="W20" s="49">
        <v>0</v>
      </c>
      <c r="X20" s="49">
        <v>0.999995</v>
      </c>
      <c r="Y20" s="49">
        <v>0</v>
      </c>
      <c r="Z20" s="49" t="s">
        <v>2071</v>
      </c>
      <c r="AA20" s="72">
        <v>20</v>
      </c>
      <c r="AB20" s="72"/>
      <c r="AC20" s="73"/>
      <c r="AD20" s="79" t="s">
        <v>796</v>
      </c>
      <c r="AE20" s="79">
        <v>220</v>
      </c>
      <c r="AF20" s="79">
        <v>535</v>
      </c>
      <c r="AG20" s="79">
        <v>13685</v>
      </c>
      <c r="AH20" s="79">
        <v>3924</v>
      </c>
      <c r="AI20" s="79"/>
      <c r="AJ20" s="79" t="s">
        <v>894</v>
      </c>
      <c r="AK20" s="79"/>
      <c r="AL20" s="83" t="s">
        <v>1005</v>
      </c>
      <c r="AM20" s="79"/>
      <c r="AN20" s="81">
        <v>42431.81413194445</v>
      </c>
      <c r="AO20" s="83" t="s">
        <v>1053</v>
      </c>
      <c r="AP20" s="79" t="b">
        <v>0</v>
      </c>
      <c r="AQ20" s="79" t="b">
        <v>0</v>
      </c>
      <c r="AR20" s="79" t="b">
        <v>0</v>
      </c>
      <c r="AS20" s="79" t="s">
        <v>741</v>
      </c>
      <c r="AT20" s="79">
        <v>4</v>
      </c>
      <c r="AU20" s="83" t="s">
        <v>1128</v>
      </c>
      <c r="AV20" s="79" t="b">
        <v>0</v>
      </c>
      <c r="AW20" s="79" t="s">
        <v>1152</v>
      </c>
      <c r="AX20" s="83" t="s">
        <v>1170</v>
      </c>
      <c r="AY20" s="79" t="s">
        <v>66</v>
      </c>
      <c r="AZ20" s="79" t="str">
        <f>REPLACE(INDEX(GroupVertices[Group],MATCH(Vertices[[#This Row],[Vertex]],GroupVertices[Vertex],0)),1,1,"")</f>
        <v>2</v>
      </c>
      <c r="BA20" s="48"/>
      <c r="BB20" s="48"/>
      <c r="BC20" s="48"/>
      <c r="BD20" s="48"/>
      <c r="BE20" s="48" t="s">
        <v>382</v>
      </c>
      <c r="BF20" s="48" t="s">
        <v>382</v>
      </c>
      <c r="BG20" s="120" t="s">
        <v>1761</v>
      </c>
      <c r="BH20" s="120" t="s">
        <v>1761</v>
      </c>
      <c r="BI20" s="120" t="s">
        <v>1809</v>
      </c>
      <c r="BJ20" s="120" t="s">
        <v>1809</v>
      </c>
      <c r="BK20" s="120">
        <v>0</v>
      </c>
      <c r="BL20" s="123">
        <v>0</v>
      </c>
      <c r="BM20" s="120">
        <v>0</v>
      </c>
      <c r="BN20" s="123">
        <v>0</v>
      </c>
      <c r="BO20" s="120">
        <v>0</v>
      </c>
      <c r="BP20" s="123">
        <v>0</v>
      </c>
      <c r="BQ20" s="120">
        <v>9</v>
      </c>
      <c r="BR20" s="123">
        <v>100</v>
      </c>
      <c r="BS20" s="120">
        <v>9</v>
      </c>
      <c r="BT20" s="2"/>
      <c r="BU20" s="3"/>
      <c r="BV20" s="3"/>
      <c r="BW20" s="3"/>
      <c r="BX20" s="3"/>
    </row>
    <row r="21" spans="1:76" ht="15">
      <c r="A21" s="65" t="s">
        <v>231</v>
      </c>
      <c r="B21" s="66"/>
      <c r="C21" s="66" t="s">
        <v>64</v>
      </c>
      <c r="D21" s="67">
        <v>169.07382807266046</v>
      </c>
      <c r="E21" s="69"/>
      <c r="F21" s="101" t="s">
        <v>425</v>
      </c>
      <c r="G21" s="66"/>
      <c r="H21" s="70" t="s">
        <v>231</v>
      </c>
      <c r="I21" s="71"/>
      <c r="J21" s="71"/>
      <c r="K21" s="70" t="s">
        <v>1272</v>
      </c>
      <c r="L21" s="74">
        <v>1</v>
      </c>
      <c r="M21" s="75">
        <v>1485.2529296875</v>
      </c>
      <c r="N21" s="75">
        <v>2549.18017578125</v>
      </c>
      <c r="O21" s="76"/>
      <c r="P21" s="77"/>
      <c r="Q21" s="77"/>
      <c r="R21" s="87"/>
      <c r="S21" s="48">
        <v>1</v>
      </c>
      <c r="T21" s="48">
        <v>1</v>
      </c>
      <c r="U21" s="49">
        <v>0</v>
      </c>
      <c r="V21" s="49">
        <v>0</v>
      </c>
      <c r="W21" s="49">
        <v>0</v>
      </c>
      <c r="X21" s="49">
        <v>0.999995</v>
      </c>
      <c r="Y21" s="49">
        <v>0</v>
      </c>
      <c r="Z21" s="49" t="s">
        <v>2071</v>
      </c>
      <c r="AA21" s="72">
        <v>21</v>
      </c>
      <c r="AB21" s="72"/>
      <c r="AC21" s="73"/>
      <c r="AD21" s="79" t="s">
        <v>797</v>
      </c>
      <c r="AE21" s="79">
        <v>193</v>
      </c>
      <c r="AF21" s="79">
        <v>442</v>
      </c>
      <c r="AG21" s="79">
        <v>7793</v>
      </c>
      <c r="AH21" s="79">
        <v>2488</v>
      </c>
      <c r="AI21" s="79"/>
      <c r="AJ21" s="79" t="s">
        <v>895</v>
      </c>
      <c r="AK21" s="79"/>
      <c r="AL21" s="83" t="s">
        <v>1006</v>
      </c>
      <c r="AM21" s="79"/>
      <c r="AN21" s="81">
        <v>42907.661087962966</v>
      </c>
      <c r="AO21" s="83" t="s">
        <v>1054</v>
      </c>
      <c r="AP21" s="79" t="b">
        <v>0</v>
      </c>
      <c r="AQ21" s="79" t="b">
        <v>0</v>
      </c>
      <c r="AR21" s="79" t="b">
        <v>1</v>
      </c>
      <c r="AS21" s="79" t="s">
        <v>741</v>
      </c>
      <c r="AT21" s="79">
        <v>2</v>
      </c>
      <c r="AU21" s="83" t="s">
        <v>1128</v>
      </c>
      <c r="AV21" s="79" t="b">
        <v>0</v>
      </c>
      <c r="AW21" s="79" t="s">
        <v>1152</v>
      </c>
      <c r="AX21" s="83" t="s">
        <v>1171</v>
      </c>
      <c r="AY21" s="79" t="s">
        <v>66</v>
      </c>
      <c r="AZ21" s="79" t="str">
        <f>REPLACE(INDEX(GroupVertices[Group],MATCH(Vertices[[#This Row],[Vertex]],GroupVertices[Vertex],0)),1,1,"")</f>
        <v>2</v>
      </c>
      <c r="BA21" s="48"/>
      <c r="BB21" s="48"/>
      <c r="BC21" s="48"/>
      <c r="BD21" s="48"/>
      <c r="BE21" s="48" t="s">
        <v>381</v>
      </c>
      <c r="BF21" s="48" t="s">
        <v>381</v>
      </c>
      <c r="BG21" s="120" t="s">
        <v>1505</v>
      </c>
      <c r="BH21" s="120" t="s">
        <v>1505</v>
      </c>
      <c r="BI21" s="120" t="s">
        <v>736</v>
      </c>
      <c r="BJ21" s="120" t="s">
        <v>736</v>
      </c>
      <c r="BK21" s="120">
        <v>0</v>
      </c>
      <c r="BL21" s="123">
        <v>0</v>
      </c>
      <c r="BM21" s="120">
        <v>0</v>
      </c>
      <c r="BN21" s="123">
        <v>0</v>
      </c>
      <c r="BO21" s="120">
        <v>0</v>
      </c>
      <c r="BP21" s="123">
        <v>0</v>
      </c>
      <c r="BQ21" s="120">
        <v>1</v>
      </c>
      <c r="BR21" s="123">
        <v>100</v>
      </c>
      <c r="BS21" s="120">
        <v>1</v>
      </c>
      <c r="BT21" s="2"/>
      <c r="BU21" s="3"/>
      <c r="BV21" s="3"/>
      <c r="BW21" s="3"/>
      <c r="BX21" s="3"/>
    </row>
    <row r="22" spans="1:76" ht="15">
      <c r="A22" s="65" t="s">
        <v>232</v>
      </c>
      <c r="B22" s="66"/>
      <c r="C22" s="66" t="s">
        <v>64</v>
      </c>
      <c r="D22" s="67">
        <v>162.75390004402504</v>
      </c>
      <c r="E22" s="69"/>
      <c r="F22" s="101" t="s">
        <v>426</v>
      </c>
      <c r="G22" s="66"/>
      <c r="H22" s="70" t="s">
        <v>232</v>
      </c>
      <c r="I22" s="71"/>
      <c r="J22" s="71"/>
      <c r="K22" s="70" t="s">
        <v>1273</v>
      </c>
      <c r="L22" s="74">
        <v>1</v>
      </c>
      <c r="M22" s="75">
        <v>4569.37939453125</v>
      </c>
      <c r="N22" s="75">
        <v>8244.0859375</v>
      </c>
      <c r="O22" s="76"/>
      <c r="P22" s="77"/>
      <c r="Q22" s="77"/>
      <c r="R22" s="87"/>
      <c r="S22" s="48">
        <v>0</v>
      </c>
      <c r="T22" s="48">
        <v>1</v>
      </c>
      <c r="U22" s="49">
        <v>0</v>
      </c>
      <c r="V22" s="49">
        <v>0.003049</v>
      </c>
      <c r="W22" s="49">
        <v>0.000333</v>
      </c>
      <c r="X22" s="49">
        <v>0.530851</v>
      </c>
      <c r="Y22" s="49">
        <v>0</v>
      </c>
      <c r="Z22" s="49">
        <v>0</v>
      </c>
      <c r="AA22" s="72">
        <v>22</v>
      </c>
      <c r="AB22" s="72"/>
      <c r="AC22" s="73"/>
      <c r="AD22" s="79" t="s">
        <v>798</v>
      </c>
      <c r="AE22" s="79">
        <v>97</v>
      </c>
      <c r="AF22" s="79">
        <v>48</v>
      </c>
      <c r="AG22" s="79">
        <v>830</v>
      </c>
      <c r="AH22" s="79">
        <v>822</v>
      </c>
      <c r="AI22" s="79"/>
      <c r="AJ22" s="79" t="s">
        <v>896</v>
      </c>
      <c r="AK22" s="79" t="s">
        <v>753</v>
      </c>
      <c r="AL22" s="83" t="s">
        <v>1007</v>
      </c>
      <c r="AM22" s="79"/>
      <c r="AN22" s="81">
        <v>43562.42766203704</v>
      </c>
      <c r="AO22" s="83" t="s">
        <v>1055</v>
      </c>
      <c r="AP22" s="79" t="b">
        <v>1</v>
      </c>
      <c r="AQ22" s="79" t="b">
        <v>0</v>
      </c>
      <c r="AR22" s="79" t="b">
        <v>0</v>
      </c>
      <c r="AS22" s="79" t="s">
        <v>741</v>
      </c>
      <c r="AT22" s="79">
        <v>0</v>
      </c>
      <c r="AU22" s="79"/>
      <c r="AV22" s="79" t="b">
        <v>0</v>
      </c>
      <c r="AW22" s="79" t="s">
        <v>1152</v>
      </c>
      <c r="AX22" s="83" t="s">
        <v>1172</v>
      </c>
      <c r="AY22" s="79" t="s">
        <v>66</v>
      </c>
      <c r="AZ22" s="79" t="str">
        <f>REPLACE(INDEX(GroupVertices[Group],MATCH(Vertices[[#This Row],[Vertex]],GroupVertices[Vertex],0)),1,1,"")</f>
        <v>3</v>
      </c>
      <c r="BA22" s="48"/>
      <c r="BB22" s="48"/>
      <c r="BC22" s="48"/>
      <c r="BD22" s="48"/>
      <c r="BE22" s="48"/>
      <c r="BF22" s="48"/>
      <c r="BG22" s="120" t="s">
        <v>1759</v>
      </c>
      <c r="BH22" s="120" t="s">
        <v>1759</v>
      </c>
      <c r="BI22" s="120" t="s">
        <v>1690</v>
      </c>
      <c r="BJ22" s="120" t="s">
        <v>1690</v>
      </c>
      <c r="BK22" s="120">
        <v>0</v>
      </c>
      <c r="BL22" s="123">
        <v>0</v>
      </c>
      <c r="BM22" s="120">
        <v>2</v>
      </c>
      <c r="BN22" s="123">
        <v>4.878048780487805</v>
      </c>
      <c r="BO22" s="120">
        <v>0</v>
      </c>
      <c r="BP22" s="123">
        <v>0</v>
      </c>
      <c r="BQ22" s="120">
        <v>39</v>
      </c>
      <c r="BR22" s="123">
        <v>95.1219512195122</v>
      </c>
      <c r="BS22" s="120">
        <v>41</v>
      </c>
      <c r="BT22" s="2"/>
      <c r="BU22" s="3"/>
      <c r="BV22" s="3"/>
      <c r="BW22" s="3"/>
      <c r="BX22" s="3"/>
    </row>
    <row r="23" spans="1:76" ht="15">
      <c r="A23" s="65" t="s">
        <v>233</v>
      </c>
      <c r="B23" s="66"/>
      <c r="C23" s="66" t="s">
        <v>64</v>
      </c>
      <c r="D23" s="67">
        <v>162.4491319411213</v>
      </c>
      <c r="E23" s="69"/>
      <c r="F23" s="101" t="s">
        <v>427</v>
      </c>
      <c r="G23" s="66"/>
      <c r="H23" s="70" t="s">
        <v>233</v>
      </c>
      <c r="I23" s="71"/>
      <c r="J23" s="71"/>
      <c r="K23" s="70" t="s">
        <v>1274</v>
      </c>
      <c r="L23" s="74">
        <v>1</v>
      </c>
      <c r="M23" s="75">
        <v>2232.136962890625</v>
      </c>
      <c r="N23" s="75">
        <v>2549.18017578125</v>
      </c>
      <c r="O23" s="76"/>
      <c r="P23" s="77"/>
      <c r="Q23" s="77"/>
      <c r="R23" s="87"/>
      <c r="S23" s="48">
        <v>1</v>
      </c>
      <c r="T23" s="48">
        <v>1</v>
      </c>
      <c r="U23" s="49">
        <v>0</v>
      </c>
      <c r="V23" s="49">
        <v>0</v>
      </c>
      <c r="W23" s="49">
        <v>0</v>
      </c>
      <c r="X23" s="49">
        <v>0.999995</v>
      </c>
      <c r="Y23" s="49">
        <v>0</v>
      </c>
      <c r="Z23" s="49" t="s">
        <v>2071</v>
      </c>
      <c r="AA23" s="72">
        <v>23</v>
      </c>
      <c r="AB23" s="72"/>
      <c r="AC23" s="73"/>
      <c r="AD23" s="79" t="s">
        <v>799</v>
      </c>
      <c r="AE23" s="79">
        <v>210</v>
      </c>
      <c r="AF23" s="79">
        <v>29</v>
      </c>
      <c r="AG23" s="79">
        <v>105</v>
      </c>
      <c r="AH23" s="79">
        <v>871</v>
      </c>
      <c r="AI23" s="79"/>
      <c r="AJ23" s="79" t="s">
        <v>897</v>
      </c>
      <c r="AK23" s="79" t="s">
        <v>753</v>
      </c>
      <c r="AL23" s="79"/>
      <c r="AM23" s="79"/>
      <c r="AN23" s="81">
        <v>43238.802349537036</v>
      </c>
      <c r="AO23" s="83" t="s">
        <v>1056</v>
      </c>
      <c r="AP23" s="79" t="b">
        <v>0</v>
      </c>
      <c r="AQ23" s="79" t="b">
        <v>0</v>
      </c>
      <c r="AR23" s="79" t="b">
        <v>0</v>
      </c>
      <c r="AS23" s="79" t="s">
        <v>742</v>
      </c>
      <c r="AT23" s="79">
        <v>0</v>
      </c>
      <c r="AU23" s="83" t="s">
        <v>1128</v>
      </c>
      <c r="AV23" s="79" t="b">
        <v>0</v>
      </c>
      <c r="AW23" s="79" t="s">
        <v>1152</v>
      </c>
      <c r="AX23" s="83" t="s">
        <v>1173</v>
      </c>
      <c r="AY23" s="79" t="s">
        <v>66</v>
      </c>
      <c r="AZ23" s="79" t="str">
        <f>REPLACE(INDEX(GroupVertices[Group],MATCH(Vertices[[#This Row],[Vertex]],GroupVertices[Vertex],0)),1,1,"")</f>
        <v>2</v>
      </c>
      <c r="BA23" s="48"/>
      <c r="BB23" s="48"/>
      <c r="BC23" s="48"/>
      <c r="BD23" s="48"/>
      <c r="BE23" s="48" t="s">
        <v>382</v>
      </c>
      <c r="BF23" s="48" t="s">
        <v>382</v>
      </c>
      <c r="BG23" s="120" t="s">
        <v>1762</v>
      </c>
      <c r="BH23" s="120" t="s">
        <v>1762</v>
      </c>
      <c r="BI23" s="120" t="s">
        <v>1810</v>
      </c>
      <c r="BJ23" s="120" t="s">
        <v>1810</v>
      </c>
      <c r="BK23" s="120">
        <v>0</v>
      </c>
      <c r="BL23" s="123">
        <v>0</v>
      </c>
      <c r="BM23" s="120">
        <v>0</v>
      </c>
      <c r="BN23" s="123">
        <v>0</v>
      </c>
      <c r="BO23" s="120">
        <v>0</v>
      </c>
      <c r="BP23" s="123">
        <v>0</v>
      </c>
      <c r="BQ23" s="120">
        <v>18</v>
      </c>
      <c r="BR23" s="123">
        <v>100</v>
      </c>
      <c r="BS23" s="120">
        <v>18</v>
      </c>
      <c r="BT23" s="2"/>
      <c r="BU23" s="3"/>
      <c r="BV23" s="3"/>
      <c r="BW23" s="3"/>
      <c r="BX23" s="3"/>
    </row>
    <row r="24" spans="1:76" ht="15">
      <c r="A24" s="65" t="s">
        <v>234</v>
      </c>
      <c r="B24" s="66"/>
      <c r="C24" s="66" t="s">
        <v>64</v>
      </c>
      <c r="D24" s="67">
        <v>162.6416170587447</v>
      </c>
      <c r="E24" s="69"/>
      <c r="F24" s="101" t="s">
        <v>428</v>
      </c>
      <c r="G24" s="66"/>
      <c r="H24" s="70" t="s">
        <v>234</v>
      </c>
      <c r="I24" s="71"/>
      <c r="J24" s="71"/>
      <c r="K24" s="70" t="s">
        <v>1275</v>
      </c>
      <c r="L24" s="74">
        <v>1</v>
      </c>
      <c r="M24" s="75">
        <v>6811.970703125</v>
      </c>
      <c r="N24" s="75">
        <v>2596.457763671875</v>
      </c>
      <c r="O24" s="76"/>
      <c r="P24" s="77"/>
      <c r="Q24" s="77"/>
      <c r="R24" s="87"/>
      <c r="S24" s="48">
        <v>0</v>
      </c>
      <c r="T24" s="48">
        <v>1</v>
      </c>
      <c r="U24" s="49">
        <v>0</v>
      </c>
      <c r="V24" s="49">
        <v>0.002451</v>
      </c>
      <c r="W24" s="49">
        <v>0.000352</v>
      </c>
      <c r="X24" s="49">
        <v>0.459357</v>
      </c>
      <c r="Y24" s="49">
        <v>0</v>
      </c>
      <c r="Z24" s="49">
        <v>0</v>
      </c>
      <c r="AA24" s="72">
        <v>24</v>
      </c>
      <c r="AB24" s="72"/>
      <c r="AC24" s="73"/>
      <c r="AD24" s="79" t="s">
        <v>800</v>
      </c>
      <c r="AE24" s="79">
        <v>55</v>
      </c>
      <c r="AF24" s="79">
        <v>41</v>
      </c>
      <c r="AG24" s="79">
        <v>49</v>
      </c>
      <c r="AH24" s="79">
        <v>2070</v>
      </c>
      <c r="AI24" s="79"/>
      <c r="AJ24" s="79" t="s">
        <v>898</v>
      </c>
      <c r="AK24" s="79" t="s">
        <v>753</v>
      </c>
      <c r="AL24" s="79"/>
      <c r="AM24" s="79"/>
      <c r="AN24" s="81">
        <v>41419.157800925925</v>
      </c>
      <c r="AO24" s="83" t="s">
        <v>1057</v>
      </c>
      <c r="AP24" s="79" t="b">
        <v>0</v>
      </c>
      <c r="AQ24" s="79" t="b">
        <v>0</v>
      </c>
      <c r="AR24" s="79" t="b">
        <v>0</v>
      </c>
      <c r="AS24" s="79" t="s">
        <v>744</v>
      </c>
      <c r="AT24" s="79">
        <v>0</v>
      </c>
      <c r="AU24" s="83" t="s">
        <v>1131</v>
      </c>
      <c r="AV24" s="79" t="b">
        <v>0</v>
      </c>
      <c r="AW24" s="79" t="s">
        <v>1152</v>
      </c>
      <c r="AX24" s="83" t="s">
        <v>1174</v>
      </c>
      <c r="AY24" s="79" t="s">
        <v>66</v>
      </c>
      <c r="AZ24" s="79" t="str">
        <f>REPLACE(INDEX(GroupVertices[Group],MATCH(Vertices[[#This Row],[Vertex]],GroupVertices[Vertex],0)),1,1,"")</f>
        <v>7</v>
      </c>
      <c r="BA24" s="48"/>
      <c r="BB24" s="48"/>
      <c r="BC24" s="48"/>
      <c r="BD24" s="48"/>
      <c r="BE24" s="48"/>
      <c r="BF24" s="48"/>
      <c r="BG24" s="120" t="s">
        <v>1763</v>
      </c>
      <c r="BH24" s="120" t="s">
        <v>1763</v>
      </c>
      <c r="BI24" s="120" t="s">
        <v>1811</v>
      </c>
      <c r="BJ24" s="120" t="s">
        <v>1811</v>
      </c>
      <c r="BK24" s="120">
        <v>0</v>
      </c>
      <c r="BL24" s="123">
        <v>0</v>
      </c>
      <c r="BM24" s="120">
        <v>0</v>
      </c>
      <c r="BN24" s="123">
        <v>0</v>
      </c>
      <c r="BO24" s="120">
        <v>0</v>
      </c>
      <c r="BP24" s="123">
        <v>0</v>
      </c>
      <c r="BQ24" s="120">
        <v>35</v>
      </c>
      <c r="BR24" s="123">
        <v>100</v>
      </c>
      <c r="BS24" s="120">
        <v>35</v>
      </c>
      <c r="BT24" s="2"/>
      <c r="BU24" s="3"/>
      <c r="BV24" s="3"/>
      <c r="BW24" s="3"/>
      <c r="BX24" s="3"/>
    </row>
    <row r="25" spans="1:76" ht="15">
      <c r="A25" s="65" t="s">
        <v>297</v>
      </c>
      <c r="B25" s="66"/>
      <c r="C25" s="66" t="s">
        <v>64</v>
      </c>
      <c r="D25" s="67">
        <v>163.47571923511285</v>
      </c>
      <c r="E25" s="69"/>
      <c r="F25" s="101" t="s">
        <v>484</v>
      </c>
      <c r="G25" s="66"/>
      <c r="H25" s="70" t="s">
        <v>297</v>
      </c>
      <c r="I25" s="71"/>
      <c r="J25" s="71"/>
      <c r="K25" s="70" t="s">
        <v>1276</v>
      </c>
      <c r="L25" s="74">
        <v>996.1264392891203</v>
      </c>
      <c r="M25" s="75">
        <v>7611.50537109375</v>
      </c>
      <c r="N25" s="75">
        <v>3364.349365234375</v>
      </c>
      <c r="O25" s="76"/>
      <c r="P25" s="77"/>
      <c r="Q25" s="77"/>
      <c r="R25" s="87"/>
      <c r="S25" s="48">
        <v>5</v>
      </c>
      <c r="T25" s="48">
        <v>2</v>
      </c>
      <c r="U25" s="49">
        <v>291</v>
      </c>
      <c r="V25" s="49">
        <v>0.002941</v>
      </c>
      <c r="W25" s="49">
        <v>0.001957</v>
      </c>
      <c r="X25" s="49">
        <v>2.183698</v>
      </c>
      <c r="Y25" s="49">
        <v>0.05</v>
      </c>
      <c r="Z25" s="49">
        <v>0</v>
      </c>
      <c r="AA25" s="72">
        <v>25</v>
      </c>
      <c r="AB25" s="72"/>
      <c r="AC25" s="73"/>
      <c r="AD25" s="79" t="s">
        <v>801</v>
      </c>
      <c r="AE25" s="79">
        <v>112</v>
      </c>
      <c r="AF25" s="79">
        <v>93</v>
      </c>
      <c r="AG25" s="79">
        <v>903</v>
      </c>
      <c r="AH25" s="79">
        <v>1527</v>
      </c>
      <c r="AI25" s="79"/>
      <c r="AJ25" s="79" t="s">
        <v>899</v>
      </c>
      <c r="AK25" s="79" t="s">
        <v>972</v>
      </c>
      <c r="AL25" s="79"/>
      <c r="AM25" s="79"/>
      <c r="AN25" s="81">
        <v>43208.54855324074</v>
      </c>
      <c r="AO25" s="83" t="s">
        <v>1058</v>
      </c>
      <c r="AP25" s="79" t="b">
        <v>1</v>
      </c>
      <c r="AQ25" s="79" t="b">
        <v>0</v>
      </c>
      <c r="AR25" s="79" t="b">
        <v>1</v>
      </c>
      <c r="AS25" s="79" t="s">
        <v>741</v>
      </c>
      <c r="AT25" s="79">
        <v>0</v>
      </c>
      <c r="AU25" s="79"/>
      <c r="AV25" s="79" t="b">
        <v>0</v>
      </c>
      <c r="AW25" s="79" t="s">
        <v>1152</v>
      </c>
      <c r="AX25" s="83" t="s">
        <v>1175</v>
      </c>
      <c r="AY25" s="79" t="s">
        <v>66</v>
      </c>
      <c r="AZ25" s="79" t="str">
        <f>REPLACE(INDEX(GroupVertices[Group],MATCH(Vertices[[#This Row],[Vertex]],GroupVertices[Vertex],0)),1,1,"")</f>
        <v>7</v>
      </c>
      <c r="BA25" s="48" t="s">
        <v>1449</v>
      </c>
      <c r="BB25" s="48" t="s">
        <v>1449</v>
      </c>
      <c r="BC25" s="48" t="s">
        <v>1463</v>
      </c>
      <c r="BD25" s="48" t="s">
        <v>1463</v>
      </c>
      <c r="BE25" s="48" t="s">
        <v>1497</v>
      </c>
      <c r="BF25" s="48" t="s">
        <v>1755</v>
      </c>
      <c r="BG25" s="120" t="s">
        <v>1764</v>
      </c>
      <c r="BH25" s="120" t="s">
        <v>1794</v>
      </c>
      <c r="BI25" s="120" t="s">
        <v>1812</v>
      </c>
      <c r="BJ25" s="120" t="s">
        <v>1835</v>
      </c>
      <c r="BK25" s="120">
        <v>0</v>
      </c>
      <c r="BL25" s="123">
        <v>0</v>
      </c>
      <c r="BM25" s="120">
        <v>0</v>
      </c>
      <c r="BN25" s="123">
        <v>0</v>
      </c>
      <c r="BO25" s="120">
        <v>0</v>
      </c>
      <c r="BP25" s="123">
        <v>0</v>
      </c>
      <c r="BQ25" s="120">
        <v>118</v>
      </c>
      <c r="BR25" s="123">
        <v>100</v>
      </c>
      <c r="BS25" s="120">
        <v>118</v>
      </c>
      <c r="BT25" s="2"/>
      <c r="BU25" s="3"/>
      <c r="BV25" s="3"/>
      <c r="BW25" s="3"/>
      <c r="BX25" s="3"/>
    </row>
    <row r="26" spans="1:76" ht="15">
      <c r="A26" s="65" t="s">
        <v>235</v>
      </c>
      <c r="B26" s="66"/>
      <c r="C26" s="66" t="s">
        <v>64</v>
      </c>
      <c r="D26" s="67">
        <v>168.91342380797428</v>
      </c>
      <c r="E26" s="69"/>
      <c r="F26" s="101" t="s">
        <v>429</v>
      </c>
      <c r="G26" s="66"/>
      <c r="H26" s="70" t="s">
        <v>235</v>
      </c>
      <c r="I26" s="71"/>
      <c r="J26" s="71"/>
      <c r="K26" s="70" t="s">
        <v>1277</v>
      </c>
      <c r="L26" s="74">
        <v>1</v>
      </c>
      <c r="M26" s="75">
        <v>3725.904541015625</v>
      </c>
      <c r="N26" s="75">
        <v>1698.982421875</v>
      </c>
      <c r="O26" s="76"/>
      <c r="P26" s="77"/>
      <c r="Q26" s="77"/>
      <c r="R26" s="87"/>
      <c r="S26" s="48">
        <v>1</v>
      </c>
      <c r="T26" s="48">
        <v>1</v>
      </c>
      <c r="U26" s="49">
        <v>0</v>
      </c>
      <c r="V26" s="49">
        <v>0</v>
      </c>
      <c r="W26" s="49">
        <v>0</v>
      </c>
      <c r="X26" s="49">
        <v>0.999995</v>
      </c>
      <c r="Y26" s="49">
        <v>0</v>
      </c>
      <c r="Z26" s="49" t="s">
        <v>2071</v>
      </c>
      <c r="AA26" s="72">
        <v>26</v>
      </c>
      <c r="AB26" s="72"/>
      <c r="AC26" s="73"/>
      <c r="AD26" s="79" t="s">
        <v>802</v>
      </c>
      <c r="AE26" s="79">
        <v>209</v>
      </c>
      <c r="AF26" s="79">
        <v>432</v>
      </c>
      <c r="AG26" s="79">
        <v>9896</v>
      </c>
      <c r="AH26" s="79">
        <v>25657</v>
      </c>
      <c r="AI26" s="79"/>
      <c r="AJ26" s="79" t="s">
        <v>900</v>
      </c>
      <c r="AK26" s="79" t="s">
        <v>973</v>
      </c>
      <c r="AL26" s="79"/>
      <c r="AM26" s="79"/>
      <c r="AN26" s="81">
        <v>40109.56570601852</v>
      </c>
      <c r="AO26" s="83" t="s">
        <v>1059</v>
      </c>
      <c r="AP26" s="79" t="b">
        <v>0</v>
      </c>
      <c r="AQ26" s="79" t="b">
        <v>0</v>
      </c>
      <c r="AR26" s="79" t="b">
        <v>1</v>
      </c>
      <c r="AS26" s="79" t="s">
        <v>741</v>
      </c>
      <c r="AT26" s="79">
        <v>3</v>
      </c>
      <c r="AU26" s="83" t="s">
        <v>1132</v>
      </c>
      <c r="AV26" s="79" t="b">
        <v>0</v>
      </c>
      <c r="AW26" s="79" t="s">
        <v>1152</v>
      </c>
      <c r="AX26" s="83" t="s">
        <v>1176</v>
      </c>
      <c r="AY26" s="79" t="s">
        <v>66</v>
      </c>
      <c r="AZ26" s="79" t="str">
        <f>REPLACE(INDEX(GroupVertices[Group],MATCH(Vertices[[#This Row],[Vertex]],GroupVertices[Vertex],0)),1,1,"")</f>
        <v>2</v>
      </c>
      <c r="BA26" s="48"/>
      <c r="BB26" s="48"/>
      <c r="BC26" s="48"/>
      <c r="BD26" s="48"/>
      <c r="BE26" s="48" t="s">
        <v>382</v>
      </c>
      <c r="BF26" s="48" t="s">
        <v>382</v>
      </c>
      <c r="BG26" s="120" t="s">
        <v>1765</v>
      </c>
      <c r="BH26" s="120" t="s">
        <v>1765</v>
      </c>
      <c r="BI26" s="120" t="s">
        <v>1612</v>
      </c>
      <c r="BJ26" s="120" t="s">
        <v>1612</v>
      </c>
      <c r="BK26" s="120">
        <v>0</v>
      </c>
      <c r="BL26" s="123">
        <v>0</v>
      </c>
      <c r="BM26" s="120">
        <v>0</v>
      </c>
      <c r="BN26" s="123">
        <v>0</v>
      </c>
      <c r="BO26" s="120">
        <v>0</v>
      </c>
      <c r="BP26" s="123">
        <v>0</v>
      </c>
      <c r="BQ26" s="120">
        <v>2</v>
      </c>
      <c r="BR26" s="123">
        <v>100</v>
      </c>
      <c r="BS26" s="120">
        <v>2</v>
      </c>
      <c r="BT26" s="2"/>
      <c r="BU26" s="3"/>
      <c r="BV26" s="3"/>
      <c r="BW26" s="3"/>
      <c r="BX26" s="3"/>
    </row>
    <row r="27" spans="1:76" ht="15">
      <c r="A27" s="65" t="s">
        <v>236</v>
      </c>
      <c r="B27" s="66"/>
      <c r="C27" s="66" t="s">
        <v>64</v>
      </c>
      <c r="D27" s="67">
        <v>162.3689298087782</v>
      </c>
      <c r="E27" s="69"/>
      <c r="F27" s="101" t="s">
        <v>430</v>
      </c>
      <c r="G27" s="66"/>
      <c r="H27" s="70" t="s">
        <v>236</v>
      </c>
      <c r="I27" s="71"/>
      <c r="J27" s="71"/>
      <c r="K27" s="70" t="s">
        <v>1278</v>
      </c>
      <c r="L27" s="74">
        <v>1</v>
      </c>
      <c r="M27" s="75">
        <v>5755.978515625</v>
      </c>
      <c r="N27" s="75">
        <v>8230.935546875</v>
      </c>
      <c r="O27" s="76"/>
      <c r="P27" s="77"/>
      <c r="Q27" s="77"/>
      <c r="R27" s="87"/>
      <c r="S27" s="48">
        <v>0</v>
      </c>
      <c r="T27" s="48">
        <v>1</v>
      </c>
      <c r="U27" s="49">
        <v>0</v>
      </c>
      <c r="V27" s="49">
        <v>0.003049</v>
      </c>
      <c r="W27" s="49">
        <v>0.000333</v>
      </c>
      <c r="X27" s="49">
        <v>0.530851</v>
      </c>
      <c r="Y27" s="49">
        <v>0</v>
      </c>
      <c r="Z27" s="49">
        <v>0</v>
      </c>
      <c r="AA27" s="72">
        <v>27</v>
      </c>
      <c r="AB27" s="72"/>
      <c r="AC27" s="73"/>
      <c r="AD27" s="79" t="s">
        <v>803</v>
      </c>
      <c r="AE27" s="79">
        <v>685</v>
      </c>
      <c r="AF27" s="79">
        <v>24</v>
      </c>
      <c r="AG27" s="79">
        <v>388</v>
      </c>
      <c r="AH27" s="79">
        <v>4</v>
      </c>
      <c r="AI27" s="79"/>
      <c r="AJ27" s="79"/>
      <c r="AK27" s="79"/>
      <c r="AL27" s="79"/>
      <c r="AM27" s="79"/>
      <c r="AN27" s="81">
        <v>41368.21943287037</v>
      </c>
      <c r="AO27" s="79"/>
      <c r="AP27" s="79" t="b">
        <v>1</v>
      </c>
      <c r="AQ27" s="79" t="b">
        <v>1</v>
      </c>
      <c r="AR27" s="79" t="b">
        <v>1</v>
      </c>
      <c r="AS27" s="79" t="s">
        <v>741</v>
      </c>
      <c r="AT27" s="79">
        <v>0</v>
      </c>
      <c r="AU27" s="83" t="s">
        <v>1128</v>
      </c>
      <c r="AV27" s="79" t="b">
        <v>0</v>
      </c>
      <c r="AW27" s="79" t="s">
        <v>1152</v>
      </c>
      <c r="AX27" s="83" t="s">
        <v>1177</v>
      </c>
      <c r="AY27" s="79" t="s">
        <v>66</v>
      </c>
      <c r="AZ27" s="79" t="str">
        <f>REPLACE(INDEX(GroupVertices[Group],MATCH(Vertices[[#This Row],[Vertex]],GroupVertices[Vertex],0)),1,1,"")</f>
        <v>3</v>
      </c>
      <c r="BA27" s="48"/>
      <c r="BB27" s="48"/>
      <c r="BC27" s="48"/>
      <c r="BD27" s="48"/>
      <c r="BE27" s="48"/>
      <c r="BF27" s="48"/>
      <c r="BG27" s="120" t="s">
        <v>1759</v>
      </c>
      <c r="BH27" s="120" t="s">
        <v>1759</v>
      </c>
      <c r="BI27" s="120" t="s">
        <v>1690</v>
      </c>
      <c r="BJ27" s="120" t="s">
        <v>1690</v>
      </c>
      <c r="BK27" s="120">
        <v>0</v>
      </c>
      <c r="BL27" s="123">
        <v>0</v>
      </c>
      <c r="BM27" s="120">
        <v>2</v>
      </c>
      <c r="BN27" s="123">
        <v>4.878048780487805</v>
      </c>
      <c r="BO27" s="120">
        <v>0</v>
      </c>
      <c r="BP27" s="123">
        <v>0</v>
      </c>
      <c r="BQ27" s="120">
        <v>39</v>
      </c>
      <c r="BR27" s="123">
        <v>95.1219512195122</v>
      </c>
      <c r="BS27" s="120">
        <v>41</v>
      </c>
      <c r="BT27" s="2"/>
      <c r="BU27" s="3"/>
      <c r="BV27" s="3"/>
      <c r="BW27" s="3"/>
      <c r="BX27" s="3"/>
    </row>
    <row r="28" spans="1:76" ht="15">
      <c r="A28" s="65" t="s">
        <v>237</v>
      </c>
      <c r="B28" s="66"/>
      <c r="C28" s="66" t="s">
        <v>64</v>
      </c>
      <c r="D28" s="67">
        <v>190.455716555328</v>
      </c>
      <c r="E28" s="69"/>
      <c r="F28" s="101" t="s">
        <v>431</v>
      </c>
      <c r="G28" s="66"/>
      <c r="H28" s="70" t="s">
        <v>237</v>
      </c>
      <c r="I28" s="71"/>
      <c r="J28" s="71"/>
      <c r="K28" s="70" t="s">
        <v>1279</v>
      </c>
      <c r="L28" s="74">
        <v>466.0762740320287</v>
      </c>
      <c r="M28" s="75">
        <v>8242.8671875</v>
      </c>
      <c r="N28" s="75">
        <v>7629.599609375</v>
      </c>
      <c r="O28" s="76"/>
      <c r="P28" s="77"/>
      <c r="Q28" s="77"/>
      <c r="R28" s="87"/>
      <c r="S28" s="48">
        <v>2</v>
      </c>
      <c r="T28" s="48">
        <v>2</v>
      </c>
      <c r="U28" s="49">
        <v>136</v>
      </c>
      <c r="V28" s="49">
        <v>0.003067</v>
      </c>
      <c r="W28" s="49">
        <v>0.000423</v>
      </c>
      <c r="X28" s="49">
        <v>1.383572</v>
      </c>
      <c r="Y28" s="49">
        <v>0</v>
      </c>
      <c r="Z28" s="49">
        <v>0</v>
      </c>
      <c r="AA28" s="72">
        <v>28</v>
      </c>
      <c r="AB28" s="72"/>
      <c r="AC28" s="73"/>
      <c r="AD28" s="79" t="s">
        <v>804</v>
      </c>
      <c r="AE28" s="79">
        <v>4220</v>
      </c>
      <c r="AF28" s="79">
        <v>1775</v>
      </c>
      <c r="AG28" s="79">
        <v>6634</v>
      </c>
      <c r="AH28" s="79">
        <v>15524</v>
      </c>
      <c r="AI28" s="79"/>
      <c r="AJ28" s="79" t="s">
        <v>901</v>
      </c>
      <c r="AK28" s="79" t="s">
        <v>974</v>
      </c>
      <c r="AL28" s="83" t="s">
        <v>1008</v>
      </c>
      <c r="AM28" s="79"/>
      <c r="AN28" s="81">
        <v>43360.283784722225</v>
      </c>
      <c r="AO28" s="83" t="s">
        <v>1060</v>
      </c>
      <c r="AP28" s="79" t="b">
        <v>1</v>
      </c>
      <c r="AQ28" s="79" t="b">
        <v>0</v>
      </c>
      <c r="AR28" s="79" t="b">
        <v>0</v>
      </c>
      <c r="AS28" s="79" t="s">
        <v>742</v>
      </c>
      <c r="AT28" s="79">
        <v>0</v>
      </c>
      <c r="AU28" s="79"/>
      <c r="AV28" s="79" t="b">
        <v>0</v>
      </c>
      <c r="AW28" s="79" t="s">
        <v>1152</v>
      </c>
      <c r="AX28" s="83" t="s">
        <v>1178</v>
      </c>
      <c r="AY28" s="79" t="s">
        <v>66</v>
      </c>
      <c r="AZ28" s="79" t="str">
        <f>REPLACE(INDEX(GroupVertices[Group],MATCH(Vertices[[#This Row],[Vertex]],GroupVertices[Vertex],0)),1,1,"")</f>
        <v>3</v>
      </c>
      <c r="BA28" s="48"/>
      <c r="BB28" s="48"/>
      <c r="BC28" s="48"/>
      <c r="BD28" s="48"/>
      <c r="BE28" s="48" t="s">
        <v>381</v>
      </c>
      <c r="BF28" s="48" t="s">
        <v>381</v>
      </c>
      <c r="BG28" s="120" t="s">
        <v>1766</v>
      </c>
      <c r="BH28" s="120" t="s">
        <v>1795</v>
      </c>
      <c r="BI28" s="120" t="s">
        <v>1690</v>
      </c>
      <c r="BJ28" s="120" t="s">
        <v>1690</v>
      </c>
      <c r="BK28" s="120">
        <v>0</v>
      </c>
      <c r="BL28" s="123">
        <v>0</v>
      </c>
      <c r="BM28" s="120">
        <v>2</v>
      </c>
      <c r="BN28" s="123">
        <v>2.5316455696202533</v>
      </c>
      <c r="BO28" s="120">
        <v>0</v>
      </c>
      <c r="BP28" s="123">
        <v>0</v>
      </c>
      <c r="BQ28" s="120">
        <v>77</v>
      </c>
      <c r="BR28" s="123">
        <v>97.46835443037975</v>
      </c>
      <c r="BS28" s="120">
        <v>79</v>
      </c>
      <c r="BT28" s="2"/>
      <c r="BU28" s="3"/>
      <c r="BV28" s="3"/>
      <c r="BW28" s="3"/>
      <c r="BX28" s="3"/>
    </row>
    <row r="29" spans="1:76" ht="15">
      <c r="A29" s="65" t="s">
        <v>238</v>
      </c>
      <c r="B29" s="66"/>
      <c r="C29" s="66" t="s">
        <v>64</v>
      </c>
      <c r="D29" s="67">
        <v>162.4491319411213</v>
      </c>
      <c r="E29" s="69"/>
      <c r="F29" s="101" t="s">
        <v>432</v>
      </c>
      <c r="G29" s="66"/>
      <c r="H29" s="70" t="s">
        <v>238</v>
      </c>
      <c r="I29" s="71"/>
      <c r="J29" s="71"/>
      <c r="K29" s="70" t="s">
        <v>1280</v>
      </c>
      <c r="L29" s="74">
        <v>1</v>
      </c>
      <c r="M29" s="75">
        <v>9230.890625</v>
      </c>
      <c r="N29" s="75">
        <v>6863.72021484375</v>
      </c>
      <c r="O29" s="76"/>
      <c r="P29" s="77"/>
      <c r="Q29" s="77"/>
      <c r="R29" s="87"/>
      <c r="S29" s="48">
        <v>0</v>
      </c>
      <c r="T29" s="48">
        <v>1</v>
      </c>
      <c r="U29" s="49">
        <v>0</v>
      </c>
      <c r="V29" s="49">
        <v>0.002538</v>
      </c>
      <c r="W29" s="49">
        <v>7.6E-05</v>
      </c>
      <c r="X29" s="49">
        <v>0.542012</v>
      </c>
      <c r="Y29" s="49">
        <v>0</v>
      </c>
      <c r="Z29" s="49">
        <v>0</v>
      </c>
      <c r="AA29" s="72">
        <v>29</v>
      </c>
      <c r="AB29" s="72"/>
      <c r="AC29" s="73"/>
      <c r="AD29" s="79" t="s">
        <v>805</v>
      </c>
      <c r="AE29" s="79">
        <v>39</v>
      </c>
      <c r="AF29" s="79">
        <v>29</v>
      </c>
      <c r="AG29" s="79">
        <v>42</v>
      </c>
      <c r="AH29" s="79">
        <v>489</v>
      </c>
      <c r="AI29" s="79"/>
      <c r="AJ29" s="79" t="s">
        <v>902</v>
      </c>
      <c r="AK29" s="79"/>
      <c r="AL29" s="79"/>
      <c r="AM29" s="79"/>
      <c r="AN29" s="81">
        <v>43492.73407407408</v>
      </c>
      <c r="AO29" s="83" t="s">
        <v>1061</v>
      </c>
      <c r="AP29" s="79" t="b">
        <v>1</v>
      </c>
      <c r="AQ29" s="79" t="b">
        <v>0</v>
      </c>
      <c r="AR29" s="79" t="b">
        <v>0</v>
      </c>
      <c r="AS29" s="79" t="s">
        <v>742</v>
      </c>
      <c r="AT29" s="79">
        <v>0</v>
      </c>
      <c r="AU29" s="79"/>
      <c r="AV29" s="79" t="b">
        <v>0</v>
      </c>
      <c r="AW29" s="79" t="s">
        <v>1152</v>
      </c>
      <c r="AX29" s="83" t="s">
        <v>1179</v>
      </c>
      <c r="AY29" s="79" t="s">
        <v>66</v>
      </c>
      <c r="AZ29" s="79" t="str">
        <f>REPLACE(INDEX(GroupVertices[Group],MATCH(Vertices[[#This Row],[Vertex]],GroupVertices[Vertex],0)),1,1,"")</f>
        <v>3</v>
      </c>
      <c r="BA29" s="48"/>
      <c r="BB29" s="48"/>
      <c r="BC29" s="48"/>
      <c r="BD29" s="48"/>
      <c r="BE29" s="48" t="s">
        <v>381</v>
      </c>
      <c r="BF29" s="48" t="s">
        <v>381</v>
      </c>
      <c r="BG29" s="120" t="s">
        <v>1767</v>
      </c>
      <c r="BH29" s="120" t="s">
        <v>1767</v>
      </c>
      <c r="BI29" s="120" t="s">
        <v>1813</v>
      </c>
      <c r="BJ29" s="120" t="s">
        <v>1813</v>
      </c>
      <c r="BK29" s="120">
        <v>0</v>
      </c>
      <c r="BL29" s="123">
        <v>0</v>
      </c>
      <c r="BM29" s="120">
        <v>0</v>
      </c>
      <c r="BN29" s="123">
        <v>0</v>
      </c>
      <c r="BO29" s="120">
        <v>0</v>
      </c>
      <c r="BP29" s="123">
        <v>0</v>
      </c>
      <c r="BQ29" s="120">
        <v>38</v>
      </c>
      <c r="BR29" s="123">
        <v>100</v>
      </c>
      <c r="BS29" s="120">
        <v>38</v>
      </c>
      <c r="BT29" s="2"/>
      <c r="BU29" s="3"/>
      <c r="BV29" s="3"/>
      <c r="BW29" s="3"/>
      <c r="BX29" s="3"/>
    </row>
    <row r="30" spans="1:76" ht="15">
      <c r="A30" s="65" t="s">
        <v>239</v>
      </c>
      <c r="B30" s="66"/>
      <c r="C30" s="66" t="s">
        <v>64</v>
      </c>
      <c r="D30" s="67">
        <v>173.16413682215799</v>
      </c>
      <c r="E30" s="69"/>
      <c r="F30" s="101" t="s">
        <v>433</v>
      </c>
      <c r="G30" s="66"/>
      <c r="H30" s="70" t="s">
        <v>239</v>
      </c>
      <c r="I30" s="71"/>
      <c r="J30" s="71"/>
      <c r="K30" s="70" t="s">
        <v>1281</v>
      </c>
      <c r="L30" s="74">
        <v>1</v>
      </c>
      <c r="M30" s="75">
        <v>2373.242431640625</v>
      </c>
      <c r="N30" s="75">
        <v>9575.3134765625</v>
      </c>
      <c r="O30" s="76"/>
      <c r="P30" s="77"/>
      <c r="Q30" s="77"/>
      <c r="R30" s="87"/>
      <c r="S30" s="48">
        <v>0</v>
      </c>
      <c r="T30" s="48">
        <v>1</v>
      </c>
      <c r="U30" s="49">
        <v>0</v>
      </c>
      <c r="V30" s="49">
        <v>0.003817</v>
      </c>
      <c r="W30" s="49">
        <v>0.026294</v>
      </c>
      <c r="X30" s="49">
        <v>0.506819</v>
      </c>
      <c r="Y30" s="49">
        <v>0</v>
      </c>
      <c r="Z30" s="49">
        <v>0</v>
      </c>
      <c r="AA30" s="72">
        <v>30</v>
      </c>
      <c r="AB30" s="72"/>
      <c r="AC30" s="73"/>
      <c r="AD30" s="79" t="s">
        <v>806</v>
      </c>
      <c r="AE30" s="79">
        <v>111</v>
      </c>
      <c r="AF30" s="79">
        <v>697</v>
      </c>
      <c r="AG30" s="79">
        <v>21762</v>
      </c>
      <c r="AH30" s="79">
        <v>14700</v>
      </c>
      <c r="AI30" s="79"/>
      <c r="AJ30" s="79" t="s">
        <v>903</v>
      </c>
      <c r="AK30" s="79"/>
      <c r="AL30" s="79"/>
      <c r="AM30" s="79"/>
      <c r="AN30" s="81">
        <v>43029.654710648145</v>
      </c>
      <c r="AO30" s="83" t="s">
        <v>1062</v>
      </c>
      <c r="AP30" s="79" t="b">
        <v>1</v>
      </c>
      <c r="AQ30" s="79" t="b">
        <v>0</v>
      </c>
      <c r="AR30" s="79" t="b">
        <v>0</v>
      </c>
      <c r="AS30" s="79" t="s">
        <v>741</v>
      </c>
      <c r="AT30" s="79">
        <v>1</v>
      </c>
      <c r="AU30" s="79"/>
      <c r="AV30" s="79" t="b">
        <v>0</v>
      </c>
      <c r="AW30" s="79" t="s">
        <v>1152</v>
      </c>
      <c r="AX30" s="83" t="s">
        <v>1180</v>
      </c>
      <c r="AY30" s="79" t="s">
        <v>66</v>
      </c>
      <c r="AZ30" s="79" t="str">
        <f>REPLACE(INDEX(GroupVertices[Group],MATCH(Vertices[[#This Row],[Vertex]],GroupVertices[Vertex],0)),1,1,"")</f>
        <v>1</v>
      </c>
      <c r="BA30" s="48"/>
      <c r="BB30" s="48"/>
      <c r="BC30" s="48"/>
      <c r="BD30" s="48"/>
      <c r="BE30" s="48" t="s">
        <v>383</v>
      </c>
      <c r="BF30" s="48" t="s">
        <v>383</v>
      </c>
      <c r="BG30" s="120" t="s">
        <v>1583</v>
      </c>
      <c r="BH30" s="120" t="s">
        <v>1583</v>
      </c>
      <c r="BI30" s="120" t="s">
        <v>1688</v>
      </c>
      <c r="BJ30" s="120" t="s">
        <v>1688</v>
      </c>
      <c r="BK30" s="120">
        <v>0</v>
      </c>
      <c r="BL30" s="123">
        <v>0</v>
      </c>
      <c r="BM30" s="120">
        <v>2</v>
      </c>
      <c r="BN30" s="123">
        <v>12.5</v>
      </c>
      <c r="BO30" s="120">
        <v>0</v>
      </c>
      <c r="BP30" s="123">
        <v>0</v>
      </c>
      <c r="BQ30" s="120">
        <v>14</v>
      </c>
      <c r="BR30" s="123">
        <v>87.5</v>
      </c>
      <c r="BS30" s="120">
        <v>16</v>
      </c>
      <c r="BT30" s="2"/>
      <c r="BU30" s="3"/>
      <c r="BV30" s="3"/>
      <c r="BW30" s="3"/>
      <c r="BX30" s="3"/>
    </row>
    <row r="31" spans="1:76" ht="15">
      <c r="A31" s="65" t="s">
        <v>301</v>
      </c>
      <c r="B31" s="66"/>
      <c r="C31" s="66" t="s">
        <v>64</v>
      </c>
      <c r="D31" s="67">
        <v>165.97802576421722</v>
      </c>
      <c r="E31" s="69"/>
      <c r="F31" s="101" t="s">
        <v>1140</v>
      </c>
      <c r="G31" s="66"/>
      <c r="H31" s="70" t="s">
        <v>301</v>
      </c>
      <c r="I31" s="71"/>
      <c r="J31" s="71"/>
      <c r="K31" s="70" t="s">
        <v>1282</v>
      </c>
      <c r="L31" s="74">
        <v>8767.915745209335</v>
      </c>
      <c r="M31" s="75">
        <v>2226.503662109375</v>
      </c>
      <c r="N31" s="75">
        <v>7338.74853515625</v>
      </c>
      <c r="O31" s="76"/>
      <c r="P31" s="77"/>
      <c r="Q31" s="77"/>
      <c r="R31" s="87"/>
      <c r="S31" s="48">
        <v>25</v>
      </c>
      <c r="T31" s="48">
        <v>1</v>
      </c>
      <c r="U31" s="49">
        <v>2563.666667</v>
      </c>
      <c r="V31" s="49">
        <v>0.005155</v>
      </c>
      <c r="W31" s="49">
        <v>0.1464</v>
      </c>
      <c r="X31" s="49">
        <v>10.494697</v>
      </c>
      <c r="Y31" s="49">
        <v>0</v>
      </c>
      <c r="Z31" s="49">
        <v>0</v>
      </c>
      <c r="AA31" s="72">
        <v>31</v>
      </c>
      <c r="AB31" s="72"/>
      <c r="AC31" s="73"/>
      <c r="AD31" s="79" t="s">
        <v>807</v>
      </c>
      <c r="AE31" s="79">
        <v>0</v>
      </c>
      <c r="AF31" s="79">
        <v>249</v>
      </c>
      <c r="AG31" s="79">
        <v>286</v>
      </c>
      <c r="AH31" s="79">
        <v>1028</v>
      </c>
      <c r="AI31" s="79"/>
      <c r="AJ31" s="79" t="s">
        <v>904</v>
      </c>
      <c r="AK31" s="79" t="s">
        <v>753</v>
      </c>
      <c r="AL31" s="83" t="s">
        <v>1009</v>
      </c>
      <c r="AM31" s="79"/>
      <c r="AN31" s="81">
        <v>42188.48583333333</v>
      </c>
      <c r="AO31" s="83" t="s">
        <v>1063</v>
      </c>
      <c r="AP31" s="79" t="b">
        <v>0</v>
      </c>
      <c r="AQ31" s="79" t="b">
        <v>0</v>
      </c>
      <c r="AR31" s="79" t="b">
        <v>1</v>
      </c>
      <c r="AS31" s="79" t="s">
        <v>742</v>
      </c>
      <c r="AT31" s="79">
        <v>2</v>
      </c>
      <c r="AU31" s="83" t="s">
        <v>1128</v>
      </c>
      <c r="AV31" s="79" t="b">
        <v>0</v>
      </c>
      <c r="AW31" s="79" t="s">
        <v>1152</v>
      </c>
      <c r="AX31" s="83" t="s">
        <v>1181</v>
      </c>
      <c r="AY31" s="79" t="s">
        <v>66</v>
      </c>
      <c r="AZ31" s="79" t="str">
        <f>REPLACE(INDEX(GroupVertices[Group],MATCH(Vertices[[#This Row],[Vertex]],GroupVertices[Vertex],0)),1,1,"")</f>
        <v>1</v>
      </c>
      <c r="BA31" s="48"/>
      <c r="BB31" s="48"/>
      <c r="BC31" s="48"/>
      <c r="BD31" s="48"/>
      <c r="BE31" s="48" t="s">
        <v>383</v>
      </c>
      <c r="BF31" s="48" t="s">
        <v>383</v>
      </c>
      <c r="BG31" s="120" t="s">
        <v>1583</v>
      </c>
      <c r="BH31" s="120" t="s">
        <v>1583</v>
      </c>
      <c r="BI31" s="120" t="s">
        <v>1688</v>
      </c>
      <c r="BJ31" s="120" t="s">
        <v>1688</v>
      </c>
      <c r="BK31" s="120">
        <v>0</v>
      </c>
      <c r="BL31" s="123">
        <v>0</v>
      </c>
      <c r="BM31" s="120">
        <v>2</v>
      </c>
      <c r="BN31" s="123">
        <v>12.5</v>
      </c>
      <c r="BO31" s="120">
        <v>0</v>
      </c>
      <c r="BP31" s="123">
        <v>0</v>
      </c>
      <c r="BQ31" s="120">
        <v>14</v>
      </c>
      <c r="BR31" s="123">
        <v>87.5</v>
      </c>
      <c r="BS31" s="120">
        <v>16</v>
      </c>
      <c r="BT31" s="2"/>
      <c r="BU31" s="3"/>
      <c r="BV31" s="3"/>
      <c r="BW31" s="3"/>
      <c r="BX31" s="3"/>
    </row>
    <row r="32" spans="1:76" ht="15">
      <c r="A32" s="65" t="s">
        <v>240</v>
      </c>
      <c r="B32" s="66"/>
      <c r="C32" s="66" t="s">
        <v>64</v>
      </c>
      <c r="D32" s="67">
        <v>166.39507685240127</v>
      </c>
      <c r="E32" s="69"/>
      <c r="F32" s="101" t="s">
        <v>434</v>
      </c>
      <c r="G32" s="66"/>
      <c r="H32" s="70" t="s">
        <v>240</v>
      </c>
      <c r="I32" s="71"/>
      <c r="J32" s="71"/>
      <c r="K32" s="70" t="s">
        <v>1283</v>
      </c>
      <c r="L32" s="74">
        <v>1</v>
      </c>
      <c r="M32" s="75">
        <v>3750.446044921875</v>
      </c>
      <c r="N32" s="75">
        <v>6047.59619140625</v>
      </c>
      <c r="O32" s="76"/>
      <c r="P32" s="77"/>
      <c r="Q32" s="77"/>
      <c r="R32" s="87"/>
      <c r="S32" s="48">
        <v>0</v>
      </c>
      <c r="T32" s="48">
        <v>1</v>
      </c>
      <c r="U32" s="49">
        <v>0</v>
      </c>
      <c r="V32" s="49">
        <v>0.003817</v>
      </c>
      <c r="W32" s="49">
        <v>0.026294</v>
      </c>
      <c r="X32" s="49">
        <v>0.506819</v>
      </c>
      <c r="Y32" s="49">
        <v>0</v>
      </c>
      <c r="Z32" s="49">
        <v>0</v>
      </c>
      <c r="AA32" s="72">
        <v>32</v>
      </c>
      <c r="AB32" s="72"/>
      <c r="AC32" s="73"/>
      <c r="AD32" s="79" t="s">
        <v>808</v>
      </c>
      <c r="AE32" s="79">
        <v>399</v>
      </c>
      <c r="AF32" s="79">
        <v>275</v>
      </c>
      <c r="AG32" s="79">
        <v>274</v>
      </c>
      <c r="AH32" s="79">
        <v>297</v>
      </c>
      <c r="AI32" s="79"/>
      <c r="AJ32" s="79" t="s">
        <v>905</v>
      </c>
      <c r="AK32" s="79" t="s">
        <v>975</v>
      </c>
      <c r="AL32" s="83" t="s">
        <v>1010</v>
      </c>
      <c r="AM32" s="79"/>
      <c r="AN32" s="81">
        <v>40951.50267361111</v>
      </c>
      <c r="AO32" s="83" t="s">
        <v>1064</v>
      </c>
      <c r="AP32" s="79" t="b">
        <v>0</v>
      </c>
      <c r="AQ32" s="79" t="b">
        <v>0</v>
      </c>
      <c r="AR32" s="79" t="b">
        <v>1</v>
      </c>
      <c r="AS32" s="79" t="s">
        <v>1126</v>
      </c>
      <c r="AT32" s="79">
        <v>3</v>
      </c>
      <c r="AU32" s="83" t="s">
        <v>1133</v>
      </c>
      <c r="AV32" s="79" t="b">
        <v>0</v>
      </c>
      <c r="AW32" s="79" t="s">
        <v>1152</v>
      </c>
      <c r="AX32" s="83" t="s">
        <v>1182</v>
      </c>
      <c r="AY32" s="79" t="s">
        <v>66</v>
      </c>
      <c r="AZ32" s="79" t="str">
        <f>REPLACE(INDEX(GroupVertices[Group],MATCH(Vertices[[#This Row],[Vertex]],GroupVertices[Vertex],0)),1,1,"")</f>
        <v>1</v>
      </c>
      <c r="BA32" s="48"/>
      <c r="BB32" s="48"/>
      <c r="BC32" s="48"/>
      <c r="BD32" s="48"/>
      <c r="BE32" s="48" t="s">
        <v>383</v>
      </c>
      <c r="BF32" s="48" t="s">
        <v>383</v>
      </c>
      <c r="BG32" s="120" t="s">
        <v>1583</v>
      </c>
      <c r="BH32" s="120" t="s">
        <v>1583</v>
      </c>
      <c r="BI32" s="120" t="s">
        <v>1688</v>
      </c>
      <c r="BJ32" s="120" t="s">
        <v>1688</v>
      </c>
      <c r="BK32" s="120">
        <v>0</v>
      </c>
      <c r="BL32" s="123">
        <v>0</v>
      </c>
      <c r="BM32" s="120">
        <v>2</v>
      </c>
      <c r="BN32" s="123">
        <v>12.5</v>
      </c>
      <c r="BO32" s="120">
        <v>0</v>
      </c>
      <c r="BP32" s="123">
        <v>0</v>
      </c>
      <c r="BQ32" s="120">
        <v>14</v>
      </c>
      <c r="BR32" s="123">
        <v>87.5</v>
      </c>
      <c r="BS32" s="120">
        <v>16</v>
      </c>
      <c r="BT32" s="2"/>
      <c r="BU32" s="3"/>
      <c r="BV32" s="3"/>
      <c r="BW32" s="3"/>
      <c r="BX32" s="3"/>
    </row>
    <row r="33" spans="1:76" ht="15">
      <c r="A33" s="65" t="s">
        <v>241</v>
      </c>
      <c r="B33" s="66"/>
      <c r="C33" s="66" t="s">
        <v>64</v>
      </c>
      <c r="D33" s="67">
        <v>273.59324694217406</v>
      </c>
      <c r="E33" s="69"/>
      <c r="F33" s="101" t="s">
        <v>435</v>
      </c>
      <c r="G33" s="66"/>
      <c r="H33" s="70" t="s">
        <v>241</v>
      </c>
      <c r="I33" s="71"/>
      <c r="J33" s="71"/>
      <c r="K33" s="70" t="s">
        <v>1284</v>
      </c>
      <c r="L33" s="74">
        <v>1</v>
      </c>
      <c r="M33" s="75">
        <v>3219.160888671875</v>
      </c>
      <c r="N33" s="75">
        <v>5470.806640625</v>
      </c>
      <c r="O33" s="76"/>
      <c r="P33" s="77"/>
      <c r="Q33" s="77"/>
      <c r="R33" s="87"/>
      <c r="S33" s="48">
        <v>0</v>
      </c>
      <c r="T33" s="48">
        <v>1</v>
      </c>
      <c r="U33" s="49">
        <v>0</v>
      </c>
      <c r="V33" s="49">
        <v>0.003817</v>
      </c>
      <c r="W33" s="49">
        <v>0.026294</v>
      </c>
      <c r="X33" s="49">
        <v>0.506819</v>
      </c>
      <c r="Y33" s="49">
        <v>0</v>
      </c>
      <c r="Z33" s="49">
        <v>0</v>
      </c>
      <c r="AA33" s="72">
        <v>33</v>
      </c>
      <c r="AB33" s="72"/>
      <c r="AC33" s="73"/>
      <c r="AD33" s="79" t="s">
        <v>809</v>
      </c>
      <c r="AE33" s="79">
        <v>209</v>
      </c>
      <c r="AF33" s="79">
        <v>6958</v>
      </c>
      <c r="AG33" s="79">
        <v>93498</v>
      </c>
      <c r="AH33" s="79">
        <v>16836</v>
      </c>
      <c r="AI33" s="79"/>
      <c r="AJ33" s="79" t="s">
        <v>906</v>
      </c>
      <c r="AK33" s="79"/>
      <c r="AL33" s="83" t="s">
        <v>1011</v>
      </c>
      <c r="AM33" s="79"/>
      <c r="AN33" s="81">
        <v>41295.226481481484</v>
      </c>
      <c r="AO33" s="79"/>
      <c r="AP33" s="79" t="b">
        <v>0</v>
      </c>
      <c r="AQ33" s="79" t="b">
        <v>0</v>
      </c>
      <c r="AR33" s="79" t="b">
        <v>1</v>
      </c>
      <c r="AS33" s="79" t="s">
        <v>742</v>
      </c>
      <c r="AT33" s="79">
        <v>11</v>
      </c>
      <c r="AU33" s="83" t="s">
        <v>1128</v>
      </c>
      <c r="AV33" s="79" t="b">
        <v>0</v>
      </c>
      <c r="AW33" s="79" t="s">
        <v>1152</v>
      </c>
      <c r="AX33" s="83" t="s">
        <v>1183</v>
      </c>
      <c r="AY33" s="79" t="s">
        <v>66</v>
      </c>
      <c r="AZ33" s="79" t="str">
        <f>REPLACE(INDEX(GroupVertices[Group],MATCH(Vertices[[#This Row],[Vertex]],GroupVertices[Vertex],0)),1,1,"")</f>
        <v>1</v>
      </c>
      <c r="BA33" s="48"/>
      <c r="BB33" s="48"/>
      <c r="BC33" s="48"/>
      <c r="BD33" s="48"/>
      <c r="BE33" s="48" t="s">
        <v>383</v>
      </c>
      <c r="BF33" s="48" t="s">
        <v>383</v>
      </c>
      <c r="BG33" s="120" t="s">
        <v>1583</v>
      </c>
      <c r="BH33" s="120" t="s">
        <v>1583</v>
      </c>
      <c r="BI33" s="120" t="s">
        <v>1688</v>
      </c>
      <c r="BJ33" s="120" t="s">
        <v>1688</v>
      </c>
      <c r="BK33" s="120">
        <v>0</v>
      </c>
      <c r="BL33" s="123">
        <v>0</v>
      </c>
      <c r="BM33" s="120">
        <v>2</v>
      </c>
      <c r="BN33" s="123">
        <v>12.5</v>
      </c>
      <c r="BO33" s="120">
        <v>0</v>
      </c>
      <c r="BP33" s="123">
        <v>0</v>
      </c>
      <c r="BQ33" s="120">
        <v>14</v>
      </c>
      <c r="BR33" s="123">
        <v>87.5</v>
      </c>
      <c r="BS33" s="120">
        <v>16</v>
      </c>
      <c r="BT33" s="2"/>
      <c r="BU33" s="3"/>
      <c r="BV33" s="3"/>
      <c r="BW33" s="3"/>
      <c r="BX33" s="3"/>
    </row>
    <row r="34" spans="1:76" ht="15">
      <c r="A34" s="65" t="s">
        <v>242</v>
      </c>
      <c r="B34" s="66"/>
      <c r="C34" s="66" t="s">
        <v>64</v>
      </c>
      <c r="D34" s="67">
        <v>535.4050877629539</v>
      </c>
      <c r="E34" s="69"/>
      <c r="F34" s="101" t="s">
        <v>436</v>
      </c>
      <c r="G34" s="66"/>
      <c r="H34" s="70" t="s">
        <v>242</v>
      </c>
      <c r="I34" s="71"/>
      <c r="J34" s="71"/>
      <c r="K34" s="70" t="s">
        <v>1285</v>
      </c>
      <c r="L34" s="74">
        <v>1</v>
      </c>
      <c r="M34" s="75">
        <v>1044.3409423828125</v>
      </c>
      <c r="N34" s="75">
        <v>5589.115234375</v>
      </c>
      <c r="O34" s="76"/>
      <c r="P34" s="77"/>
      <c r="Q34" s="77"/>
      <c r="R34" s="87"/>
      <c r="S34" s="48">
        <v>0</v>
      </c>
      <c r="T34" s="48">
        <v>1</v>
      </c>
      <c r="U34" s="49">
        <v>0</v>
      </c>
      <c r="V34" s="49">
        <v>0.003817</v>
      </c>
      <c r="W34" s="49">
        <v>0.026294</v>
      </c>
      <c r="X34" s="49">
        <v>0.506819</v>
      </c>
      <c r="Y34" s="49">
        <v>0</v>
      </c>
      <c r="Z34" s="49">
        <v>0</v>
      </c>
      <c r="AA34" s="72">
        <v>34</v>
      </c>
      <c r="AB34" s="72"/>
      <c r="AC34" s="73"/>
      <c r="AD34" s="79" t="s">
        <v>810</v>
      </c>
      <c r="AE34" s="79">
        <v>334</v>
      </c>
      <c r="AF34" s="79">
        <v>23280</v>
      </c>
      <c r="AG34" s="79">
        <v>102923</v>
      </c>
      <c r="AH34" s="79">
        <v>541</v>
      </c>
      <c r="AI34" s="79"/>
      <c r="AJ34" s="79"/>
      <c r="AK34" s="79" t="s">
        <v>976</v>
      </c>
      <c r="AL34" s="79"/>
      <c r="AM34" s="79"/>
      <c r="AN34" s="81">
        <v>40408.880011574074</v>
      </c>
      <c r="AO34" s="83" t="s">
        <v>1065</v>
      </c>
      <c r="AP34" s="79" t="b">
        <v>0</v>
      </c>
      <c r="AQ34" s="79" t="b">
        <v>0</v>
      </c>
      <c r="AR34" s="79" t="b">
        <v>1</v>
      </c>
      <c r="AS34" s="79" t="s">
        <v>741</v>
      </c>
      <c r="AT34" s="79">
        <v>28</v>
      </c>
      <c r="AU34" s="83" t="s">
        <v>1134</v>
      </c>
      <c r="AV34" s="79" t="b">
        <v>0</v>
      </c>
      <c r="AW34" s="79" t="s">
        <v>1152</v>
      </c>
      <c r="AX34" s="83" t="s">
        <v>1184</v>
      </c>
      <c r="AY34" s="79" t="s">
        <v>66</v>
      </c>
      <c r="AZ34" s="79" t="str">
        <f>REPLACE(INDEX(GroupVertices[Group],MATCH(Vertices[[#This Row],[Vertex]],GroupVertices[Vertex],0)),1,1,"")</f>
        <v>1</v>
      </c>
      <c r="BA34" s="48"/>
      <c r="BB34" s="48"/>
      <c r="BC34" s="48"/>
      <c r="BD34" s="48"/>
      <c r="BE34" s="48" t="s">
        <v>383</v>
      </c>
      <c r="BF34" s="48" t="s">
        <v>383</v>
      </c>
      <c r="BG34" s="120" t="s">
        <v>1583</v>
      </c>
      <c r="BH34" s="120" t="s">
        <v>1583</v>
      </c>
      <c r="BI34" s="120" t="s">
        <v>1688</v>
      </c>
      <c r="BJ34" s="120" t="s">
        <v>1688</v>
      </c>
      <c r="BK34" s="120">
        <v>0</v>
      </c>
      <c r="BL34" s="123">
        <v>0</v>
      </c>
      <c r="BM34" s="120">
        <v>2</v>
      </c>
      <c r="BN34" s="123">
        <v>12.5</v>
      </c>
      <c r="BO34" s="120">
        <v>0</v>
      </c>
      <c r="BP34" s="123">
        <v>0</v>
      </c>
      <c r="BQ34" s="120">
        <v>14</v>
      </c>
      <c r="BR34" s="123">
        <v>87.5</v>
      </c>
      <c r="BS34" s="120">
        <v>16</v>
      </c>
      <c r="BT34" s="2"/>
      <c r="BU34" s="3"/>
      <c r="BV34" s="3"/>
      <c r="BW34" s="3"/>
      <c r="BX34" s="3"/>
    </row>
    <row r="35" spans="1:76" ht="15">
      <c r="A35" s="65" t="s">
        <v>243</v>
      </c>
      <c r="B35" s="66"/>
      <c r="C35" s="66" t="s">
        <v>64</v>
      </c>
      <c r="D35" s="67">
        <v>186.28520567348735</v>
      </c>
      <c r="E35" s="69"/>
      <c r="F35" s="101" t="s">
        <v>437</v>
      </c>
      <c r="G35" s="66"/>
      <c r="H35" s="70" t="s">
        <v>243</v>
      </c>
      <c r="I35" s="71"/>
      <c r="J35" s="71"/>
      <c r="K35" s="70" t="s">
        <v>1286</v>
      </c>
      <c r="L35" s="74">
        <v>1</v>
      </c>
      <c r="M35" s="75">
        <v>2491.7509765625</v>
      </c>
      <c r="N35" s="75">
        <v>5098.3603515625</v>
      </c>
      <c r="O35" s="76"/>
      <c r="P35" s="77"/>
      <c r="Q35" s="77"/>
      <c r="R35" s="87"/>
      <c r="S35" s="48">
        <v>0</v>
      </c>
      <c r="T35" s="48">
        <v>1</v>
      </c>
      <c r="U35" s="49">
        <v>0</v>
      </c>
      <c r="V35" s="49">
        <v>0.003817</v>
      </c>
      <c r="W35" s="49">
        <v>0.026294</v>
      </c>
      <c r="X35" s="49">
        <v>0.506819</v>
      </c>
      <c r="Y35" s="49">
        <v>0</v>
      </c>
      <c r="Z35" s="49">
        <v>0</v>
      </c>
      <c r="AA35" s="72">
        <v>35</v>
      </c>
      <c r="AB35" s="72"/>
      <c r="AC35" s="73"/>
      <c r="AD35" s="79" t="s">
        <v>811</v>
      </c>
      <c r="AE35" s="79">
        <v>71</v>
      </c>
      <c r="AF35" s="79">
        <v>1515</v>
      </c>
      <c r="AG35" s="79">
        <v>31454</v>
      </c>
      <c r="AH35" s="79">
        <v>2669</v>
      </c>
      <c r="AI35" s="79"/>
      <c r="AJ35" s="79" t="s">
        <v>907</v>
      </c>
      <c r="AK35" s="79"/>
      <c r="AL35" s="83" t="s">
        <v>1012</v>
      </c>
      <c r="AM35" s="79"/>
      <c r="AN35" s="81">
        <v>40792.30699074074</v>
      </c>
      <c r="AO35" s="83" t="s">
        <v>1066</v>
      </c>
      <c r="AP35" s="79" t="b">
        <v>0</v>
      </c>
      <c r="AQ35" s="79" t="b">
        <v>0</v>
      </c>
      <c r="AR35" s="79" t="b">
        <v>0</v>
      </c>
      <c r="AS35" s="79" t="s">
        <v>741</v>
      </c>
      <c r="AT35" s="79">
        <v>15</v>
      </c>
      <c r="AU35" s="83" t="s">
        <v>1128</v>
      </c>
      <c r="AV35" s="79" t="b">
        <v>0</v>
      </c>
      <c r="AW35" s="79" t="s">
        <v>1152</v>
      </c>
      <c r="AX35" s="83" t="s">
        <v>1185</v>
      </c>
      <c r="AY35" s="79" t="s">
        <v>66</v>
      </c>
      <c r="AZ35" s="79" t="str">
        <f>REPLACE(INDEX(GroupVertices[Group],MATCH(Vertices[[#This Row],[Vertex]],GroupVertices[Vertex],0)),1,1,"")</f>
        <v>1</v>
      </c>
      <c r="BA35" s="48"/>
      <c r="BB35" s="48"/>
      <c r="BC35" s="48"/>
      <c r="BD35" s="48"/>
      <c r="BE35" s="48" t="s">
        <v>383</v>
      </c>
      <c r="BF35" s="48" t="s">
        <v>383</v>
      </c>
      <c r="BG35" s="120" t="s">
        <v>1583</v>
      </c>
      <c r="BH35" s="120" t="s">
        <v>1583</v>
      </c>
      <c r="BI35" s="120" t="s">
        <v>1688</v>
      </c>
      <c r="BJ35" s="120" t="s">
        <v>1688</v>
      </c>
      <c r="BK35" s="120">
        <v>0</v>
      </c>
      <c r="BL35" s="123">
        <v>0</v>
      </c>
      <c r="BM35" s="120">
        <v>2</v>
      </c>
      <c r="BN35" s="123">
        <v>12.5</v>
      </c>
      <c r="BO35" s="120">
        <v>0</v>
      </c>
      <c r="BP35" s="123">
        <v>0</v>
      </c>
      <c r="BQ35" s="120">
        <v>14</v>
      </c>
      <c r="BR35" s="123">
        <v>87.5</v>
      </c>
      <c r="BS35" s="120">
        <v>16</v>
      </c>
      <c r="BT35" s="2"/>
      <c r="BU35" s="3"/>
      <c r="BV35" s="3"/>
      <c r="BW35" s="3"/>
      <c r="BX35" s="3"/>
    </row>
    <row r="36" spans="1:76" ht="15">
      <c r="A36" s="65" t="s">
        <v>244</v>
      </c>
      <c r="B36" s="66"/>
      <c r="C36" s="66" t="s">
        <v>64</v>
      </c>
      <c r="D36" s="67">
        <v>260.52029937025054</v>
      </c>
      <c r="E36" s="69"/>
      <c r="F36" s="101" t="s">
        <v>438</v>
      </c>
      <c r="G36" s="66"/>
      <c r="H36" s="70" t="s">
        <v>244</v>
      </c>
      <c r="I36" s="71"/>
      <c r="J36" s="71"/>
      <c r="K36" s="70" t="s">
        <v>1287</v>
      </c>
      <c r="L36" s="74">
        <v>1</v>
      </c>
      <c r="M36" s="75">
        <v>1537.92578125</v>
      </c>
      <c r="N36" s="75">
        <v>9436.3330078125</v>
      </c>
      <c r="O36" s="76"/>
      <c r="P36" s="77"/>
      <c r="Q36" s="77"/>
      <c r="R36" s="87"/>
      <c r="S36" s="48">
        <v>0</v>
      </c>
      <c r="T36" s="48">
        <v>1</v>
      </c>
      <c r="U36" s="49">
        <v>0</v>
      </c>
      <c r="V36" s="49">
        <v>0.003817</v>
      </c>
      <c r="W36" s="49">
        <v>0.026294</v>
      </c>
      <c r="X36" s="49">
        <v>0.506819</v>
      </c>
      <c r="Y36" s="49">
        <v>0</v>
      </c>
      <c r="Z36" s="49">
        <v>0</v>
      </c>
      <c r="AA36" s="72">
        <v>36</v>
      </c>
      <c r="AB36" s="72"/>
      <c r="AC36" s="73"/>
      <c r="AD36" s="79" t="s">
        <v>812</v>
      </c>
      <c r="AE36" s="79">
        <v>147</v>
      </c>
      <c r="AF36" s="79">
        <v>6143</v>
      </c>
      <c r="AG36" s="79">
        <v>63133</v>
      </c>
      <c r="AH36" s="79">
        <v>3508</v>
      </c>
      <c r="AI36" s="79"/>
      <c r="AJ36" s="79" t="s">
        <v>908</v>
      </c>
      <c r="AK36" s="79" t="s">
        <v>977</v>
      </c>
      <c r="AL36" s="79"/>
      <c r="AM36" s="79"/>
      <c r="AN36" s="81">
        <v>40740.69144675926</v>
      </c>
      <c r="AO36" s="83" t="s">
        <v>1067</v>
      </c>
      <c r="AP36" s="79" t="b">
        <v>0</v>
      </c>
      <c r="AQ36" s="79" t="b">
        <v>0</v>
      </c>
      <c r="AR36" s="79" t="b">
        <v>1</v>
      </c>
      <c r="AS36" s="79" t="s">
        <v>741</v>
      </c>
      <c r="AT36" s="79">
        <v>19</v>
      </c>
      <c r="AU36" s="83" t="s">
        <v>1135</v>
      </c>
      <c r="AV36" s="79" t="b">
        <v>0</v>
      </c>
      <c r="AW36" s="79" t="s">
        <v>1152</v>
      </c>
      <c r="AX36" s="83" t="s">
        <v>1186</v>
      </c>
      <c r="AY36" s="79" t="s">
        <v>66</v>
      </c>
      <c r="AZ36" s="79" t="str">
        <f>REPLACE(INDEX(GroupVertices[Group],MATCH(Vertices[[#This Row],[Vertex]],GroupVertices[Vertex],0)),1,1,"")</f>
        <v>1</v>
      </c>
      <c r="BA36" s="48"/>
      <c r="BB36" s="48"/>
      <c r="BC36" s="48"/>
      <c r="BD36" s="48"/>
      <c r="BE36" s="48" t="s">
        <v>383</v>
      </c>
      <c r="BF36" s="48" t="s">
        <v>383</v>
      </c>
      <c r="BG36" s="120" t="s">
        <v>1583</v>
      </c>
      <c r="BH36" s="120" t="s">
        <v>1583</v>
      </c>
      <c r="BI36" s="120" t="s">
        <v>1688</v>
      </c>
      <c r="BJ36" s="120" t="s">
        <v>1688</v>
      </c>
      <c r="BK36" s="120">
        <v>0</v>
      </c>
      <c r="BL36" s="123">
        <v>0</v>
      </c>
      <c r="BM36" s="120">
        <v>2</v>
      </c>
      <c r="BN36" s="123">
        <v>12.5</v>
      </c>
      <c r="BO36" s="120">
        <v>0</v>
      </c>
      <c r="BP36" s="123">
        <v>0</v>
      </c>
      <c r="BQ36" s="120">
        <v>14</v>
      </c>
      <c r="BR36" s="123">
        <v>87.5</v>
      </c>
      <c r="BS36" s="120">
        <v>16</v>
      </c>
      <c r="BT36" s="2"/>
      <c r="BU36" s="3"/>
      <c r="BV36" s="3"/>
      <c r="BW36" s="3"/>
      <c r="BX36" s="3"/>
    </row>
    <row r="37" spans="1:76" ht="15">
      <c r="A37" s="65" t="s">
        <v>245</v>
      </c>
      <c r="B37" s="66"/>
      <c r="C37" s="66" t="s">
        <v>64</v>
      </c>
      <c r="D37" s="67">
        <v>178.3772754244588</v>
      </c>
      <c r="E37" s="69"/>
      <c r="F37" s="101" t="s">
        <v>439</v>
      </c>
      <c r="G37" s="66"/>
      <c r="H37" s="70" t="s">
        <v>245</v>
      </c>
      <c r="I37" s="71"/>
      <c r="J37" s="71"/>
      <c r="K37" s="70" t="s">
        <v>1288</v>
      </c>
      <c r="L37" s="74">
        <v>1</v>
      </c>
      <c r="M37" s="75">
        <v>2045.2528076171875</v>
      </c>
      <c r="N37" s="75">
        <v>8653.23828125</v>
      </c>
      <c r="O37" s="76"/>
      <c r="P37" s="77"/>
      <c r="Q37" s="77"/>
      <c r="R37" s="87"/>
      <c r="S37" s="48">
        <v>0</v>
      </c>
      <c r="T37" s="48">
        <v>1</v>
      </c>
      <c r="U37" s="49">
        <v>0</v>
      </c>
      <c r="V37" s="49">
        <v>0.003817</v>
      </c>
      <c r="W37" s="49">
        <v>0.026294</v>
      </c>
      <c r="X37" s="49">
        <v>0.506819</v>
      </c>
      <c r="Y37" s="49">
        <v>0</v>
      </c>
      <c r="Z37" s="49">
        <v>0</v>
      </c>
      <c r="AA37" s="72">
        <v>37</v>
      </c>
      <c r="AB37" s="72"/>
      <c r="AC37" s="73"/>
      <c r="AD37" s="79" t="s">
        <v>813</v>
      </c>
      <c r="AE37" s="79">
        <v>179</v>
      </c>
      <c r="AF37" s="79">
        <v>1022</v>
      </c>
      <c r="AG37" s="79">
        <v>9042</v>
      </c>
      <c r="AH37" s="79">
        <v>5868</v>
      </c>
      <c r="AI37" s="79"/>
      <c r="AJ37" s="79" t="s">
        <v>909</v>
      </c>
      <c r="AK37" s="79" t="s">
        <v>978</v>
      </c>
      <c r="AL37" s="79"/>
      <c r="AM37" s="79"/>
      <c r="AN37" s="81">
        <v>40788.4096412037</v>
      </c>
      <c r="AO37" s="83" t="s">
        <v>1068</v>
      </c>
      <c r="AP37" s="79" t="b">
        <v>0</v>
      </c>
      <c r="AQ37" s="79" t="b">
        <v>0</v>
      </c>
      <c r="AR37" s="79" t="b">
        <v>1</v>
      </c>
      <c r="AS37" s="79" t="s">
        <v>741</v>
      </c>
      <c r="AT37" s="79">
        <v>2</v>
      </c>
      <c r="AU37" s="83" t="s">
        <v>1136</v>
      </c>
      <c r="AV37" s="79" t="b">
        <v>0</v>
      </c>
      <c r="AW37" s="79" t="s">
        <v>1152</v>
      </c>
      <c r="AX37" s="83" t="s">
        <v>1187</v>
      </c>
      <c r="AY37" s="79" t="s">
        <v>66</v>
      </c>
      <c r="AZ37" s="79" t="str">
        <f>REPLACE(INDEX(GroupVertices[Group],MATCH(Vertices[[#This Row],[Vertex]],GroupVertices[Vertex],0)),1,1,"")</f>
        <v>1</v>
      </c>
      <c r="BA37" s="48"/>
      <c r="BB37" s="48"/>
      <c r="BC37" s="48"/>
      <c r="BD37" s="48"/>
      <c r="BE37" s="48" t="s">
        <v>383</v>
      </c>
      <c r="BF37" s="48" t="s">
        <v>383</v>
      </c>
      <c r="BG37" s="120" t="s">
        <v>1583</v>
      </c>
      <c r="BH37" s="120" t="s">
        <v>1583</v>
      </c>
      <c r="BI37" s="120" t="s">
        <v>1688</v>
      </c>
      <c r="BJ37" s="120" t="s">
        <v>1688</v>
      </c>
      <c r="BK37" s="120">
        <v>0</v>
      </c>
      <c r="BL37" s="123">
        <v>0</v>
      </c>
      <c r="BM37" s="120">
        <v>2</v>
      </c>
      <c r="BN37" s="123">
        <v>12.5</v>
      </c>
      <c r="BO37" s="120">
        <v>0</v>
      </c>
      <c r="BP37" s="123">
        <v>0</v>
      </c>
      <c r="BQ37" s="120">
        <v>14</v>
      </c>
      <c r="BR37" s="123">
        <v>87.5</v>
      </c>
      <c r="BS37" s="120">
        <v>16</v>
      </c>
      <c r="BT37" s="2"/>
      <c r="BU37" s="3"/>
      <c r="BV37" s="3"/>
      <c r="BW37" s="3"/>
      <c r="BX37" s="3"/>
    </row>
    <row r="38" spans="1:76" ht="15">
      <c r="A38" s="65" t="s">
        <v>246</v>
      </c>
      <c r="B38" s="66"/>
      <c r="C38" s="66" t="s">
        <v>64</v>
      </c>
      <c r="D38" s="67">
        <v>183.46209061501062</v>
      </c>
      <c r="E38" s="69"/>
      <c r="F38" s="101" t="s">
        <v>440</v>
      </c>
      <c r="G38" s="66"/>
      <c r="H38" s="70" t="s">
        <v>246</v>
      </c>
      <c r="I38" s="71"/>
      <c r="J38" s="71"/>
      <c r="K38" s="70" t="s">
        <v>1289</v>
      </c>
      <c r="L38" s="74">
        <v>1</v>
      </c>
      <c r="M38" s="75">
        <v>3117.074462890625</v>
      </c>
      <c r="N38" s="75">
        <v>9309.2021484375</v>
      </c>
      <c r="O38" s="76"/>
      <c r="P38" s="77"/>
      <c r="Q38" s="77"/>
      <c r="R38" s="87"/>
      <c r="S38" s="48">
        <v>0</v>
      </c>
      <c r="T38" s="48">
        <v>1</v>
      </c>
      <c r="U38" s="49">
        <v>0</v>
      </c>
      <c r="V38" s="49">
        <v>0.003817</v>
      </c>
      <c r="W38" s="49">
        <v>0.026294</v>
      </c>
      <c r="X38" s="49">
        <v>0.506819</v>
      </c>
      <c r="Y38" s="49">
        <v>0</v>
      </c>
      <c r="Z38" s="49">
        <v>0</v>
      </c>
      <c r="AA38" s="72">
        <v>38</v>
      </c>
      <c r="AB38" s="72"/>
      <c r="AC38" s="73"/>
      <c r="AD38" s="79" t="s">
        <v>814</v>
      </c>
      <c r="AE38" s="79">
        <v>96</v>
      </c>
      <c r="AF38" s="79">
        <v>1339</v>
      </c>
      <c r="AG38" s="79">
        <v>10696</v>
      </c>
      <c r="AH38" s="79">
        <v>27</v>
      </c>
      <c r="AI38" s="79"/>
      <c r="AJ38" s="79" t="s">
        <v>910</v>
      </c>
      <c r="AK38" s="79" t="s">
        <v>979</v>
      </c>
      <c r="AL38" s="79"/>
      <c r="AM38" s="79"/>
      <c r="AN38" s="81">
        <v>40113.8383912037</v>
      </c>
      <c r="AO38" s="83" t="s">
        <v>1069</v>
      </c>
      <c r="AP38" s="79" t="b">
        <v>0</v>
      </c>
      <c r="AQ38" s="79" t="b">
        <v>0</v>
      </c>
      <c r="AR38" s="79" t="b">
        <v>1</v>
      </c>
      <c r="AS38" s="79" t="s">
        <v>741</v>
      </c>
      <c r="AT38" s="79">
        <v>16</v>
      </c>
      <c r="AU38" s="83" t="s">
        <v>1128</v>
      </c>
      <c r="AV38" s="79" t="b">
        <v>0</v>
      </c>
      <c r="AW38" s="79" t="s">
        <v>1152</v>
      </c>
      <c r="AX38" s="83" t="s">
        <v>1188</v>
      </c>
      <c r="AY38" s="79" t="s">
        <v>66</v>
      </c>
      <c r="AZ38" s="79" t="str">
        <f>REPLACE(INDEX(GroupVertices[Group],MATCH(Vertices[[#This Row],[Vertex]],GroupVertices[Vertex],0)),1,1,"")</f>
        <v>1</v>
      </c>
      <c r="BA38" s="48"/>
      <c r="BB38" s="48"/>
      <c r="BC38" s="48"/>
      <c r="BD38" s="48"/>
      <c r="BE38" s="48" t="s">
        <v>383</v>
      </c>
      <c r="BF38" s="48" t="s">
        <v>383</v>
      </c>
      <c r="BG38" s="120" t="s">
        <v>1583</v>
      </c>
      <c r="BH38" s="120" t="s">
        <v>1583</v>
      </c>
      <c r="BI38" s="120" t="s">
        <v>1688</v>
      </c>
      <c r="BJ38" s="120" t="s">
        <v>1688</v>
      </c>
      <c r="BK38" s="120">
        <v>0</v>
      </c>
      <c r="BL38" s="123">
        <v>0</v>
      </c>
      <c r="BM38" s="120">
        <v>2</v>
      </c>
      <c r="BN38" s="123">
        <v>12.5</v>
      </c>
      <c r="BO38" s="120">
        <v>0</v>
      </c>
      <c r="BP38" s="123">
        <v>0</v>
      </c>
      <c r="BQ38" s="120">
        <v>14</v>
      </c>
      <c r="BR38" s="123">
        <v>87.5</v>
      </c>
      <c r="BS38" s="120">
        <v>16</v>
      </c>
      <c r="BT38" s="2"/>
      <c r="BU38" s="3"/>
      <c r="BV38" s="3"/>
      <c r="BW38" s="3"/>
      <c r="BX38" s="3"/>
    </row>
    <row r="39" spans="1:76" ht="15">
      <c r="A39" s="65" t="s">
        <v>247</v>
      </c>
      <c r="B39" s="66"/>
      <c r="C39" s="66" t="s">
        <v>64</v>
      </c>
      <c r="D39" s="67">
        <v>162.57745535287023</v>
      </c>
      <c r="E39" s="69"/>
      <c r="F39" s="101" t="s">
        <v>441</v>
      </c>
      <c r="G39" s="66"/>
      <c r="H39" s="70" t="s">
        <v>247</v>
      </c>
      <c r="I39" s="71"/>
      <c r="J39" s="71"/>
      <c r="K39" s="70" t="s">
        <v>1290</v>
      </c>
      <c r="L39" s="74">
        <v>201.62113895763068</v>
      </c>
      <c r="M39" s="75">
        <v>4464.27392578125</v>
      </c>
      <c r="N39" s="75">
        <v>821.8984375</v>
      </c>
      <c r="O39" s="76"/>
      <c r="P39" s="77"/>
      <c r="Q39" s="77"/>
      <c r="R39" s="87"/>
      <c r="S39" s="48">
        <v>0</v>
      </c>
      <c r="T39" s="48">
        <v>2</v>
      </c>
      <c r="U39" s="49">
        <v>58.666667</v>
      </c>
      <c r="V39" s="49">
        <v>0.003937</v>
      </c>
      <c r="W39" s="49">
        <v>0.03149</v>
      </c>
      <c r="X39" s="49">
        <v>0.821347</v>
      </c>
      <c r="Y39" s="49">
        <v>0</v>
      </c>
      <c r="Z39" s="49">
        <v>0</v>
      </c>
      <c r="AA39" s="72">
        <v>39</v>
      </c>
      <c r="AB39" s="72"/>
      <c r="AC39" s="73"/>
      <c r="AD39" s="79" t="s">
        <v>815</v>
      </c>
      <c r="AE39" s="79">
        <v>18</v>
      </c>
      <c r="AF39" s="79">
        <v>37</v>
      </c>
      <c r="AG39" s="79">
        <v>1120</v>
      </c>
      <c r="AH39" s="79">
        <v>98</v>
      </c>
      <c r="AI39" s="79"/>
      <c r="AJ39" s="79" t="s">
        <v>911</v>
      </c>
      <c r="AK39" s="79" t="s">
        <v>980</v>
      </c>
      <c r="AL39" s="79"/>
      <c r="AM39" s="79"/>
      <c r="AN39" s="81">
        <v>42662.716527777775</v>
      </c>
      <c r="AO39" s="83" t="s">
        <v>1070</v>
      </c>
      <c r="AP39" s="79" t="b">
        <v>1</v>
      </c>
      <c r="AQ39" s="79" t="b">
        <v>0</v>
      </c>
      <c r="AR39" s="79" t="b">
        <v>1</v>
      </c>
      <c r="AS39" s="79" t="s">
        <v>742</v>
      </c>
      <c r="AT39" s="79">
        <v>0</v>
      </c>
      <c r="AU39" s="79"/>
      <c r="AV39" s="79" t="b">
        <v>0</v>
      </c>
      <c r="AW39" s="79" t="s">
        <v>1152</v>
      </c>
      <c r="AX39" s="83" t="s">
        <v>1189</v>
      </c>
      <c r="AY39" s="79" t="s">
        <v>66</v>
      </c>
      <c r="AZ39" s="79" t="str">
        <f>REPLACE(INDEX(GroupVertices[Group],MATCH(Vertices[[#This Row],[Vertex]],GroupVertices[Vertex],0)),1,1,"")</f>
        <v>8</v>
      </c>
      <c r="BA39" s="48"/>
      <c r="BB39" s="48"/>
      <c r="BC39" s="48"/>
      <c r="BD39" s="48"/>
      <c r="BE39" s="48" t="s">
        <v>383</v>
      </c>
      <c r="BF39" s="48" t="s">
        <v>383</v>
      </c>
      <c r="BG39" s="120" t="s">
        <v>1768</v>
      </c>
      <c r="BH39" s="120" t="s">
        <v>1796</v>
      </c>
      <c r="BI39" s="120" t="s">
        <v>1814</v>
      </c>
      <c r="BJ39" s="120" t="s">
        <v>1814</v>
      </c>
      <c r="BK39" s="120">
        <v>0</v>
      </c>
      <c r="BL39" s="123">
        <v>0</v>
      </c>
      <c r="BM39" s="120">
        <v>5</v>
      </c>
      <c r="BN39" s="123">
        <v>8.771929824561404</v>
      </c>
      <c r="BO39" s="120">
        <v>0</v>
      </c>
      <c r="BP39" s="123">
        <v>0</v>
      </c>
      <c r="BQ39" s="120">
        <v>52</v>
      </c>
      <c r="BR39" s="123">
        <v>91.2280701754386</v>
      </c>
      <c r="BS39" s="120">
        <v>57</v>
      </c>
      <c r="BT39" s="2"/>
      <c r="BU39" s="3"/>
      <c r="BV39" s="3"/>
      <c r="BW39" s="3"/>
      <c r="BX39" s="3"/>
    </row>
    <row r="40" spans="1:76" ht="15">
      <c r="A40" s="65" t="s">
        <v>300</v>
      </c>
      <c r="B40" s="66"/>
      <c r="C40" s="66" t="s">
        <v>64</v>
      </c>
      <c r="D40" s="67">
        <v>162.56141492640162</v>
      </c>
      <c r="E40" s="69"/>
      <c r="F40" s="101" t="s">
        <v>487</v>
      </c>
      <c r="G40" s="66"/>
      <c r="H40" s="70" t="s">
        <v>300</v>
      </c>
      <c r="I40" s="71"/>
      <c r="J40" s="71"/>
      <c r="K40" s="70" t="s">
        <v>1291</v>
      </c>
      <c r="L40" s="74">
        <v>1812.289705642083</v>
      </c>
      <c r="M40" s="75">
        <v>5455.65869140625</v>
      </c>
      <c r="N40" s="75">
        <v>1186.322021484375</v>
      </c>
      <c r="O40" s="76"/>
      <c r="P40" s="77"/>
      <c r="Q40" s="77"/>
      <c r="R40" s="87"/>
      <c r="S40" s="48">
        <v>7</v>
      </c>
      <c r="T40" s="48">
        <v>1</v>
      </c>
      <c r="U40" s="49">
        <v>529.666667</v>
      </c>
      <c r="V40" s="49">
        <v>0.004348</v>
      </c>
      <c r="W40" s="49">
        <v>0.028931</v>
      </c>
      <c r="X40" s="49">
        <v>2.590231</v>
      </c>
      <c r="Y40" s="49">
        <v>0</v>
      </c>
      <c r="Z40" s="49">
        <v>0</v>
      </c>
      <c r="AA40" s="72">
        <v>40</v>
      </c>
      <c r="AB40" s="72"/>
      <c r="AC40" s="73"/>
      <c r="AD40" s="79" t="s">
        <v>816</v>
      </c>
      <c r="AE40" s="79">
        <v>28</v>
      </c>
      <c r="AF40" s="79">
        <v>36</v>
      </c>
      <c r="AG40" s="79">
        <v>11</v>
      </c>
      <c r="AH40" s="79">
        <v>32</v>
      </c>
      <c r="AI40" s="79"/>
      <c r="AJ40" s="79" t="s">
        <v>912</v>
      </c>
      <c r="AK40" s="79" t="s">
        <v>753</v>
      </c>
      <c r="AL40" s="79"/>
      <c r="AM40" s="79"/>
      <c r="AN40" s="81">
        <v>42023.32745370371</v>
      </c>
      <c r="AO40" s="83" t="s">
        <v>1071</v>
      </c>
      <c r="AP40" s="79" t="b">
        <v>1</v>
      </c>
      <c r="AQ40" s="79" t="b">
        <v>0</v>
      </c>
      <c r="AR40" s="79" t="b">
        <v>0</v>
      </c>
      <c r="AS40" s="79" t="s">
        <v>742</v>
      </c>
      <c r="AT40" s="79">
        <v>0</v>
      </c>
      <c r="AU40" s="83" t="s">
        <v>1128</v>
      </c>
      <c r="AV40" s="79" t="b">
        <v>0</v>
      </c>
      <c r="AW40" s="79" t="s">
        <v>1152</v>
      </c>
      <c r="AX40" s="83" t="s">
        <v>1190</v>
      </c>
      <c r="AY40" s="79" t="s">
        <v>66</v>
      </c>
      <c r="AZ40" s="79" t="str">
        <f>REPLACE(INDEX(GroupVertices[Group],MATCH(Vertices[[#This Row],[Vertex]],GroupVertices[Vertex],0)),1,1,"")</f>
        <v>8</v>
      </c>
      <c r="BA40" s="48"/>
      <c r="BB40" s="48"/>
      <c r="BC40" s="48"/>
      <c r="BD40" s="48"/>
      <c r="BE40" s="48" t="s">
        <v>395</v>
      </c>
      <c r="BF40" s="48" t="s">
        <v>1756</v>
      </c>
      <c r="BG40" s="120" t="s">
        <v>1769</v>
      </c>
      <c r="BH40" s="120" t="s">
        <v>1797</v>
      </c>
      <c r="BI40" s="120" t="s">
        <v>1815</v>
      </c>
      <c r="BJ40" s="120" t="s">
        <v>1836</v>
      </c>
      <c r="BK40" s="120">
        <v>0</v>
      </c>
      <c r="BL40" s="123">
        <v>0</v>
      </c>
      <c r="BM40" s="120">
        <v>4</v>
      </c>
      <c r="BN40" s="123">
        <v>6.153846153846154</v>
      </c>
      <c r="BO40" s="120">
        <v>0</v>
      </c>
      <c r="BP40" s="123">
        <v>0</v>
      </c>
      <c r="BQ40" s="120">
        <v>61</v>
      </c>
      <c r="BR40" s="123">
        <v>93.84615384615384</v>
      </c>
      <c r="BS40" s="120">
        <v>65</v>
      </c>
      <c r="BT40" s="2"/>
      <c r="BU40" s="3"/>
      <c r="BV40" s="3"/>
      <c r="BW40" s="3"/>
      <c r="BX40" s="3"/>
    </row>
    <row r="41" spans="1:76" ht="15">
      <c r="A41" s="65" t="s">
        <v>248</v>
      </c>
      <c r="B41" s="66"/>
      <c r="C41" s="66" t="s">
        <v>64</v>
      </c>
      <c r="D41" s="67">
        <v>165.67325766131347</v>
      </c>
      <c r="E41" s="69"/>
      <c r="F41" s="101" t="s">
        <v>442</v>
      </c>
      <c r="G41" s="66"/>
      <c r="H41" s="70" t="s">
        <v>248</v>
      </c>
      <c r="I41" s="71"/>
      <c r="J41" s="71"/>
      <c r="K41" s="70" t="s">
        <v>1292</v>
      </c>
      <c r="L41" s="74">
        <v>1</v>
      </c>
      <c r="M41" s="75">
        <v>738.3689575195312</v>
      </c>
      <c r="N41" s="75">
        <v>848.7848510742188</v>
      </c>
      <c r="O41" s="76"/>
      <c r="P41" s="77"/>
      <c r="Q41" s="77"/>
      <c r="R41" s="87"/>
      <c r="S41" s="48">
        <v>1</v>
      </c>
      <c r="T41" s="48">
        <v>1</v>
      </c>
      <c r="U41" s="49">
        <v>0</v>
      </c>
      <c r="V41" s="49">
        <v>0</v>
      </c>
      <c r="W41" s="49">
        <v>0</v>
      </c>
      <c r="X41" s="49">
        <v>0.999995</v>
      </c>
      <c r="Y41" s="49">
        <v>0</v>
      </c>
      <c r="Z41" s="49" t="s">
        <v>2071</v>
      </c>
      <c r="AA41" s="72">
        <v>41</v>
      </c>
      <c r="AB41" s="72"/>
      <c r="AC41" s="73"/>
      <c r="AD41" s="79" t="s">
        <v>817</v>
      </c>
      <c r="AE41" s="79">
        <v>369</v>
      </c>
      <c r="AF41" s="79">
        <v>230</v>
      </c>
      <c r="AG41" s="79">
        <v>6694</v>
      </c>
      <c r="AH41" s="79">
        <v>0</v>
      </c>
      <c r="AI41" s="79"/>
      <c r="AJ41" s="79" t="s">
        <v>913</v>
      </c>
      <c r="AK41" s="79" t="s">
        <v>980</v>
      </c>
      <c r="AL41" s="79"/>
      <c r="AM41" s="79"/>
      <c r="AN41" s="81">
        <v>40618.531180555554</v>
      </c>
      <c r="AO41" s="83" t="s">
        <v>1072</v>
      </c>
      <c r="AP41" s="79" t="b">
        <v>0</v>
      </c>
      <c r="AQ41" s="79" t="b">
        <v>0</v>
      </c>
      <c r="AR41" s="79" t="b">
        <v>1</v>
      </c>
      <c r="AS41" s="79" t="s">
        <v>741</v>
      </c>
      <c r="AT41" s="79">
        <v>3</v>
      </c>
      <c r="AU41" s="83" t="s">
        <v>1128</v>
      </c>
      <c r="AV41" s="79" t="b">
        <v>0</v>
      </c>
      <c r="AW41" s="79" t="s">
        <v>1152</v>
      </c>
      <c r="AX41" s="83" t="s">
        <v>1191</v>
      </c>
      <c r="AY41" s="79" t="s">
        <v>66</v>
      </c>
      <c r="AZ41" s="79" t="str">
        <f>REPLACE(INDEX(GroupVertices[Group],MATCH(Vertices[[#This Row],[Vertex]],GroupVertices[Vertex],0)),1,1,"")</f>
        <v>2</v>
      </c>
      <c r="BA41" s="48" t="s">
        <v>366</v>
      </c>
      <c r="BB41" s="48" t="s">
        <v>366</v>
      </c>
      <c r="BC41" s="48" t="s">
        <v>376</v>
      </c>
      <c r="BD41" s="48" t="s">
        <v>376</v>
      </c>
      <c r="BE41" s="48" t="s">
        <v>384</v>
      </c>
      <c r="BF41" s="48" t="s">
        <v>384</v>
      </c>
      <c r="BG41" s="120" t="s">
        <v>1770</v>
      </c>
      <c r="BH41" s="120" t="s">
        <v>1770</v>
      </c>
      <c r="BI41" s="120" t="s">
        <v>1613</v>
      </c>
      <c r="BJ41" s="120" t="s">
        <v>1613</v>
      </c>
      <c r="BK41" s="120">
        <v>0</v>
      </c>
      <c r="BL41" s="123">
        <v>0</v>
      </c>
      <c r="BM41" s="120">
        <v>0</v>
      </c>
      <c r="BN41" s="123">
        <v>0</v>
      </c>
      <c r="BO41" s="120">
        <v>0</v>
      </c>
      <c r="BP41" s="123">
        <v>0</v>
      </c>
      <c r="BQ41" s="120">
        <v>2</v>
      </c>
      <c r="BR41" s="123">
        <v>100</v>
      </c>
      <c r="BS41" s="120">
        <v>2</v>
      </c>
      <c r="BT41" s="2"/>
      <c r="BU41" s="3"/>
      <c r="BV41" s="3"/>
      <c r="BW41" s="3"/>
      <c r="BX41" s="3"/>
    </row>
    <row r="42" spans="1:76" ht="15">
      <c r="A42" s="65" t="s">
        <v>249</v>
      </c>
      <c r="B42" s="66"/>
      <c r="C42" s="66" t="s">
        <v>64</v>
      </c>
      <c r="D42" s="67">
        <v>170.100415366652</v>
      </c>
      <c r="E42" s="69"/>
      <c r="F42" s="101" t="s">
        <v>443</v>
      </c>
      <c r="G42" s="66"/>
      <c r="H42" s="70" t="s">
        <v>249</v>
      </c>
      <c r="I42" s="71"/>
      <c r="J42" s="71"/>
      <c r="K42" s="70" t="s">
        <v>1293</v>
      </c>
      <c r="L42" s="74">
        <v>1</v>
      </c>
      <c r="M42" s="75">
        <v>7363.56884765625</v>
      </c>
      <c r="N42" s="75">
        <v>4293.35595703125</v>
      </c>
      <c r="O42" s="76"/>
      <c r="P42" s="77"/>
      <c r="Q42" s="77"/>
      <c r="R42" s="87"/>
      <c r="S42" s="48">
        <v>0</v>
      </c>
      <c r="T42" s="48">
        <v>2</v>
      </c>
      <c r="U42" s="49">
        <v>0</v>
      </c>
      <c r="V42" s="49">
        <v>0.002865</v>
      </c>
      <c r="W42" s="49">
        <v>0.000944</v>
      </c>
      <c r="X42" s="49">
        <v>0.759379</v>
      </c>
      <c r="Y42" s="49">
        <v>0.5</v>
      </c>
      <c r="Z42" s="49">
        <v>0</v>
      </c>
      <c r="AA42" s="72">
        <v>42</v>
      </c>
      <c r="AB42" s="72"/>
      <c r="AC42" s="73"/>
      <c r="AD42" s="79" t="s">
        <v>818</v>
      </c>
      <c r="AE42" s="79">
        <v>383</v>
      </c>
      <c r="AF42" s="79">
        <v>506</v>
      </c>
      <c r="AG42" s="79">
        <v>1192</v>
      </c>
      <c r="AH42" s="79">
        <v>3647</v>
      </c>
      <c r="AI42" s="79"/>
      <c r="AJ42" s="79" t="s">
        <v>914</v>
      </c>
      <c r="AK42" s="79" t="s">
        <v>753</v>
      </c>
      <c r="AL42" s="79"/>
      <c r="AM42" s="79"/>
      <c r="AN42" s="81">
        <v>40629.75885416667</v>
      </c>
      <c r="AO42" s="83" t="s">
        <v>1073</v>
      </c>
      <c r="AP42" s="79" t="b">
        <v>0</v>
      </c>
      <c r="AQ42" s="79" t="b">
        <v>0</v>
      </c>
      <c r="AR42" s="79" t="b">
        <v>0</v>
      </c>
      <c r="AS42" s="79" t="s">
        <v>741</v>
      </c>
      <c r="AT42" s="79">
        <v>5</v>
      </c>
      <c r="AU42" s="83" t="s">
        <v>1128</v>
      </c>
      <c r="AV42" s="79" t="b">
        <v>0</v>
      </c>
      <c r="AW42" s="79" t="s">
        <v>1152</v>
      </c>
      <c r="AX42" s="83" t="s">
        <v>1192</v>
      </c>
      <c r="AY42" s="79" t="s">
        <v>66</v>
      </c>
      <c r="AZ42" s="79" t="str">
        <f>REPLACE(INDEX(GroupVertices[Group],MATCH(Vertices[[#This Row],[Vertex]],GroupVertices[Vertex],0)),1,1,"")</f>
        <v>7</v>
      </c>
      <c r="BA42" s="48" t="s">
        <v>367</v>
      </c>
      <c r="BB42" s="48" t="s">
        <v>367</v>
      </c>
      <c r="BC42" s="48" t="s">
        <v>377</v>
      </c>
      <c r="BD42" s="48" t="s">
        <v>377</v>
      </c>
      <c r="BE42" s="48" t="s">
        <v>384</v>
      </c>
      <c r="BF42" s="48" t="s">
        <v>384</v>
      </c>
      <c r="BG42" s="120" t="s">
        <v>1771</v>
      </c>
      <c r="BH42" s="120" t="s">
        <v>1798</v>
      </c>
      <c r="BI42" s="120" t="s">
        <v>1816</v>
      </c>
      <c r="BJ42" s="120" t="s">
        <v>1816</v>
      </c>
      <c r="BK42" s="120">
        <v>0</v>
      </c>
      <c r="BL42" s="123">
        <v>0</v>
      </c>
      <c r="BM42" s="120">
        <v>0</v>
      </c>
      <c r="BN42" s="123">
        <v>0</v>
      </c>
      <c r="BO42" s="120">
        <v>0</v>
      </c>
      <c r="BP42" s="123">
        <v>0</v>
      </c>
      <c r="BQ42" s="120">
        <v>37</v>
      </c>
      <c r="BR42" s="123">
        <v>100</v>
      </c>
      <c r="BS42" s="120">
        <v>37</v>
      </c>
      <c r="BT42" s="2"/>
      <c r="BU42" s="3"/>
      <c r="BV42" s="3"/>
      <c r="BW42" s="3"/>
      <c r="BX42" s="3"/>
    </row>
    <row r="43" spans="1:76" ht="15">
      <c r="A43" s="65" t="s">
        <v>310</v>
      </c>
      <c r="B43" s="66"/>
      <c r="C43" s="66" t="s">
        <v>64</v>
      </c>
      <c r="D43" s="67">
        <v>1000</v>
      </c>
      <c r="E43" s="69"/>
      <c r="F43" s="101" t="s">
        <v>1141</v>
      </c>
      <c r="G43" s="66"/>
      <c r="H43" s="70" t="s">
        <v>310</v>
      </c>
      <c r="I43" s="71"/>
      <c r="J43" s="71"/>
      <c r="K43" s="70" t="s">
        <v>1294</v>
      </c>
      <c r="L43" s="74">
        <v>944.8312620061758</v>
      </c>
      <c r="M43" s="75">
        <v>7834.48193359375</v>
      </c>
      <c r="N43" s="75">
        <v>2429.135498046875</v>
      </c>
      <c r="O43" s="76"/>
      <c r="P43" s="77"/>
      <c r="Q43" s="77"/>
      <c r="R43" s="87"/>
      <c r="S43" s="48">
        <v>3</v>
      </c>
      <c r="T43" s="48">
        <v>0</v>
      </c>
      <c r="U43" s="49">
        <v>276</v>
      </c>
      <c r="V43" s="49">
        <v>0.003436</v>
      </c>
      <c r="W43" s="49">
        <v>0.003297</v>
      </c>
      <c r="X43" s="49">
        <v>1.058903</v>
      </c>
      <c r="Y43" s="49">
        <v>0.16666666666666666</v>
      </c>
      <c r="Z43" s="49">
        <v>0</v>
      </c>
      <c r="AA43" s="72">
        <v>43</v>
      </c>
      <c r="AB43" s="72"/>
      <c r="AC43" s="73"/>
      <c r="AD43" s="79" t="s">
        <v>819</v>
      </c>
      <c r="AE43" s="79">
        <v>562</v>
      </c>
      <c r="AF43" s="79">
        <v>1564196</v>
      </c>
      <c r="AG43" s="79">
        <v>29172</v>
      </c>
      <c r="AH43" s="79">
        <v>851</v>
      </c>
      <c r="AI43" s="79"/>
      <c r="AJ43" s="79" t="s">
        <v>915</v>
      </c>
      <c r="AK43" s="79"/>
      <c r="AL43" s="83" t="s">
        <v>1013</v>
      </c>
      <c r="AM43" s="79"/>
      <c r="AN43" s="81">
        <v>39682.7277662037</v>
      </c>
      <c r="AO43" s="83" t="s">
        <v>1074</v>
      </c>
      <c r="AP43" s="79" t="b">
        <v>0</v>
      </c>
      <c r="AQ43" s="79" t="b">
        <v>0</v>
      </c>
      <c r="AR43" s="79" t="b">
        <v>1</v>
      </c>
      <c r="AS43" s="79" t="s">
        <v>741</v>
      </c>
      <c r="AT43" s="79">
        <v>9750</v>
      </c>
      <c r="AU43" s="83" t="s">
        <v>1137</v>
      </c>
      <c r="AV43" s="79" t="b">
        <v>1</v>
      </c>
      <c r="AW43" s="79" t="s">
        <v>1152</v>
      </c>
      <c r="AX43" s="83" t="s">
        <v>1193</v>
      </c>
      <c r="AY43" s="79" t="s">
        <v>65</v>
      </c>
      <c r="AZ43" s="79"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250</v>
      </c>
      <c r="B44" s="66"/>
      <c r="C44" s="66" t="s">
        <v>64</v>
      </c>
      <c r="D44" s="67">
        <v>183.6224948796968</v>
      </c>
      <c r="E44" s="69"/>
      <c r="F44" s="101" t="s">
        <v>444</v>
      </c>
      <c r="G44" s="66"/>
      <c r="H44" s="70" t="s">
        <v>250</v>
      </c>
      <c r="I44" s="71"/>
      <c r="J44" s="71"/>
      <c r="K44" s="70" t="s">
        <v>1295</v>
      </c>
      <c r="L44" s="74">
        <v>1</v>
      </c>
      <c r="M44" s="75">
        <v>3775.635498046875</v>
      </c>
      <c r="N44" s="75">
        <v>8673.791015625</v>
      </c>
      <c r="O44" s="76"/>
      <c r="P44" s="77"/>
      <c r="Q44" s="77"/>
      <c r="R44" s="87"/>
      <c r="S44" s="48">
        <v>0</v>
      </c>
      <c r="T44" s="48">
        <v>1</v>
      </c>
      <c r="U44" s="49">
        <v>0</v>
      </c>
      <c r="V44" s="49">
        <v>0.003817</v>
      </c>
      <c r="W44" s="49">
        <v>0.026294</v>
      </c>
      <c r="X44" s="49">
        <v>0.506819</v>
      </c>
      <c r="Y44" s="49">
        <v>0</v>
      </c>
      <c r="Z44" s="49">
        <v>0</v>
      </c>
      <c r="AA44" s="72">
        <v>44</v>
      </c>
      <c r="AB44" s="72"/>
      <c r="AC44" s="73"/>
      <c r="AD44" s="79" t="s">
        <v>820</v>
      </c>
      <c r="AE44" s="79">
        <v>337</v>
      </c>
      <c r="AF44" s="79">
        <v>1349</v>
      </c>
      <c r="AG44" s="79">
        <v>56121</v>
      </c>
      <c r="AH44" s="79">
        <v>1444</v>
      </c>
      <c r="AI44" s="79"/>
      <c r="AJ44" s="79" t="s">
        <v>916</v>
      </c>
      <c r="AK44" s="79" t="s">
        <v>980</v>
      </c>
      <c r="AL44" s="83" t="s">
        <v>1014</v>
      </c>
      <c r="AM44" s="79"/>
      <c r="AN44" s="81">
        <v>40460.35811342593</v>
      </c>
      <c r="AO44" s="83" t="s">
        <v>1075</v>
      </c>
      <c r="AP44" s="79" t="b">
        <v>1</v>
      </c>
      <c r="AQ44" s="79" t="b">
        <v>0</v>
      </c>
      <c r="AR44" s="79" t="b">
        <v>0</v>
      </c>
      <c r="AS44" s="79" t="s">
        <v>744</v>
      </c>
      <c r="AT44" s="79">
        <v>37</v>
      </c>
      <c r="AU44" s="83" t="s">
        <v>1128</v>
      </c>
      <c r="AV44" s="79" t="b">
        <v>0</v>
      </c>
      <c r="AW44" s="79" t="s">
        <v>1152</v>
      </c>
      <c r="AX44" s="83" t="s">
        <v>1194</v>
      </c>
      <c r="AY44" s="79" t="s">
        <v>66</v>
      </c>
      <c r="AZ44" s="79" t="str">
        <f>REPLACE(INDEX(GroupVertices[Group],MATCH(Vertices[[#This Row],[Vertex]],GroupVertices[Vertex],0)),1,1,"")</f>
        <v>1</v>
      </c>
      <c r="BA44" s="48"/>
      <c r="BB44" s="48"/>
      <c r="BC44" s="48"/>
      <c r="BD44" s="48"/>
      <c r="BE44" s="48" t="s">
        <v>383</v>
      </c>
      <c r="BF44" s="48" t="s">
        <v>383</v>
      </c>
      <c r="BG44" s="120" t="s">
        <v>1583</v>
      </c>
      <c r="BH44" s="120" t="s">
        <v>1583</v>
      </c>
      <c r="BI44" s="120" t="s">
        <v>1688</v>
      </c>
      <c r="BJ44" s="120" t="s">
        <v>1688</v>
      </c>
      <c r="BK44" s="120">
        <v>0</v>
      </c>
      <c r="BL44" s="123">
        <v>0</v>
      </c>
      <c r="BM44" s="120">
        <v>2</v>
      </c>
      <c r="BN44" s="123">
        <v>12.5</v>
      </c>
      <c r="BO44" s="120">
        <v>0</v>
      </c>
      <c r="BP44" s="123">
        <v>0</v>
      </c>
      <c r="BQ44" s="120">
        <v>14</v>
      </c>
      <c r="BR44" s="123">
        <v>87.5</v>
      </c>
      <c r="BS44" s="120">
        <v>16</v>
      </c>
      <c r="BT44" s="2"/>
      <c r="BU44" s="3"/>
      <c r="BV44" s="3"/>
      <c r="BW44" s="3"/>
      <c r="BX44" s="3"/>
    </row>
    <row r="45" spans="1:76" ht="15">
      <c r="A45" s="65" t="s">
        <v>251</v>
      </c>
      <c r="B45" s="66"/>
      <c r="C45" s="66" t="s">
        <v>64</v>
      </c>
      <c r="D45" s="67">
        <v>167.06877476408323</v>
      </c>
      <c r="E45" s="69"/>
      <c r="F45" s="101" t="s">
        <v>445</v>
      </c>
      <c r="G45" s="66"/>
      <c r="H45" s="70" t="s">
        <v>251</v>
      </c>
      <c r="I45" s="71"/>
      <c r="J45" s="71"/>
      <c r="K45" s="70" t="s">
        <v>1296</v>
      </c>
      <c r="L45" s="74">
        <v>1</v>
      </c>
      <c r="M45" s="75">
        <v>6447.0439453125</v>
      </c>
      <c r="N45" s="75">
        <v>1550.74560546875</v>
      </c>
      <c r="O45" s="76"/>
      <c r="P45" s="77"/>
      <c r="Q45" s="77"/>
      <c r="R45" s="87"/>
      <c r="S45" s="48">
        <v>0</v>
      </c>
      <c r="T45" s="48">
        <v>1</v>
      </c>
      <c r="U45" s="49">
        <v>0</v>
      </c>
      <c r="V45" s="49">
        <v>0.003356</v>
      </c>
      <c r="W45" s="49">
        <v>0.005196</v>
      </c>
      <c r="X45" s="49">
        <v>0.464528</v>
      </c>
      <c r="Y45" s="49">
        <v>0</v>
      </c>
      <c r="Z45" s="49">
        <v>0</v>
      </c>
      <c r="AA45" s="72">
        <v>45</v>
      </c>
      <c r="AB45" s="72"/>
      <c r="AC45" s="73"/>
      <c r="AD45" s="79" t="s">
        <v>821</v>
      </c>
      <c r="AE45" s="79">
        <v>417</v>
      </c>
      <c r="AF45" s="79">
        <v>317</v>
      </c>
      <c r="AG45" s="79">
        <v>595</v>
      </c>
      <c r="AH45" s="79">
        <v>25253</v>
      </c>
      <c r="AI45" s="79"/>
      <c r="AJ45" s="79" t="s">
        <v>917</v>
      </c>
      <c r="AK45" s="79" t="s">
        <v>753</v>
      </c>
      <c r="AL45" s="83" t="s">
        <v>1015</v>
      </c>
      <c r="AM45" s="79"/>
      <c r="AN45" s="81">
        <v>42563.897685185184</v>
      </c>
      <c r="AO45" s="83" t="s">
        <v>1076</v>
      </c>
      <c r="AP45" s="79" t="b">
        <v>0</v>
      </c>
      <c r="AQ45" s="79" t="b">
        <v>0</v>
      </c>
      <c r="AR45" s="79" t="b">
        <v>0</v>
      </c>
      <c r="AS45" s="79" t="s">
        <v>742</v>
      </c>
      <c r="AT45" s="79">
        <v>0</v>
      </c>
      <c r="AU45" s="83" t="s">
        <v>1128</v>
      </c>
      <c r="AV45" s="79" t="b">
        <v>0</v>
      </c>
      <c r="AW45" s="79" t="s">
        <v>1152</v>
      </c>
      <c r="AX45" s="83" t="s">
        <v>1195</v>
      </c>
      <c r="AY45" s="79" t="s">
        <v>66</v>
      </c>
      <c r="AZ45" s="79" t="str">
        <f>REPLACE(INDEX(GroupVertices[Group],MATCH(Vertices[[#This Row],[Vertex]],GroupVertices[Vertex],0)),1,1,"")</f>
        <v>8</v>
      </c>
      <c r="BA45" s="48"/>
      <c r="BB45" s="48"/>
      <c r="BC45" s="48"/>
      <c r="BD45" s="48"/>
      <c r="BE45" s="48"/>
      <c r="BF45" s="48"/>
      <c r="BG45" s="120" t="s">
        <v>1772</v>
      </c>
      <c r="BH45" s="120" t="s">
        <v>1772</v>
      </c>
      <c r="BI45" s="120" t="s">
        <v>1814</v>
      </c>
      <c r="BJ45" s="120" t="s">
        <v>1814</v>
      </c>
      <c r="BK45" s="120">
        <v>0</v>
      </c>
      <c r="BL45" s="123">
        <v>0</v>
      </c>
      <c r="BM45" s="120">
        <v>3</v>
      </c>
      <c r="BN45" s="123">
        <v>7.317073170731708</v>
      </c>
      <c r="BO45" s="120">
        <v>0</v>
      </c>
      <c r="BP45" s="123">
        <v>0</v>
      </c>
      <c r="BQ45" s="120">
        <v>38</v>
      </c>
      <c r="BR45" s="123">
        <v>92.6829268292683</v>
      </c>
      <c r="BS45" s="120">
        <v>41</v>
      </c>
      <c r="BT45" s="2"/>
      <c r="BU45" s="3"/>
      <c r="BV45" s="3"/>
      <c r="BW45" s="3"/>
      <c r="BX45" s="3"/>
    </row>
    <row r="46" spans="1:76" ht="15">
      <c r="A46" s="65" t="s">
        <v>252</v>
      </c>
      <c r="B46" s="66"/>
      <c r="C46" s="66" t="s">
        <v>64</v>
      </c>
      <c r="D46" s="67">
        <v>163.29927454395803</v>
      </c>
      <c r="E46" s="69"/>
      <c r="F46" s="101" t="s">
        <v>446</v>
      </c>
      <c r="G46" s="66"/>
      <c r="H46" s="70" t="s">
        <v>252</v>
      </c>
      <c r="I46" s="71"/>
      <c r="J46" s="71"/>
      <c r="K46" s="70" t="s">
        <v>1297</v>
      </c>
      <c r="L46" s="74">
        <v>1</v>
      </c>
      <c r="M46" s="75">
        <v>2412.056884765625</v>
      </c>
      <c r="N46" s="75">
        <v>6060.8916015625</v>
      </c>
      <c r="O46" s="76"/>
      <c r="P46" s="77"/>
      <c r="Q46" s="77"/>
      <c r="R46" s="87"/>
      <c r="S46" s="48">
        <v>0</v>
      </c>
      <c r="T46" s="48">
        <v>1</v>
      </c>
      <c r="U46" s="49">
        <v>0</v>
      </c>
      <c r="V46" s="49">
        <v>0.003817</v>
      </c>
      <c r="W46" s="49">
        <v>0.026294</v>
      </c>
      <c r="X46" s="49">
        <v>0.506819</v>
      </c>
      <c r="Y46" s="49">
        <v>0</v>
      </c>
      <c r="Z46" s="49">
        <v>0</v>
      </c>
      <c r="AA46" s="72">
        <v>46</v>
      </c>
      <c r="AB46" s="72"/>
      <c r="AC46" s="73"/>
      <c r="AD46" s="79" t="s">
        <v>822</v>
      </c>
      <c r="AE46" s="79">
        <v>544</v>
      </c>
      <c r="AF46" s="79">
        <v>82</v>
      </c>
      <c r="AG46" s="79">
        <v>233</v>
      </c>
      <c r="AH46" s="79">
        <v>1769</v>
      </c>
      <c r="AI46" s="79"/>
      <c r="AJ46" s="79"/>
      <c r="AK46" s="79" t="s">
        <v>753</v>
      </c>
      <c r="AL46" s="79"/>
      <c r="AM46" s="79"/>
      <c r="AN46" s="81">
        <v>42954.51966435185</v>
      </c>
      <c r="AO46" s="83" t="s">
        <v>1077</v>
      </c>
      <c r="AP46" s="79" t="b">
        <v>1</v>
      </c>
      <c r="AQ46" s="79" t="b">
        <v>0</v>
      </c>
      <c r="AR46" s="79" t="b">
        <v>0</v>
      </c>
      <c r="AS46" s="79" t="s">
        <v>742</v>
      </c>
      <c r="AT46" s="79">
        <v>0</v>
      </c>
      <c r="AU46" s="79"/>
      <c r="AV46" s="79" t="b">
        <v>0</v>
      </c>
      <c r="AW46" s="79" t="s">
        <v>1152</v>
      </c>
      <c r="AX46" s="83" t="s">
        <v>1196</v>
      </c>
      <c r="AY46" s="79" t="s">
        <v>66</v>
      </c>
      <c r="AZ46" s="79" t="str">
        <f>REPLACE(INDEX(GroupVertices[Group],MATCH(Vertices[[#This Row],[Vertex]],GroupVertices[Vertex],0)),1,1,"")</f>
        <v>1</v>
      </c>
      <c r="BA46" s="48"/>
      <c r="BB46" s="48"/>
      <c r="BC46" s="48"/>
      <c r="BD46" s="48"/>
      <c r="BE46" s="48" t="s">
        <v>383</v>
      </c>
      <c r="BF46" s="48" t="s">
        <v>383</v>
      </c>
      <c r="BG46" s="120" t="s">
        <v>1583</v>
      </c>
      <c r="BH46" s="120" t="s">
        <v>1583</v>
      </c>
      <c r="BI46" s="120" t="s">
        <v>1688</v>
      </c>
      <c r="BJ46" s="120" t="s">
        <v>1688</v>
      </c>
      <c r="BK46" s="120">
        <v>0</v>
      </c>
      <c r="BL46" s="123">
        <v>0</v>
      </c>
      <c r="BM46" s="120">
        <v>2</v>
      </c>
      <c r="BN46" s="123">
        <v>12.5</v>
      </c>
      <c r="BO46" s="120">
        <v>0</v>
      </c>
      <c r="BP46" s="123">
        <v>0</v>
      </c>
      <c r="BQ46" s="120">
        <v>14</v>
      </c>
      <c r="BR46" s="123">
        <v>87.5</v>
      </c>
      <c r="BS46" s="120">
        <v>16</v>
      </c>
      <c r="BT46" s="2"/>
      <c r="BU46" s="3"/>
      <c r="BV46" s="3"/>
      <c r="BW46" s="3"/>
      <c r="BX46" s="3"/>
    </row>
    <row r="47" spans="1:76" ht="15">
      <c r="A47" s="65" t="s">
        <v>253</v>
      </c>
      <c r="B47" s="66"/>
      <c r="C47" s="66" t="s">
        <v>64</v>
      </c>
      <c r="D47" s="67">
        <v>162.0802021323431</v>
      </c>
      <c r="E47" s="69"/>
      <c r="F47" s="101" t="s">
        <v>447</v>
      </c>
      <c r="G47" s="66"/>
      <c r="H47" s="70" t="s">
        <v>253</v>
      </c>
      <c r="I47" s="71"/>
      <c r="J47" s="71"/>
      <c r="K47" s="70" t="s">
        <v>1298</v>
      </c>
      <c r="L47" s="74">
        <v>1</v>
      </c>
      <c r="M47" s="75">
        <v>8448.060546875</v>
      </c>
      <c r="N47" s="75">
        <v>1610.0084228515625</v>
      </c>
      <c r="O47" s="76"/>
      <c r="P47" s="77"/>
      <c r="Q47" s="77"/>
      <c r="R47" s="87"/>
      <c r="S47" s="48">
        <v>2</v>
      </c>
      <c r="T47" s="48">
        <v>1</v>
      </c>
      <c r="U47" s="49">
        <v>0</v>
      </c>
      <c r="V47" s="49">
        <v>1</v>
      </c>
      <c r="W47" s="49">
        <v>0</v>
      </c>
      <c r="X47" s="49">
        <v>1.298239</v>
      </c>
      <c r="Y47" s="49">
        <v>0</v>
      </c>
      <c r="Z47" s="49">
        <v>0</v>
      </c>
      <c r="AA47" s="72">
        <v>47</v>
      </c>
      <c r="AB47" s="72"/>
      <c r="AC47" s="73"/>
      <c r="AD47" s="79" t="s">
        <v>823</v>
      </c>
      <c r="AE47" s="79">
        <v>6</v>
      </c>
      <c r="AF47" s="79">
        <v>6</v>
      </c>
      <c r="AG47" s="79">
        <v>9</v>
      </c>
      <c r="AH47" s="79">
        <v>15</v>
      </c>
      <c r="AI47" s="79"/>
      <c r="AJ47" s="79" t="s">
        <v>918</v>
      </c>
      <c r="AK47" s="79" t="s">
        <v>753</v>
      </c>
      <c r="AL47" s="79"/>
      <c r="AM47" s="79"/>
      <c r="AN47" s="81">
        <v>43534.81769675926</v>
      </c>
      <c r="AO47" s="79"/>
      <c r="AP47" s="79" t="b">
        <v>1</v>
      </c>
      <c r="AQ47" s="79" t="b">
        <v>0</v>
      </c>
      <c r="AR47" s="79" t="b">
        <v>0</v>
      </c>
      <c r="AS47" s="79" t="s">
        <v>741</v>
      </c>
      <c r="AT47" s="79">
        <v>0</v>
      </c>
      <c r="AU47" s="79"/>
      <c r="AV47" s="79" t="b">
        <v>0</v>
      </c>
      <c r="AW47" s="79" t="s">
        <v>1152</v>
      </c>
      <c r="AX47" s="83" t="s">
        <v>1197</v>
      </c>
      <c r="AY47" s="79" t="s">
        <v>66</v>
      </c>
      <c r="AZ47" s="79" t="str">
        <f>REPLACE(INDEX(GroupVertices[Group],MATCH(Vertices[[#This Row],[Vertex]],GroupVertices[Vertex],0)),1,1,"")</f>
        <v>12</v>
      </c>
      <c r="BA47" s="48"/>
      <c r="BB47" s="48"/>
      <c r="BC47" s="48"/>
      <c r="BD47" s="48"/>
      <c r="BE47" s="48" t="s">
        <v>382</v>
      </c>
      <c r="BF47" s="48" t="s">
        <v>382</v>
      </c>
      <c r="BG47" s="120" t="s">
        <v>1773</v>
      </c>
      <c r="BH47" s="120" t="s">
        <v>1773</v>
      </c>
      <c r="BI47" s="120" t="s">
        <v>1817</v>
      </c>
      <c r="BJ47" s="120" t="s">
        <v>1817</v>
      </c>
      <c r="BK47" s="120">
        <v>0</v>
      </c>
      <c r="BL47" s="123">
        <v>0</v>
      </c>
      <c r="BM47" s="120">
        <v>0</v>
      </c>
      <c r="BN47" s="123">
        <v>0</v>
      </c>
      <c r="BO47" s="120">
        <v>0</v>
      </c>
      <c r="BP47" s="123">
        <v>0</v>
      </c>
      <c r="BQ47" s="120">
        <v>22</v>
      </c>
      <c r="BR47" s="123">
        <v>100</v>
      </c>
      <c r="BS47" s="120">
        <v>22</v>
      </c>
      <c r="BT47" s="2"/>
      <c r="BU47" s="3"/>
      <c r="BV47" s="3"/>
      <c r="BW47" s="3"/>
      <c r="BX47" s="3"/>
    </row>
    <row r="48" spans="1:76" ht="15">
      <c r="A48" s="65" t="s">
        <v>254</v>
      </c>
      <c r="B48" s="66"/>
      <c r="C48" s="66" t="s">
        <v>64</v>
      </c>
      <c r="D48" s="67">
        <v>164.05317458798308</v>
      </c>
      <c r="E48" s="69"/>
      <c r="F48" s="101" t="s">
        <v>448</v>
      </c>
      <c r="G48" s="66"/>
      <c r="H48" s="70" t="s">
        <v>254</v>
      </c>
      <c r="I48" s="71"/>
      <c r="J48" s="71"/>
      <c r="K48" s="70" t="s">
        <v>1299</v>
      </c>
      <c r="L48" s="74">
        <v>1</v>
      </c>
      <c r="M48" s="75">
        <v>8448.060546875</v>
      </c>
      <c r="N48" s="75">
        <v>819.1271362304688</v>
      </c>
      <c r="O48" s="76"/>
      <c r="P48" s="77"/>
      <c r="Q48" s="77"/>
      <c r="R48" s="87"/>
      <c r="S48" s="48">
        <v>0</v>
      </c>
      <c r="T48" s="48">
        <v>1</v>
      </c>
      <c r="U48" s="49">
        <v>0</v>
      </c>
      <c r="V48" s="49">
        <v>1</v>
      </c>
      <c r="W48" s="49">
        <v>0</v>
      </c>
      <c r="X48" s="49">
        <v>0.701751</v>
      </c>
      <c r="Y48" s="49">
        <v>0</v>
      </c>
      <c r="Z48" s="49">
        <v>0</v>
      </c>
      <c r="AA48" s="72">
        <v>48</v>
      </c>
      <c r="AB48" s="72"/>
      <c r="AC48" s="73"/>
      <c r="AD48" s="79" t="s">
        <v>824</v>
      </c>
      <c r="AE48" s="79">
        <v>158</v>
      </c>
      <c r="AF48" s="79">
        <v>129</v>
      </c>
      <c r="AG48" s="79">
        <v>14305</v>
      </c>
      <c r="AH48" s="79">
        <v>30077</v>
      </c>
      <c r="AI48" s="79"/>
      <c r="AJ48" s="79" t="s">
        <v>919</v>
      </c>
      <c r="AK48" s="79" t="s">
        <v>981</v>
      </c>
      <c r="AL48" s="79"/>
      <c r="AM48" s="79"/>
      <c r="AN48" s="81">
        <v>43319.41956018518</v>
      </c>
      <c r="AO48" s="79"/>
      <c r="AP48" s="79" t="b">
        <v>0</v>
      </c>
      <c r="AQ48" s="79" t="b">
        <v>0</v>
      </c>
      <c r="AR48" s="79" t="b">
        <v>0</v>
      </c>
      <c r="AS48" s="79" t="s">
        <v>742</v>
      </c>
      <c r="AT48" s="79">
        <v>0</v>
      </c>
      <c r="AU48" s="83" t="s">
        <v>1128</v>
      </c>
      <c r="AV48" s="79" t="b">
        <v>0</v>
      </c>
      <c r="AW48" s="79" t="s">
        <v>1152</v>
      </c>
      <c r="AX48" s="83" t="s">
        <v>1198</v>
      </c>
      <c r="AY48" s="79" t="s">
        <v>66</v>
      </c>
      <c r="AZ48" s="79" t="str">
        <f>REPLACE(INDEX(GroupVertices[Group],MATCH(Vertices[[#This Row],[Vertex]],GroupVertices[Vertex],0)),1,1,"")</f>
        <v>12</v>
      </c>
      <c r="BA48" s="48"/>
      <c r="BB48" s="48"/>
      <c r="BC48" s="48"/>
      <c r="BD48" s="48"/>
      <c r="BE48" s="48"/>
      <c r="BF48" s="48"/>
      <c r="BG48" s="120" t="s">
        <v>1773</v>
      </c>
      <c r="BH48" s="120" t="s">
        <v>1773</v>
      </c>
      <c r="BI48" s="120" t="s">
        <v>1817</v>
      </c>
      <c r="BJ48" s="120" t="s">
        <v>1817</v>
      </c>
      <c r="BK48" s="120">
        <v>0</v>
      </c>
      <c r="BL48" s="123">
        <v>0</v>
      </c>
      <c r="BM48" s="120">
        <v>0</v>
      </c>
      <c r="BN48" s="123">
        <v>0</v>
      </c>
      <c r="BO48" s="120">
        <v>0</v>
      </c>
      <c r="BP48" s="123">
        <v>0</v>
      </c>
      <c r="BQ48" s="120">
        <v>22</v>
      </c>
      <c r="BR48" s="123">
        <v>100</v>
      </c>
      <c r="BS48" s="120">
        <v>22</v>
      </c>
      <c r="BT48" s="2"/>
      <c r="BU48" s="3"/>
      <c r="BV48" s="3"/>
      <c r="BW48" s="3"/>
      <c r="BX48" s="3"/>
    </row>
    <row r="49" spans="1:76" ht="15">
      <c r="A49" s="65" t="s">
        <v>255</v>
      </c>
      <c r="B49" s="66"/>
      <c r="C49" s="66" t="s">
        <v>64</v>
      </c>
      <c r="D49" s="67">
        <v>170.08437494018338</v>
      </c>
      <c r="E49" s="69"/>
      <c r="F49" s="101" t="s">
        <v>449</v>
      </c>
      <c r="G49" s="66"/>
      <c r="H49" s="70" t="s">
        <v>255</v>
      </c>
      <c r="I49" s="71"/>
      <c r="J49" s="71"/>
      <c r="K49" s="70" t="s">
        <v>1300</v>
      </c>
      <c r="L49" s="74">
        <v>1</v>
      </c>
      <c r="M49" s="75">
        <v>3064.93798828125</v>
      </c>
      <c r="N49" s="75">
        <v>8264.8974609375</v>
      </c>
      <c r="O49" s="76"/>
      <c r="P49" s="77"/>
      <c r="Q49" s="77"/>
      <c r="R49" s="87"/>
      <c r="S49" s="48">
        <v>0</v>
      </c>
      <c r="T49" s="48">
        <v>1</v>
      </c>
      <c r="U49" s="49">
        <v>0</v>
      </c>
      <c r="V49" s="49">
        <v>0.003817</v>
      </c>
      <c r="W49" s="49">
        <v>0.026294</v>
      </c>
      <c r="X49" s="49">
        <v>0.506819</v>
      </c>
      <c r="Y49" s="49">
        <v>0</v>
      </c>
      <c r="Z49" s="49">
        <v>0</v>
      </c>
      <c r="AA49" s="72">
        <v>49</v>
      </c>
      <c r="AB49" s="72"/>
      <c r="AC49" s="73"/>
      <c r="AD49" s="79" t="s">
        <v>825</v>
      </c>
      <c r="AE49" s="79">
        <v>296</v>
      </c>
      <c r="AF49" s="79">
        <v>505</v>
      </c>
      <c r="AG49" s="79">
        <v>1281</v>
      </c>
      <c r="AH49" s="79">
        <v>4193</v>
      </c>
      <c r="AI49" s="79"/>
      <c r="AJ49" s="79"/>
      <c r="AK49" s="79"/>
      <c r="AL49" s="79"/>
      <c r="AM49" s="79"/>
      <c r="AN49" s="81">
        <v>41720.613958333335</v>
      </c>
      <c r="AO49" s="79"/>
      <c r="AP49" s="79" t="b">
        <v>1</v>
      </c>
      <c r="AQ49" s="79" t="b">
        <v>0</v>
      </c>
      <c r="AR49" s="79" t="b">
        <v>0</v>
      </c>
      <c r="AS49" s="79" t="s">
        <v>744</v>
      </c>
      <c r="AT49" s="79">
        <v>0</v>
      </c>
      <c r="AU49" s="83" t="s">
        <v>1128</v>
      </c>
      <c r="AV49" s="79" t="b">
        <v>0</v>
      </c>
      <c r="AW49" s="79" t="s">
        <v>1152</v>
      </c>
      <c r="AX49" s="83" t="s">
        <v>1199</v>
      </c>
      <c r="AY49" s="79" t="s">
        <v>66</v>
      </c>
      <c r="AZ49" s="79" t="str">
        <f>REPLACE(INDEX(GroupVertices[Group],MATCH(Vertices[[#This Row],[Vertex]],GroupVertices[Vertex],0)),1,1,"")</f>
        <v>1</v>
      </c>
      <c r="BA49" s="48"/>
      <c r="BB49" s="48"/>
      <c r="BC49" s="48"/>
      <c r="BD49" s="48"/>
      <c r="BE49" s="48" t="s">
        <v>383</v>
      </c>
      <c r="BF49" s="48" t="s">
        <v>383</v>
      </c>
      <c r="BG49" s="120" t="s">
        <v>1583</v>
      </c>
      <c r="BH49" s="120" t="s">
        <v>1583</v>
      </c>
      <c r="BI49" s="120" t="s">
        <v>1688</v>
      </c>
      <c r="BJ49" s="120" t="s">
        <v>1688</v>
      </c>
      <c r="BK49" s="120">
        <v>0</v>
      </c>
      <c r="BL49" s="123">
        <v>0</v>
      </c>
      <c r="BM49" s="120">
        <v>2</v>
      </c>
      <c r="BN49" s="123">
        <v>12.5</v>
      </c>
      <c r="BO49" s="120">
        <v>0</v>
      </c>
      <c r="BP49" s="123">
        <v>0</v>
      </c>
      <c r="BQ49" s="120">
        <v>14</v>
      </c>
      <c r="BR49" s="123">
        <v>87.5</v>
      </c>
      <c r="BS49" s="120">
        <v>16</v>
      </c>
      <c r="BT49" s="2"/>
      <c r="BU49" s="3"/>
      <c r="BV49" s="3"/>
      <c r="BW49" s="3"/>
      <c r="BX49" s="3"/>
    </row>
    <row r="50" spans="1:76" ht="15">
      <c r="A50" s="65" t="s">
        <v>256</v>
      </c>
      <c r="B50" s="66"/>
      <c r="C50" s="66" t="s">
        <v>64</v>
      </c>
      <c r="D50" s="67">
        <v>162.97846601458568</v>
      </c>
      <c r="E50" s="69"/>
      <c r="F50" s="101" t="s">
        <v>450</v>
      </c>
      <c r="G50" s="66"/>
      <c r="H50" s="70" t="s">
        <v>256</v>
      </c>
      <c r="I50" s="71"/>
      <c r="J50" s="71"/>
      <c r="K50" s="70" t="s">
        <v>1301</v>
      </c>
      <c r="L50" s="74">
        <v>1</v>
      </c>
      <c r="M50" s="75">
        <v>4981.92724609375</v>
      </c>
      <c r="N50" s="75">
        <v>1948.9576416015625</v>
      </c>
      <c r="O50" s="76"/>
      <c r="P50" s="77"/>
      <c r="Q50" s="77"/>
      <c r="R50" s="87"/>
      <c r="S50" s="48">
        <v>0</v>
      </c>
      <c r="T50" s="48">
        <v>1</v>
      </c>
      <c r="U50" s="49">
        <v>0</v>
      </c>
      <c r="V50" s="49">
        <v>0.003356</v>
      </c>
      <c r="W50" s="49">
        <v>0.005196</v>
      </c>
      <c r="X50" s="49">
        <v>0.464528</v>
      </c>
      <c r="Y50" s="49">
        <v>0</v>
      </c>
      <c r="Z50" s="49">
        <v>0</v>
      </c>
      <c r="AA50" s="72">
        <v>50</v>
      </c>
      <c r="AB50" s="72"/>
      <c r="AC50" s="73"/>
      <c r="AD50" s="79" t="s">
        <v>826</v>
      </c>
      <c r="AE50" s="79">
        <v>302</v>
      </c>
      <c r="AF50" s="79">
        <v>62</v>
      </c>
      <c r="AG50" s="79">
        <v>201</v>
      </c>
      <c r="AH50" s="79">
        <v>2121</v>
      </c>
      <c r="AI50" s="79"/>
      <c r="AJ50" s="79"/>
      <c r="AK50" s="79"/>
      <c r="AL50" s="79"/>
      <c r="AM50" s="79"/>
      <c r="AN50" s="81">
        <v>41428.43071759259</v>
      </c>
      <c r="AO50" s="83" t="s">
        <v>1078</v>
      </c>
      <c r="AP50" s="79" t="b">
        <v>1</v>
      </c>
      <c r="AQ50" s="79" t="b">
        <v>0</v>
      </c>
      <c r="AR50" s="79" t="b">
        <v>0</v>
      </c>
      <c r="AS50" s="79" t="s">
        <v>742</v>
      </c>
      <c r="AT50" s="79">
        <v>0</v>
      </c>
      <c r="AU50" s="83" t="s">
        <v>1128</v>
      </c>
      <c r="AV50" s="79" t="b">
        <v>0</v>
      </c>
      <c r="AW50" s="79" t="s">
        <v>1152</v>
      </c>
      <c r="AX50" s="83" t="s">
        <v>1200</v>
      </c>
      <c r="AY50" s="79" t="s">
        <v>66</v>
      </c>
      <c r="AZ50" s="79" t="str">
        <f>REPLACE(INDEX(GroupVertices[Group],MATCH(Vertices[[#This Row],[Vertex]],GroupVertices[Vertex],0)),1,1,"")</f>
        <v>8</v>
      </c>
      <c r="BA50" s="48"/>
      <c r="BB50" s="48"/>
      <c r="BC50" s="48"/>
      <c r="BD50" s="48"/>
      <c r="BE50" s="48"/>
      <c r="BF50" s="48"/>
      <c r="BG50" s="120" t="s">
        <v>1772</v>
      </c>
      <c r="BH50" s="120" t="s">
        <v>1772</v>
      </c>
      <c r="BI50" s="120" t="s">
        <v>1814</v>
      </c>
      <c r="BJ50" s="120" t="s">
        <v>1814</v>
      </c>
      <c r="BK50" s="120">
        <v>0</v>
      </c>
      <c r="BL50" s="123">
        <v>0</v>
      </c>
      <c r="BM50" s="120">
        <v>3</v>
      </c>
      <c r="BN50" s="123">
        <v>7.317073170731708</v>
      </c>
      <c r="BO50" s="120">
        <v>0</v>
      </c>
      <c r="BP50" s="123">
        <v>0</v>
      </c>
      <c r="BQ50" s="120">
        <v>38</v>
      </c>
      <c r="BR50" s="123">
        <v>92.6829268292683</v>
      </c>
      <c r="BS50" s="120">
        <v>41</v>
      </c>
      <c r="BT50" s="2"/>
      <c r="BU50" s="3"/>
      <c r="BV50" s="3"/>
      <c r="BW50" s="3"/>
      <c r="BX50" s="3"/>
    </row>
    <row r="51" spans="1:76" ht="15">
      <c r="A51" s="65" t="s">
        <v>257</v>
      </c>
      <c r="B51" s="66"/>
      <c r="C51" s="66" t="s">
        <v>64</v>
      </c>
      <c r="D51" s="67">
        <v>162.17644469115479</v>
      </c>
      <c r="E51" s="69"/>
      <c r="F51" s="101" t="s">
        <v>430</v>
      </c>
      <c r="G51" s="66"/>
      <c r="H51" s="70" t="s">
        <v>257</v>
      </c>
      <c r="I51" s="71"/>
      <c r="J51" s="71"/>
      <c r="K51" s="70" t="s">
        <v>1302</v>
      </c>
      <c r="L51" s="74">
        <v>1</v>
      </c>
      <c r="M51" s="75">
        <v>2979.020751953125</v>
      </c>
      <c r="N51" s="75">
        <v>1698.982421875</v>
      </c>
      <c r="O51" s="76"/>
      <c r="P51" s="77"/>
      <c r="Q51" s="77"/>
      <c r="R51" s="87"/>
      <c r="S51" s="48">
        <v>1</v>
      </c>
      <c r="T51" s="48">
        <v>1</v>
      </c>
      <c r="U51" s="49">
        <v>0</v>
      </c>
      <c r="V51" s="49">
        <v>0</v>
      </c>
      <c r="W51" s="49">
        <v>0</v>
      </c>
      <c r="X51" s="49">
        <v>0.999995</v>
      </c>
      <c r="Y51" s="49">
        <v>0</v>
      </c>
      <c r="Z51" s="49" t="s">
        <v>2071</v>
      </c>
      <c r="AA51" s="72">
        <v>51</v>
      </c>
      <c r="AB51" s="72"/>
      <c r="AC51" s="73"/>
      <c r="AD51" s="79" t="s">
        <v>827</v>
      </c>
      <c r="AE51" s="79">
        <v>63</v>
      </c>
      <c r="AF51" s="79">
        <v>12</v>
      </c>
      <c r="AG51" s="79">
        <v>85</v>
      </c>
      <c r="AH51" s="79">
        <v>897</v>
      </c>
      <c r="AI51" s="79"/>
      <c r="AJ51" s="79"/>
      <c r="AK51" s="79"/>
      <c r="AL51" s="79"/>
      <c r="AM51" s="79"/>
      <c r="AN51" s="81">
        <v>43527.53383101852</v>
      </c>
      <c r="AO51" s="79"/>
      <c r="AP51" s="79" t="b">
        <v>1</v>
      </c>
      <c r="AQ51" s="79" t="b">
        <v>1</v>
      </c>
      <c r="AR51" s="79" t="b">
        <v>0</v>
      </c>
      <c r="AS51" s="79" t="s">
        <v>742</v>
      </c>
      <c r="AT51" s="79">
        <v>0</v>
      </c>
      <c r="AU51" s="79"/>
      <c r="AV51" s="79" t="b">
        <v>0</v>
      </c>
      <c r="AW51" s="79" t="s">
        <v>1152</v>
      </c>
      <c r="AX51" s="83" t="s">
        <v>1201</v>
      </c>
      <c r="AY51" s="79" t="s">
        <v>66</v>
      </c>
      <c r="AZ51" s="79" t="str">
        <f>REPLACE(INDEX(GroupVertices[Group],MATCH(Vertices[[#This Row],[Vertex]],GroupVertices[Vertex],0)),1,1,"")</f>
        <v>2</v>
      </c>
      <c r="BA51" s="48" t="s">
        <v>368</v>
      </c>
      <c r="BB51" s="48" t="s">
        <v>368</v>
      </c>
      <c r="BC51" s="48" t="s">
        <v>377</v>
      </c>
      <c r="BD51" s="48" t="s">
        <v>377</v>
      </c>
      <c r="BE51" s="48" t="s">
        <v>385</v>
      </c>
      <c r="BF51" s="48" t="s">
        <v>385</v>
      </c>
      <c r="BG51" s="120" t="s">
        <v>1774</v>
      </c>
      <c r="BH51" s="120" t="s">
        <v>1774</v>
      </c>
      <c r="BI51" s="120" t="s">
        <v>1818</v>
      </c>
      <c r="BJ51" s="120" t="s">
        <v>1818</v>
      </c>
      <c r="BK51" s="120">
        <v>0</v>
      </c>
      <c r="BL51" s="123">
        <v>0</v>
      </c>
      <c r="BM51" s="120">
        <v>0</v>
      </c>
      <c r="BN51" s="123">
        <v>0</v>
      </c>
      <c r="BO51" s="120">
        <v>0</v>
      </c>
      <c r="BP51" s="123">
        <v>0</v>
      </c>
      <c r="BQ51" s="120">
        <v>3</v>
      </c>
      <c r="BR51" s="123">
        <v>100</v>
      </c>
      <c r="BS51" s="120">
        <v>3</v>
      </c>
      <c r="BT51" s="2"/>
      <c r="BU51" s="3"/>
      <c r="BV51" s="3"/>
      <c r="BW51" s="3"/>
      <c r="BX51" s="3"/>
    </row>
    <row r="52" spans="1:76" ht="15">
      <c r="A52" s="65" t="s">
        <v>258</v>
      </c>
      <c r="B52" s="66"/>
      <c r="C52" s="66" t="s">
        <v>64</v>
      </c>
      <c r="D52" s="67">
        <v>162</v>
      </c>
      <c r="E52" s="69"/>
      <c r="F52" s="101" t="s">
        <v>1142</v>
      </c>
      <c r="G52" s="66"/>
      <c r="H52" s="70" t="s">
        <v>258</v>
      </c>
      <c r="I52" s="71"/>
      <c r="J52" s="71"/>
      <c r="K52" s="70" t="s">
        <v>1303</v>
      </c>
      <c r="L52" s="74">
        <v>1</v>
      </c>
      <c r="M52" s="75">
        <v>1485.2529296875</v>
      </c>
      <c r="N52" s="75">
        <v>1698.982421875</v>
      </c>
      <c r="O52" s="76"/>
      <c r="P52" s="77"/>
      <c r="Q52" s="77"/>
      <c r="R52" s="87"/>
      <c r="S52" s="48">
        <v>1</v>
      </c>
      <c r="T52" s="48">
        <v>1</v>
      </c>
      <c r="U52" s="49">
        <v>0</v>
      </c>
      <c r="V52" s="49">
        <v>0</v>
      </c>
      <c r="W52" s="49">
        <v>0</v>
      </c>
      <c r="X52" s="49">
        <v>0.999995</v>
      </c>
      <c r="Y52" s="49">
        <v>0</v>
      </c>
      <c r="Z52" s="49" t="s">
        <v>2071</v>
      </c>
      <c r="AA52" s="72">
        <v>52</v>
      </c>
      <c r="AB52" s="72"/>
      <c r="AC52" s="73"/>
      <c r="AD52" s="79" t="s">
        <v>828</v>
      </c>
      <c r="AE52" s="79">
        <v>6</v>
      </c>
      <c r="AF52" s="79">
        <v>1</v>
      </c>
      <c r="AG52" s="79">
        <v>2</v>
      </c>
      <c r="AH52" s="79">
        <v>2</v>
      </c>
      <c r="AI52" s="79"/>
      <c r="AJ52" s="79"/>
      <c r="AK52" s="79"/>
      <c r="AL52" s="79"/>
      <c r="AM52" s="79"/>
      <c r="AN52" s="81">
        <v>43471.428032407406</v>
      </c>
      <c r="AO52" s="79"/>
      <c r="AP52" s="79" t="b">
        <v>1</v>
      </c>
      <c r="AQ52" s="79" t="b">
        <v>0</v>
      </c>
      <c r="AR52" s="79" t="b">
        <v>0</v>
      </c>
      <c r="AS52" s="79" t="s">
        <v>741</v>
      </c>
      <c r="AT52" s="79">
        <v>0</v>
      </c>
      <c r="AU52" s="79"/>
      <c r="AV52" s="79" t="b">
        <v>0</v>
      </c>
      <c r="AW52" s="79" t="s">
        <v>1152</v>
      </c>
      <c r="AX52" s="83" t="s">
        <v>1202</v>
      </c>
      <c r="AY52" s="79" t="s">
        <v>66</v>
      </c>
      <c r="AZ52" s="79" t="str">
        <f>REPLACE(INDEX(GroupVertices[Group],MATCH(Vertices[[#This Row],[Vertex]],GroupVertices[Vertex],0)),1,1,"")</f>
        <v>2</v>
      </c>
      <c r="BA52" s="48"/>
      <c r="BB52" s="48"/>
      <c r="BC52" s="48"/>
      <c r="BD52" s="48"/>
      <c r="BE52" s="48" t="s">
        <v>381</v>
      </c>
      <c r="BF52" s="48" t="s">
        <v>381</v>
      </c>
      <c r="BG52" s="120" t="s">
        <v>1505</v>
      </c>
      <c r="BH52" s="120" t="s">
        <v>1505</v>
      </c>
      <c r="BI52" s="120" t="s">
        <v>736</v>
      </c>
      <c r="BJ52" s="120" t="s">
        <v>736</v>
      </c>
      <c r="BK52" s="120">
        <v>0</v>
      </c>
      <c r="BL52" s="123">
        <v>0</v>
      </c>
      <c r="BM52" s="120">
        <v>0</v>
      </c>
      <c r="BN52" s="123">
        <v>0</v>
      </c>
      <c r="BO52" s="120">
        <v>0</v>
      </c>
      <c r="BP52" s="123">
        <v>0</v>
      </c>
      <c r="BQ52" s="120">
        <v>1</v>
      </c>
      <c r="BR52" s="123">
        <v>100</v>
      </c>
      <c r="BS52" s="120">
        <v>1</v>
      </c>
      <c r="BT52" s="2"/>
      <c r="BU52" s="3"/>
      <c r="BV52" s="3"/>
      <c r="BW52" s="3"/>
      <c r="BX52" s="3"/>
    </row>
    <row r="53" spans="1:76" ht="15">
      <c r="A53" s="65" t="s">
        <v>259</v>
      </c>
      <c r="B53" s="66"/>
      <c r="C53" s="66" t="s">
        <v>64</v>
      </c>
      <c r="D53" s="67">
        <v>168.70489826388226</v>
      </c>
      <c r="E53" s="69"/>
      <c r="F53" s="101" t="s">
        <v>451</v>
      </c>
      <c r="G53" s="66"/>
      <c r="H53" s="70" t="s">
        <v>259</v>
      </c>
      <c r="I53" s="71"/>
      <c r="J53" s="71"/>
      <c r="K53" s="70" t="s">
        <v>1304</v>
      </c>
      <c r="L53" s="74">
        <v>1</v>
      </c>
      <c r="M53" s="75">
        <v>1190.87158203125</v>
      </c>
      <c r="N53" s="75">
        <v>7862.744140625</v>
      </c>
      <c r="O53" s="76"/>
      <c r="P53" s="77"/>
      <c r="Q53" s="77"/>
      <c r="R53" s="87"/>
      <c r="S53" s="48">
        <v>0</v>
      </c>
      <c r="T53" s="48">
        <v>1</v>
      </c>
      <c r="U53" s="49">
        <v>0</v>
      </c>
      <c r="V53" s="49">
        <v>0.003817</v>
      </c>
      <c r="W53" s="49">
        <v>0.026294</v>
      </c>
      <c r="X53" s="49">
        <v>0.506819</v>
      </c>
      <c r="Y53" s="49">
        <v>0</v>
      </c>
      <c r="Z53" s="49">
        <v>0</v>
      </c>
      <c r="AA53" s="72">
        <v>53</v>
      </c>
      <c r="AB53" s="72"/>
      <c r="AC53" s="73"/>
      <c r="AD53" s="79" t="s">
        <v>829</v>
      </c>
      <c r="AE53" s="79">
        <v>145</v>
      </c>
      <c r="AF53" s="79">
        <v>419</v>
      </c>
      <c r="AG53" s="79">
        <v>5338</v>
      </c>
      <c r="AH53" s="79">
        <v>1448</v>
      </c>
      <c r="AI53" s="79"/>
      <c r="AJ53" s="79" t="s">
        <v>920</v>
      </c>
      <c r="AK53" s="79" t="s">
        <v>753</v>
      </c>
      <c r="AL53" s="83" t="s">
        <v>1016</v>
      </c>
      <c r="AM53" s="79"/>
      <c r="AN53" s="81">
        <v>40151.7884375</v>
      </c>
      <c r="AO53" s="83" t="s">
        <v>1079</v>
      </c>
      <c r="AP53" s="79" t="b">
        <v>0</v>
      </c>
      <c r="AQ53" s="79" t="b">
        <v>0</v>
      </c>
      <c r="AR53" s="79" t="b">
        <v>1</v>
      </c>
      <c r="AS53" s="79" t="s">
        <v>741</v>
      </c>
      <c r="AT53" s="79">
        <v>4</v>
      </c>
      <c r="AU53" s="83" t="s">
        <v>1133</v>
      </c>
      <c r="AV53" s="79" t="b">
        <v>0</v>
      </c>
      <c r="AW53" s="79" t="s">
        <v>1152</v>
      </c>
      <c r="AX53" s="83" t="s">
        <v>1203</v>
      </c>
      <c r="AY53" s="79" t="s">
        <v>66</v>
      </c>
      <c r="AZ53" s="79" t="str">
        <f>REPLACE(INDEX(GroupVertices[Group],MATCH(Vertices[[#This Row],[Vertex]],GroupVertices[Vertex],0)),1,1,"")</f>
        <v>1</v>
      </c>
      <c r="BA53" s="48"/>
      <c r="BB53" s="48"/>
      <c r="BC53" s="48"/>
      <c r="BD53" s="48"/>
      <c r="BE53" s="48" t="s">
        <v>383</v>
      </c>
      <c r="BF53" s="48" t="s">
        <v>383</v>
      </c>
      <c r="BG53" s="120" t="s">
        <v>1583</v>
      </c>
      <c r="BH53" s="120" t="s">
        <v>1583</v>
      </c>
      <c r="BI53" s="120" t="s">
        <v>1688</v>
      </c>
      <c r="BJ53" s="120" t="s">
        <v>1688</v>
      </c>
      <c r="BK53" s="120">
        <v>0</v>
      </c>
      <c r="BL53" s="123">
        <v>0</v>
      </c>
      <c r="BM53" s="120">
        <v>2</v>
      </c>
      <c r="BN53" s="123">
        <v>12.5</v>
      </c>
      <c r="BO53" s="120">
        <v>0</v>
      </c>
      <c r="BP53" s="123">
        <v>0</v>
      </c>
      <c r="BQ53" s="120">
        <v>14</v>
      </c>
      <c r="BR53" s="123">
        <v>87.5</v>
      </c>
      <c r="BS53" s="120">
        <v>16</v>
      </c>
      <c r="BT53" s="2"/>
      <c r="BU53" s="3"/>
      <c r="BV53" s="3"/>
      <c r="BW53" s="3"/>
      <c r="BX53" s="3"/>
    </row>
    <row r="54" spans="1:76" ht="15">
      <c r="A54" s="65" t="s">
        <v>260</v>
      </c>
      <c r="B54" s="66"/>
      <c r="C54" s="66" t="s">
        <v>64</v>
      </c>
      <c r="D54" s="67">
        <v>168.59261527860193</v>
      </c>
      <c r="E54" s="69"/>
      <c r="F54" s="101" t="s">
        <v>452</v>
      </c>
      <c r="G54" s="66"/>
      <c r="H54" s="70" t="s">
        <v>260</v>
      </c>
      <c r="I54" s="71"/>
      <c r="J54" s="71"/>
      <c r="K54" s="70" t="s">
        <v>1305</v>
      </c>
      <c r="L54" s="74">
        <v>1</v>
      </c>
      <c r="M54" s="75">
        <v>4464.27392578125</v>
      </c>
      <c r="N54" s="75">
        <v>6145.5244140625</v>
      </c>
      <c r="O54" s="76"/>
      <c r="P54" s="77"/>
      <c r="Q54" s="77"/>
      <c r="R54" s="87"/>
      <c r="S54" s="48">
        <v>0</v>
      </c>
      <c r="T54" s="48">
        <v>1</v>
      </c>
      <c r="U54" s="49">
        <v>0</v>
      </c>
      <c r="V54" s="49">
        <v>0.00339</v>
      </c>
      <c r="W54" s="49">
        <v>0.003646</v>
      </c>
      <c r="X54" s="49">
        <v>0.445178</v>
      </c>
      <c r="Y54" s="49">
        <v>0</v>
      </c>
      <c r="Z54" s="49">
        <v>0</v>
      </c>
      <c r="AA54" s="72">
        <v>54</v>
      </c>
      <c r="AB54" s="72"/>
      <c r="AC54" s="73"/>
      <c r="AD54" s="79" t="s">
        <v>830</v>
      </c>
      <c r="AE54" s="79">
        <v>768</v>
      </c>
      <c r="AF54" s="79">
        <v>412</v>
      </c>
      <c r="AG54" s="79">
        <v>22458</v>
      </c>
      <c r="AH54" s="79">
        <v>679</v>
      </c>
      <c r="AI54" s="79"/>
      <c r="AJ54" s="79"/>
      <c r="AK54" s="79" t="s">
        <v>980</v>
      </c>
      <c r="AL54" s="79"/>
      <c r="AM54" s="79"/>
      <c r="AN54" s="81">
        <v>40898.59873842593</v>
      </c>
      <c r="AO54" s="79"/>
      <c r="AP54" s="79" t="b">
        <v>1</v>
      </c>
      <c r="AQ54" s="79" t="b">
        <v>0</v>
      </c>
      <c r="AR54" s="79" t="b">
        <v>1</v>
      </c>
      <c r="AS54" s="79" t="s">
        <v>744</v>
      </c>
      <c r="AT54" s="79">
        <v>2</v>
      </c>
      <c r="AU54" s="83" t="s">
        <v>1128</v>
      </c>
      <c r="AV54" s="79" t="b">
        <v>0</v>
      </c>
      <c r="AW54" s="79" t="s">
        <v>1152</v>
      </c>
      <c r="AX54" s="83" t="s">
        <v>1204</v>
      </c>
      <c r="AY54" s="79" t="s">
        <v>66</v>
      </c>
      <c r="AZ54" s="79" t="str">
        <f>REPLACE(INDEX(GroupVertices[Group],MATCH(Vertices[[#This Row],[Vertex]],GroupVertices[Vertex],0)),1,1,"")</f>
        <v>4</v>
      </c>
      <c r="BA54" s="48" t="s">
        <v>369</v>
      </c>
      <c r="BB54" s="48" t="s">
        <v>369</v>
      </c>
      <c r="BC54" s="48" t="s">
        <v>375</v>
      </c>
      <c r="BD54" s="48" t="s">
        <v>375</v>
      </c>
      <c r="BE54" s="48" t="s">
        <v>384</v>
      </c>
      <c r="BF54" s="48" t="s">
        <v>384</v>
      </c>
      <c r="BG54" s="120" t="s">
        <v>1770</v>
      </c>
      <c r="BH54" s="120" t="s">
        <v>1770</v>
      </c>
      <c r="BI54" s="120" t="s">
        <v>1613</v>
      </c>
      <c r="BJ54" s="120" t="s">
        <v>1613</v>
      </c>
      <c r="BK54" s="120">
        <v>0</v>
      </c>
      <c r="BL54" s="123">
        <v>0</v>
      </c>
      <c r="BM54" s="120">
        <v>0</v>
      </c>
      <c r="BN54" s="123">
        <v>0</v>
      </c>
      <c r="BO54" s="120">
        <v>0</v>
      </c>
      <c r="BP54" s="123">
        <v>0</v>
      </c>
      <c r="BQ54" s="120">
        <v>2</v>
      </c>
      <c r="BR54" s="123">
        <v>100</v>
      </c>
      <c r="BS54" s="120">
        <v>2</v>
      </c>
      <c r="BT54" s="2"/>
      <c r="BU54" s="3"/>
      <c r="BV54" s="3"/>
      <c r="BW54" s="3"/>
      <c r="BX54" s="3"/>
    </row>
    <row r="55" spans="1:76" ht="15">
      <c r="A55" s="65" t="s">
        <v>309</v>
      </c>
      <c r="B55" s="66"/>
      <c r="C55" s="66" t="s">
        <v>64</v>
      </c>
      <c r="D55" s="67">
        <v>309.52380223187794</v>
      </c>
      <c r="E55" s="69"/>
      <c r="F55" s="101" t="s">
        <v>492</v>
      </c>
      <c r="G55" s="66"/>
      <c r="H55" s="70" t="s">
        <v>309</v>
      </c>
      <c r="I55" s="71"/>
      <c r="J55" s="71"/>
      <c r="K55" s="70" t="s">
        <v>1306</v>
      </c>
      <c r="L55" s="74">
        <v>1938.817809606679</v>
      </c>
      <c r="M55" s="75">
        <v>5410.33740234375</v>
      </c>
      <c r="N55" s="75">
        <v>6008.14697265625</v>
      </c>
      <c r="O55" s="76"/>
      <c r="P55" s="77"/>
      <c r="Q55" s="77"/>
      <c r="R55" s="87"/>
      <c r="S55" s="48">
        <v>5</v>
      </c>
      <c r="T55" s="48">
        <v>1</v>
      </c>
      <c r="U55" s="49">
        <v>566.666667</v>
      </c>
      <c r="V55" s="49">
        <v>0.004405</v>
      </c>
      <c r="W55" s="49">
        <v>0.020298</v>
      </c>
      <c r="X55" s="49">
        <v>1.736342</v>
      </c>
      <c r="Y55" s="49">
        <v>0</v>
      </c>
      <c r="Z55" s="49">
        <v>0</v>
      </c>
      <c r="AA55" s="72">
        <v>55</v>
      </c>
      <c r="AB55" s="72"/>
      <c r="AC55" s="73"/>
      <c r="AD55" s="79" t="s">
        <v>831</v>
      </c>
      <c r="AE55" s="79">
        <v>92</v>
      </c>
      <c r="AF55" s="79">
        <v>9198</v>
      </c>
      <c r="AG55" s="79">
        <v>12024</v>
      </c>
      <c r="AH55" s="79">
        <v>1893</v>
      </c>
      <c r="AI55" s="79"/>
      <c r="AJ55" s="79" t="s">
        <v>921</v>
      </c>
      <c r="AK55" s="79" t="s">
        <v>753</v>
      </c>
      <c r="AL55" s="83" t="s">
        <v>1017</v>
      </c>
      <c r="AM55" s="79"/>
      <c r="AN55" s="81">
        <v>40257.33081018519</v>
      </c>
      <c r="AO55" s="83" t="s">
        <v>1080</v>
      </c>
      <c r="AP55" s="79" t="b">
        <v>0</v>
      </c>
      <c r="AQ55" s="79" t="b">
        <v>0</v>
      </c>
      <c r="AR55" s="79" t="b">
        <v>1</v>
      </c>
      <c r="AS55" s="79" t="s">
        <v>744</v>
      </c>
      <c r="AT55" s="79">
        <v>30</v>
      </c>
      <c r="AU55" s="83" t="s">
        <v>1138</v>
      </c>
      <c r="AV55" s="79" t="b">
        <v>0</v>
      </c>
      <c r="AW55" s="79" t="s">
        <v>1152</v>
      </c>
      <c r="AX55" s="83" t="s">
        <v>1205</v>
      </c>
      <c r="AY55" s="79" t="s">
        <v>66</v>
      </c>
      <c r="AZ55" s="79" t="str">
        <f>REPLACE(INDEX(GroupVertices[Group],MATCH(Vertices[[#This Row],[Vertex]],GroupVertices[Vertex],0)),1,1,"")</f>
        <v>4</v>
      </c>
      <c r="BA55" s="48" t="s">
        <v>369</v>
      </c>
      <c r="BB55" s="48" t="s">
        <v>369</v>
      </c>
      <c r="BC55" s="48" t="s">
        <v>375</v>
      </c>
      <c r="BD55" s="48" t="s">
        <v>375</v>
      </c>
      <c r="BE55" s="48" t="s">
        <v>384</v>
      </c>
      <c r="BF55" s="48" t="s">
        <v>384</v>
      </c>
      <c r="BG55" s="120" t="s">
        <v>1775</v>
      </c>
      <c r="BH55" s="120" t="s">
        <v>1799</v>
      </c>
      <c r="BI55" s="120" t="s">
        <v>1819</v>
      </c>
      <c r="BJ55" s="120" t="s">
        <v>1833</v>
      </c>
      <c r="BK55" s="120">
        <v>0</v>
      </c>
      <c r="BL55" s="123">
        <v>0</v>
      </c>
      <c r="BM55" s="120">
        <v>0</v>
      </c>
      <c r="BN55" s="123">
        <v>0</v>
      </c>
      <c r="BO55" s="120">
        <v>0</v>
      </c>
      <c r="BP55" s="123">
        <v>0</v>
      </c>
      <c r="BQ55" s="120">
        <v>37</v>
      </c>
      <c r="BR55" s="123">
        <v>100</v>
      </c>
      <c r="BS55" s="120">
        <v>37</v>
      </c>
      <c r="BT55" s="2"/>
      <c r="BU55" s="3"/>
      <c r="BV55" s="3"/>
      <c r="BW55" s="3"/>
      <c r="BX55" s="3"/>
    </row>
    <row r="56" spans="1:76" ht="15">
      <c r="A56" s="65" t="s">
        <v>261</v>
      </c>
      <c r="B56" s="66"/>
      <c r="C56" s="66" t="s">
        <v>64</v>
      </c>
      <c r="D56" s="67">
        <v>163.60404264686179</v>
      </c>
      <c r="E56" s="69"/>
      <c r="F56" s="101" t="s">
        <v>453</v>
      </c>
      <c r="G56" s="66"/>
      <c r="H56" s="70" t="s">
        <v>261</v>
      </c>
      <c r="I56" s="71"/>
      <c r="J56" s="71"/>
      <c r="K56" s="70" t="s">
        <v>1307</v>
      </c>
      <c r="L56" s="74">
        <v>1</v>
      </c>
      <c r="M56" s="75">
        <v>423.39593505859375</v>
      </c>
      <c r="N56" s="75">
        <v>8123.9013671875</v>
      </c>
      <c r="O56" s="76"/>
      <c r="P56" s="77"/>
      <c r="Q56" s="77"/>
      <c r="R56" s="87"/>
      <c r="S56" s="48">
        <v>0</v>
      </c>
      <c r="T56" s="48">
        <v>1</v>
      </c>
      <c r="U56" s="49">
        <v>0</v>
      </c>
      <c r="V56" s="49">
        <v>0.003817</v>
      </c>
      <c r="W56" s="49">
        <v>0.026294</v>
      </c>
      <c r="X56" s="49">
        <v>0.506819</v>
      </c>
      <c r="Y56" s="49">
        <v>0</v>
      </c>
      <c r="Z56" s="49">
        <v>0</v>
      </c>
      <c r="AA56" s="72">
        <v>56</v>
      </c>
      <c r="AB56" s="72"/>
      <c r="AC56" s="73"/>
      <c r="AD56" s="79" t="s">
        <v>832</v>
      </c>
      <c r="AE56" s="79">
        <v>40</v>
      </c>
      <c r="AF56" s="79">
        <v>101</v>
      </c>
      <c r="AG56" s="79">
        <v>218</v>
      </c>
      <c r="AH56" s="79">
        <v>227</v>
      </c>
      <c r="AI56" s="79"/>
      <c r="AJ56" s="79"/>
      <c r="AK56" s="79" t="s">
        <v>753</v>
      </c>
      <c r="AL56" s="79"/>
      <c r="AM56" s="79"/>
      <c r="AN56" s="81">
        <v>43318.03870370371</v>
      </c>
      <c r="AO56" s="83" t="s">
        <v>1081</v>
      </c>
      <c r="AP56" s="79" t="b">
        <v>1</v>
      </c>
      <c r="AQ56" s="79" t="b">
        <v>0</v>
      </c>
      <c r="AR56" s="79" t="b">
        <v>0</v>
      </c>
      <c r="AS56" s="79" t="s">
        <v>742</v>
      </c>
      <c r="AT56" s="79">
        <v>0</v>
      </c>
      <c r="AU56" s="79"/>
      <c r="AV56" s="79" t="b">
        <v>0</v>
      </c>
      <c r="AW56" s="79" t="s">
        <v>1152</v>
      </c>
      <c r="AX56" s="83" t="s">
        <v>1206</v>
      </c>
      <c r="AY56" s="79" t="s">
        <v>66</v>
      </c>
      <c r="AZ56" s="79" t="str">
        <f>REPLACE(INDEX(GroupVertices[Group],MATCH(Vertices[[#This Row],[Vertex]],GroupVertices[Vertex],0)),1,1,"")</f>
        <v>1</v>
      </c>
      <c r="BA56" s="48"/>
      <c r="BB56" s="48"/>
      <c r="BC56" s="48"/>
      <c r="BD56" s="48"/>
      <c r="BE56" s="48" t="s">
        <v>383</v>
      </c>
      <c r="BF56" s="48" t="s">
        <v>383</v>
      </c>
      <c r="BG56" s="120" t="s">
        <v>1583</v>
      </c>
      <c r="BH56" s="120" t="s">
        <v>1583</v>
      </c>
      <c r="BI56" s="120" t="s">
        <v>1688</v>
      </c>
      <c r="BJ56" s="120" t="s">
        <v>1688</v>
      </c>
      <c r="BK56" s="120">
        <v>0</v>
      </c>
      <c r="BL56" s="123">
        <v>0</v>
      </c>
      <c r="BM56" s="120">
        <v>2</v>
      </c>
      <c r="BN56" s="123">
        <v>12.5</v>
      </c>
      <c r="BO56" s="120">
        <v>0</v>
      </c>
      <c r="BP56" s="123">
        <v>0</v>
      </c>
      <c r="BQ56" s="120">
        <v>14</v>
      </c>
      <c r="BR56" s="123">
        <v>87.5</v>
      </c>
      <c r="BS56" s="120">
        <v>16</v>
      </c>
      <c r="BT56" s="2"/>
      <c r="BU56" s="3"/>
      <c r="BV56" s="3"/>
      <c r="BW56" s="3"/>
      <c r="BX56" s="3"/>
    </row>
    <row r="57" spans="1:76" ht="15">
      <c r="A57" s="65" t="s">
        <v>262</v>
      </c>
      <c r="B57" s="66"/>
      <c r="C57" s="66" t="s">
        <v>64</v>
      </c>
      <c r="D57" s="67">
        <v>187.07118657044964</v>
      </c>
      <c r="E57" s="69"/>
      <c r="F57" s="101" t="s">
        <v>454</v>
      </c>
      <c r="G57" s="66"/>
      <c r="H57" s="70" t="s">
        <v>262</v>
      </c>
      <c r="I57" s="71"/>
      <c r="J57" s="71"/>
      <c r="K57" s="70" t="s">
        <v>1308</v>
      </c>
      <c r="L57" s="74">
        <v>1</v>
      </c>
      <c r="M57" s="75">
        <v>1363.55615234375</v>
      </c>
      <c r="N57" s="75">
        <v>6550.29833984375</v>
      </c>
      <c r="O57" s="76"/>
      <c r="P57" s="77"/>
      <c r="Q57" s="77"/>
      <c r="R57" s="87"/>
      <c r="S57" s="48">
        <v>0</v>
      </c>
      <c r="T57" s="48">
        <v>1</v>
      </c>
      <c r="U57" s="49">
        <v>0</v>
      </c>
      <c r="V57" s="49">
        <v>0.003817</v>
      </c>
      <c r="W57" s="49">
        <v>0.026294</v>
      </c>
      <c r="X57" s="49">
        <v>0.506819</v>
      </c>
      <c r="Y57" s="49">
        <v>0</v>
      </c>
      <c r="Z57" s="49">
        <v>0</v>
      </c>
      <c r="AA57" s="72">
        <v>57</v>
      </c>
      <c r="AB57" s="72"/>
      <c r="AC57" s="73"/>
      <c r="AD57" s="79" t="s">
        <v>833</v>
      </c>
      <c r="AE57" s="79">
        <v>200</v>
      </c>
      <c r="AF57" s="79">
        <v>1564</v>
      </c>
      <c r="AG57" s="79">
        <v>7092</v>
      </c>
      <c r="AH57" s="79">
        <v>3840</v>
      </c>
      <c r="AI57" s="79"/>
      <c r="AJ57" s="79" t="s">
        <v>922</v>
      </c>
      <c r="AK57" s="79" t="s">
        <v>980</v>
      </c>
      <c r="AL57" s="83" t="s">
        <v>1018</v>
      </c>
      <c r="AM57" s="79"/>
      <c r="AN57" s="81">
        <v>40527.63959490741</v>
      </c>
      <c r="AO57" s="83" t="s">
        <v>1082</v>
      </c>
      <c r="AP57" s="79" t="b">
        <v>0</v>
      </c>
      <c r="AQ57" s="79" t="b">
        <v>0</v>
      </c>
      <c r="AR57" s="79" t="b">
        <v>1</v>
      </c>
      <c r="AS57" s="79" t="s">
        <v>741</v>
      </c>
      <c r="AT57" s="79">
        <v>11</v>
      </c>
      <c r="AU57" s="83" t="s">
        <v>1136</v>
      </c>
      <c r="AV57" s="79" t="b">
        <v>0</v>
      </c>
      <c r="AW57" s="79" t="s">
        <v>1152</v>
      </c>
      <c r="AX57" s="83" t="s">
        <v>1207</v>
      </c>
      <c r="AY57" s="79" t="s">
        <v>66</v>
      </c>
      <c r="AZ57" s="79" t="str">
        <f>REPLACE(INDEX(GroupVertices[Group],MATCH(Vertices[[#This Row],[Vertex]],GroupVertices[Vertex],0)),1,1,"")</f>
        <v>1</v>
      </c>
      <c r="BA57" s="48"/>
      <c r="BB57" s="48"/>
      <c r="BC57" s="48"/>
      <c r="BD57" s="48"/>
      <c r="BE57" s="48" t="s">
        <v>383</v>
      </c>
      <c r="BF57" s="48" t="s">
        <v>383</v>
      </c>
      <c r="BG57" s="120" t="s">
        <v>1583</v>
      </c>
      <c r="BH57" s="120" t="s">
        <v>1583</v>
      </c>
      <c r="BI57" s="120" t="s">
        <v>1688</v>
      </c>
      <c r="BJ57" s="120" t="s">
        <v>1688</v>
      </c>
      <c r="BK57" s="120">
        <v>0</v>
      </c>
      <c r="BL57" s="123">
        <v>0</v>
      </c>
      <c r="BM57" s="120">
        <v>2</v>
      </c>
      <c r="BN57" s="123">
        <v>12.5</v>
      </c>
      <c r="BO57" s="120">
        <v>0</v>
      </c>
      <c r="BP57" s="123">
        <v>0</v>
      </c>
      <c r="BQ57" s="120">
        <v>14</v>
      </c>
      <c r="BR57" s="123">
        <v>87.5</v>
      </c>
      <c r="BS57" s="120">
        <v>16</v>
      </c>
      <c r="BT57" s="2"/>
      <c r="BU57" s="3"/>
      <c r="BV57" s="3"/>
      <c r="BW57" s="3"/>
      <c r="BX57" s="3"/>
    </row>
    <row r="58" spans="1:76" ht="15">
      <c r="A58" s="65" t="s">
        <v>263</v>
      </c>
      <c r="B58" s="66"/>
      <c r="C58" s="66" t="s">
        <v>64</v>
      </c>
      <c r="D58" s="67">
        <v>162.16040426468618</v>
      </c>
      <c r="E58" s="69"/>
      <c r="F58" s="101" t="s">
        <v>455</v>
      </c>
      <c r="G58" s="66"/>
      <c r="H58" s="70" t="s">
        <v>263</v>
      </c>
      <c r="I58" s="71"/>
      <c r="J58" s="71"/>
      <c r="K58" s="70" t="s">
        <v>1309</v>
      </c>
      <c r="L58" s="74">
        <v>1</v>
      </c>
      <c r="M58" s="75">
        <v>4099.3466796875</v>
      </c>
      <c r="N58" s="75">
        <v>6900.21240234375</v>
      </c>
      <c r="O58" s="76"/>
      <c r="P58" s="77"/>
      <c r="Q58" s="77"/>
      <c r="R58" s="87"/>
      <c r="S58" s="48">
        <v>0</v>
      </c>
      <c r="T58" s="48">
        <v>1</v>
      </c>
      <c r="U58" s="49">
        <v>0</v>
      </c>
      <c r="V58" s="49">
        <v>0.003817</v>
      </c>
      <c r="W58" s="49">
        <v>0.026294</v>
      </c>
      <c r="X58" s="49">
        <v>0.506819</v>
      </c>
      <c r="Y58" s="49">
        <v>0</v>
      </c>
      <c r="Z58" s="49">
        <v>0</v>
      </c>
      <c r="AA58" s="72">
        <v>58</v>
      </c>
      <c r="AB58" s="72"/>
      <c r="AC58" s="73"/>
      <c r="AD58" s="79" t="s">
        <v>834</v>
      </c>
      <c r="AE58" s="79">
        <v>49</v>
      </c>
      <c r="AF58" s="79">
        <v>11</v>
      </c>
      <c r="AG58" s="79">
        <v>34</v>
      </c>
      <c r="AH58" s="79">
        <v>16</v>
      </c>
      <c r="AI58" s="79"/>
      <c r="AJ58" s="79" t="s">
        <v>923</v>
      </c>
      <c r="AK58" s="79"/>
      <c r="AL58" s="79"/>
      <c r="AM58" s="79"/>
      <c r="AN58" s="81">
        <v>43548.51766203704</v>
      </c>
      <c r="AO58" s="83" t="s">
        <v>1083</v>
      </c>
      <c r="AP58" s="79" t="b">
        <v>1</v>
      </c>
      <c r="AQ58" s="79" t="b">
        <v>0</v>
      </c>
      <c r="AR58" s="79" t="b">
        <v>1</v>
      </c>
      <c r="AS58" s="79" t="s">
        <v>741</v>
      </c>
      <c r="AT58" s="79">
        <v>0</v>
      </c>
      <c r="AU58" s="79"/>
      <c r="AV58" s="79" t="b">
        <v>0</v>
      </c>
      <c r="AW58" s="79" t="s">
        <v>1152</v>
      </c>
      <c r="AX58" s="83" t="s">
        <v>1208</v>
      </c>
      <c r="AY58" s="79" t="s">
        <v>66</v>
      </c>
      <c r="AZ58" s="79" t="str">
        <f>REPLACE(INDEX(GroupVertices[Group],MATCH(Vertices[[#This Row],[Vertex]],GroupVertices[Vertex],0)),1,1,"")</f>
        <v>1</v>
      </c>
      <c r="BA58" s="48"/>
      <c r="BB58" s="48"/>
      <c r="BC58" s="48"/>
      <c r="BD58" s="48"/>
      <c r="BE58" s="48" t="s">
        <v>383</v>
      </c>
      <c r="BF58" s="48" t="s">
        <v>383</v>
      </c>
      <c r="BG58" s="120" t="s">
        <v>1583</v>
      </c>
      <c r="BH58" s="120" t="s">
        <v>1583</v>
      </c>
      <c r="BI58" s="120" t="s">
        <v>1688</v>
      </c>
      <c r="BJ58" s="120" t="s">
        <v>1688</v>
      </c>
      <c r="BK58" s="120">
        <v>0</v>
      </c>
      <c r="BL58" s="123">
        <v>0</v>
      </c>
      <c r="BM58" s="120">
        <v>2</v>
      </c>
      <c r="BN58" s="123">
        <v>12.5</v>
      </c>
      <c r="BO58" s="120">
        <v>0</v>
      </c>
      <c r="BP58" s="123">
        <v>0</v>
      </c>
      <c r="BQ58" s="120">
        <v>14</v>
      </c>
      <c r="BR58" s="123">
        <v>87.5</v>
      </c>
      <c r="BS58" s="120">
        <v>16</v>
      </c>
      <c r="BT58" s="2"/>
      <c r="BU58" s="3"/>
      <c r="BV58" s="3"/>
      <c r="BW58" s="3"/>
      <c r="BX58" s="3"/>
    </row>
    <row r="59" spans="1:76" ht="15">
      <c r="A59" s="65" t="s">
        <v>264</v>
      </c>
      <c r="B59" s="66"/>
      <c r="C59" s="66" t="s">
        <v>64</v>
      </c>
      <c r="D59" s="67">
        <v>181.2966330417472</v>
      </c>
      <c r="E59" s="69"/>
      <c r="F59" s="101" t="s">
        <v>456</v>
      </c>
      <c r="G59" s="66"/>
      <c r="H59" s="70" t="s">
        <v>264</v>
      </c>
      <c r="I59" s="71"/>
      <c r="J59" s="71"/>
      <c r="K59" s="70" t="s">
        <v>1310</v>
      </c>
      <c r="L59" s="74">
        <v>1</v>
      </c>
      <c r="M59" s="75">
        <v>1713.09033203125</v>
      </c>
      <c r="N59" s="75">
        <v>5221.3876953125</v>
      </c>
      <c r="O59" s="76"/>
      <c r="P59" s="77"/>
      <c r="Q59" s="77"/>
      <c r="R59" s="87"/>
      <c r="S59" s="48">
        <v>0</v>
      </c>
      <c r="T59" s="48">
        <v>1</v>
      </c>
      <c r="U59" s="49">
        <v>0</v>
      </c>
      <c r="V59" s="49">
        <v>0.003817</v>
      </c>
      <c r="W59" s="49">
        <v>0.026294</v>
      </c>
      <c r="X59" s="49">
        <v>0.506819</v>
      </c>
      <c r="Y59" s="49">
        <v>0</v>
      </c>
      <c r="Z59" s="49">
        <v>0</v>
      </c>
      <c r="AA59" s="72">
        <v>59</v>
      </c>
      <c r="AB59" s="72"/>
      <c r="AC59" s="73"/>
      <c r="AD59" s="79" t="s">
        <v>835</v>
      </c>
      <c r="AE59" s="79">
        <v>130</v>
      </c>
      <c r="AF59" s="79">
        <v>1204</v>
      </c>
      <c r="AG59" s="79">
        <v>10582</v>
      </c>
      <c r="AH59" s="79">
        <v>2345</v>
      </c>
      <c r="AI59" s="79"/>
      <c r="AJ59" s="79" t="s">
        <v>924</v>
      </c>
      <c r="AK59" s="79" t="s">
        <v>982</v>
      </c>
      <c r="AL59" s="79"/>
      <c r="AM59" s="79"/>
      <c r="AN59" s="81">
        <v>41419.76383101852</v>
      </c>
      <c r="AO59" s="83" t="s">
        <v>1084</v>
      </c>
      <c r="AP59" s="79" t="b">
        <v>1</v>
      </c>
      <c r="AQ59" s="79" t="b">
        <v>0</v>
      </c>
      <c r="AR59" s="79" t="b">
        <v>1</v>
      </c>
      <c r="AS59" s="79" t="s">
        <v>744</v>
      </c>
      <c r="AT59" s="79">
        <v>5</v>
      </c>
      <c r="AU59" s="83" t="s">
        <v>1128</v>
      </c>
      <c r="AV59" s="79" t="b">
        <v>0</v>
      </c>
      <c r="AW59" s="79" t="s">
        <v>1152</v>
      </c>
      <c r="AX59" s="83" t="s">
        <v>1209</v>
      </c>
      <c r="AY59" s="79" t="s">
        <v>66</v>
      </c>
      <c r="AZ59" s="79" t="str">
        <f>REPLACE(INDEX(GroupVertices[Group],MATCH(Vertices[[#This Row],[Vertex]],GroupVertices[Vertex],0)),1,1,"")</f>
        <v>1</v>
      </c>
      <c r="BA59" s="48"/>
      <c r="BB59" s="48"/>
      <c r="BC59" s="48"/>
      <c r="BD59" s="48"/>
      <c r="BE59" s="48" t="s">
        <v>383</v>
      </c>
      <c r="BF59" s="48" t="s">
        <v>383</v>
      </c>
      <c r="BG59" s="120" t="s">
        <v>1583</v>
      </c>
      <c r="BH59" s="120" t="s">
        <v>1583</v>
      </c>
      <c r="BI59" s="120" t="s">
        <v>1688</v>
      </c>
      <c r="BJ59" s="120" t="s">
        <v>1688</v>
      </c>
      <c r="BK59" s="120">
        <v>0</v>
      </c>
      <c r="BL59" s="123">
        <v>0</v>
      </c>
      <c r="BM59" s="120">
        <v>2</v>
      </c>
      <c r="BN59" s="123">
        <v>12.5</v>
      </c>
      <c r="BO59" s="120">
        <v>0</v>
      </c>
      <c r="BP59" s="123">
        <v>0</v>
      </c>
      <c r="BQ59" s="120">
        <v>14</v>
      </c>
      <c r="BR59" s="123">
        <v>87.5</v>
      </c>
      <c r="BS59" s="120">
        <v>16</v>
      </c>
      <c r="BT59" s="2"/>
      <c r="BU59" s="3"/>
      <c r="BV59" s="3"/>
      <c r="BW59" s="3"/>
      <c r="BX59" s="3"/>
    </row>
    <row r="60" spans="1:76" ht="15">
      <c r="A60" s="65" t="s">
        <v>265</v>
      </c>
      <c r="B60" s="66"/>
      <c r="C60" s="66" t="s">
        <v>64</v>
      </c>
      <c r="D60" s="67">
        <v>162.24060639702927</v>
      </c>
      <c r="E60" s="69"/>
      <c r="F60" s="101" t="s">
        <v>457</v>
      </c>
      <c r="G60" s="66"/>
      <c r="H60" s="70" t="s">
        <v>265</v>
      </c>
      <c r="I60" s="71"/>
      <c r="J60" s="71"/>
      <c r="K60" s="70" t="s">
        <v>1311</v>
      </c>
      <c r="L60" s="74">
        <v>1</v>
      </c>
      <c r="M60" s="75">
        <v>904.0215454101562</v>
      </c>
      <c r="N60" s="75">
        <v>8917.66015625</v>
      </c>
      <c r="O60" s="76"/>
      <c r="P60" s="77"/>
      <c r="Q60" s="77"/>
      <c r="R60" s="87"/>
      <c r="S60" s="48">
        <v>0</v>
      </c>
      <c r="T60" s="48">
        <v>1</v>
      </c>
      <c r="U60" s="49">
        <v>0</v>
      </c>
      <c r="V60" s="49">
        <v>0.003817</v>
      </c>
      <c r="W60" s="49">
        <v>0.026294</v>
      </c>
      <c r="X60" s="49">
        <v>0.506819</v>
      </c>
      <c r="Y60" s="49">
        <v>0</v>
      </c>
      <c r="Z60" s="49">
        <v>0</v>
      </c>
      <c r="AA60" s="72">
        <v>60</v>
      </c>
      <c r="AB60" s="72"/>
      <c r="AC60" s="73"/>
      <c r="AD60" s="79" t="s">
        <v>836</v>
      </c>
      <c r="AE60" s="79">
        <v>25</v>
      </c>
      <c r="AF60" s="79">
        <v>16</v>
      </c>
      <c r="AG60" s="79">
        <v>573</v>
      </c>
      <c r="AH60" s="79">
        <v>3295</v>
      </c>
      <c r="AI60" s="79"/>
      <c r="AJ60" s="79" t="s">
        <v>925</v>
      </c>
      <c r="AK60" s="79" t="s">
        <v>753</v>
      </c>
      <c r="AL60" s="79"/>
      <c r="AM60" s="79"/>
      <c r="AN60" s="81">
        <v>42519.42413194444</v>
      </c>
      <c r="AO60" s="83" t="s">
        <v>1085</v>
      </c>
      <c r="AP60" s="79" t="b">
        <v>0</v>
      </c>
      <c r="AQ60" s="79" t="b">
        <v>0</v>
      </c>
      <c r="AR60" s="79" t="b">
        <v>0</v>
      </c>
      <c r="AS60" s="79" t="s">
        <v>741</v>
      </c>
      <c r="AT60" s="79">
        <v>0</v>
      </c>
      <c r="AU60" s="83" t="s">
        <v>1128</v>
      </c>
      <c r="AV60" s="79" t="b">
        <v>0</v>
      </c>
      <c r="AW60" s="79" t="s">
        <v>1152</v>
      </c>
      <c r="AX60" s="83" t="s">
        <v>1210</v>
      </c>
      <c r="AY60" s="79" t="s">
        <v>66</v>
      </c>
      <c r="AZ60" s="79" t="str">
        <f>REPLACE(INDEX(GroupVertices[Group],MATCH(Vertices[[#This Row],[Vertex]],GroupVertices[Vertex],0)),1,1,"")</f>
        <v>1</v>
      </c>
      <c r="BA60" s="48"/>
      <c r="BB60" s="48"/>
      <c r="BC60" s="48"/>
      <c r="BD60" s="48"/>
      <c r="BE60" s="48" t="s">
        <v>383</v>
      </c>
      <c r="BF60" s="48" t="s">
        <v>383</v>
      </c>
      <c r="BG60" s="120" t="s">
        <v>1583</v>
      </c>
      <c r="BH60" s="120" t="s">
        <v>1583</v>
      </c>
      <c r="BI60" s="120" t="s">
        <v>1688</v>
      </c>
      <c r="BJ60" s="120" t="s">
        <v>1688</v>
      </c>
      <c r="BK60" s="120">
        <v>0</v>
      </c>
      <c r="BL60" s="123">
        <v>0</v>
      </c>
      <c r="BM60" s="120">
        <v>2</v>
      </c>
      <c r="BN60" s="123">
        <v>12.5</v>
      </c>
      <c r="BO60" s="120">
        <v>0</v>
      </c>
      <c r="BP60" s="123">
        <v>0</v>
      </c>
      <c r="BQ60" s="120">
        <v>14</v>
      </c>
      <c r="BR60" s="123">
        <v>87.5</v>
      </c>
      <c r="BS60" s="120">
        <v>16</v>
      </c>
      <c r="BT60" s="2"/>
      <c r="BU60" s="3"/>
      <c r="BV60" s="3"/>
      <c r="BW60" s="3"/>
      <c r="BX60" s="3"/>
    </row>
    <row r="61" spans="1:76" ht="15">
      <c r="A61" s="65" t="s">
        <v>266</v>
      </c>
      <c r="B61" s="66"/>
      <c r="C61" s="66" t="s">
        <v>64</v>
      </c>
      <c r="D61" s="67">
        <v>162.97846601458568</v>
      </c>
      <c r="E61" s="69"/>
      <c r="F61" s="101" t="s">
        <v>458</v>
      </c>
      <c r="G61" s="66"/>
      <c r="H61" s="70" t="s">
        <v>266</v>
      </c>
      <c r="I61" s="71"/>
      <c r="J61" s="71"/>
      <c r="K61" s="70" t="s">
        <v>1312</v>
      </c>
      <c r="L61" s="74">
        <v>1</v>
      </c>
      <c r="M61" s="75">
        <v>2232.136962890625</v>
      </c>
      <c r="N61" s="75">
        <v>1698.982421875</v>
      </c>
      <c r="O61" s="76"/>
      <c r="P61" s="77"/>
      <c r="Q61" s="77"/>
      <c r="R61" s="87"/>
      <c r="S61" s="48">
        <v>1</v>
      </c>
      <c r="T61" s="48">
        <v>1</v>
      </c>
      <c r="U61" s="49">
        <v>0</v>
      </c>
      <c r="V61" s="49">
        <v>0</v>
      </c>
      <c r="W61" s="49">
        <v>0</v>
      </c>
      <c r="X61" s="49">
        <v>0.999995</v>
      </c>
      <c r="Y61" s="49">
        <v>0</v>
      </c>
      <c r="Z61" s="49" t="s">
        <v>2071</v>
      </c>
      <c r="AA61" s="72">
        <v>61</v>
      </c>
      <c r="AB61" s="72"/>
      <c r="AC61" s="73"/>
      <c r="AD61" s="79" t="s">
        <v>837</v>
      </c>
      <c r="AE61" s="79">
        <v>70</v>
      </c>
      <c r="AF61" s="79">
        <v>62</v>
      </c>
      <c r="AG61" s="79">
        <v>149</v>
      </c>
      <c r="AH61" s="79">
        <v>2952</v>
      </c>
      <c r="AI61" s="79"/>
      <c r="AJ61" s="79" t="s">
        <v>926</v>
      </c>
      <c r="AK61" s="79" t="s">
        <v>981</v>
      </c>
      <c r="AL61" s="83" t="s">
        <v>1019</v>
      </c>
      <c r="AM61" s="79"/>
      <c r="AN61" s="81">
        <v>43372.36346064815</v>
      </c>
      <c r="AO61" s="83" t="s">
        <v>1086</v>
      </c>
      <c r="AP61" s="79" t="b">
        <v>1</v>
      </c>
      <c r="AQ61" s="79" t="b">
        <v>0</v>
      </c>
      <c r="AR61" s="79" t="b">
        <v>0</v>
      </c>
      <c r="AS61" s="79" t="s">
        <v>741</v>
      </c>
      <c r="AT61" s="79">
        <v>0</v>
      </c>
      <c r="AU61" s="79"/>
      <c r="AV61" s="79" t="b">
        <v>0</v>
      </c>
      <c r="AW61" s="79" t="s">
        <v>1152</v>
      </c>
      <c r="AX61" s="83" t="s">
        <v>1211</v>
      </c>
      <c r="AY61" s="79" t="s">
        <v>66</v>
      </c>
      <c r="AZ61" s="79" t="str">
        <f>REPLACE(INDEX(GroupVertices[Group],MATCH(Vertices[[#This Row],[Vertex]],GroupVertices[Vertex],0)),1,1,"")</f>
        <v>2</v>
      </c>
      <c r="BA61" s="48"/>
      <c r="BB61" s="48"/>
      <c r="BC61" s="48"/>
      <c r="BD61" s="48"/>
      <c r="BE61" s="48" t="s">
        <v>381</v>
      </c>
      <c r="BF61" s="48" t="s">
        <v>381</v>
      </c>
      <c r="BG61" s="120" t="s">
        <v>1505</v>
      </c>
      <c r="BH61" s="120" t="s">
        <v>1505</v>
      </c>
      <c r="BI61" s="120" t="s">
        <v>736</v>
      </c>
      <c r="BJ61" s="120" t="s">
        <v>736</v>
      </c>
      <c r="BK61" s="120">
        <v>0</v>
      </c>
      <c r="BL61" s="123">
        <v>0</v>
      </c>
      <c r="BM61" s="120">
        <v>0</v>
      </c>
      <c r="BN61" s="123">
        <v>0</v>
      </c>
      <c r="BO61" s="120">
        <v>0</v>
      </c>
      <c r="BP61" s="123">
        <v>0</v>
      </c>
      <c r="BQ61" s="120">
        <v>1</v>
      </c>
      <c r="BR61" s="123">
        <v>100</v>
      </c>
      <c r="BS61" s="120">
        <v>1</v>
      </c>
      <c r="BT61" s="2"/>
      <c r="BU61" s="3"/>
      <c r="BV61" s="3"/>
      <c r="BW61" s="3"/>
      <c r="BX61" s="3"/>
    </row>
    <row r="62" spans="1:76" ht="15">
      <c r="A62" s="65" t="s">
        <v>267</v>
      </c>
      <c r="B62" s="66"/>
      <c r="C62" s="66" t="s">
        <v>64</v>
      </c>
      <c r="D62" s="67">
        <v>162.20852554409203</v>
      </c>
      <c r="E62" s="69"/>
      <c r="F62" s="101" t="s">
        <v>459</v>
      </c>
      <c r="G62" s="66"/>
      <c r="H62" s="70" t="s">
        <v>267</v>
      </c>
      <c r="I62" s="71"/>
      <c r="J62" s="71"/>
      <c r="K62" s="70" t="s">
        <v>1313</v>
      </c>
      <c r="L62" s="74">
        <v>1</v>
      </c>
      <c r="M62" s="75">
        <v>5929.39013671875</v>
      </c>
      <c r="N62" s="75">
        <v>423.6864318847656</v>
      </c>
      <c r="O62" s="76"/>
      <c r="P62" s="77"/>
      <c r="Q62" s="77"/>
      <c r="R62" s="87"/>
      <c r="S62" s="48">
        <v>0</v>
      </c>
      <c r="T62" s="48">
        <v>1</v>
      </c>
      <c r="U62" s="49">
        <v>0</v>
      </c>
      <c r="V62" s="49">
        <v>0.003356</v>
      </c>
      <c r="W62" s="49">
        <v>0.005196</v>
      </c>
      <c r="X62" s="49">
        <v>0.464528</v>
      </c>
      <c r="Y62" s="49">
        <v>0</v>
      </c>
      <c r="Z62" s="49">
        <v>0</v>
      </c>
      <c r="AA62" s="72">
        <v>62</v>
      </c>
      <c r="AB62" s="72"/>
      <c r="AC62" s="73"/>
      <c r="AD62" s="79" t="s">
        <v>838</v>
      </c>
      <c r="AE62" s="79">
        <v>58</v>
      </c>
      <c r="AF62" s="79">
        <v>14</v>
      </c>
      <c r="AG62" s="79">
        <v>4</v>
      </c>
      <c r="AH62" s="79">
        <v>356</v>
      </c>
      <c r="AI62" s="79"/>
      <c r="AJ62" s="79"/>
      <c r="AK62" s="79" t="s">
        <v>753</v>
      </c>
      <c r="AL62" s="79"/>
      <c r="AM62" s="79"/>
      <c r="AN62" s="81">
        <v>43336.88238425926</v>
      </c>
      <c r="AO62" s="83" t="s">
        <v>1087</v>
      </c>
      <c r="AP62" s="79" t="b">
        <v>1</v>
      </c>
      <c r="AQ62" s="79" t="b">
        <v>0</v>
      </c>
      <c r="AR62" s="79" t="b">
        <v>0</v>
      </c>
      <c r="AS62" s="79" t="s">
        <v>742</v>
      </c>
      <c r="AT62" s="79">
        <v>0</v>
      </c>
      <c r="AU62" s="79"/>
      <c r="AV62" s="79" t="b">
        <v>0</v>
      </c>
      <c r="AW62" s="79" t="s">
        <v>1152</v>
      </c>
      <c r="AX62" s="83" t="s">
        <v>1212</v>
      </c>
      <c r="AY62" s="79" t="s">
        <v>66</v>
      </c>
      <c r="AZ62" s="79" t="str">
        <f>REPLACE(INDEX(GroupVertices[Group],MATCH(Vertices[[#This Row],[Vertex]],GroupVertices[Vertex],0)),1,1,"")</f>
        <v>8</v>
      </c>
      <c r="BA62" s="48"/>
      <c r="BB62" s="48"/>
      <c r="BC62" s="48"/>
      <c r="BD62" s="48"/>
      <c r="BE62" s="48"/>
      <c r="BF62" s="48"/>
      <c r="BG62" s="120" t="s">
        <v>1772</v>
      </c>
      <c r="BH62" s="120" t="s">
        <v>1772</v>
      </c>
      <c r="BI62" s="120" t="s">
        <v>1814</v>
      </c>
      <c r="BJ62" s="120" t="s">
        <v>1814</v>
      </c>
      <c r="BK62" s="120">
        <v>0</v>
      </c>
      <c r="BL62" s="123">
        <v>0</v>
      </c>
      <c r="BM62" s="120">
        <v>3</v>
      </c>
      <c r="BN62" s="123">
        <v>7.317073170731708</v>
      </c>
      <c r="BO62" s="120">
        <v>0</v>
      </c>
      <c r="BP62" s="123">
        <v>0</v>
      </c>
      <c r="BQ62" s="120">
        <v>38</v>
      </c>
      <c r="BR62" s="123">
        <v>92.6829268292683</v>
      </c>
      <c r="BS62" s="120">
        <v>41</v>
      </c>
      <c r="BT62" s="2"/>
      <c r="BU62" s="3"/>
      <c r="BV62" s="3"/>
      <c r="BW62" s="3"/>
      <c r="BX62" s="3"/>
    </row>
    <row r="63" spans="1:76" ht="15">
      <c r="A63" s="65" t="s">
        <v>268</v>
      </c>
      <c r="B63" s="66"/>
      <c r="C63" s="66" t="s">
        <v>64</v>
      </c>
      <c r="D63" s="67">
        <v>163.2511532645522</v>
      </c>
      <c r="E63" s="69"/>
      <c r="F63" s="101" t="s">
        <v>460</v>
      </c>
      <c r="G63" s="66"/>
      <c r="H63" s="70" t="s">
        <v>268</v>
      </c>
      <c r="I63" s="71"/>
      <c r="J63" s="71"/>
      <c r="K63" s="70" t="s">
        <v>1314</v>
      </c>
      <c r="L63" s="74">
        <v>1</v>
      </c>
      <c r="M63" s="75">
        <v>4047.46875</v>
      </c>
      <c r="N63" s="75">
        <v>7804.66943359375</v>
      </c>
      <c r="O63" s="76"/>
      <c r="P63" s="77"/>
      <c r="Q63" s="77"/>
      <c r="R63" s="87"/>
      <c r="S63" s="48">
        <v>0</v>
      </c>
      <c r="T63" s="48">
        <v>1</v>
      </c>
      <c r="U63" s="49">
        <v>0</v>
      </c>
      <c r="V63" s="49">
        <v>0.003817</v>
      </c>
      <c r="W63" s="49">
        <v>0.026294</v>
      </c>
      <c r="X63" s="49">
        <v>0.506819</v>
      </c>
      <c r="Y63" s="49">
        <v>0</v>
      </c>
      <c r="Z63" s="49">
        <v>0</v>
      </c>
      <c r="AA63" s="72">
        <v>63</v>
      </c>
      <c r="AB63" s="72"/>
      <c r="AC63" s="73"/>
      <c r="AD63" s="79" t="s">
        <v>839</v>
      </c>
      <c r="AE63" s="79">
        <v>333</v>
      </c>
      <c r="AF63" s="79">
        <v>79</v>
      </c>
      <c r="AG63" s="79">
        <v>695</v>
      </c>
      <c r="AH63" s="79">
        <v>2750</v>
      </c>
      <c r="AI63" s="79"/>
      <c r="AJ63" s="79" t="s">
        <v>927</v>
      </c>
      <c r="AK63" s="79"/>
      <c r="AL63" s="79"/>
      <c r="AM63" s="79"/>
      <c r="AN63" s="81">
        <v>41087.59547453704</v>
      </c>
      <c r="AO63" s="83" t="s">
        <v>1088</v>
      </c>
      <c r="AP63" s="79" t="b">
        <v>0</v>
      </c>
      <c r="AQ63" s="79" t="b">
        <v>0</v>
      </c>
      <c r="AR63" s="79" t="b">
        <v>1</v>
      </c>
      <c r="AS63" s="79" t="s">
        <v>744</v>
      </c>
      <c r="AT63" s="79">
        <v>0</v>
      </c>
      <c r="AU63" s="83" t="s">
        <v>1136</v>
      </c>
      <c r="AV63" s="79" t="b">
        <v>0</v>
      </c>
      <c r="AW63" s="79" t="s">
        <v>1152</v>
      </c>
      <c r="AX63" s="83" t="s">
        <v>1213</v>
      </c>
      <c r="AY63" s="79" t="s">
        <v>66</v>
      </c>
      <c r="AZ63" s="79" t="str">
        <f>REPLACE(INDEX(GroupVertices[Group],MATCH(Vertices[[#This Row],[Vertex]],GroupVertices[Vertex],0)),1,1,"")</f>
        <v>1</v>
      </c>
      <c r="BA63" s="48"/>
      <c r="BB63" s="48"/>
      <c r="BC63" s="48"/>
      <c r="BD63" s="48"/>
      <c r="BE63" s="48" t="s">
        <v>383</v>
      </c>
      <c r="BF63" s="48" t="s">
        <v>383</v>
      </c>
      <c r="BG63" s="120" t="s">
        <v>1583</v>
      </c>
      <c r="BH63" s="120" t="s">
        <v>1583</v>
      </c>
      <c r="BI63" s="120" t="s">
        <v>1688</v>
      </c>
      <c r="BJ63" s="120" t="s">
        <v>1688</v>
      </c>
      <c r="BK63" s="120">
        <v>0</v>
      </c>
      <c r="BL63" s="123">
        <v>0</v>
      </c>
      <c r="BM63" s="120">
        <v>2</v>
      </c>
      <c r="BN63" s="123">
        <v>12.5</v>
      </c>
      <c r="BO63" s="120">
        <v>0</v>
      </c>
      <c r="BP63" s="123">
        <v>0</v>
      </c>
      <c r="BQ63" s="120">
        <v>14</v>
      </c>
      <c r="BR63" s="123">
        <v>87.5</v>
      </c>
      <c r="BS63" s="120">
        <v>16</v>
      </c>
      <c r="BT63" s="2"/>
      <c r="BU63" s="3"/>
      <c r="BV63" s="3"/>
      <c r="BW63" s="3"/>
      <c r="BX63" s="3"/>
    </row>
    <row r="64" spans="1:76" ht="15">
      <c r="A64" s="65" t="s">
        <v>269</v>
      </c>
      <c r="B64" s="66"/>
      <c r="C64" s="66" t="s">
        <v>64</v>
      </c>
      <c r="D64" s="67">
        <v>242.13797063721455</v>
      </c>
      <c r="E64" s="69"/>
      <c r="F64" s="101" t="s">
        <v>461</v>
      </c>
      <c r="G64" s="66"/>
      <c r="H64" s="70" t="s">
        <v>269</v>
      </c>
      <c r="I64" s="71"/>
      <c r="J64" s="71"/>
      <c r="K64" s="70" t="s">
        <v>1315</v>
      </c>
      <c r="L64" s="74">
        <v>1</v>
      </c>
      <c r="M64" s="75">
        <v>5666.60595703125</v>
      </c>
      <c r="N64" s="75">
        <v>4717.04248046875</v>
      </c>
      <c r="O64" s="76"/>
      <c r="P64" s="77"/>
      <c r="Q64" s="77"/>
      <c r="R64" s="87"/>
      <c r="S64" s="48">
        <v>0</v>
      </c>
      <c r="T64" s="48">
        <v>1</v>
      </c>
      <c r="U64" s="49">
        <v>0</v>
      </c>
      <c r="V64" s="49">
        <v>0.002725</v>
      </c>
      <c r="W64" s="49">
        <v>0.001566</v>
      </c>
      <c r="X64" s="49">
        <v>0.508127</v>
      </c>
      <c r="Y64" s="49">
        <v>0</v>
      </c>
      <c r="Z64" s="49">
        <v>0</v>
      </c>
      <c r="AA64" s="72">
        <v>64</v>
      </c>
      <c r="AB64" s="72"/>
      <c r="AC64" s="73"/>
      <c r="AD64" s="79" t="s">
        <v>840</v>
      </c>
      <c r="AE64" s="79">
        <v>565</v>
      </c>
      <c r="AF64" s="79">
        <v>4997</v>
      </c>
      <c r="AG64" s="79">
        <v>28972</v>
      </c>
      <c r="AH64" s="79">
        <v>11176</v>
      </c>
      <c r="AI64" s="79"/>
      <c r="AJ64" s="79" t="s">
        <v>928</v>
      </c>
      <c r="AK64" s="79" t="s">
        <v>983</v>
      </c>
      <c r="AL64" s="83" t="s">
        <v>1020</v>
      </c>
      <c r="AM64" s="79"/>
      <c r="AN64" s="81">
        <v>40055.93702546296</v>
      </c>
      <c r="AO64" s="83" t="s">
        <v>1089</v>
      </c>
      <c r="AP64" s="79" t="b">
        <v>0</v>
      </c>
      <c r="AQ64" s="79" t="b">
        <v>0</v>
      </c>
      <c r="AR64" s="79" t="b">
        <v>1</v>
      </c>
      <c r="AS64" s="79" t="s">
        <v>741</v>
      </c>
      <c r="AT64" s="79">
        <v>42</v>
      </c>
      <c r="AU64" s="83" t="s">
        <v>1133</v>
      </c>
      <c r="AV64" s="79" t="b">
        <v>0</v>
      </c>
      <c r="AW64" s="79" t="s">
        <v>1152</v>
      </c>
      <c r="AX64" s="83" t="s">
        <v>1214</v>
      </c>
      <c r="AY64" s="79" t="s">
        <v>66</v>
      </c>
      <c r="AZ64" s="79" t="str">
        <f>REPLACE(INDEX(GroupVertices[Group],MATCH(Vertices[[#This Row],[Vertex]],GroupVertices[Vertex],0)),1,1,"")</f>
        <v>4</v>
      </c>
      <c r="BA64" s="48"/>
      <c r="BB64" s="48"/>
      <c r="BC64" s="48"/>
      <c r="BD64" s="48"/>
      <c r="BE64" s="48" t="s">
        <v>386</v>
      </c>
      <c r="BF64" s="48" t="s">
        <v>386</v>
      </c>
      <c r="BG64" s="120" t="s">
        <v>1776</v>
      </c>
      <c r="BH64" s="120" t="s">
        <v>1776</v>
      </c>
      <c r="BI64" s="120" t="s">
        <v>1820</v>
      </c>
      <c r="BJ64" s="120" t="s">
        <v>1820</v>
      </c>
      <c r="BK64" s="120">
        <v>0</v>
      </c>
      <c r="BL64" s="123">
        <v>0</v>
      </c>
      <c r="BM64" s="120">
        <v>0</v>
      </c>
      <c r="BN64" s="123">
        <v>0</v>
      </c>
      <c r="BO64" s="120">
        <v>0</v>
      </c>
      <c r="BP64" s="123">
        <v>0</v>
      </c>
      <c r="BQ64" s="120">
        <v>22</v>
      </c>
      <c r="BR64" s="123">
        <v>100</v>
      </c>
      <c r="BS64" s="120">
        <v>22</v>
      </c>
      <c r="BT64" s="2"/>
      <c r="BU64" s="3"/>
      <c r="BV64" s="3"/>
      <c r="BW64" s="3"/>
      <c r="BX64" s="3"/>
    </row>
    <row r="65" spans="1:76" ht="15">
      <c r="A65" s="65" t="s">
        <v>280</v>
      </c>
      <c r="B65" s="66"/>
      <c r="C65" s="66" t="s">
        <v>64</v>
      </c>
      <c r="D65" s="67">
        <v>207.84353884730967</v>
      </c>
      <c r="E65" s="69"/>
      <c r="F65" s="101" t="s">
        <v>1143</v>
      </c>
      <c r="G65" s="66"/>
      <c r="H65" s="70" t="s">
        <v>280</v>
      </c>
      <c r="I65" s="71"/>
      <c r="J65" s="71"/>
      <c r="K65" s="70" t="s">
        <v>1316</v>
      </c>
      <c r="L65" s="74">
        <v>924.3131910929982</v>
      </c>
      <c r="M65" s="75">
        <v>6133.517578125</v>
      </c>
      <c r="N65" s="75">
        <v>5148.93408203125</v>
      </c>
      <c r="O65" s="76"/>
      <c r="P65" s="77"/>
      <c r="Q65" s="77"/>
      <c r="R65" s="87"/>
      <c r="S65" s="48">
        <v>4</v>
      </c>
      <c r="T65" s="48">
        <v>1</v>
      </c>
      <c r="U65" s="49">
        <v>270</v>
      </c>
      <c r="V65" s="49">
        <v>0.003344</v>
      </c>
      <c r="W65" s="49">
        <v>0.008721</v>
      </c>
      <c r="X65" s="49">
        <v>1.685306</v>
      </c>
      <c r="Y65" s="49">
        <v>0</v>
      </c>
      <c r="Z65" s="49">
        <v>0</v>
      </c>
      <c r="AA65" s="72">
        <v>65</v>
      </c>
      <c r="AB65" s="72"/>
      <c r="AC65" s="73"/>
      <c r="AD65" s="79" t="s">
        <v>841</v>
      </c>
      <c r="AE65" s="79">
        <v>287</v>
      </c>
      <c r="AF65" s="79">
        <v>2859</v>
      </c>
      <c r="AG65" s="79">
        <v>32660</v>
      </c>
      <c r="AH65" s="79">
        <v>11329</v>
      </c>
      <c r="AI65" s="79"/>
      <c r="AJ65" s="79" t="s">
        <v>929</v>
      </c>
      <c r="AK65" s="79" t="s">
        <v>984</v>
      </c>
      <c r="AL65" s="83" t="s">
        <v>1021</v>
      </c>
      <c r="AM65" s="79"/>
      <c r="AN65" s="81">
        <v>41276.75564814815</v>
      </c>
      <c r="AO65" s="83" t="s">
        <v>1090</v>
      </c>
      <c r="AP65" s="79" t="b">
        <v>0</v>
      </c>
      <c r="AQ65" s="79" t="b">
        <v>0</v>
      </c>
      <c r="AR65" s="79" t="b">
        <v>1</v>
      </c>
      <c r="AS65" s="79" t="s">
        <v>741</v>
      </c>
      <c r="AT65" s="79">
        <v>3</v>
      </c>
      <c r="AU65" s="83" t="s">
        <v>1138</v>
      </c>
      <c r="AV65" s="79" t="b">
        <v>0</v>
      </c>
      <c r="AW65" s="79" t="s">
        <v>1152</v>
      </c>
      <c r="AX65" s="83" t="s">
        <v>1215</v>
      </c>
      <c r="AY65" s="79" t="s">
        <v>66</v>
      </c>
      <c r="AZ65" s="79" t="str">
        <f>REPLACE(INDEX(GroupVertices[Group],MATCH(Vertices[[#This Row],[Vertex]],GroupVertices[Vertex],0)),1,1,"")</f>
        <v>4</v>
      </c>
      <c r="BA65" s="48"/>
      <c r="BB65" s="48"/>
      <c r="BC65" s="48"/>
      <c r="BD65" s="48"/>
      <c r="BE65" s="48" t="s">
        <v>390</v>
      </c>
      <c r="BF65" s="48" t="s">
        <v>390</v>
      </c>
      <c r="BG65" s="120" t="s">
        <v>1776</v>
      </c>
      <c r="BH65" s="120" t="s">
        <v>1776</v>
      </c>
      <c r="BI65" s="120" t="s">
        <v>1820</v>
      </c>
      <c r="BJ65" s="120" t="s">
        <v>1820</v>
      </c>
      <c r="BK65" s="120">
        <v>0</v>
      </c>
      <c r="BL65" s="123">
        <v>0</v>
      </c>
      <c r="BM65" s="120">
        <v>0</v>
      </c>
      <c r="BN65" s="123">
        <v>0</v>
      </c>
      <c r="BO65" s="120">
        <v>0</v>
      </c>
      <c r="BP65" s="123">
        <v>0</v>
      </c>
      <c r="BQ65" s="120">
        <v>22</v>
      </c>
      <c r="BR65" s="123">
        <v>100</v>
      </c>
      <c r="BS65" s="120">
        <v>22</v>
      </c>
      <c r="BT65" s="2"/>
      <c r="BU65" s="3"/>
      <c r="BV65" s="3"/>
      <c r="BW65" s="3"/>
      <c r="BX65" s="3"/>
    </row>
    <row r="66" spans="1:76" ht="15">
      <c r="A66" s="65" t="s">
        <v>270</v>
      </c>
      <c r="B66" s="66"/>
      <c r="C66" s="66" t="s">
        <v>64</v>
      </c>
      <c r="D66" s="67">
        <v>178.55372011561357</v>
      </c>
      <c r="E66" s="69"/>
      <c r="F66" s="101" t="s">
        <v>462</v>
      </c>
      <c r="G66" s="66"/>
      <c r="H66" s="70" t="s">
        <v>270</v>
      </c>
      <c r="I66" s="71"/>
      <c r="J66" s="71"/>
      <c r="K66" s="70" t="s">
        <v>1317</v>
      </c>
      <c r="L66" s="74">
        <v>1</v>
      </c>
      <c r="M66" s="75">
        <v>7079.583984375</v>
      </c>
      <c r="N66" s="75">
        <v>5011.56396484375</v>
      </c>
      <c r="O66" s="76"/>
      <c r="P66" s="77"/>
      <c r="Q66" s="77"/>
      <c r="R66" s="87"/>
      <c r="S66" s="48">
        <v>0</v>
      </c>
      <c r="T66" s="48">
        <v>1</v>
      </c>
      <c r="U66" s="49">
        <v>0</v>
      </c>
      <c r="V66" s="49">
        <v>0.002725</v>
      </c>
      <c r="W66" s="49">
        <v>0.001566</v>
      </c>
      <c r="X66" s="49">
        <v>0.508127</v>
      </c>
      <c r="Y66" s="49">
        <v>0</v>
      </c>
      <c r="Z66" s="49">
        <v>0</v>
      </c>
      <c r="AA66" s="72">
        <v>66</v>
      </c>
      <c r="AB66" s="72"/>
      <c r="AC66" s="73"/>
      <c r="AD66" s="79" t="s">
        <v>842</v>
      </c>
      <c r="AE66" s="79">
        <v>90</v>
      </c>
      <c r="AF66" s="79">
        <v>1033</v>
      </c>
      <c r="AG66" s="79">
        <v>2940</v>
      </c>
      <c r="AH66" s="79">
        <v>1508</v>
      </c>
      <c r="AI66" s="79"/>
      <c r="AJ66" s="79" t="s">
        <v>930</v>
      </c>
      <c r="AK66" s="79" t="s">
        <v>753</v>
      </c>
      <c r="AL66" s="83" t="s">
        <v>1022</v>
      </c>
      <c r="AM66" s="79"/>
      <c r="AN66" s="81">
        <v>42886.942719907405</v>
      </c>
      <c r="AO66" s="83" t="s">
        <v>1091</v>
      </c>
      <c r="AP66" s="79" t="b">
        <v>1</v>
      </c>
      <c r="AQ66" s="79" t="b">
        <v>0</v>
      </c>
      <c r="AR66" s="79" t="b">
        <v>0</v>
      </c>
      <c r="AS66" s="79" t="s">
        <v>742</v>
      </c>
      <c r="AT66" s="79">
        <v>0</v>
      </c>
      <c r="AU66" s="79"/>
      <c r="AV66" s="79" t="b">
        <v>0</v>
      </c>
      <c r="AW66" s="79" t="s">
        <v>1152</v>
      </c>
      <c r="AX66" s="83" t="s">
        <v>1216</v>
      </c>
      <c r="AY66" s="79" t="s">
        <v>66</v>
      </c>
      <c r="AZ66" s="79" t="str">
        <f>REPLACE(INDEX(GroupVertices[Group],MATCH(Vertices[[#This Row],[Vertex]],GroupVertices[Vertex],0)),1,1,"")</f>
        <v>4</v>
      </c>
      <c r="BA66" s="48"/>
      <c r="BB66" s="48"/>
      <c r="BC66" s="48"/>
      <c r="BD66" s="48"/>
      <c r="BE66" s="48" t="s">
        <v>386</v>
      </c>
      <c r="BF66" s="48" t="s">
        <v>386</v>
      </c>
      <c r="BG66" s="120" t="s">
        <v>1776</v>
      </c>
      <c r="BH66" s="120" t="s">
        <v>1776</v>
      </c>
      <c r="BI66" s="120" t="s">
        <v>1820</v>
      </c>
      <c r="BJ66" s="120" t="s">
        <v>1820</v>
      </c>
      <c r="BK66" s="120">
        <v>0</v>
      </c>
      <c r="BL66" s="123">
        <v>0</v>
      </c>
      <c r="BM66" s="120">
        <v>0</v>
      </c>
      <c r="BN66" s="123">
        <v>0</v>
      </c>
      <c r="BO66" s="120">
        <v>0</v>
      </c>
      <c r="BP66" s="123">
        <v>0</v>
      </c>
      <c r="BQ66" s="120">
        <v>22</v>
      </c>
      <c r="BR66" s="123">
        <v>100</v>
      </c>
      <c r="BS66" s="120">
        <v>22</v>
      </c>
      <c r="BT66" s="2"/>
      <c r="BU66" s="3"/>
      <c r="BV66" s="3"/>
      <c r="BW66" s="3"/>
      <c r="BX66" s="3"/>
    </row>
    <row r="67" spans="1:76" ht="15">
      <c r="A67" s="65" t="s">
        <v>271</v>
      </c>
      <c r="B67" s="66"/>
      <c r="C67" s="66" t="s">
        <v>64</v>
      </c>
      <c r="D67" s="67">
        <v>166.28279386712094</v>
      </c>
      <c r="E67" s="69"/>
      <c r="F67" s="101" t="s">
        <v>463</v>
      </c>
      <c r="G67" s="66"/>
      <c r="H67" s="70" t="s">
        <v>271</v>
      </c>
      <c r="I67" s="71"/>
      <c r="J67" s="71"/>
      <c r="K67" s="70" t="s">
        <v>1318</v>
      </c>
      <c r="L67" s="74">
        <v>1</v>
      </c>
      <c r="M67" s="75">
        <v>738.3689575195312</v>
      </c>
      <c r="N67" s="75">
        <v>2549.18017578125</v>
      </c>
      <c r="O67" s="76"/>
      <c r="P67" s="77"/>
      <c r="Q67" s="77"/>
      <c r="R67" s="87"/>
      <c r="S67" s="48">
        <v>1</v>
      </c>
      <c r="T67" s="48">
        <v>1</v>
      </c>
      <c r="U67" s="49">
        <v>0</v>
      </c>
      <c r="V67" s="49">
        <v>0</v>
      </c>
      <c r="W67" s="49">
        <v>0</v>
      </c>
      <c r="X67" s="49">
        <v>0.999995</v>
      </c>
      <c r="Y67" s="49">
        <v>0</v>
      </c>
      <c r="Z67" s="49" t="s">
        <v>2071</v>
      </c>
      <c r="AA67" s="72">
        <v>67</v>
      </c>
      <c r="AB67" s="72"/>
      <c r="AC67" s="73"/>
      <c r="AD67" s="79" t="s">
        <v>843</v>
      </c>
      <c r="AE67" s="79">
        <v>80</v>
      </c>
      <c r="AF67" s="79">
        <v>268</v>
      </c>
      <c r="AG67" s="79">
        <v>1516</v>
      </c>
      <c r="AH67" s="79">
        <v>85</v>
      </c>
      <c r="AI67" s="79"/>
      <c r="AJ67" s="79" t="s">
        <v>931</v>
      </c>
      <c r="AK67" s="79" t="s">
        <v>985</v>
      </c>
      <c r="AL67" s="83" t="s">
        <v>1023</v>
      </c>
      <c r="AM67" s="79"/>
      <c r="AN67" s="81">
        <v>40975.28716435185</v>
      </c>
      <c r="AO67" s="83" t="s">
        <v>1092</v>
      </c>
      <c r="AP67" s="79" t="b">
        <v>0</v>
      </c>
      <c r="AQ67" s="79" t="b">
        <v>0</v>
      </c>
      <c r="AR67" s="79" t="b">
        <v>1</v>
      </c>
      <c r="AS67" s="79" t="s">
        <v>1127</v>
      </c>
      <c r="AT67" s="79">
        <v>0</v>
      </c>
      <c r="AU67" s="83" t="s">
        <v>1128</v>
      </c>
      <c r="AV67" s="79" t="b">
        <v>0</v>
      </c>
      <c r="AW67" s="79" t="s">
        <v>1152</v>
      </c>
      <c r="AX67" s="83" t="s">
        <v>1217</v>
      </c>
      <c r="AY67" s="79" t="s">
        <v>66</v>
      </c>
      <c r="AZ67" s="79" t="str">
        <f>REPLACE(INDEX(GroupVertices[Group],MATCH(Vertices[[#This Row],[Vertex]],GroupVertices[Vertex],0)),1,1,"")</f>
        <v>2</v>
      </c>
      <c r="BA67" s="48"/>
      <c r="BB67" s="48"/>
      <c r="BC67" s="48"/>
      <c r="BD67" s="48"/>
      <c r="BE67" s="48" t="s">
        <v>387</v>
      </c>
      <c r="BF67" s="48" t="s">
        <v>387</v>
      </c>
      <c r="BG67" s="120" t="s">
        <v>1777</v>
      </c>
      <c r="BH67" s="120" t="s">
        <v>1777</v>
      </c>
      <c r="BI67" s="120" t="s">
        <v>1821</v>
      </c>
      <c r="BJ67" s="120" t="s">
        <v>1821</v>
      </c>
      <c r="BK67" s="120">
        <v>0</v>
      </c>
      <c r="BL67" s="123">
        <v>0</v>
      </c>
      <c r="BM67" s="120">
        <v>0</v>
      </c>
      <c r="BN67" s="123">
        <v>0</v>
      </c>
      <c r="BO67" s="120">
        <v>0</v>
      </c>
      <c r="BP67" s="123">
        <v>0</v>
      </c>
      <c r="BQ67" s="120">
        <v>22</v>
      </c>
      <c r="BR67" s="123">
        <v>100</v>
      </c>
      <c r="BS67" s="120">
        <v>22</v>
      </c>
      <c r="BT67" s="2"/>
      <c r="BU67" s="3"/>
      <c r="BV67" s="3"/>
      <c r="BW67" s="3"/>
      <c r="BX67" s="3"/>
    </row>
    <row r="68" spans="1:76" ht="15">
      <c r="A68" s="65" t="s">
        <v>272</v>
      </c>
      <c r="B68" s="66"/>
      <c r="C68" s="66" t="s">
        <v>64</v>
      </c>
      <c r="D68" s="67">
        <v>228.4875677124208</v>
      </c>
      <c r="E68" s="69"/>
      <c r="F68" s="101" t="s">
        <v>464</v>
      </c>
      <c r="G68" s="66"/>
      <c r="H68" s="70" t="s">
        <v>272</v>
      </c>
      <c r="I68" s="71"/>
      <c r="J68" s="71"/>
      <c r="K68" s="70" t="s">
        <v>1319</v>
      </c>
      <c r="L68" s="74">
        <v>1</v>
      </c>
      <c r="M68" s="75">
        <v>7444.5107421875</v>
      </c>
      <c r="N68" s="75">
        <v>5969.2998046875</v>
      </c>
      <c r="O68" s="76"/>
      <c r="P68" s="77"/>
      <c r="Q68" s="77"/>
      <c r="R68" s="87"/>
      <c r="S68" s="48">
        <v>0</v>
      </c>
      <c r="T68" s="48">
        <v>1</v>
      </c>
      <c r="U68" s="49">
        <v>0</v>
      </c>
      <c r="V68" s="49">
        <v>0.003759</v>
      </c>
      <c r="W68" s="49">
        <v>0.002384</v>
      </c>
      <c r="X68" s="49">
        <v>0.491416</v>
      </c>
      <c r="Y68" s="49">
        <v>0</v>
      </c>
      <c r="Z68" s="49">
        <v>0</v>
      </c>
      <c r="AA68" s="72">
        <v>68</v>
      </c>
      <c r="AB68" s="72"/>
      <c r="AC68" s="73"/>
      <c r="AD68" s="79" t="s">
        <v>844</v>
      </c>
      <c r="AE68" s="79">
        <v>829</v>
      </c>
      <c r="AF68" s="79">
        <v>4146</v>
      </c>
      <c r="AG68" s="79">
        <v>72470</v>
      </c>
      <c r="AH68" s="79">
        <v>89090</v>
      </c>
      <c r="AI68" s="79"/>
      <c r="AJ68" s="79" t="s">
        <v>932</v>
      </c>
      <c r="AK68" s="79" t="s">
        <v>986</v>
      </c>
      <c r="AL68" s="83" t="s">
        <v>1024</v>
      </c>
      <c r="AM68" s="79"/>
      <c r="AN68" s="81">
        <v>42637.70085648148</v>
      </c>
      <c r="AO68" s="83" t="s">
        <v>1093</v>
      </c>
      <c r="AP68" s="79" t="b">
        <v>1</v>
      </c>
      <c r="AQ68" s="79" t="b">
        <v>0</v>
      </c>
      <c r="AR68" s="79" t="b">
        <v>1</v>
      </c>
      <c r="AS68" s="79" t="s">
        <v>741</v>
      </c>
      <c r="AT68" s="79">
        <v>125</v>
      </c>
      <c r="AU68" s="79"/>
      <c r="AV68" s="79" t="b">
        <v>0</v>
      </c>
      <c r="AW68" s="79" t="s">
        <v>1152</v>
      </c>
      <c r="AX68" s="83" t="s">
        <v>1218</v>
      </c>
      <c r="AY68" s="79" t="s">
        <v>66</v>
      </c>
      <c r="AZ68" s="79" t="str">
        <f>REPLACE(INDEX(GroupVertices[Group],MATCH(Vertices[[#This Row],[Vertex]],GroupVertices[Vertex],0)),1,1,"")</f>
        <v>6</v>
      </c>
      <c r="BA68" s="48"/>
      <c r="BB68" s="48"/>
      <c r="BC68" s="48"/>
      <c r="BD68" s="48"/>
      <c r="BE68" s="48"/>
      <c r="BF68" s="48"/>
      <c r="BG68" s="120" t="s">
        <v>1778</v>
      </c>
      <c r="BH68" s="120" t="s">
        <v>1778</v>
      </c>
      <c r="BI68" s="120" t="s">
        <v>1693</v>
      </c>
      <c r="BJ68" s="120" t="s">
        <v>1693</v>
      </c>
      <c r="BK68" s="120">
        <v>0</v>
      </c>
      <c r="BL68" s="123">
        <v>0</v>
      </c>
      <c r="BM68" s="120">
        <v>4</v>
      </c>
      <c r="BN68" s="123">
        <v>9.090909090909092</v>
      </c>
      <c r="BO68" s="120">
        <v>0</v>
      </c>
      <c r="BP68" s="123">
        <v>0</v>
      </c>
      <c r="BQ68" s="120">
        <v>40</v>
      </c>
      <c r="BR68" s="123">
        <v>90.9090909090909</v>
      </c>
      <c r="BS68" s="120">
        <v>44</v>
      </c>
      <c r="BT68" s="2"/>
      <c r="BU68" s="3"/>
      <c r="BV68" s="3"/>
      <c r="BW68" s="3"/>
      <c r="BX68" s="3"/>
    </row>
    <row r="69" spans="1:76" ht="15">
      <c r="A69" s="65" t="s">
        <v>303</v>
      </c>
      <c r="B69" s="66"/>
      <c r="C69" s="66" t="s">
        <v>64</v>
      </c>
      <c r="D69" s="67">
        <v>184.39243535019045</v>
      </c>
      <c r="E69" s="69"/>
      <c r="F69" s="101" t="s">
        <v>489</v>
      </c>
      <c r="G69" s="66"/>
      <c r="H69" s="70" t="s">
        <v>303</v>
      </c>
      <c r="I69" s="71"/>
      <c r="J69" s="71"/>
      <c r="K69" s="70" t="s">
        <v>1320</v>
      </c>
      <c r="L69" s="74">
        <v>7975.690228255081</v>
      </c>
      <c r="M69" s="75">
        <v>8744.220703125</v>
      </c>
      <c r="N69" s="75">
        <v>5409.65673828125</v>
      </c>
      <c r="O69" s="76"/>
      <c r="P69" s="77"/>
      <c r="Q69" s="77"/>
      <c r="R69" s="87"/>
      <c r="S69" s="48">
        <v>7</v>
      </c>
      <c r="T69" s="48">
        <v>1</v>
      </c>
      <c r="U69" s="49">
        <v>2332</v>
      </c>
      <c r="V69" s="49">
        <v>0.005051</v>
      </c>
      <c r="W69" s="49">
        <v>0.013272</v>
      </c>
      <c r="X69" s="49">
        <v>2.811667</v>
      </c>
      <c r="Y69" s="49">
        <v>0</v>
      </c>
      <c r="Z69" s="49">
        <v>0</v>
      </c>
      <c r="AA69" s="72">
        <v>69</v>
      </c>
      <c r="AB69" s="72"/>
      <c r="AC69" s="73"/>
      <c r="AD69" s="79" t="s">
        <v>845</v>
      </c>
      <c r="AE69" s="79">
        <v>264</v>
      </c>
      <c r="AF69" s="79">
        <v>1397</v>
      </c>
      <c r="AG69" s="79">
        <v>74460</v>
      </c>
      <c r="AH69" s="79">
        <v>72023</v>
      </c>
      <c r="AI69" s="79"/>
      <c r="AJ69" s="79" t="s">
        <v>933</v>
      </c>
      <c r="AK69" s="79" t="s">
        <v>987</v>
      </c>
      <c r="AL69" s="83" t="s">
        <v>1025</v>
      </c>
      <c r="AM69" s="79"/>
      <c r="AN69" s="81">
        <v>42337.47525462963</v>
      </c>
      <c r="AO69" s="83" t="s">
        <v>1094</v>
      </c>
      <c r="AP69" s="79" t="b">
        <v>1</v>
      </c>
      <c r="AQ69" s="79" t="b">
        <v>0</v>
      </c>
      <c r="AR69" s="79" t="b">
        <v>1</v>
      </c>
      <c r="AS69" s="79" t="s">
        <v>741</v>
      </c>
      <c r="AT69" s="79">
        <v>59</v>
      </c>
      <c r="AU69" s="83" t="s">
        <v>1128</v>
      </c>
      <c r="AV69" s="79" t="b">
        <v>0</v>
      </c>
      <c r="AW69" s="79" t="s">
        <v>1152</v>
      </c>
      <c r="AX69" s="83" t="s">
        <v>1219</v>
      </c>
      <c r="AY69" s="79" t="s">
        <v>66</v>
      </c>
      <c r="AZ69" s="79" t="str">
        <f>REPLACE(INDEX(GroupVertices[Group],MATCH(Vertices[[#This Row],[Vertex]],GroupVertices[Vertex],0)),1,1,"")</f>
        <v>6</v>
      </c>
      <c r="BA69" s="48" t="s">
        <v>372</v>
      </c>
      <c r="BB69" s="48" t="s">
        <v>372</v>
      </c>
      <c r="BC69" s="48" t="s">
        <v>379</v>
      </c>
      <c r="BD69" s="48" t="s">
        <v>379</v>
      </c>
      <c r="BE69" s="48" t="s">
        <v>384</v>
      </c>
      <c r="BF69" s="48" t="s">
        <v>384</v>
      </c>
      <c r="BG69" s="120" t="s">
        <v>1778</v>
      </c>
      <c r="BH69" s="120" t="s">
        <v>1778</v>
      </c>
      <c r="BI69" s="120" t="s">
        <v>1693</v>
      </c>
      <c r="BJ69" s="120" t="s">
        <v>1693</v>
      </c>
      <c r="BK69" s="120">
        <v>0</v>
      </c>
      <c r="BL69" s="123">
        <v>0</v>
      </c>
      <c r="BM69" s="120">
        <v>8</v>
      </c>
      <c r="BN69" s="123">
        <v>9.090909090909092</v>
      </c>
      <c r="BO69" s="120">
        <v>0</v>
      </c>
      <c r="BP69" s="123">
        <v>0</v>
      </c>
      <c r="BQ69" s="120">
        <v>80</v>
      </c>
      <c r="BR69" s="123">
        <v>90.9090909090909</v>
      </c>
      <c r="BS69" s="120">
        <v>88</v>
      </c>
      <c r="BT69" s="2"/>
      <c r="BU69" s="3"/>
      <c r="BV69" s="3"/>
      <c r="BW69" s="3"/>
      <c r="BX69" s="3"/>
    </row>
    <row r="70" spans="1:76" ht="15">
      <c r="A70" s="65" t="s">
        <v>273</v>
      </c>
      <c r="B70" s="66"/>
      <c r="C70" s="66" t="s">
        <v>64</v>
      </c>
      <c r="D70" s="67">
        <v>169.13798977853492</v>
      </c>
      <c r="E70" s="69"/>
      <c r="F70" s="101" t="s">
        <v>465</v>
      </c>
      <c r="G70" s="66"/>
      <c r="H70" s="70" t="s">
        <v>273</v>
      </c>
      <c r="I70" s="71"/>
      <c r="J70" s="71"/>
      <c r="K70" s="70" t="s">
        <v>1321</v>
      </c>
      <c r="L70" s="74">
        <v>1</v>
      </c>
      <c r="M70" s="75">
        <v>7544.37939453125</v>
      </c>
      <c r="N70" s="75">
        <v>4931.861328125</v>
      </c>
      <c r="O70" s="76"/>
      <c r="P70" s="77"/>
      <c r="Q70" s="77"/>
      <c r="R70" s="87"/>
      <c r="S70" s="48">
        <v>0</v>
      </c>
      <c r="T70" s="48">
        <v>1</v>
      </c>
      <c r="U70" s="49">
        <v>0</v>
      </c>
      <c r="V70" s="49">
        <v>0.003759</v>
      </c>
      <c r="W70" s="49">
        <v>0.002384</v>
      </c>
      <c r="X70" s="49">
        <v>0.491416</v>
      </c>
      <c r="Y70" s="49">
        <v>0</v>
      </c>
      <c r="Z70" s="49">
        <v>0</v>
      </c>
      <c r="AA70" s="72">
        <v>70</v>
      </c>
      <c r="AB70" s="72"/>
      <c r="AC70" s="73"/>
      <c r="AD70" s="79" t="s">
        <v>846</v>
      </c>
      <c r="AE70" s="79">
        <v>290</v>
      </c>
      <c r="AF70" s="79">
        <v>446</v>
      </c>
      <c r="AG70" s="79">
        <v>6814</v>
      </c>
      <c r="AH70" s="79">
        <v>19769</v>
      </c>
      <c r="AI70" s="79"/>
      <c r="AJ70" s="79" t="s">
        <v>934</v>
      </c>
      <c r="AK70" s="79" t="s">
        <v>988</v>
      </c>
      <c r="AL70" s="83" t="s">
        <v>1026</v>
      </c>
      <c r="AM70" s="79"/>
      <c r="AN70" s="81">
        <v>43461.43409722222</v>
      </c>
      <c r="AO70" s="83" t="s">
        <v>1095</v>
      </c>
      <c r="AP70" s="79" t="b">
        <v>1</v>
      </c>
      <c r="AQ70" s="79" t="b">
        <v>0</v>
      </c>
      <c r="AR70" s="79" t="b">
        <v>0</v>
      </c>
      <c r="AS70" s="79" t="s">
        <v>741</v>
      </c>
      <c r="AT70" s="79">
        <v>31</v>
      </c>
      <c r="AU70" s="79"/>
      <c r="AV70" s="79" t="b">
        <v>0</v>
      </c>
      <c r="AW70" s="79" t="s">
        <v>1152</v>
      </c>
      <c r="AX70" s="83" t="s">
        <v>1220</v>
      </c>
      <c r="AY70" s="79" t="s">
        <v>66</v>
      </c>
      <c r="AZ70" s="79" t="str">
        <f>REPLACE(INDEX(GroupVertices[Group],MATCH(Vertices[[#This Row],[Vertex]],GroupVertices[Vertex],0)),1,1,"")</f>
        <v>6</v>
      </c>
      <c r="BA70" s="48"/>
      <c r="BB70" s="48"/>
      <c r="BC70" s="48"/>
      <c r="BD70" s="48"/>
      <c r="BE70" s="48"/>
      <c r="BF70" s="48"/>
      <c r="BG70" s="120" t="s">
        <v>1778</v>
      </c>
      <c r="BH70" s="120" t="s">
        <v>1778</v>
      </c>
      <c r="BI70" s="120" t="s">
        <v>1693</v>
      </c>
      <c r="BJ70" s="120" t="s">
        <v>1693</v>
      </c>
      <c r="BK70" s="120">
        <v>0</v>
      </c>
      <c r="BL70" s="123">
        <v>0</v>
      </c>
      <c r="BM70" s="120">
        <v>4</v>
      </c>
      <c r="BN70" s="123">
        <v>9.090909090909092</v>
      </c>
      <c r="BO70" s="120">
        <v>0</v>
      </c>
      <c r="BP70" s="123">
        <v>0</v>
      </c>
      <c r="BQ70" s="120">
        <v>40</v>
      </c>
      <c r="BR70" s="123">
        <v>90.9090909090909</v>
      </c>
      <c r="BS70" s="120">
        <v>44</v>
      </c>
      <c r="BT70" s="2"/>
      <c r="BU70" s="3"/>
      <c r="BV70" s="3"/>
      <c r="BW70" s="3"/>
      <c r="BX70" s="3"/>
    </row>
    <row r="71" spans="1:76" ht="15">
      <c r="A71" s="65" t="s">
        <v>274</v>
      </c>
      <c r="B71" s="66"/>
      <c r="C71" s="66" t="s">
        <v>64</v>
      </c>
      <c r="D71" s="67">
        <v>162.96242558811707</v>
      </c>
      <c r="E71" s="69"/>
      <c r="F71" s="101" t="s">
        <v>466</v>
      </c>
      <c r="G71" s="66"/>
      <c r="H71" s="70" t="s">
        <v>274</v>
      </c>
      <c r="I71" s="71"/>
      <c r="J71" s="71"/>
      <c r="K71" s="70" t="s">
        <v>1322</v>
      </c>
      <c r="L71" s="74">
        <v>1</v>
      </c>
      <c r="M71" s="75">
        <v>9345.1474609375</v>
      </c>
      <c r="N71" s="75">
        <v>5845.677734375</v>
      </c>
      <c r="O71" s="76"/>
      <c r="P71" s="77"/>
      <c r="Q71" s="77"/>
      <c r="R71" s="87"/>
      <c r="S71" s="48">
        <v>0</v>
      </c>
      <c r="T71" s="48">
        <v>1</v>
      </c>
      <c r="U71" s="49">
        <v>0</v>
      </c>
      <c r="V71" s="49">
        <v>0.003759</v>
      </c>
      <c r="W71" s="49">
        <v>0.002384</v>
      </c>
      <c r="X71" s="49">
        <v>0.491416</v>
      </c>
      <c r="Y71" s="49">
        <v>0</v>
      </c>
      <c r="Z71" s="49">
        <v>0</v>
      </c>
      <c r="AA71" s="72">
        <v>71</v>
      </c>
      <c r="AB71" s="72"/>
      <c r="AC71" s="73"/>
      <c r="AD71" s="79" t="s">
        <v>847</v>
      </c>
      <c r="AE71" s="79">
        <v>417</v>
      </c>
      <c r="AF71" s="79">
        <v>61</v>
      </c>
      <c r="AG71" s="79">
        <v>686</v>
      </c>
      <c r="AH71" s="79">
        <v>23717</v>
      </c>
      <c r="AI71" s="79"/>
      <c r="AJ71" s="79" t="s">
        <v>935</v>
      </c>
      <c r="AK71" s="79" t="s">
        <v>989</v>
      </c>
      <c r="AL71" s="79"/>
      <c r="AM71" s="79"/>
      <c r="AN71" s="81">
        <v>43016.490324074075</v>
      </c>
      <c r="AO71" s="83" t="s">
        <v>1096</v>
      </c>
      <c r="AP71" s="79" t="b">
        <v>1</v>
      </c>
      <c r="AQ71" s="79" t="b">
        <v>0</v>
      </c>
      <c r="AR71" s="79" t="b">
        <v>0</v>
      </c>
      <c r="AS71" s="79" t="s">
        <v>741</v>
      </c>
      <c r="AT71" s="79">
        <v>1</v>
      </c>
      <c r="AU71" s="79"/>
      <c r="AV71" s="79" t="b">
        <v>0</v>
      </c>
      <c r="AW71" s="79" t="s">
        <v>1152</v>
      </c>
      <c r="AX71" s="83" t="s">
        <v>1221</v>
      </c>
      <c r="AY71" s="79" t="s">
        <v>66</v>
      </c>
      <c r="AZ71" s="79" t="str">
        <f>REPLACE(INDEX(GroupVertices[Group],MATCH(Vertices[[#This Row],[Vertex]],GroupVertices[Vertex],0)),1,1,"")</f>
        <v>6</v>
      </c>
      <c r="BA71" s="48"/>
      <c r="BB71" s="48"/>
      <c r="BC71" s="48"/>
      <c r="BD71" s="48"/>
      <c r="BE71" s="48"/>
      <c r="BF71" s="48"/>
      <c r="BG71" s="120" t="s">
        <v>1778</v>
      </c>
      <c r="BH71" s="120" t="s">
        <v>1778</v>
      </c>
      <c r="BI71" s="120" t="s">
        <v>1693</v>
      </c>
      <c r="BJ71" s="120" t="s">
        <v>1693</v>
      </c>
      <c r="BK71" s="120">
        <v>0</v>
      </c>
      <c r="BL71" s="123">
        <v>0</v>
      </c>
      <c r="BM71" s="120">
        <v>4</v>
      </c>
      <c r="BN71" s="123">
        <v>9.090909090909092</v>
      </c>
      <c r="BO71" s="120">
        <v>0</v>
      </c>
      <c r="BP71" s="123">
        <v>0</v>
      </c>
      <c r="BQ71" s="120">
        <v>40</v>
      </c>
      <c r="BR71" s="123">
        <v>90.9090909090909</v>
      </c>
      <c r="BS71" s="120">
        <v>44</v>
      </c>
      <c r="BT71" s="2"/>
      <c r="BU71" s="3"/>
      <c r="BV71" s="3"/>
      <c r="BW71" s="3"/>
      <c r="BX71" s="3"/>
    </row>
    <row r="72" spans="1:76" ht="15">
      <c r="A72" s="65" t="s">
        <v>275</v>
      </c>
      <c r="B72" s="66"/>
      <c r="C72" s="66" t="s">
        <v>64</v>
      </c>
      <c r="D72" s="67">
        <v>162.16040426468618</v>
      </c>
      <c r="E72" s="69"/>
      <c r="F72" s="101" t="s">
        <v>467</v>
      </c>
      <c r="G72" s="66"/>
      <c r="H72" s="70" t="s">
        <v>275</v>
      </c>
      <c r="I72" s="71"/>
      <c r="J72" s="71"/>
      <c r="K72" s="70" t="s">
        <v>1323</v>
      </c>
      <c r="L72" s="74">
        <v>1</v>
      </c>
      <c r="M72" s="75">
        <v>2979.020751953125</v>
      </c>
      <c r="N72" s="75">
        <v>4249.57470703125</v>
      </c>
      <c r="O72" s="76"/>
      <c r="P72" s="77"/>
      <c r="Q72" s="77"/>
      <c r="R72" s="87"/>
      <c r="S72" s="48">
        <v>1</v>
      </c>
      <c r="T72" s="48">
        <v>1</v>
      </c>
      <c r="U72" s="49">
        <v>0</v>
      </c>
      <c r="V72" s="49">
        <v>0</v>
      </c>
      <c r="W72" s="49">
        <v>0</v>
      </c>
      <c r="X72" s="49">
        <v>0.999995</v>
      </c>
      <c r="Y72" s="49">
        <v>0</v>
      </c>
      <c r="Z72" s="49" t="s">
        <v>2071</v>
      </c>
      <c r="AA72" s="72">
        <v>72</v>
      </c>
      <c r="AB72" s="72"/>
      <c r="AC72" s="73"/>
      <c r="AD72" s="79" t="s">
        <v>848</v>
      </c>
      <c r="AE72" s="79">
        <v>46</v>
      </c>
      <c r="AF72" s="79">
        <v>11</v>
      </c>
      <c r="AG72" s="79">
        <v>488</v>
      </c>
      <c r="AH72" s="79">
        <v>1</v>
      </c>
      <c r="AI72" s="79"/>
      <c r="AJ72" s="79"/>
      <c r="AK72" s="79"/>
      <c r="AL72" s="79"/>
      <c r="AM72" s="79"/>
      <c r="AN72" s="81">
        <v>41459.34396990741</v>
      </c>
      <c r="AO72" s="83" t="s">
        <v>1097</v>
      </c>
      <c r="AP72" s="79" t="b">
        <v>1</v>
      </c>
      <c r="AQ72" s="79" t="b">
        <v>0</v>
      </c>
      <c r="AR72" s="79" t="b">
        <v>1</v>
      </c>
      <c r="AS72" s="79" t="s">
        <v>744</v>
      </c>
      <c r="AT72" s="79">
        <v>0</v>
      </c>
      <c r="AU72" s="83" t="s">
        <v>1128</v>
      </c>
      <c r="AV72" s="79" t="b">
        <v>0</v>
      </c>
      <c r="AW72" s="79" t="s">
        <v>1152</v>
      </c>
      <c r="AX72" s="83" t="s">
        <v>1222</v>
      </c>
      <c r="AY72" s="79" t="s">
        <v>66</v>
      </c>
      <c r="AZ72" s="79" t="str">
        <f>REPLACE(INDEX(GroupVertices[Group],MATCH(Vertices[[#This Row],[Vertex]],GroupVertices[Vertex],0)),1,1,"")</f>
        <v>2</v>
      </c>
      <c r="BA72" s="48"/>
      <c r="BB72" s="48"/>
      <c r="BC72" s="48"/>
      <c r="BD72" s="48"/>
      <c r="BE72" s="48" t="s">
        <v>381</v>
      </c>
      <c r="BF72" s="48" t="s">
        <v>381</v>
      </c>
      <c r="BG72" s="120" t="s">
        <v>1505</v>
      </c>
      <c r="BH72" s="120" t="s">
        <v>1505</v>
      </c>
      <c r="BI72" s="120" t="s">
        <v>736</v>
      </c>
      <c r="BJ72" s="120" t="s">
        <v>736</v>
      </c>
      <c r="BK72" s="120">
        <v>0</v>
      </c>
      <c r="BL72" s="123">
        <v>0</v>
      </c>
      <c r="BM72" s="120">
        <v>0</v>
      </c>
      <c r="BN72" s="123">
        <v>0</v>
      </c>
      <c r="BO72" s="120">
        <v>0</v>
      </c>
      <c r="BP72" s="123">
        <v>0</v>
      </c>
      <c r="BQ72" s="120">
        <v>1</v>
      </c>
      <c r="BR72" s="123">
        <v>100</v>
      </c>
      <c r="BS72" s="120">
        <v>1</v>
      </c>
      <c r="BT72" s="2"/>
      <c r="BU72" s="3"/>
      <c r="BV72" s="3"/>
      <c r="BW72" s="3"/>
      <c r="BX72" s="3"/>
    </row>
    <row r="73" spans="1:76" ht="15">
      <c r="A73" s="65" t="s">
        <v>276</v>
      </c>
      <c r="B73" s="66"/>
      <c r="C73" s="66" t="s">
        <v>64</v>
      </c>
      <c r="D73" s="67">
        <v>162.20852554409203</v>
      </c>
      <c r="E73" s="69"/>
      <c r="F73" s="101" t="s">
        <v>468</v>
      </c>
      <c r="G73" s="66"/>
      <c r="H73" s="70" t="s">
        <v>276</v>
      </c>
      <c r="I73" s="71"/>
      <c r="J73" s="71"/>
      <c r="K73" s="70" t="s">
        <v>1324</v>
      </c>
      <c r="L73" s="74">
        <v>1</v>
      </c>
      <c r="M73" s="75">
        <v>3725.904541015625</v>
      </c>
      <c r="N73" s="75">
        <v>4249.57470703125</v>
      </c>
      <c r="O73" s="76"/>
      <c r="P73" s="77"/>
      <c r="Q73" s="77"/>
      <c r="R73" s="87"/>
      <c r="S73" s="48">
        <v>1</v>
      </c>
      <c r="T73" s="48">
        <v>1</v>
      </c>
      <c r="U73" s="49">
        <v>0</v>
      </c>
      <c r="V73" s="49">
        <v>0</v>
      </c>
      <c r="W73" s="49">
        <v>0</v>
      </c>
      <c r="X73" s="49">
        <v>0.999995</v>
      </c>
      <c r="Y73" s="49">
        <v>0</v>
      </c>
      <c r="Z73" s="49" t="s">
        <v>2071</v>
      </c>
      <c r="AA73" s="72">
        <v>73</v>
      </c>
      <c r="AB73" s="72"/>
      <c r="AC73" s="73"/>
      <c r="AD73" s="79" t="s">
        <v>276</v>
      </c>
      <c r="AE73" s="79">
        <v>24</v>
      </c>
      <c r="AF73" s="79">
        <v>14</v>
      </c>
      <c r="AG73" s="79">
        <v>6</v>
      </c>
      <c r="AH73" s="79">
        <v>16</v>
      </c>
      <c r="AI73" s="79"/>
      <c r="AJ73" s="79" t="s">
        <v>936</v>
      </c>
      <c r="AK73" s="79" t="s">
        <v>753</v>
      </c>
      <c r="AL73" s="83" t="s">
        <v>1027</v>
      </c>
      <c r="AM73" s="79"/>
      <c r="AN73" s="81">
        <v>43565.456828703704</v>
      </c>
      <c r="AO73" s="83" t="s">
        <v>1098</v>
      </c>
      <c r="AP73" s="79" t="b">
        <v>0</v>
      </c>
      <c r="AQ73" s="79" t="b">
        <v>0</v>
      </c>
      <c r="AR73" s="79" t="b">
        <v>0</v>
      </c>
      <c r="AS73" s="79" t="s">
        <v>741</v>
      </c>
      <c r="AT73" s="79">
        <v>0</v>
      </c>
      <c r="AU73" s="83" t="s">
        <v>1128</v>
      </c>
      <c r="AV73" s="79" t="b">
        <v>0</v>
      </c>
      <c r="AW73" s="79" t="s">
        <v>1152</v>
      </c>
      <c r="AX73" s="83" t="s">
        <v>1223</v>
      </c>
      <c r="AY73" s="79" t="s">
        <v>66</v>
      </c>
      <c r="AZ73" s="79" t="str">
        <f>REPLACE(INDEX(GroupVertices[Group],MATCH(Vertices[[#This Row],[Vertex]],GroupVertices[Vertex],0)),1,1,"")</f>
        <v>2</v>
      </c>
      <c r="BA73" s="48"/>
      <c r="BB73" s="48"/>
      <c r="BC73" s="48"/>
      <c r="BD73" s="48"/>
      <c r="BE73" s="48" t="s">
        <v>388</v>
      </c>
      <c r="BF73" s="48" t="s">
        <v>388</v>
      </c>
      <c r="BG73" s="120" t="s">
        <v>1779</v>
      </c>
      <c r="BH73" s="120" t="s">
        <v>1779</v>
      </c>
      <c r="BI73" s="120" t="s">
        <v>1822</v>
      </c>
      <c r="BJ73" s="120" t="s">
        <v>1822</v>
      </c>
      <c r="BK73" s="120">
        <v>0</v>
      </c>
      <c r="BL73" s="123">
        <v>0</v>
      </c>
      <c r="BM73" s="120">
        <v>0</v>
      </c>
      <c r="BN73" s="123">
        <v>0</v>
      </c>
      <c r="BO73" s="120">
        <v>0</v>
      </c>
      <c r="BP73" s="123">
        <v>0</v>
      </c>
      <c r="BQ73" s="120">
        <v>3</v>
      </c>
      <c r="BR73" s="123">
        <v>100</v>
      </c>
      <c r="BS73" s="120">
        <v>3</v>
      </c>
      <c r="BT73" s="2"/>
      <c r="BU73" s="3"/>
      <c r="BV73" s="3"/>
      <c r="BW73" s="3"/>
      <c r="BX73" s="3"/>
    </row>
    <row r="74" spans="1:76" ht="15">
      <c r="A74" s="65" t="s">
        <v>277</v>
      </c>
      <c r="B74" s="66"/>
      <c r="C74" s="66" t="s">
        <v>64</v>
      </c>
      <c r="D74" s="67">
        <v>162.32080852937236</v>
      </c>
      <c r="E74" s="69"/>
      <c r="F74" s="101" t="s">
        <v>469</v>
      </c>
      <c r="G74" s="66"/>
      <c r="H74" s="70" t="s">
        <v>277</v>
      </c>
      <c r="I74" s="71"/>
      <c r="J74" s="71"/>
      <c r="K74" s="70" t="s">
        <v>1325</v>
      </c>
      <c r="L74" s="74">
        <v>1</v>
      </c>
      <c r="M74" s="75">
        <v>2232.136962890625</v>
      </c>
      <c r="N74" s="75">
        <v>4249.57470703125</v>
      </c>
      <c r="O74" s="76"/>
      <c r="P74" s="77"/>
      <c r="Q74" s="77"/>
      <c r="R74" s="87"/>
      <c r="S74" s="48">
        <v>1</v>
      </c>
      <c r="T74" s="48">
        <v>1</v>
      </c>
      <c r="U74" s="49">
        <v>0</v>
      </c>
      <c r="V74" s="49">
        <v>0</v>
      </c>
      <c r="W74" s="49">
        <v>0</v>
      </c>
      <c r="X74" s="49">
        <v>0.999995</v>
      </c>
      <c r="Y74" s="49">
        <v>0</v>
      </c>
      <c r="Z74" s="49" t="s">
        <v>2071</v>
      </c>
      <c r="AA74" s="72">
        <v>74</v>
      </c>
      <c r="AB74" s="72"/>
      <c r="AC74" s="73"/>
      <c r="AD74" s="79" t="s">
        <v>849</v>
      </c>
      <c r="AE74" s="79">
        <v>43</v>
      </c>
      <c r="AF74" s="79">
        <v>21</v>
      </c>
      <c r="AG74" s="79">
        <v>35</v>
      </c>
      <c r="AH74" s="79">
        <v>206</v>
      </c>
      <c r="AI74" s="79"/>
      <c r="AJ74" s="79" t="s">
        <v>937</v>
      </c>
      <c r="AK74" s="79" t="s">
        <v>980</v>
      </c>
      <c r="AL74" s="83" t="s">
        <v>1028</v>
      </c>
      <c r="AM74" s="79"/>
      <c r="AN74" s="81">
        <v>42831.55988425926</v>
      </c>
      <c r="AO74" s="79"/>
      <c r="AP74" s="79" t="b">
        <v>1</v>
      </c>
      <c r="AQ74" s="79" t="b">
        <v>0</v>
      </c>
      <c r="AR74" s="79" t="b">
        <v>0</v>
      </c>
      <c r="AS74" s="79" t="s">
        <v>744</v>
      </c>
      <c r="AT74" s="79">
        <v>0</v>
      </c>
      <c r="AU74" s="79"/>
      <c r="AV74" s="79" t="b">
        <v>0</v>
      </c>
      <c r="AW74" s="79" t="s">
        <v>1152</v>
      </c>
      <c r="AX74" s="83" t="s">
        <v>1224</v>
      </c>
      <c r="AY74" s="79" t="s">
        <v>66</v>
      </c>
      <c r="AZ74" s="79" t="str">
        <f>REPLACE(INDEX(GroupVertices[Group],MATCH(Vertices[[#This Row],[Vertex]],GroupVertices[Vertex],0)),1,1,"")</f>
        <v>2</v>
      </c>
      <c r="BA74" s="48"/>
      <c r="BB74" s="48"/>
      <c r="BC74" s="48"/>
      <c r="BD74" s="48"/>
      <c r="BE74" s="48" t="s">
        <v>381</v>
      </c>
      <c r="BF74" s="48" t="s">
        <v>381</v>
      </c>
      <c r="BG74" s="120" t="s">
        <v>1780</v>
      </c>
      <c r="BH74" s="120" t="s">
        <v>1780</v>
      </c>
      <c r="BI74" s="120" t="s">
        <v>1823</v>
      </c>
      <c r="BJ74" s="120" t="s">
        <v>1823</v>
      </c>
      <c r="BK74" s="120">
        <v>0</v>
      </c>
      <c r="BL74" s="123">
        <v>0</v>
      </c>
      <c r="BM74" s="120">
        <v>0</v>
      </c>
      <c r="BN74" s="123">
        <v>0</v>
      </c>
      <c r="BO74" s="120">
        <v>0</v>
      </c>
      <c r="BP74" s="123">
        <v>0</v>
      </c>
      <c r="BQ74" s="120">
        <v>43</v>
      </c>
      <c r="BR74" s="123">
        <v>100</v>
      </c>
      <c r="BS74" s="120">
        <v>43</v>
      </c>
      <c r="BT74" s="2"/>
      <c r="BU74" s="3"/>
      <c r="BV74" s="3"/>
      <c r="BW74" s="3"/>
      <c r="BX74" s="3"/>
    </row>
    <row r="75" spans="1:76" ht="15">
      <c r="A75" s="65" t="s">
        <v>278</v>
      </c>
      <c r="B75" s="66"/>
      <c r="C75" s="66" t="s">
        <v>64</v>
      </c>
      <c r="D75" s="67">
        <v>162.94638516164846</v>
      </c>
      <c r="E75" s="69"/>
      <c r="F75" s="101" t="s">
        <v>470</v>
      </c>
      <c r="G75" s="66"/>
      <c r="H75" s="70" t="s">
        <v>278</v>
      </c>
      <c r="I75" s="71"/>
      <c r="J75" s="71"/>
      <c r="K75" s="70" t="s">
        <v>1326</v>
      </c>
      <c r="L75" s="74">
        <v>1</v>
      </c>
      <c r="M75" s="75">
        <v>738.3689575195312</v>
      </c>
      <c r="N75" s="75">
        <v>4249.57470703125</v>
      </c>
      <c r="O75" s="76"/>
      <c r="P75" s="77"/>
      <c r="Q75" s="77"/>
      <c r="R75" s="87"/>
      <c r="S75" s="48">
        <v>1</v>
      </c>
      <c r="T75" s="48">
        <v>1</v>
      </c>
      <c r="U75" s="49">
        <v>0</v>
      </c>
      <c r="V75" s="49">
        <v>0</v>
      </c>
      <c r="W75" s="49">
        <v>0</v>
      </c>
      <c r="X75" s="49">
        <v>0.999995</v>
      </c>
      <c r="Y75" s="49">
        <v>0</v>
      </c>
      <c r="Z75" s="49" t="s">
        <v>2071</v>
      </c>
      <c r="AA75" s="72">
        <v>75</v>
      </c>
      <c r="AB75" s="72"/>
      <c r="AC75" s="73"/>
      <c r="AD75" s="79" t="s">
        <v>850</v>
      </c>
      <c r="AE75" s="79">
        <v>145</v>
      </c>
      <c r="AF75" s="79">
        <v>60</v>
      </c>
      <c r="AG75" s="79">
        <v>120</v>
      </c>
      <c r="AH75" s="79">
        <v>972</v>
      </c>
      <c r="AI75" s="79"/>
      <c r="AJ75" s="79" t="s">
        <v>938</v>
      </c>
      <c r="AK75" s="79"/>
      <c r="AL75" s="79"/>
      <c r="AM75" s="79"/>
      <c r="AN75" s="81">
        <v>42733.88260416667</v>
      </c>
      <c r="AO75" s="83" t="s">
        <v>1099</v>
      </c>
      <c r="AP75" s="79" t="b">
        <v>1</v>
      </c>
      <c r="AQ75" s="79" t="b">
        <v>0</v>
      </c>
      <c r="AR75" s="79" t="b">
        <v>0</v>
      </c>
      <c r="AS75" s="79" t="s">
        <v>742</v>
      </c>
      <c r="AT75" s="79">
        <v>0</v>
      </c>
      <c r="AU75" s="79"/>
      <c r="AV75" s="79" t="b">
        <v>0</v>
      </c>
      <c r="AW75" s="79" t="s">
        <v>1152</v>
      </c>
      <c r="AX75" s="83" t="s">
        <v>1225</v>
      </c>
      <c r="AY75" s="79" t="s">
        <v>66</v>
      </c>
      <c r="AZ75" s="79" t="str">
        <f>REPLACE(INDEX(GroupVertices[Group],MATCH(Vertices[[#This Row],[Vertex]],GroupVertices[Vertex],0)),1,1,"")</f>
        <v>2</v>
      </c>
      <c r="BA75" s="48"/>
      <c r="BB75" s="48"/>
      <c r="BC75" s="48"/>
      <c r="BD75" s="48"/>
      <c r="BE75" s="48" t="s">
        <v>389</v>
      </c>
      <c r="BF75" s="48" t="s">
        <v>389</v>
      </c>
      <c r="BG75" s="120" t="s">
        <v>1781</v>
      </c>
      <c r="BH75" s="120" t="s">
        <v>1781</v>
      </c>
      <c r="BI75" s="120" t="s">
        <v>1824</v>
      </c>
      <c r="BJ75" s="120" t="s">
        <v>1824</v>
      </c>
      <c r="BK75" s="120">
        <v>0</v>
      </c>
      <c r="BL75" s="123">
        <v>0</v>
      </c>
      <c r="BM75" s="120">
        <v>0</v>
      </c>
      <c r="BN75" s="123">
        <v>0</v>
      </c>
      <c r="BO75" s="120">
        <v>0</v>
      </c>
      <c r="BP75" s="123">
        <v>0</v>
      </c>
      <c r="BQ75" s="120">
        <v>11</v>
      </c>
      <c r="BR75" s="123">
        <v>100</v>
      </c>
      <c r="BS75" s="120">
        <v>11</v>
      </c>
      <c r="BT75" s="2"/>
      <c r="BU75" s="3"/>
      <c r="BV75" s="3"/>
      <c r="BW75" s="3"/>
      <c r="BX75" s="3"/>
    </row>
    <row r="76" spans="1:76" ht="15">
      <c r="A76" s="65" t="s">
        <v>279</v>
      </c>
      <c r="B76" s="66"/>
      <c r="C76" s="66" t="s">
        <v>64</v>
      </c>
      <c r="D76" s="67">
        <v>162.17644469115479</v>
      </c>
      <c r="E76" s="69"/>
      <c r="F76" s="101" t="s">
        <v>471</v>
      </c>
      <c r="G76" s="66"/>
      <c r="H76" s="70" t="s">
        <v>279</v>
      </c>
      <c r="I76" s="71"/>
      <c r="J76" s="71"/>
      <c r="K76" s="70" t="s">
        <v>1327</v>
      </c>
      <c r="L76" s="74">
        <v>1</v>
      </c>
      <c r="M76" s="75">
        <v>1485.2529296875</v>
      </c>
      <c r="N76" s="75">
        <v>4249.57470703125</v>
      </c>
      <c r="O76" s="76"/>
      <c r="P76" s="77"/>
      <c r="Q76" s="77"/>
      <c r="R76" s="87"/>
      <c r="S76" s="48">
        <v>1</v>
      </c>
      <c r="T76" s="48">
        <v>1</v>
      </c>
      <c r="U76" s="49">
        <v>0</v>
      </c>
      <c r="V76" s="49">
        <v>0</v>
      </c>
      <c r="W76" s="49">
        <v>0</v>
      </c>
      <c r="X76" s="49">
        <v>0.999995</v>
      </c>
      <c r="Y76" s="49">
        <v>0</v>
      </c>
      <c r="Z76" s="49" t="s">
        <v>2071</v>
      </c>
      <c r="AA76" s="72">
        <v>76</v>
      </c>
      <c r="AB76" s="72"/>
      <c r="AC76" s="73"/>
      <c r="AD76" s="79" t="s">
        <v>851</v>
      </c>
      <c r="AE76" s="79">
        <v>41</v>
      </c>
      <c r="AF76" s="79">
        <v>12</v>
      </c>
      <c r="AG76" s="79">
        <v>95</v>
      </c>
      <c r="AH76" s="79">
        <v>233</v>
      </c>
      <c r="AI76" s="79"/>
      <c r="AJ76" s="79" t="s">
        <v>939</v>
      </c>
      <c r="AK76" s="79" t="s">
        <v>990</v>
      </c>
      <c r="AL76" s="79"/>
      <c r="AM76" s="79"/>
      <c r="AN76" s="81">
        <v>43011.768530092595</v>
      </c>
      <c r="AO76" s="83" t="s">
        <v>1100</v>
      </c>
      <c r="AP76" s="79" t="b">
        <v>1</v>
      </c>
      <c r="AQ76" s="79" t="b">
        <v>0</v>
      </c>
      <c r="AR76" s="79" t="b">
        <v>0</v>
      </c>
      <c r="AS76" s="79" t="s">
        <v>741</v>
      </c>
      <c r="AT76" s="79">
        <v>0</v>
      </c>
      <c r="AU76" s="79"/>
      <c r="AV76" s="79" t="b">
        <v>0</v>
      </c>
      <c r="AW76" s="79" t="s">
        <v>1152</v>
      </c>
      <c r="AX76" s="83" t="s">
        <v>1226</v>
      </c>
      <c r="AY76" s="79" t="s">
        <v>66</v>
      </c>
      <c r="AZ76" s="79" t="str">
        <f>REPLACE(INDEX(GroupVertices[Group],MATCH(Vertices[[#This Row],[Vertex]],GroupVertices[Vertex],0)),1,1,"")</f>
        <v>2</v>
      </c>
      <c r="BA76" s="48"/>
      <c r="BB76" s="48"/>
      <c r="BC76" s="48"/>
      <c r="BD76" s="48"/>
      <c r="BE76" s="48" t="s">
        <v>381</v>
      </c>
      <c r="BF76" s="48" t="s">
        <v>381</v>
      </c>
      <c r="BG76" s="120" t="s">
        <v>1782</v>
      </c>
      <c r="BH76" s="120" t="s">
        <v>1782</v>
      </c>
      <c r="BI76" s="120" t="s">
        <v>1825</v>
      </c>
      <c r="BJ76" s="120" t="s">
        <v>1825</v>
      </c>
      <c r="BK76" s="120">
        <v>0</v>
      </c>
      <c r="BL76" s="123">
        <v>0</v>
      </c>
      <c r="BM76" s="120">
        <v>0</v>
      </c>
      <c r="BN76" s="123">
        <v>0</v>
      </c>
      <c r="BO76" s="120">
        <v>0</v>
      </c>
      <c r="BP76" s="123">
        <v>0</v>
      </c>
      <c r="BQ76" s="120">
        <v>34</v>
      </c>
      <c r="BR76" s="123">
        <v>100</v>
      </c>
      <c r="BS76" s="120">
        <v>34</v>
      </c>
      <c r="BT76" s="2"/>
      <c r="BU76" s="3"/>
      <c r="BV76" s="3"/>
      <c r="BW76" s="3"/>
      <c r="BX76" s="3"/>
    </row>
    <row r="77" spans="1:76" ht="15">
      <c r="A77" s="65" t="s">
        <v>281</v>
      </c>
      <c r="B77" s="66"/>
      <c r="C77" s="66" t="s">
        <v>64</v>
      </c>
      <c r="D77" s="67">
        <v>213.44164768485732</v>
      </c>
      <c r="E77" s="69"/>
      <c r="F77" s="101" t="s">
        <v>472</v>
      </c>
      <c r="G77" s="66"/>
      <c r="H77" s="70" t="s">
        <v>281</v>
      </c>
      <c r="I77" s="71"/>
      <c r="J77" s="71"/>
      <c r="K77" s="70" t="s">
        <v>1328</v>
      </c>
      <c r="L77" s="74">
        <v>2017.4704147738603</v>
      </c>
      <c r="M77" s="75">
        <v>5771.89599609375</v>
      </c>
      <c r="N77" s="75">
        <v>5578.53369140625</v>
      </c>
      <c r="O77" s="76"/>
      <c r="P77" s="77"/>
      <c r="Q77" s="77"/>
      <c r="R77" s="87"/>
      <c r="S77" s="48">
        <v>0</v>
      </c>
      <c r="T77" s="48">
        <v>4</v>
      </c>
      <c r="U77" s="49">
        <v>589.666667</v>
      </c>
      <c r="V77" s="49">
        <v>0.004255</v>
      </c>
      <c r="W77" s="49">
        <v>0.036702</v>
      </c>
      <c r="X77" s="49">
        <v>1.474652</v>
      </c>
      <c r="Y77" s="49">
        <v>0</v>
      </c>
      <c r="Z77" s="49">
        <v>0</v>
      </c>
      <c r="AA77" s="72">
        <v>77</v>
      </c>
      <c r="AB77" s="72"/>
      <c r="AC77" s="73"/>
      <c r="AD77" s="79" t="s">
        <v>852</v>
      </c>
      <c r="AE77" s="79">
        <v>924</v>
      </c>
      <c r="AF77" s="79">
        <v>3208</v>
      </c>
      <c r="AG77" s="79">
        <v>16478</v>
      </c>
      <c r="AH77" s="79">
        <v>3859</v>
      </c>
      <c r="AI77" s="79"/>
      <c r="AJ77" s="79" t="s">
        <v>940</v>
      </c>
      <c r="AK77" s="79" t="s">
        <v>991</v>
      </c>
      <c r="AL77" s="79"/>
      <c r="AM77" s="79"/>
      <c r="AN77" s="81">
        <v>40671.4315162037</v>
      </c>
      <c r="AO77" s="83" t="s">
        <v>1101</v>
      </c>
      <c r="AP77" s="79" t="b">
        <v>0</v>
      </c>
      <c r="AQ77" s="79" t="b">
        <v>0</v>
      </c>
      <c r="AR77" s="79" t="b">
        <v>1</v>
      </c>
      <c r="AS77" s="79" t="s">
        <v>741</v>
      </c>
      <c r="AT77" s="79">
        <v>13</v>
      </c>
      <c r="AU77" s="83" t="s">
        <v>1128</v>
      </c>
      <c r="AV77" s="79" t="b">
        <v>0</v>
      </c>
      <c r="AW77" s="79" t="s">
        <v>1152</v>
      </c>
      <c r="AX77" s="83" t="s">
        <v>1227</v>
      </c>
      <c r="AY77" s="79" t="s">
        <v>66</v>
      </c>
      <c r="AZ77" s="79" t="str">
        <f>REPLACE(INDEX(GroupVertices[Group],MATCH(Vertices[[#This Row],[Vertex]],GroupVertices[Vertex],0)),1,1,"")</f>
        <v>4</v>
      </c>
      <c r="BA77" s="48"/>
      <c r="BB77" s="48"/>
      <c r="BC77" s="48"/>
      <c r="BD77" s="48"/>
      <c r="BE77" s="48" t="s">
        <v>1753</v>
      </c>
      <c r="BF77" s="48" t="s">
        <v>1753</v>
      </c>
      <c r="BG77" s="120" t="s">
        <v>1783</v>
      </c>
      <c r="BH77" s="120" t="s">
        <v>1800</v>
      </c>
      <c r="BI77" s="120" t="s">
        <v>1826</v>
      </c>
      <c r="BJ77" s="120" t="s">
        <v>1826</v>
      </c>
      <c r="BK77" s="120">
        <v>0</v>
      </c>
      <c r="BL77" s="123">
        <v>0</v>
      </c>
      <c r="BM77" s="120">
        <v>5</v>
      </c>
      <c r="BN77" s="123">
        <v>4.385964912280702</v>
      </c>
      <c r="BO77" s="120">
        <v>0</v>
      </c>
      <c r="BP77" s="123">
        <v>0</v>
      </c>
      <c r="BQ77" s="120">
        <v>109</v>
      </c>
      <c r="BR77" s="123">
        <v>95.6140350877193</v>
      </c>
      <c r="BS77" s="120">
        <v>114</v>
      </c>
      <c r="BT77" s="2"/>
      <c r="BU77" s="3"/>
      <c r="BV77" s="3"/>
      <c r="BW77" s="3"/>
      <c r="BX77" s="3"/>
    </row>
    <row r="78" spans="1:76" ht="15">
      <c r="A78" s="65" t="s">
        <v>283</v>
      </c>
      <c r="B78" s="66"/>
      <c r="C78" s="66" t="s">
        <v>64</v>
      </c>
      <c r="D78" s="67">
        <v>168.17556419041784</v>
      </c>
      <c r="E78" s="69"/>
      <c r="F78" s="101" t="s">
        <v>473</v>
      </c>
      <c r="G78" s="66"/>
      <c r="H78" s="70" t="s">
        <v>283</v>
      </c>
      <c r="I78" s="71"/>
      <c r="J78" s="71"/>
      <c r="K78" s="70" t="s">
        <v>1329</v>
      </c>
      <c r="L78" s="74">
        <v>6498.3891225062835</v>
      </c>
      <c r="M78" s="75">
        <v>9008.17578125</v>
      </c>
      <c r="N78" s="75">
        <v>6440.03369140625</v>
      </c>
      <c r="O78" s="76"/>
      <c r="P78" s="77"/>
      <c r="Q78" s="77"/>
      <c r="R78" s="87"/>
      <c r="S78" s="48">
        <v>0</v>
      </c>
      <c r="T78" s="48">
        <v>2</v>
      </c>
      <c r="U78" s="49">
        <v>1900</v>
      </c>
      <c r="V78" s="49">
        <v>0.004386</v>
      </c>
      <c r="W78" s="49">
        <v>0.002717</v>
      </c>
      <c r="X78" s="49">
        <v>0.872267</v>
      </c>
      <c r="Y78" s="49">
        <v>0</v>
      </c>
      <c r="Z78" s="49">
        <v>0</v>
      </c>
      <c r="AA78" s="72">
        <v>78</v>
      </c>
      <c r="AB78" s="72"/>
      <c r="AC78" s="73"/>
      <c r="AD78" s="79" t="s">
        <v>853</v>
      </c>
      <c r="AE78" s="79">
        <v>254</v>
      </c>
      <c r="AF78" s="79">
        <v>386</v>
      </c>
      <c r="AG78" s="79">
        <v>7693</v>
      </c>
      <c r="AH78" s="79">
        <v>30182</v>
      </c>
      <c r="AI78" s="79"/>
      <c r="AJ78" s="79" t="s">
        <v>941</v>
      </c>
      <c r="AK78" s="79"/>
      <c r="AL78" s="79"/>
      <c r="AM78" s="79"/>
      <c r="AN78" s="81">
        <v>43279.74849537037</v>
      </c>
      <c r="AO78" s="83" t="s">
        <v>1102</v>
      </c>
      <c r="AP78" s="79" t="b">
        <v>1</v>
      </c>
      <c r="AQ78" s="79" t="b">
        <v>0</v>
      </c>
      <c r="AR78" s="79" t="b">
        <v>0</v>
      </c>
      <c r="AS78" s="79" t="s">
        <v>741</v>
      </c>
      <c r="AT78" s="79">
        <v>28</v>
      </c>
      <c r="AU78" s="79"/>
      <c r="AV78" s="79" t="b">
        <v>0</v>
      </c>
      <c r="AW78" s="79" t="s">
        <v>1152</v>
      </c>
      <c r="AX78" s="83" t="s">
        <v>1228</v>
      </c>
      <c r="AY78" s="79" t="s">
        <v>66</v>
      </c>
      <c r="AZ78" s="79" t="str">
        <f>REPLACE(INDEX(GroupVertices[Group],MATCH(Vertices[[#This Row],[Vertex]],GroupVertices[Vertex],0)),1,1,"")</f>
        <v>6</v>
      </c>
      <c r="BA78" s="48"/>
      <c r="BB78" s="48"/>
      <c r="BC78" s="48"/>
      <c r="BD78" s="48"/>
      <c r="BE78" s="48"/>
      <c r="BF78" s="48"/>
      <c r="BG78" s="120" t="s">
        <v>1784</v>
      </c>
      <c r="BH78" s="120" t="s">
        <v>1801</v>
      </c>
      <c r="BI78" s="120" t="s">
        <v>1827</v>
      </c>
      <c r="BJ78" s="120" t="s">
        <v>1827</v>
      </c>
      <c r="BK78" s="120">
        <v>0</v>
      </c>
      <c r="BL78" s="123">
        <v>0</v>
      </c>
      <c r="BM78" s="120">
        <v>6</v>
      </c>
      <c r="BN78" s="123">
        <v>7.0588235294117645</v>
      </c>
      <c r="BO78" s="120">
        <v>0</v>
      </c>
      <c r="BP78" s="123">
        <v>0</v>
      </c>
      <c r="BQ78" s="120">
        <v>79</v>
      </c>
      <c r="BR78" s="123">
        <v>92.94117647058823</v>
      </c>
      <c r="BS78" s="120">
        <v>85</v>
      </c>
      <c r="BT78" s="2"/>
      <c r="BU78" s="3"/>
      <c r="BV78" s="3"/>
      <c r="BW78" s="3"/>
      <c r="BX78" s="3"/>
    </row>
    <row r="79" spans="1:76" ht="15">
      <c r="A79" s="65" t="s">
        <v>284</v>
      </c>
      <c r="B79" s="66"/>
      <c r="C79" s="66" t="s">
        <v>64</v>
      </c>
      <c r="D79" s="67">
        <v>174.73609861608253</v>
      </c>
      <c r="E79" s="69"/>
      <c r="F79" s="101" t="s">
        <v>474</v>
      </c>
      <c r="G79" s="66"/>
      <c r="H79" s="70" t="s">
        <v>284</v>
      </c>
      <c r="I79" s="71"/>
      <c r="J79" s="71"/>
      <c r="K79" s="70" t="s">
        <v>1330</v>
      </c>
      <c r="L79" s="74">
        <v>1</v>
      </c>
      <c r="M79" s="75">
        <v>9220.4892578125</v>
      </c>
      <c r="N79" s="75">
        <v>3982.652587890625</v>
      </c>
      <c r="O79" s="76"/>
      <c r="P79" s="77"/>
      <c r="Q79" s="77"/>
      <c r="R79" s="87"/>
      <c r="S79" s="48">
        <v>0</v>
      </c>
      <c r="T79" s="48">
        <v>1</v>
      </c>
      <c r="U79" s="49">
        <v>0</v>
      </c>
      <c r="V79" s="49">
        <v>0.333333</v>
      </c>
      <c r="W79" s="49">
        <v>0</v>
      </c>
      <c r="X79" s="49">
        <v>0.638295</v>
      </c>
      <c r="Y79" s="49">
        <v>0</v>
      </c>
      <c r="Z79" s="49">
        <v>0</v>
      </c>
      <c r="AA79" s="72">
        <v>79</v>
      </c>
      <c r="AB79" s="72"/>
      <c r="AC79" s="73"/>
      <c r="AD79" s="79" t="s">
        <v>854</v>
      </c>
      <c r="AE79" s="79">
        <v>465</v>
      </c>
      <c r="AF79" s="79">
        <v>795</v>
      </c>
      <c r="AG79" s="79">
        <v>12834</v>
      </c>
      <c r="AH79" s="79">
        <v>30294</v>
      </c>
      <c r="AI79" s="79"/>
      <c r="AJ79" s="79" t="s">
        <v>942</v>
      </c>
      <c r="AK79" s="79" t="s">
        <v>992</v>
      </c>
      <c r="AL79" s="79"/>
      <c r="AM79" s="79"/>
      <c r="AN79" s="81">
        <v>42947.24171296296</v>
      </c>
      <c r="AO79" s="83" t="s">
        <v>1103</v>
      </c>
      <c r="AP79" s="79" t="b">
        <v>1</v>
      </c>
      <c r="AQ79" s="79" t="b">
        <v>0</v>
      </c>
      <c r="AR79" s="79" t="b">
        <v>0</v>
      </c>
      <c r="AS79" s="79" t="s">
        <v>742</v>
      </c>
      <c r="AT79" s="79">
        <v>1</v>
      </c>
      <c r="AU79" s="79"/>
      <c r="AV79" s="79" t="b">
        <v>0</v>
      </c>
      <c r="AW79" s="79" t="s">
        <v>1152</v>
      </c>
      <c r="AX79" s="83" t="s">
        <v>1229</v>
      </c>
      <c r="AY79" s="79" t="s">
        <v>66</v>
      </c>
      <c r="AZ79" s="79" t="str">
        <f>REPLACE(INDEX(GroupVertices[Group],MATCH(Vertices[[#This Row],[Vertex]],GroupVertices[Vertex],0)),1,1,"")</f>
        <v>10</v>
      </c>
      <c r="BA79" s="48"/>
      <c r="BB79" s="48"/>
      <c r="BC79" s="48"/>
      <c r="BD79" s="48"/>
      <c r="BE79" s="48" t="s">
        <v>386</v>
      </c>
      <c r="BF79" s="48" t="s">
        <v>386</v>
      </c>
      <c r="BG79" s="120" t="s">
        <v>1592</v>
      </c>
      <c r="BH79" s="120" t="s">
        <v>1592</v>
      </c>
      <c r="BI79" s="120" t="s">
        <v>1697</v>
      </c>
      <c r="BJ79" s="120" t="s">
        <v>1697</v>
      </c>
      <c r="BK79" s="120">
        <v>0</v>
      </c>
      <c r="BL79" s="123">
        <v>0</v>
      </c>
      <c r="BM79" s="120">
        <v>0</v>
      </c>
      <c r="BN79" s="123">
        <v>0</v>
      </c>
      <c r="BO79" s="120">
        <v>0</v>
      </c>
      <c r="BP79" s="123">
        <v>0</v>
      </c>
      <c r="BQ79" s="120">
        <v>23</v>
      </c>
      <c r="BR79" s="123">
        <v>100</v>
      </c>
      <c r="BS79" s="120">
        <v>23</v>
      </c>
      <c r="BT79" s="2"/>
      <c r="BU79" s="3"/>
      <c r="BV79" s="3"/>
      <c r="BW79" s="3"/>
      <c r="BX79" s="3"/>
    </row>
    <row r="80" spans="1:76" ht="15">
      <c r="A80" s="65" t="s">
        <v>286</v>
      </c>
      <c r="B80" s="66"/>
      <c r="C80" s="66" t="s">
        <v>64</v>
      </c>
      <c r="D80" s="67">
        <v>162.93034473517983</v>
      </c>
      <c r="E80" s="69"/>
      <c r="F80" s="101" t="s">
        <v>1144</v>
      </c>
      <c r="G80" s="66"/>
      <c r="H80" s="70" t="s">
        <v>286</v>
      </c>
      <c r="I80" s="71"/>
      <c r="J80" s="71"/>
      <c r="K80" s="70" t="s">
        <v>1331</v>
      </c>
      <c r="L80" s="74">
        <v>7.839356971059246</v>
      </c>
      <c r="M80" s="75">
        <v>9220.4892578125</v>
      </c>
      <c r="N80" s="75">
        <v>2739.8388671875</v>
      </c>
      <c r="O80" s="76"/>
      <c r="P80" s="77"/>
      <c r="Q80" s="77"/>
      <c r="R80" s="87"/>
      <c r="S80" s="48">
        <v>3</v>
      </c>
      <c r="T80" s="48">
        <v>1</v>
      </c>
      <c r="U80" s="49">
        <v>2</v>
      </c>
      <c r="V80" s="49">
        <v>0.5</v>
      </c>
      <c r="W80" s="49">
        <v>0</v>
      </c>
      <c r="X80" s="49">
        <v>1.723395</v>
      </c>
      <c r="Y80" s="49">
        <v>0</v>
      </c>
      <c r="Z80" s="49">
        <v>0</v>
      </c>
      <c r="AA80" s="72">
        <v>80</v>
      </c>
      <c r="AB80" s="72"/>
      <c r="AC80" s="73"/>
      <c r="AD80" s="79" t="s">
        <v>855</v>
      </c>
      <c r="AE80" s="79">
        <v>1</v>
      </c>
      <c r="AF80" s="79">
        <v>59</v>
      </c>
      <c r="AG80" s="79">
        <v>71</v>
      </c>
      <c r="AH80" s="79">
        <v>4</v>
      </c>
      <c r="AI80" s="79"/>
      <c r="AJ80" s="79" t="s">
        <v>943</v>
      </c>
      <c r="AK80" s="79" t="s">
        <v>753</v>
      </c>
      <c r="AL80" s="83" t="s">
        <v>1029</v>
      </c>
      <c r="AM80" s="79"/>
      <c r="AN80" s="81">
        <v>42699.020208333335</v>
      </c>
      <c r="AO80" s="83" t="s">
        <v>1104</v>
      </c>
      <c r="AP80" s="79" t="b">
        <v>0</v>
      </c>
      <c r="AQ80" s="79" t="b">
        <v>0</v>
      </c>
      <c r="AR80" s="79" t="b">
        <v>0</v>
      </c>
      <c r="AS80" s="79" t="s">
        <v>741</v>
      </c>
      <c r="AT80" s="79">
        <v>0</v>
      </c>
      <c r="AU80" s="83" t="s">
        <v>1128</v>
      </c>
      <c r="AV80" s="79" t="b">
        <v>0</v>
      </c>
      <c r="AW80" s="79" t="s">
        <v>1152</v>
      </c>
      <c r="AX80" s="83" t="s">
        <v>1230</v>
      </c>
      <c r="AY80" s="79" t="s">
        <v>66</v>
      </c>
      <c r="AZ80" s="79" t="str">
        <f>REPLACE(INDEX(GroupVertices[Group],MATCH(Vertices[[#This Row],[Vertex]],GroupVertices[Vertex],0)),1,1,"")</f>
        <v>10</v>
      </c>
      <c r="BA80" s="48"/>
      <c r="BB80" s="48"/>
      <c r="BC80" s="48"/>
      <c r="BD80" s="48"/>
      <c r="BE80" s="48" t="s">
        <v>392</v>
      </c>
      <c r="BF80" s="48" t="s">
        <v>392</v>
      </c>
      <c r="BG80" s="120" t="s">
        <v>1592</v>
      </c>
      <c r="BH80" s="120" t="s">
        <v>1592</v>
      </c>
      <c r="BI80" s="120" t="s">
        <v>1697</v>
      </c>
      <c r="BJ80" s="120" t="s">
        <v>1697</v>
      </c>
      <c r="BK80" s="120">
        <v>0</v>
      </c>
      <c r="BL80" s="123">
        <v>0</v>
      </c>
      <c r="BM80" s="120">
        <v>0</v>
      </c>
      <c r="BN80" s="123">
        <v>0</v>
      </c>
      <c r="BO80" s="120">
        <v>0</v>
      </c>
      <c r="BP80" s="123">
        <v>0</v>
      </c>
      <c r="BQ80" s="120">
        <v>23</v>
      </c>
      <c r="BR80" s="123">
        <v>100</v>
      </c>
      <c r="BS80" s="120">
        <v>23</v>
      </c>
      <c r="BT80" s="2"/>
      <c r="BU80" s="3"/>
      <c r="BV80" s="3"/>
      <c r="BW80" s="3"/>
      <c r="BX80" s="3"/>
    </row>
    <row r="81" spans="1:76" ht="15">
      <c r="A81" s="65" t="s">
        <v>285</v>
      </c>
      <c r="B81" s="66"/>
      <c r="C81" s="66" t="s">
        <v>64</v>
      </c>
      <c r="D81" s="67">
        <v>175.52207951304482</v>
      </c>
      <c r="E81" s="69"/>
      <c r="F81" s="101" t="s">
        <v>430</v>
      </c>
      <c r="G81" s="66"/>
      <c r="H81" s="70" t="s">
        <v>285</v>
      </c>
      <c r="I81" s="71"/>
      <c r="J81" s="71"/>
      <c r="K81" s="70" t="s">
        <v>1332</v>
      </c>
      <c r="L81" s="74">
        <v>1</v>
      </c>
      <c r="M81" s="75">
        <v>527.1755981445312</v>
      </c>
      <c r="N81" s="75">
        <v>6331.02587890625</v>
      </c>
      <c r="O81" s="76"/>
      <c r="P81" s="77"/>
      <c r="Q81" s="77"/>
      <c r="R81" s="87"/>
      <c r="S81" s="48">
        <v>0</v>
      </c>
      <c r="T81" s="48">
        <v>1</v>
      </c>
      <c r="U81" s="49">
        <v>0</v>
      </c>
      <c r="V81" s="49">
        <v>0.003817</v>
      </c>
      <c r="W81" s="49">
        <v>0.026294</v>
      </c>
      <c r="X81" s="49">
        <v>0.506819</v>
      </c>
      <c r="Y81" s="49">
        <v>0</v>
      </c>
      <c r="Z81" s="49">
        <v>0</v>
      </c>
      <c r="AA81" s="72">
        <v>81</v>
      </c>
      <c r="AB81" s="72"/>
      <c r="AC81" s="73"/>
      <c r="AD81" s="79" t="s">
        <v>856</v>
      </c>
      <c r="AE81" s="79">
        <v>3259</v>
      </c>
      <c r="AF81" s="79">
        <v>844</v>
      </c>
      <c r="AG81" s="79">
        <v>48923</v>
      </c>
      <c r="AH81" s="79">
        <v>2568</v>
      </c>
      <c r="AI81" s="79"/>
      <c r="AJ81" s="79" t="s">
        <v>944</v>
      </c>
      <c r="AK81" s="79" t="s">
        <v>993</v>
      </c>
      <c r="AL81" s="79"/>
      <c r="AM81" s="79"/>
      <c r="AN81" s="81">
        <v>41022.471041666664</v>
      </c>
      <c r="AO81" s="79"/>
      <c r="AP81" s="79" t="b">
        <v>1</v>
      </c>
      <c r="AQ81" s="79" t="b">
        <v>1</v>
      </c>
      <c r="AR81" s="79" t="b">
        <v>1</v>
      </c>
      <c r="AS81" s="79" t="s">
        <v>741</v>
      </c>
      <c r="AT81" s="79">
        <v>53</v>
      </c>
      <c r="AU81" s="83" t="s">
        <v>1128</v>
      </c>
      <c r="AV81" s="79" t="b">
        <v>0</v>
      </c>
      <c r="AW81" s="79" t="s">
        <v>1152</v>
      </c>
      <c r="AX81" s="83" t="s">
        <v>1231</v>
      </c>
      <c r="AY81" s="79" t="s">
        <v>66</v>
      </c>
      <c r="AZ81" s="79" t="str">
        <f>REPLACE(INDEX(GroupVertices[Group],MATCH(Vertices[[#This Row],[Vertex]],GroupVertices[Vertex],0)),1,1,"")</f>
        <v>1</v>
      </c>
      <c r="BA81" s="48"/>
      <c r="BB81" s="48"/>
      <c r="BC81" s="48"/>
      <c r="BD81" s="48"/>
      <c r="BE81" s="48" t="s">
        <v>383</v>
      </c>
      <c r="BF81" s="48" t="s">
        <v>383</v>
      </c>
      <c r="BG81" s="120" t="s">
        <v>1583</v>
      </c>
      <c r="BH81" s="120" t="s">
        <v>1583</v>
      </c>
      <c r="BI81" s="120" t="s">
        <v>1688</v>
      </c>
      <c r="BJ81" s="120" t="s">
        <v>1688</v>
      </c>
      <c r="BK81" s="120">
        <v>0</v>
      </c>
      <c r="BL81" s="123">
        <v>0</v>
      </c>
      <c r="BM81" s="120">
        <v>2</v>
      </c>
      <c r="BN81" s="123">
        <v>12.5</v>
      </c>
      <c r="BO81" s="120">
        <v>0</v>
      </c>
      <c r="BP81" s="123">
        <v>0</v>
      </c>
      <c r="BQ81" s="120">
        <v>14</v>
      </c>
      <c r="BR81" s="123">
        <v>87.5</v>
      </c>
      <c r="BS81" s="120">
        <v>16</v>
      </c>
      <c r="BT81" s="2"/>
      <c r="BU81" s="3"/>
      <c r="BV81" s="3"/>
      <c r="BW81" s="3"/>
      <c r="BX81" s="3"/>
    </row>
    <row r="82" spans="1:76" ht="15">
      <c r="A82" s="65" t="s">
        <v>287</v>
      </c>
      <c r="B82" s="66"/>
      <c r="C82" s="66" t="s">
        <v>64</v>
      </c>
      <c r="D82" s="67">
        <v>164.66271079379055</v>
      </c>
      <c r="E82" s="69"/>
      <c r="F82" s="101" t="s">
        <v>475</v>
      </c>
      <c r="G82" s="66"/>
      <c r="H82" s="70" t="s">
        <v>287</v>
      </c>
      <c r="I82" s="71"/>
      <c r="J82" s="71"/>
      <c r="K82" s="70" t="s">
        <v>1333</v>
      </c>
      <c r="L82" s="74">
        <v>1</v>
      </c>
      <c r="M82" s="75">
        <v>9220.4892578125</v>
      </c>
      <c r="N82" s="75">
        <v>3361.245849609375</v>
      </c>
      <c r="O82" s="76"/>
      <c r="P82" s="77"/>
      <c r="Q82" s="77"/>
      <c r="R82" s="87"/>
      <c r="S82" s="48">
        <v>0</v>
      </c>
      <c r="T82" s="48">
        <v>1</v>
      </c>
      <c r="U82" s="49">
        <v>0</v>
      </c>
      <c r="V82" s="49">
        <v>0.333333</v>
      </c>
      <c r="W82" s="49">
        <v>0</v>
      </c>
      <c r="X82" s="49">
        <v>0.638295</v>
      </c>
      <c r="Y82" s="49">
        <v>0</v>
      </c>
      <c r="Z82" s="49">
        <v>0</v>
      </c>
      <c r="AA82" s="72">
        <v>82</v>
      </c>
      <c r="AB82" s="72"/>
      <c r="AC82" s="73"/>
      <c r="AD82" s="79" t="s">
        <v>857</v>
      </c>
      <c r="AE82" s="79">
        <v>294</v>
      </c>
      <c r="AF82" s="79">
        <v>167</v>
      </c>
      <c r="AG82" s="79">
        <v>201</v>
      </c>
      <c r="AH82" s="79">
        <v>399</v>
      </c>
      <c r="AI82" s="79"/>
      <c r="AJ82" s="79" t="s">
        <v>945</v>
      </c>
      <c r="AK82" s="79" t="s">
        <v>753</v>
      </c>
      <c r="AL82" s="79"/>
      <c r="AM82" s="79"/>
      <c r="AN82" s="81">
        <v>43550.476585648146</v>
      </c>
      <c r="AO82" s="83" t="s">
        <v>1105</v>
      </c>
      <c r="AP82" s="79" t="b">
        <v>1</v>
      </c>
      <c r="AQ82" s="79" t="b">
        <v>0</v>
      </c>
      <c r="AR82" s="79" t="b">
        <v>0</v>
      </c>
      <c r="AS82" s="79" t="s">
        <v>741</v>
      </c>
      <c r="AT82" s="79">
        <v>0</v>
      </c>
      <c r="AU82" s="79"/>
      <c r="AV82" s="79" t="b">
        <v>0</v>
      </c>
      <c r="AW82" s="79" t="s">
        <v>1152</v>
      </c>
      <c r="AX82" s="83" t="s">
        <v>1232</v>
      </c>
      <c r="AY82" s="79" t="s">
        <v>66</v>
      </c>
      <c r="AZ82" s="79" t="str">
        <f>REPLACE(INDEX(GroupVertices[Group],MATCH(Vertices[[#This Row],[Vertex]],GroupVertices[Vertex],0)),1,1,"")</f>
        <v>10</v>
      </c>
      <c r="BA82" s="48"/>
      <c r="BB82" s="48"/>
      <c r="BC82" s="48"/>
      <c r="BD82" s="48"/>
      <c r="BE82" s="48" t="s">
        <v>386</v>
      </c>
      <c r="BF82" s="48" t="s">
        <v>386</v>
      </c>
      <c r="BG82" s="120" t="s">
        <v>1592</v>
      </c>
      <c r="BH82" s="120" t="s">
        <v>1592</v>
      </c>
      <c r="BI82" s="120" t="s">
        <v>1697</v>
      </c>
      <c r="BJ82" s="120" t="s">
        <v>1697</v>
      </c>
      <c r="BK82" s="120">
        <v>0</v>
      </c>
      <c r="BL82" s="123">
        <v>0</v>
      </c>
      <c r="BM82" s="120">
        <v>0</v>
      </c>
      <c r="BN82" s="123">
        <v>0</v>
      </c>
      <c r="BO82" s="120">
        <v>0</v>
      </c>
      <c r="BP82" s="123">
        <v>0</v>
      </c>
      <c r="BQ82" s="120">
        <v>23</v>
      </c>
      <c r="BR82" s="123">
        <v>100</v>
      </c>
      <c r="BS82" s="120">
        <v>23</v>
      </c>
      <c r="BT82" s="2"/>
      <c r="BU82" s="3"/>
      <c r="BV82" s="3"/>
      <c r="BW82" s="3"/>
      <c r="BX82" s="3"/>
    </row>
    <row r="83" spans="1:76" ht="15">
      <c r="A83" s="65" t="s">
        <v>288</v>
      </c>
      <c r="B83" s="66"/>
      <c r="C83" s="66" t="s">
        <v>64</v>
      </c>
      <c r="D83" s="67">
        <v>165.72137894071932</v>
      </c>
      <c r="E83" s="69"/>
      <c r="F83" s="101" t="s">
        <v>476</v>
      </c>
      <c r="G83" s="66"/>
      <c r="H83" s="70" t="s">
        <v>288</v>
      </c>
      <c r="I83" s="71"/>
      <c r="J83" s="71"/>
      <c r="K83" s="70" t="s">
        <v>1334</v>
      </c>
      <c r="L83" s="74">
        <v>1</v>
      </c>
      <c r="M83" s="75">
        <v>9634.0732421875</v>
      </c>
      <c r="N83" s="75">
        <v>4717.04248046875</v>
      </c>
      <c r="O83" s="76"/>
      <c r="P83" s="77"/>
      <c r="Q83" s="77"/>
      <c r="R83" s="87"/>
      <c r="S83" s="48">
        <v>0</v>
      </c>
      <c r="T83" s="48">
        <v>1</v>
      </c>
      <c r="U83" s="49">
        <v>0</v>
      </c>
      <c r="V83" s="49">
        <v>0.003759</v>
      </c>
      <c r="W83" s="49">
        <v>0.002384</v>
      </c>
      <c r="X83" s="49">
        <v>0.491416</v>
      </c>
      <c r="Y83" s="49">
        <v>0</v>
      </c>
      <c r="Z83" s="49">
        <v>0</v>
      </c>
      <c r="AA83" s="72">
        <v>83</v>
      </c>
      <c r="AB83" s="72"/>
      <c r="AC83" s="73"/>
      <c r="AD83" s="79" t="s">
        <v>858</v>
      </c>
      <c r="AE83" s="79">
        <v>237</v>
      </c>
      <c r="AF83" s="79">
        <v>233</v>
      </c>
      <c r="AG83" s="79">
        <v>6160</v>
      </c>
      <c r="AH83" s="79">
        <v>17463</v>
      </c>
      <c r="AI83" s="79"/>
      <c r="AJ83" s="79" t="s">
        <v>946</v>
      </c>
      <c r="AK83" s="79" t="s">
        <v>994</v>
      </c>
      <c r="AL83" s="83" t="s">
        <v>1030</v>
      </c>
      <c r="AM83" s="79"/>
      <c r="AN83" s="81">
        <v>43407.31497685185</v>
      </c>
      <c r="AO83" s="83" t="s">
        <v>1106</v>
      </c>
      <c r="AP83" s="79" t="b">
        <v>0</v>
      </c>
      <c r="AQ83" s="79" t="b">
        <v>0</v>
      </c>
      <c r="AR83" s="79" t="b">
        <v>0</v>
      </c>
      <c r="AS83" s="79" t="s">
        <v>741</v>
      </c>
      <c r="AT83" s="79">
        <v>7</v>
      </c>
      <c r="AU83" s="83" t="s">
        <v>1128</v>
      </c>
      <c r="AV83" s="79" t="b">
        <v>0</v>
      </c>
      <c r="AW83" s="79" t="s">
        <v>1152</v>
      </c>
      <c r="AX83" s="83" t="s">
        <v>1233</v>
      </c>
      <c r="AY83" s="79" t="s">
        <v>66</v>
      </c>
      <c r="AZ83" s="79" t="str">
        <f>REPLACE(INDEX(GroupVertices[Group],MATCH(Vertices[[#This Row],[Vertex]],GroupVertices[Vertex],0)),1,1,"")</f>
        <v>6</v>
      </c>
      <c r="BA83" s="48"/>
      <c r="BB83" s="48"/>
      <c r="BC83" s="48"/>
      <c r="BD83" s="48"/>
      <c r="BE83" s="48"/>
      <c r="BF83" s="48"/>
      <c r="BG83" s="120" t="s">
        <v>1778</v>
      </c>
      <c r="BH83" s="120" t="s">
        <v>1778</v>
      </c>
      <c r="BI83" s="120" t="s">
        <v>1693</v>
      </c>
      <c r="BJ83" s="120" t="s">
        <v>1693</v>
      </c>
      <c r="BK83" s="120">
        <v>0</v>
      </c>
      <c r="BL83" s="123">
        <v>0</v>
      </c>
      <c r="BM83" s="120">
        <v>4</v>
      </c>
      <c r="BN83" s="123">
        <v>9.090909090909092</v>
      </c>
      <c r="BO83" s="120">
        <v>0</v>
      </c>
      <c r="BP83" s="123">
        <v>0</v>
      </c>
      <c r="BQ83" s="120">
        <v>40</v>
      </c>
      <c r="BR83" s="123">
        <v>90.9090909090909</v>
      </c>
      <c r="BS83" s="120">
        <v>44</v>
      </c>
      <c r="BT83" s="2"/>
      <c r="BU83" s="3"/>
      <c r="BV83" s="3"/>
      <c r="BW83" s="3"/>
      <c r="BX83" s="3"/>
    </row>
    <row r="84" spans="1:76" ht="15">
      <c r="A84" s="65" t="s">
        <v>289</v>
      </c>
      <c r="B84" s="66"/>
      <c r="C84" s="66" t="s">
        <v>64</v>
      </c>
      <c r="D84" s="67">
        <v>162.03208085293724</v>
      </c>
      <c r="E84" s="69"/>
      <c r="F84" s="101" t="s">
        <v>430</v>
      </c>
      <c r="G84" s="66"/>
      <c r="H84" s="70" t="s">
        <v>289</v>
      </c>
      <c r="I84" s="71"/>
      <c r="J84" s="71"/>
      <c r="K84" s="70" t="s">
        <v>1335</v>
      </c>
      <c r="L84" s="74">
        <v>1</v>
      </c>
      <c r="M84" s="75">
        <v>8441.978515625</v>
      </c>
      <c r="N84" s="75">
        <v>3987.9658203125</v>
      </c>
      <c r="O84" s="76"/>
      <c r="P84" s="77"/>
      <c r="Q84" s="77"/>
      <c r="R84" s="87"/>
      <c r="S84" s="48">
        <v>0</v>
      </c>
      <c r="T84" s="48">
        <v>1</v>
      </c>
      <c r="U84" s="49">
        <v>0</v>
      </c>
      <c r="V84" s="49">
        <v>0.002451</v>
      </c>
      <c r="W84" s="49">
        <v>0.000352</v>
      </c>
      <c r="X84" s="49">
        <v>0.459357</v>
      </c>
      <c r="Y84" s="49">
        <v>0</v>
      </c>
      <c r="Z84" s="49">
        <v>0</v>
      </c>
      <c r="AA84" s="72">
        <v>84</v>
      </c>
      <c r="AB84" s="72"/>
      <c r="AC84" s="73"/>
      <c r="AD84" s="79" t="s">
        <v>859</v>
      </c>
      <c r="AE84" s="79">
        <v>4</v>
      </c>
      <c r="AF84" s="79">
        <v>3</v>
      </c>
      <c r="AG84" s="79">
        <v>2</v>
      </c>
      <c r="AH84" s="79">
        <v>32</v>
      </c>
      <c r="AI84" s="79"/>
      <c r="AJ84" s="79"/>
      <c r="AK84" s="79"/>
      <c r="AL84" s="79"/>
      <c r="AM84" s="79"/>
      <c r="AN84" s="81">
        <v>43098.558599537035</v>
      </c>
      <c r="AO84" s="79"/>
      <c r="AP84" s="79" t="b">
        <v>1</v>
      </c>
      <c r="AQ84" s="79" t="b">
        <v>1</v>
      </c>
      <c r="AR84" s="79" t="b">
        <v>0</v>
      </c>
      <c r="AS84" s="79" t="s">
        <v>742</v>
      </c>
      <c r="AT84" s="79">
        <v>0</v>
      </c>
      <c r="AU84" s="79"/>
      <c r="AV84" s="79" t="b">
        <v>0</v>
      </c>
      <c r="AW84" s="79" t="s">
        <v>1152</v>
      </c>
      <c r="AX84" s="83" t="s">
        <v>1234</v>
      </c>
      <c r="AY84" s="79" t="s">
        <v>66</v>
      </c>
      <c r="AZ84" s="79" t="str">
        <f>REPLACE(INDEX(GroupVertices[Group],MATCH(Vertices[[#This Row],[Vertex]],GroupVertices[Vertex],0)),1,1,"")</f>
        <v>7</v>
      </c>
      <c r="BA84" s="48"/>
      <c r="BB84" s="48"/>
      <c r="BC84" s="48"/>
      <c r="BD84" s="48"/>
      <c r="BE84" s="48"/>
      <c r="BF84" s="48"/>
      <c r="BG84" s="120" t="s">
        <v>1763</v>
      </c>
      <c r="BH84" s="120" t="s">
        <v>1763</v>
      </c>
      <c r="BI84" s="120" t="s">
        <v>1811</v>
      </c>
      <c r="BJ84" s="120" t="s">
        <v>1811</v>
      </c>
      <c r="BK84" s="120">
        <v>0</v>
      </c>
      <c r="BL84" s="123">
        <v>0</v>
      </c>
      <c r="BM84" s="120">
        <v>0</v>
      </c>
      <c r="BN84" s="123">
        <v>0</v>
      </c>
      <c r="BO84" s="120">
        <v>0</v>
      </c>
      <c r="BP84" s="123">
        <v>0</v>
      </c>
      <c r="BQ84" s="120">
        <v>35</v>
      </c>
      <c r="BR84" s="123">
        <v>100</v>
      </c>
      <c r="BS84" s="120">
        <v>35</v>
      </c>
      <c r="BT84" s="2"/>
      <c r="BU84" s="3"/>
      <c r="BV84" s="3"/>
      <c r="BW84" s="3"/>
      <c r="BX84" s="3"/>
    </row>
    <row r="85" spans="1:76" ht="15">
      <c r="A85" s="65" t="s">
        <v>290</v>
      </c>
      <c r="B85" s="66"/>
      <c r="C85" s="66" t="s">
        <v>64</v>
      </c>
      <c r="D85" s="67">
        <v>189.34892712899335</v>
      </c>
      <c r="E85" s="69"/>
      <c r="F85" s="101" t="s">
        <v>477</v>
      </c>
      <c r="G85" s="66"/>
      <c r="H85" s="70" t="s">
        <v>290</v>
      </c>
      <c r="I85" s="71"/>
      <c r="J85" s="71"/>
      <c r="K85" s="70" t="s">
        <v>1336</v>
      </c>
      <c r="L85" s="74">
        <v>7.839356971059246</v>
      </c>
      <c r="M85" s="75">
        <v>7310.70458984375</v>
      </c>
      <c r="N85" s="75">
        <v>687.3138427734375</v>
      </c>
      <c r="O85" s="76"/>
      <c r="P85" s="77"/>
      <c r="Q85" s="77"/>
      <c r="R85" s="87"/>
      <c r="S85" s="48">
        <v>2</v>
      </c>
      <c r="T85" s="48">
        <v>2</v>
      </c>
      <c r="U85" s="49">
        <v>2</v>
      </c>
      <c r="V85" s="49">
        <v>0.5</v>
      </c>
      <c r="W85" s="49">
        <v>0</v>
      </c>
      <c r="X85" s="49">
        <v>1.723395</v>
      </c>
      <c r="Y85" s="49">
        <v>0</v>
      </c>
      <c r="Z85" s="49">
        <v>0</v>
      </c>
      <c r="AA85" s="72">
        <v>85</v>
      </c>
      <c r="AB85" s="72"/>
      <c r="AC85" s="73"/>
      <c r="AD85" s="79" t="s">
        <v>860</v>
      </c>
      <c r="AE85" s="79">
        <v>260</v>
      </c>
      <c r="AF85" s="79">
        <v>1706</v>
      </c>
      <c r="AG85" s="79">
        <v>29559</v>
      </c>
      <c r="AH85" s="79">
        <v>81754</v>
      </c>
      <c r="AI85" s="79"/>
      <c r="AJ85" s="79" t="s">
        <v>947</v>
      </c>
      <c r="AK85" s="79" t="s">
        <v>995</v>
      </c>
      <c r="AL85" s="83" t="s">
        <v>1031</v>
      </c>
      <c r="AM85" s="79"/>
      <c r="AN85" s="81">
        <v>42863.249930555554</v>
      </c>
      <c r="AO85" s="83" t="s">
        <v>1107</v>
      </c>
      <c r="AP85" s="79" t="b">
        <v>1</v>
      </c>
      <c r="AQ85" s="79" t="b">
        <v>0</v>
      </c>
      <c r="AR85" s="79" t="b">
        <v>1</v>
      </c>
      <c r="AS85" s="79" t="s">
        <v>742</v>
      </c>
      <c r="AT85" s="79">
        <v>2</v>
      </c>
      <c r="AU85" s="79"/>
      <c r="AV85" s="79" t="b">
        <v>0</v>
      </c>
      <c r="AW85" s="79" t="s">
        <v>1152</v>
      </c>
      <c r="AX85" s="83" t="s">
        <v>1235</v>
      </c>
      <c r="AY85" s="79" t="s">
        <v>66</v>
      </c>
      <c r="AZ85" s="79" t="str">
        <f>REPLACE(INDEX(GroupVertices[Group],MATCH(Vertices[[#This Row],[Vertex]],GroupVertices[Vertex],0)),1,1,"")</f>
        <v>9</v>
      </c>
      <c r="BA85" s="48"/>
      <c r="BB85" s="48"/>
      <c r="BC85" s="48"/>
      <c r="BD85" s="48"/>
      <c r="BE85" s="48" t="s">
        <v>385</v>
      </c>
      <c r="BF85" s="48" t="s">
        <v>393</v>
      </c>
      <c r="BG85" s="120" t="s">
        <v>1785</v>
      </c>
      <c r="BH85" s="120" t="s">
        <v>1802</v>
      </c>
      <c r="BI85" s="120" t="s">
        <v>1828</v>
      </c>
      <c r="BJ85" s="120" t="s">
        <v>1828</v>
      </c>
      <c r="BK85" s="120">
        <v>0</v>
      </c>
      <c r="BL85" s="123">
        <v>0</v>
      </c>
      <c r="BM85" s="120">
        <v>0</v>
      </c>
      <c r="BN85" s="123">
        <v>0</v>
      </c>
      <c r="BO85" s="120">
        <v>0</v>
      </c>
      <c r="BP85" s="123">
        <v>0</v>
      </c>
      <c r="BQ85" s="120">
        <v>25</v>
      </c>
      <c r="BR85" s="123">
        <v>100</v>
      </c>
      <c r="BS85" s="120">
        <v>25</v>
      </c>
      <c r="BT85" s="2"/>
      <c r="BU85" s="3"/>
      <c r="BV85" s="3"/>
      <c r="BW85" s="3"/>
      <c r="BX85" s="3"/>
    </row>
    <row r="86" spans="1:76" ht="15">
      <c r="A86" s="65" t="s">
        <v>311</v>
      </c>
      <c r="B86" s="66"/>
      <c r="C86" s="66" t="s">
        <v>64</v>
      </c>
      <c r="D86" s="67">
        <v>177.71961793924544</v>
      </c>
      <c r="E86" s="69"/>
      <c r="F86" s="101" t="s">
        <v>1145</v>
      </c>
      <c r="G86" s="66"/>
      <c r="H86" s="70" t="s">
        <v>311</v>
      </c>
      <c r="I86" s="71"/>
      <c r="J86" s="71"/>
      <c r="K86" s="70" t="s">
        <v>1337</v>
      </c>
      <c r="L86" s="74">
        <v>1</v>
      </c>
      <c r="M86" s="75">
        <v>7310.70458984375</v>
      </c>
      <c r="N86" s="75">
        <v>1741.82177734375</v>
      </c>
      <c r="O86" s="76"/>
      <c r="P86" s="77"/>
      <c r="Q86" s="77"/>
      <c r="R86" s="87"/>
      <c r="S86" s="48">
        <v>1</v>
      </c>
      <c r="T86" s="48">
        <v>0</v>
      </c>
      <c r="U86" s="49">
        <v>0</v>
      </c>
      <c r="V86" s="49">
        <v>0.333333</v>
      </c>
      <c r="W86" s="49">
        <v>0</v>
      </c>
      <c r="X86" s="49">
        <v>0.638295</v>
      </c>
      <c r="Y86" s="49">
        <v>0</v>
      </c>
      <c r="Z86" s="49">
        <v>0</v>
      </c>
      <c r="AA86" s="72">
        <v>86</v>
      </c>
      <c r="AB86" s="72"/>
      <c r="AC86" s="73"/>
      <c r="AD86" s="79" t="s">
        <v>861</v>
      </c>
      <c r="AE86" s="79">
        <v>3</v>
      </c>
      <c r="AF86" s="79">
        <v>981</v>
      </c>
      <c r="AG86" s="79">
        <v>1</v>
      </c>
      <c r="AH86" s="79">
        <v>0</v>
      </c>
      <c r="AI86" s="79"/>
      <c r="AJ86" s="79" t="s">
        <v>948</v>
      </c>
      <c r="AK86" s="79" t="s">
        <v>996</v>
      </c>
      <c r="AL86" s="83" t="s">
        <v>1032</v>
      </c>
      <c r="AM86" s="79"/>
      <c r="AN86" s="81">
        <v>40502.66008101852</v>
      </c>
      <c r="AO86" s="79"/>
      <c r="AP86" s="79" t="b">
        <v>0</v>
      </c>
      <c r="AQ86" s="79" t="b">
        <v>0</v>
      </c>
      <c r="AR86" s="79" t="b">
        <v>0</v>
      </c>
      <c r="AS86" s="79" t="s">
        <v>741</v>
      </c>
      <c r="AT86" s="79">
        <v>14</v>
      </c>
      <c r="AU86" s="83" t="s">
        <v>1128</v>
      </c>
      <c r="AV86" s="79" t="b">
        <v>0</v>
      </c>
      <c r="AW86" s="79" t="s">
        <v>1152</v>
      </c>
      <c r="AX86" s="83" t="s">
        <v>1236</v>
      </c>
      <c r="AY86" s="79" t="s">
        <v>65</v>
      </c>
      <c r="AZ86" s="79" t="str">
        <f>REPLACE(INDEX(GroupVertices[Group],MATCH(Vertices[[#This Row],[Vertex]],GroupVertices[Vertex],0)),1,1,"")</f>
        <v>9</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291</v>
      </c>
      <c r="B87" s="66"/>
      <c r="C87" s="66" t="s">
        <v>64</v>
      </c>
      <c r="D87" s="67">
        <v>169.26631319028385</v>
      </c>
      <c r="E87" s="69"/>
      <c r="F87" s="101" t="s">
        <v>478</v>
      </c>
      <c r="G87" s="66"/>
      <c r="H87" s="70" t="s">
        <v>291</v>
      </c>
      <c r="I87" s="71"/>
      <c r="J87" s="71"/>
      <c r="K87" s="70" t="s">
        <v>1338</v>
      </c>
      <c r="L87" s="74">
        <v>1</v>
      </c>
      <c r="M87" s="75">
        <v>7310.70458984375</v>
      </c>
      <c r="N87" s="75">
        <v>1214.5677490234375</v>
      </c>
      <c r="O87" s="76"/>
      <c r="P87" s="77"/>
      <c r="Q87" s="77"/>
      <c r="R87" s="87"/>
      <c r="S87" s="48">
        <v>0</v>
      </c>
      <c r="T87" s="48">
        <v>1</v>
      </c>
      <c r="U87" s="49">
        <v>0</v>
      </c>
      <c r="V87" s="49">
        <v>0.333333</v>
      </c>
      <c r="W87" s="49">
        <v>0</v>
      </c>
      <c r="X87" s="49">
        <v>0.638295</v>
      </c>
      <c r="Y87" s="49">
        <v>0</v>
      </c>
      <c r="Z87" s="49">
        <v>0</v>
      </c>
      <c r="AA87" s="72">
        <v>87</v>
      </c>
      <c r="AB87" s="72"/>
      <c r="AC87" s="73"/>
      <c r="AD87" s="79" t="s">
        <v>862</v>
      </c>
      <c r="AE87" s="79">
        <v>451</v>
      </c>
      <c r="AF87" s="79">
        <v>454</v>
      </c>
      <c r="AG87" s="79">
        <v>371</v>
      </c>
      <c r="AH87" s="79">
        <v>13234</v>
      </c>
      <c r="AI87" s="79"/>
      <c r="AJ87" s="79" t="s">
        <v>949</v>
      </c>
      <c r="AK87" s="79" t="s">
        <v>997</v>
      </c>
      <c r="AL87" s="83" t="s">
        <v>1033</v>
      </c>
      <c r="AM87" s="79"/>
      <c r="AN87" s="81">
        <v>43483.285208333335</v>
      </c>
      <c r="AO87" s="83" t="s">
        <v>1108</v>
      </c>
      <c r="AP87" s="79" t="b">
        <v>0</v>
      </c>
      <c r="AQ87" s="79" t="b">
        <v>0</v>
      </c>
      <c r="AR87" s="79" t="b">
        <v>1</v>
      </c>
      <c r="AS87" s="79" t="s">
        <v>742</v>
      </c>
      <c r="AT87" s="79">
        <v>1</v>
      </c>
      <c r="AU87" s="83" t="s">
        <v>1128</v>
      </c>
      <c r="AV87" s="79" t="b">
        <v>0</v>
      </c>
      <c r="AW87" s="79" t="s">
        <v>1152</v>
      </c>
      <c r="AX87" s="83" t="s">
        <v>1237</v>
      </c>
      <c r="AY87" s="79" t="s">
        <v>66</v>
      </c>
      <c r="AZ87" s="79" t="str">
        <f>REPLACE(INDEX(GroupVertices[Group],MATCH(Vertices[[#This Row],[Vertex]],GroupVertices[Vertex],0)),1,1,"")</f>
        <v>9</v>
      </c>
      <c r="BA87" s="48"/>
      <c r="BB87" s="48"/>
      <c r="BC87" s="48"/>
      <c r="BD87" s="48"/>
      <c r="BE87" s="48"/>
      <c r="BF87" s="48"/>
      <c r="BG87" s="120" t="s">
        <v>1786</v>
      </c>
      <c r="BH87" s="120" t="s">
        <v>1786</v>
      </c>
      <c r="BI87" s="120" t="s">
        <v>1696</v>
      </c>
      <c r="BJ87" s="120" t="s">
        <v>1696</v>
      </c>
      <c r="BK87" s="120">
        <v>0</v>
      </c>
      <c r="BL87" s="123">
        <v>0</v>
      </c>
      <c r="BM87" s="120">
        <v>0</v>
      </c>
      <c r="BN87" s="123">
        <v>0</v>
      </c>
      <c r="BO87" s="120">
        <v>0</v>
      </c>
      <c r="BP87" s="123">
        <v>0</v>
      </c>
      <c r="BQ87" s="120">
        <v>23</v>
      </c>
      <c r="BR87" s="123">
        <v>100</v>
      </c>
      <c r="BS87" s="120">
        <v>23</v>
      </c>
      <c r="BT87" s="2"/>
      <c r="BU87" s="3"/>
      <c r="BV87" s="3"/>
      <c r="BW87" s="3"/>
      <c r="BX87" s="3"/>
    </row>
    <row r="88" spans="1:76" ht="15">
      <c r="A88" s="65" t="s">
        <v>292</v>
      </c>
      <c r="B88" s="66"/>
      <c r="C88" s="66" t="s">
        <v>64</v>
      </c>
      <c r="D88" s="67">
        <v>162.30476810290375</v>
      </c>
      <c r="E88" s="69"/>
      <c r="F88" s="101" t="s">
        <v>479</v>
      </c>
      <c r="G88" s="66"/>
      <c r="H88" s="70" t="s">
        <v>292</v>
      </c>
      <c r="I88" s="71"/>
      <c r="J88" s="71"/>
      <c r="K88" s="70" t="s">
        <v>1339</v>
      </c>
      <c r="L88" s="74">
        <v>1</v>
      </c>
      <c r="M88" s="75">
        <v>2979.020751953125</v>
      </c>
      <c r="N88" s="75">
        <v>3399.377685546875</v>
      </c>
      <c r="O88" s="76"/>
      <c r="P88" s="77"/>
      <c r="Q88" s="77"/>
      <c r="R88" s="87"/>
      <c r="S88" s="48">
        <v>1</v>
      </c>
      <c r="T88" s="48">
        <v>1</v>
      </c>
      <c r="U88" s="49">
        <v>0</v>
      </c>
      <c r="V88" s="49">
        <v>0</v>
      </c>
      <c r="W88" s="49">
        <v>0</v>
      </c>
      <c r="X88" s="49">
        <v>0.999995</v>
      </c>
      <c r="Y88" s="49">
        <v>0</v>
      </c>
      <c r="Z88" s="49" t="s">
        <v>2071</v>
      </c>
      <c r="AA88" s="72">
        <v>88</v>
      </c>
      <c r="AB88" s="72"/>
      <c r="AC88" s="73"/>
      <c r="AD88" s="79" t="s">
        <v>863</v>
      </c>
      <c r="AE88" s="79">
        <v>31</v>
      </c>
      <c r="AF88" s="79">
        <v>20</v>
      </c>
      <c r="AG88" s="79">
        <v>66</v>
      </c>
      <c r="AH88" s="79">
        <v>363</v>
      </c>
      <c r="AI88" s="79"/>
      <c r="AJ88" s="79" t="s">
        <v>950</v>
      </c>
      <c r="AK88" s="79"/>
      <c r="AL88" s="79"/>
      <c r="AM88" s="79"/>
      <c r="AN88" s="81">
        <v>42633.736863425926</v>
      </c>
      <c r="AO88" s="83" t="s">
        <v>1109</v>
      </c>
      <c r="AP88" s="79" t="b">
        <v>1</v>
      </c>
      <c r="AQ88" s="79" t="b">
        <v>0</v>
      </c>
      <c r="AR88" s="79" t="b">
        <v>0</v>
      </c>
      <c r="AS88" s="79" t="s">
        <v>744</v>
      </c>
      <c r="AT88" s="79">
        <v>0</v>
      </c>
      <c r="AU88" s="79"/>
      <c r="AV88" s="79" t="b">
        <v>0</v>
      </c>
      <c r="AW88" s="79" t="s">
        <v>1152</v>
      </c>
      <c r="AX88" s="83" t="s">
        <v>1238</v>
      </c>
      <c r="AY88" s="79" t="s">
        <v>66</v>
      </c>
      <c r="AZ88" s="79" t="str">
        <f>REPLACE(INDEX(GroupVertices[Group],MATCH(Vertices[[#This Row],[Vertex]],GroupVertices[Vertex],0)),1,1,"")</f>
        <v>2</v>
      </c>
      <c r="BA88" s="48"/>
      <c r="BB88" s="48"/>
      <c r="BC88" s="48"/>
      <c r="BD88" s="48"/>
      <c r="BE88" s="48" t="s">
        <v>382</v>
      </c>
      <c r="BF88" s="48" t="s">
        <v>382</v>
      </c>
      <c r="BG88" s="120" t="s">
        <v>1765</v>
      </c>
      <c r="BH88" s="120" t="s">
        <v>1765</v>
      </c>
      <c r="BI88" s="120" t="s">
        <v>1612</v>
      </c>
      <c r="BJ88" s="120" t="s">
        <v>1612</v>
      </c>
      <c r="BK88" s="120">
        <v>0</v>
      </c>
      <c r="BL88" s="123">
        <v>0</v>
      </c>
      <c r="BM88" s="120">
        <v>0</v>
      </c>
      <c r="BN88" s="123">
        <v>0</v>
      </c>
      <c r="BO88" s="120">
        <v>0</v>
      </c>
      <c r="BP88" s="123">
        <v>0</v>
      </c>
      <c r="BQ88" s="120">
        <v>2</v>
      </c>
      <c r="BR88" s="123">
        <v>100</v>
      </c>
      <c r="BS88" s="120">
        <v>2</v>
      </c>
      <c r="BT88" s="2"/>
      <c r="BU88" s="3"/>
      <c r="BV88" s="3"/>
      <c r="BW88" s="3"/>
      <c r="BX88" s="3"/>
    </row>
    <row r="89" spans="1:76" ht="15">
      <c r="A89" s="65" t="s">
        <v>293</v>
      </c>
      <c r="B89" s="66"/>
      <c r="C89" s="66" t="s">
        <v>64</v>
      </c>
      <c r="D89" s="67">
        <v>163.74840648507933</v>
      </c>
      <c r="E89" s="69"/>
      <c r="F89" s="101" t="s">
        <v>480</v>
      </c>
      <c r="G89" s="66"/>
      <c r="H89" s="70" t="s">
        <v>293</v>
      </c>
      <c r="I89" s="71"/>
      <c r="J89" s="71"/>
      <c r="K89" s="70" t="s">
        <v>1340</v>
      </c>
      <c r="L89" s="74">
        <v>1</v>
      </c>
      <c r="M89" s="75">
        <v>3264.78564453125</v>
      </c>
      <c r="N89" s="75">
        <v>6963.88623046875</v>
      </c>
      <c r="O89" s="76"/>
      <c r="P89" s="77"/>
      <c r="Q89" s="77"/>
      <c r="R89" s="87"/>
      <c r="S89" s="48">
        <v>0</v>
      </c>
      <c r="T89" s="48">
        <v>1</v>
      </c>
      <c r="U89" s="49">
        <v>0</v>
      </c>
      <c r="V89" s="49">
        <v>0.003817</v>
      </c>
      <c r="W89" s="49">
        <v>0.026294</v>
      </c>
      <c r="X89" s="49">
        <v>0.506819</v>
      </c>
      <c r="Y89" s="49">
        <v>0</v>
      </c>
      <c r="Z89" s="49">
        <v>0</v>
      </c>
      <c r="AA89" s="72">
        <v>89</v>
      </c>
      <c r="AB89" s="72"/>
      <c r="AC89" s="73"/>
      <c r="AD89" s="79" t="s">
        <v>864</v>
      </c>
      <c r="AE89" s="79">
        <v>75</v>
      </c>
      <c r="AF89" s="79">
        <v>110</v>
      </c>
      <c r="AG89" s="79">
        <v>334</v>
      </c>
      <c r="AH89" s="79">
        <v>2684</v>
      </c>
      <c r="AI89" s="79"/>
      <c r="AJ89" s="79" t="s">
        <v>951</v>
      </c>
      <c r="AK89" s="79"/>
      <c r="AL89" s="79"/>
      <c r="AM89" s="79"/>
      <c r="AN89" s="81">
        <v>42470.77056712963</v>
      </c>
      <c r="AO89" s="83" t="s">
        <v>1110</v>
      </c>
      <c r="AP89" s="79" t="b">
        <v>0</v>
      </c>
      <c r="AQ89" s="79" t="b">
        <v>0</v>
      </c>
      <c r="AR89" s="79" t="b">
        <v>0</v>
      </c>
      <c r="AS89" s="79" t="s">
        <v>741</v>
      </c>
      <c r="AT89" s="79">
        <v>0</v>
      </c>
      <c r="AU89" s="83" t="s">
        <v>1128</v>
      </c>
      <c r="AV89" s="79" t="b">
        <v>0</v>
      </c>
      <c r="AW89" s="79" t="s">
        <v>1152</v>
      </c>
      <c r="AX89" s="83" t="s">
        <v>1239</v>
      </c>
      <c r="AY89" s="79" t="s">
        <v>66</v>
      </c>
      <c r="AZ89" s="79" t="str">
        <f>REPLACE(INDEX(GroupVertices[Group],MATCH(Vertices[[#This Row],[Vertex]],GroupVertices[Vertex],0)),1,1,"")</f>
        <v>1</v>
      </c>
      <c r="BA89" s="48"/>
      <c r="BB89" s="48"/>
      <c r="BC89" s="48"/>
      <c r="BD89" s="48"/>
      <c r="BE89" s="48" t="s">
        <v>383</v>
      </c>
      <c r="BF89" s="48" t="s">
        <v>383</v>
      </c>
      <c r="BG89" s="120" t="s">
        <v>1583</v>
      </c>
      <c r="BH89" s="120" t="s">
        <v>1583</v>
      </c>
      <c r="BI89" s="120" t="s">
        <v>1688</v>
      </c>
      <c r="BJ89" s="120" t="s">
        <v>1688</v>
      </c>
      <c r="BK89" s="120">
        <v>0</v>
      </c>
      <c r="BL89" s="123">
        <v>0</v>
      </c>
      <c r="BM89" s="120">
        <v>2</v>
      </c>
      <c r="BN89" s="123">
        <v>12.5</v>
      </c>
      <c r="BO89" s="120">
        <v>0</v>
      </c>
      <c r="BP89" s="123">
        <v>0</v>
      </c>
      <c r="BQ89" s="120">
        <v>14</v>
      </c>
      <c r="BR89" s="123">
        <v>87.5</v>
      </c>
      <c r="BS89" s="120">
        <v>16</v>
      </c>
      <c r="BT89" s="2"/>
      <c r="BU89" s="3"/>
      <c r="BV89" s="3"/>
      <c r="BW89" s="3"/>
      <c r="BX89" s="3"/>
    </row>
    <row r="90" spans="1:76" ht="15">
      <c r="A90" s="65" t="s">
        <v>294</v>
      </c>
      <c r="B90" s="66"/>
      <c r="C90" s="66" t="s">
        <v>64</v>
      </c>
      <c r="D90" s="67">
        <v>175.10502842486073</v>
      </c>
      <c r="E90" s="69"/>
      <c r="F90" s="101" t="s">
        <v>481</v>
      </c>
      <c r="G90" s="66"/>
      <c r="H90" s="70" t="s">
        <v>294</v>
      </c>
      <c r="I90" s="71"/>
      <c r="J90" s="71"/>
      <c r="K90" s="70" t="s">
        <v>1341</v>
      </c>
      <c r="L90" s="74">
        <v>1</v>
      </c>
      <c r="M90" s="75">
        <v>364.927001953125</v>
      </c>
      <c r="N90" s="75">
        <v>7194.37890625</v>
      </c>
      <c r="O90" s="76"/>
      <c r="P90" s="77"/>
      <c r="Q90" s="77"/>
      <c r="R90" s="87"/>
      <c r="S90" s="48">
        <v>0</v>
      </c>
      <c r="T90" s="48">
        <v>1</v>
      </c>
      <c r="U90" s="49">
        <v>0</v>
      </c>
      <c r="V90" s="49">
        <v>0.003817</v>
      </c>
      <c r="W90" s="49">
        <v>0.026294</v>
      </c>
      <c r="X90" s="49">
        <v>0.506819</v>
      </c>
      <c r="Y90" s="49">
        <v>0</v>
      </c>
      <c r="Z90" s="49">
        <v>0</v>
      </c>
      <c r="AA90" s="72">
        <v>90</v>
      </c>
      <c r="AB90" s="72"/>
      <c r="AC90" s="73"/>
      <c r="AD90" s="79" t="s">
        <v>865</v>
      </c>
      <c r="AE90" s="79">
        <v>100</v>
      </c>
      <c r="AF90" s="79">
        <v>818</v>
      </c>
      <c r="AG90" s="79">
        <v>28707</v>
      </c>
      <c r="AH90" s="79">
        <v>994</v>
      </c>
      <c r="AI90" s="79"/>
      <c r="AJ90" s="79" t="s">
        <v>952</v>
      </c>
      <c r="AK90" s="79" t="s">
        <v>998</v>
      </c>
      <c r="AL90" s="83" t="s">
        <v>1034</v>
      </c>
      <c r="AM90" s="79"/>
      <c r="AN90" s="81">
        <v>39931.98678240741</v>
      </c>
      <c r="AO90" s="83" t="s">
        <v>1111</v>
      </c>
      <c r="AP90" s="79" t="b">
        <v>0</v>
      </c>
      <c r="AQ90" s="79" t="b">
        <v>0</v>
      </c>
      <c r="AR90" s="79" t="b">
        <v>1</v>
      </c>
      <c r="AS90" s="79" t="s">
        <v>741</v>
      </c>
      <c r="AT90" s="79">
        <v>7</v>
      </c>
      <c r="AU90" s="83" t="s">
        <v>1136</v>
      </c>
      <c r="AV90" s="79" t="b">
        <v>0</v>
      </c>
      <c r="AW90" s="79" t="s">
        <v>1152</v>
      </c>
      <c r="AX90" s="83" t="s">
        <v>1240</v>
      </c>
      <c r="AY90" s="79" t="s">
        <v>66</v>
      </c>
      <c r="AZ90" s="79" t="str">
        <f>REPLACE(INDEX(GroupVertices[Group],MATCH(Vertices[[#This Row],[Vertex]],GroupVertices[Vertex],0)),1,1,"")</f>
        <v>1</v>
      </c>
      <c r="BA90" s="48"/>
      <c r="BB90" s="48"/>
      <c r="BC90" s="48"/>
      <c r="BD90" s="48"/>
      <c r="BE90" s="48" t="s">
        <v>383</v>
      </c>
      <c r="BF90" s="48" t="s">
        <v>383</v>
      </c>
      <c r="BG90" s="120" t="s">
        <v>1583</v>
      </c>
      <c r="BH90" s="120" t="s">
        <v>1583</v>
      </c>
      <c r="BI90" s="120" t="s">
        <v>1688</v>
      </c>
      <c r="BJ90" s="120" t="s">
        <v>1688</v>
      </c>
      <c r="BK90" s="120">
        <v>0</v>
      </c>
      <c r="BL90" s="123">
        <v>0</v>
      </c>
      <c r="BM90" s="120">
        <v>2</v>
      </c>
      <c r="BN90" s="123">
        <v>12.5</v>
      </c>
      <c r="BO90" s="120">
        <v>0</v>
      </c>
      <c r="BP90" s="123">
        <v>0</v>
      </c>
      <c r="BQ90" s="120">
        <v>14</v>
      </c>
      <c r="BR90" s="123">
        <v>87.5</v>
      </c>
      <c r="BS90" s="120">
        <v>16</v>
      </c>
      <c r="BT90" s="2"/>
      <c r="BU90" s="3"/>
      <c r="BV90" s="3"/>
      <c r="BW90" s="3"/>
      <c r="BX90" s="3"/>
    </row>
    <row r="91" spans="1:76" ht="15">
      <c r="A91" s="65" t="s">
        <v>295</v>
      </c>
      <c r="B91" s="66"/>
      <c r="C91" s="66" t="s">
        <v>64</v>
      </c>
      <c r="D91" s="67">
        <v>162.76994047049365</v>
      </c>
      <c r="E91" s="69"/>
      <c r="F91" s="101" t="s">
        <v>482</v>
      </c>
      <c r="G91" s="66"/>
      <c r="H91" s="70" t="s">
        <v>295</v>
      </c>
      <c r="I91" s="71"/>
      <c r="J91" s="71"/>
      <c r="K91" s="70" t="s">
        <v>1342</v>
      </c>
      <c r="L91" s="74">
        <v>1</v>
      </c>
      <c r="M91" s="75">
        <v>3725.904541015625</v>
      </c>
      <c r="N91" s="75">
        <v>3399.377685546875</v>
      </c>
      <c r="O91" s="76"/>
      <c r="P91" s="77"/>
      <c r="Q91" s="77"/>
      <c r="R91" s="87"/>
      <c r="S91" s="48">
        <v>1</v>
      </c>
      <c r="T91" s="48">
        <v>1</v>
      </c>
      <c r="U91" s="49">
        <v>0</v>
      </c>
      <c r="V91" s="49">
        <v>0</v>
      </c>
      <c r="W91" s="49">
        <v>0</v>
      </c>
      <c r="X91" s="49">
        <v>0.999995</v>
      </c>
      <c r="Y91" s="49">
        <v>0</v>
      </c>
      <c r="Z91" s="49" t="s">
        <v>2071</v>
      </c>
      <c r="AA91" s="72">
        <v>91</v>
      </c>
      <c r="AB91" s="72"/>
      <c r="AC91" s="73"/>
      <c r="AD91" s="79" t="s">
        <v>866</v>
      </c>
      <c r="AE91" s="79">
        <v>74</v>
      </c>
      <c r="AF91" s="79">
        <v>49</v>
      </c>
      <c r="AG91" s="79">
        <v>73</v>
      </c>
      <c r="AH91" s="79">
        <v>135</v>
      </c>
      <c r="AI91" s="79"/>
      <c r="AJ91" s="79" t="s">
        <v>953</v>
      </c>
      <c r="AK91" s="79" t="s">
        <v>753</v>
      </c>
      <c r="AL91" s="79"/>
      <c r="AM91" s="79"/>
      <c r="AN91" s="81">
        <v>40942.761608796296</v>
      </c>
      <c r="AO91" s="83" t="s">
        <v>1112</v>
      </c>
      <c r="AP91" s="79" t="b">
        <v>1</v>
      </c>
      <c r="AQ91" s="79" t="b">
        <v>0</v>
      </c>
      <c r="AR91" s="79" t="b">
        <v>1</v>
      </c>
      <c r="AS91" s="79" t="s">
        <v>741</v>
      </c>
      <c r="AT91" s="79">
        <v>1</v>
      </c>
      <c r="AU91" s="83" t="s">
        <v>1128</v>
      </c>
      <c r="AV91" s="79" t="b">
        <v>0</v>
      </c>
      <c r="AW91" s="79" t="s">
        <v>1152</v>
      </c>
      <c r="AX91" s="83" t="s">
        <v>1241</v>
      </c>
      <c r="AY91" s="79" t="s">
        <v>66</v>
      </c>
      <c r="AZ91" s="79" t="str">
        <f>REPLACE(INDEX(GroupVertices[Group],MATCH(Vertices[[#This Row],[Vertex]],GroupVertices[Vertex],0)),1,1,"")</f>
        <v>2</v>
      </c>
      <c r="BA91" s="48" t="s">
        <v>370</v>
      </c>
      <c r="BB91" s="48" t="s">
        <v>370</v>
      </c>
      <c r="BC91" s="48" t="s">
        <v>378</v>
      </c>
      <c r="BD91" s="48" t="s">
        <v>378</v>
      </c>
      <c r="BE91" s="48" t="s">
        <v>381</v>
      </c>
      <c r="BF91" s="48" t="s">
        <v>381</v>
      </c>
      <c r="BG91" s="120" t="s">
        <v>1505</v>
      </c>
      <c r="BH91" s="120" t="s">
        <v>1505</v>
      </c>
      <c r="BI91" s="120" t="s">
        <v>736</v>
      </c>
      <c r="BJ91" s="120" t="s">
        <v>736</v>
      </c>
      <c r="BK91" s="120">
        <v>0</v>
      </c>
      <c r="BL91" s="123">
        <v>0</v>
      </c>
      <c r="BM91" s="120">
        <v>0</v>
      </c>
      <c r="BN91" s="123">
        <v>0</v>
      </c>
      <c r="BO91" s="120">
        <v>0</v>
      </c>
      <c r="BP91" s="123">
        <v>0</v>
      </c>
      <c r="BQ91" s="120">
        <v>1</v>
      </c>
      <c r="BR91" s="123">
        <v>100</v>
      </c>
      <c r="BS91" s="120">
        <v>1</v>
      </c>
      <c r="BT91" s="2"/>
      <c r="BU91" s="3"/>
      <c r="BV91" s="3"/>
      <c r="BW91" s="3"/>
      <c r="BX91" s="3"/>
    </row>
    <row r="92" spans="1:76" ht="15">
      <c r="A92" s="65" t="s">
        <v>296</v>
      </c>
      <c r="B92" s="66"/>
      <c r="C92" s="66" t="s">
        <v>64</v>
      </c>
      <c r="D92" s="67">
        <v>164.47022567616713</v>
      </c>
      <c r="E92" s="69"/>
      <c r="F92" s="101" t="s">
        <v>483</v>
      </c>
      <c r="G92" s="66"/>
      <c r="H92" s="70" t="s">
        <v>296</v>
      </c>
      <c r="I92" s="71"/>
      <c r="J92" s="71"/>
      <c r="K92" s="70" t="s">
        <v>1343</v>
      </c>
      <c r="L92" s="74">
        <v>1341.5139663276123</v>
      </c>
      <c r="M92" s="75">
        <v>5342.28564453125</v>
      </c>
      <c r="N92" s="75">
        <v>2734.76611328125</v>
      </c>
      <c r="O92" s="76"/>
      <c r="P92" s="77"/>
      <c r="Q92" s="77"/>
      <c r="R92" s="87"/>
      <c r="S92" s="48">
        <v>1</v>
      </c>
      <c r="T92" s="48">
        <v>4</v>
      </c>
      <c r="U92" s="49">
        <v>392</v>
      </c>
      <c r="V92" s="49">
        <v>0.004292</v>
      </c>
      <c r="W92" s="49">
        <v>0.015457</v>
      </c>
      <c r="X92" s="49">
        <v>1.6283</v>
      </c>
      <c r="Y92" s="49">
        <v>0.15</v>
      </c>
      <c r="Z92" s="49">
        <v>0</v>
      </c>
      <c r="AA92" s="72">
        <v>92</v>
      </c>
      <c r="AB92" s="72"/>
      <c r="AC92" s="73"/>
      <c r="AD92" s="79" t="s">
        <v>867</v>
      </c>
      <c r="AE92" s="79">
        <v>315</v>
      </c>
      <c r="AF92" s="79">
        <v>155</v>
      </c>
      <c r="AG92" s="79">
        <v>1262</v>
      </c>
      <c r="AH92" s="79">
        <v>4605</v>
      </c>
      <c r="AI92" s="79"/>
      <c r="AJ92" s="79" t="s">
        <v>954</v>
      </c>
      <c r="AK92" s="79"/>
      <c r="AL92" s="79"/>
      <c r="AM92" s="79"/>
      <c r="AN92" s="81">
        <v>41268.85530092593</v>
      </c>
      <c r="AO92" s="83" t="s">
        <v>1113</v>
      </c>
      <c r="AP92" s="79" t="b">
        <v>0</v>
      </c>
      <c r="AQ92" s="79" t="b">
        <v>0</v>
      </c>
      <c r="AR92" s="79" t="b">
        <v>0</v>
      </c>
      <c r="AS92" s="79" t="s">
        <v>744</v>
      </c>
      <c r="AT92" s="79">
        <v>3</v>
      </c>
      <c r="AU92" s="83" t="s">
        <v>1129</v>
      </c>
      <c r="AV92" s="79" t="b">
        <v>0</v>
      </c>
      <c r="AW92" s="79" t="s">
        <v>1152</v>
      </c>
      <c r="AX92" s="83" t="s">
        <v>1242</v>
      </c>
      <c r="AY92" s="79" t="s">
        <v>66</v>
      </c>
      <c r="AZ92" s="79" t="str">
        <f>REPLACE(INDEX(GroupVertices[Group],MATCH(Vertices[[#This Row],[Vertex]],GroupVertices[Vertex],0)),1,1,"")</f>
        <v>5</v>
      </c>
      <c r="BA92" s="48" t="s">
        <v>371</v>
      </c>
      <c r="BB92" s="48" t="s">
        <v>371</v>
      </c>
      <c r="BC92" s="48" t="s">
        <v>377</v>
      </c>
      <c r="BD92" s="48" t="s">
        <v>377</v>
      </c>
      <c r="BE92" s="48" t="s">
        <v>384</v>
      </c>
      <c r="BF92" s="48" t="s">
        <v>382</v>
      </c>
      <c r="BG92" s="120" t="s">
        <v>1787</v>
      </c>
      <c r="BH92" s="120" t="s">
        <v>1803</v>
      </c>
      <c r="BI92" s="120" t="s">
        <v>1829</v>
      </c>
      <c r="BJ92" s="120" t="s">
        <v>1829</v>
      </c>
      <c r="BK92" s="120">
        <v>0</v>
      </c>
      <c r="BL92" s="123">
        <v>0</v>
      </c>
      <c r="BM92" s="120">
        <v>1</v>
      </c>
      <c r="BN92" s="123">
        <v>2.380952380952381</v>
      </c>
      <c r="BO92" s="120">
        <v>0</v>
      </c>
      <c r="BP92" s="123">
        <v>0</v>
      </c>
      <c r="BQ92" s="120">
        <v>41</v>
      </c>
      <c r="BR92" s="123">
        <v>97.61904761904762</v>
      </c>
      <c r="BS92" s="120">
        <v>42</v>
      </c>
      <c r="BT92" s="2"/>
      <c r="BU92" s="3"/>
      <c r="BV92" s="3"/>
      <c r="BW92" s="3"/>
      <c r="BX92" s="3"/>
    </row>
    <row r="93" spans="1:76" ht="15">
      <c r="A93" s="65" t="s">
        <v>298</v>
      </c>
      <c r="B93" s="66"/>
      <c r="C93" s="66" t="s">
        <v>64</v>
      </c>
      <c r="D93" s="67">
        <v>162.14436383821757</v>
      </c>
      <c r="E93" s="69"/>
      <c r="F93" s="101" t="s">
        <v>485</v>
      </c>
      <c r="G93" s="66"/>
      <c r="H93" s="70" t="s">
        <v>298</v>
      </c>
      <c r="I93" s="71"/>
      <c r="J93" s="71"/>
      <c r="K93" s="70" t="s">
        <v>1344</v>
      </c>
      <c r="L93" s="74">
        <v>1</v>
      </c>
      <c r="M93" s="75">
        <v>6004.3837890625</v>
      </c>
      <c r="N93" s="75">
        <v>4293.35595703125</v>
      </c>
      <c r="O93" s="76"/>
      <c r="P93" s="77"/>
      <c r="Q93" s="77"/>
      <c r="R93" s="87"/>
      <c r="S93" s="48">
        <v>2</v>
      </c>
      <c r="T93" s="48">
        <v>1</v>
      </c>
      <c r="U93" s="49">
        <v>0</v>
      </c>
      <c r="V93" s="49">
        <v>0.004065</v>
      </c>
      <c r="W93" s="49">
        <v>0.01059</v>
      </c>
      <c r="X93" s="49">
        <v>0.745605</v>
      </c>
      <c r="Y93" s="49">
        <v>0</v>
      </c>
      <c r="Z93" s="49">
        <v>0</v>
      </c>
      <c r="AA93" s="72">
        <v>93</v>
      </c>
      <c r="AB93" s="72"/>
      <c r="AC93" s="73"/>
      <c r="AD93" s="79" t="s">
        <v>868</v>
      </c>
      <c r="AE93" s="79">
        <v>18</v>
      </c>
      <c r="AF93" s="79">
        <v>10</v>
      </c>
      <c r="AG93" s="79">
        <v>3</v>
      </c>
      <c r="AH93" s="79">
        <v>9</v>
      </c>
      <c r="AI93" s="79"/>
      <c r="AJ93" s="79" t="s">
        <v>955</v>
      </c>
      <c r="AK93" s="79"/>
      <c r="AL93" s="79"/>
      <c r="AM93" s="79"/>
      <c r="AN93" s="81">
        <v>43565.82460648148</v>
      </c>
      <c r="AO93" s="83" t="s">
        <v>1114</v>
      </c>
      <c r="AP93" s="79" t="b">
        <v>1</v>
      </c>
      <c r="AQ93" s="79" t="b">
        <v>0</v>
      </c>
      <c r="AR93" s="79" t="b">
        <v>0</v>
      </c>
      <c r="AS93" s="79" t="s">
        <v>744</v>
      </c>
      <c r="AT93" s="79">
        <v>0</v>
      </c>
      <c r="AU93" s="79"/>
      <c r="AV93" s="79" t="b">
        <v>0</v>
      </c>
      <c r="AW93" s="79" t="s">
        <v>1152</v>
      </c>
      <c r="AX93" s="83" t="s">
        <v>1243</v>
      </c>
      <c r="AY93" s="79" t="s">
        <v>66</v>
      </c>
      <c r="AZ93" s="79" t="str">
        <f>REPLACE(INDEX(GroupVertices[Group],MATCH(Vertices[[#This Row],[Vertex]],GroupVertices[Vertex],0)),1,1,"")</f>
        <v>5</v>
      </c>
      <c r="BA93" s="48"/>
      <c r="BB93" s="48"/>
      <c r="BC93" s="48"/>
      <c r="BD93" s="48"/>
      <c r="BE93" s="48" t="s">
        <v>382</v>
      </c>
      <c r="BF93" s="48" t="s">
        <v>382</v>
      </c>
      <c r="BG93" s="120" t="s">
        <v>1788</v>
      </c>
      <c r="BH93" s="120" t="s">
        <v>1788</v>
      </c>
      <c r="BI93" s="120" t="s">
        <v>1830</v>
      </c>
      <c r="BJ93" s="120" t="s">
        <v>1830</v>
      </c>
      <c r="BK93" s="120">
        <v>0</v>
      </c>
      <c r="BL93" s="123">
        <v>0</v>
      </c>
      <c r="BM93" s="120">
        <v>0</v>
      </c>
      <c r="BN93" s="123">
        <v>0</v>
      </c>
      <c r="BO93" s="120">
        <v>0</v>
      </c>
      <c r="BP93" s="123">
        <v>0</v>
      </c>
      <c r="BQ93" s="120">
        <v>41</v>
      </c>
      <c r="BR93" s="123">
        <v>100</v>
      </c>
      <c r="BS93" s="120">
        <v>41</v>
      </c>
      <c r="BT93" s="2"/>
      <c r="BU93" s="3"/>
      <c r="BV93" s="3"/>
      <c r="BW93" s="3"/>
      <c r="BX93" s="3"/>
    </row>
    <row r="94" spans="1:76" ht="15">
      <c r="A94" s="65" t="s">
        <v>299</v>
      </c>
      <c r="B94" s="66"/>
      <c r="C94" s="66" t="s">
        <v>64</v>
      </c>
      <c r="D94" s="67">
        <v>168.7530195432881</v>
      </c>
      <c r="E94" s="69"/>
      <c r="F94" s="101" t="s">
        <v>486</v>
      </c>
      <c r="G94" s="66"/>
      <c r="H94" s="70" t="s">
        <v>299</v>
      </c>
      <c r="I94" s="71"/>
      <c r="J94" s="71"/>
      <c r="K94" s="70" t="s">
        <v>1345</v>
      </c>
      <c r="L94" s="74">
        <v>9999</v>
      </c>
      <c r="M94" s="75">
        <v>5496.37939453125</v>
      </c>
      <c r="N94" s="75">
        <v>3383.489013671875</v>
      </c>
      <c r="O94" s="76"/>
      <c r="P94" s="77"/>
      <c r="Q94" s="77"/>
      <c r="R94" s="87"/>
      <c r="S94" s="48">
        <v>0</v>
      </c>
      <c r="T94" s="48">
        <v>9</v>
      </c>
      <c r="U94" s="49">
        <v>2923.666667</v>
      </c>
      <c r="V94" s="49">
        <v>0.005618</v>
      </c>
      <c r="W94" s="49">
        <v>0.048375</v>
      </c>
      <c r="X94" s="49">
        <v>2.951188</v>
      </c>
      <c r="Y94" s="49">
        <v>0.041666666666666664</v>
      </c>
      <c r="Z94" s="49">
        <v>0</v>
      </c>
      <c r="AA94" s="72">
        <v>94</v>
      </c>
      <c r="AB94" s="72"/>
      <c r="AC94" s="73"/>
      <c r="AD94" s="79" t="s">
        <v>869</v>
      </c>
      <c r="AE94" s="79">
        <v>874</v>
      </c>
      <c r="AF94" s="79">
        <v>422</v>
      </c>
      <c r="AG94" s="79">
        <v>207</v>
      </c>
      <c r="AH94" s="79">
        <v>1347</v>
      </c>
      <c r="AI94" s="79"/>
      <c r="AJ94" s="79"/>
      <c r="AK94" s="79"/>
      <c r="AL94" s="79"/>
      <c r="AM94" s="79"/>
      <c r="AN94" s="81">
        <v>43433.7653125</v>
      </c>
      <c r="AO94" s="83" t="s">
        <v>1115</v>
      </c>
      <c r="AP94" s="79" t="b">
        <v>1</v>
      </c>
      <c r="AQ94" s="79" t="b">
        <v>0</v>
      </c>
      <c r="AR94" s="79" t="b">
        <v>0</v>
      </c>
      <c r="AS94" s="79" t="s">
        <v>744</v>
      </c>
      <c r="AT94" s="79">
        <v>0</v>
      </c>
      <c r="AU94" s="79"/>
      <c r="AV94" s="79" t="b">
        <v>0</v>
      </c>
      <c r="AW94" s="79" t="s">
        <v>1152</v>
      </c>
      <c r="AX94" s="83" t="s">
        <v>1244</v>
      </c>
      <c r="AY94" s="79" t="s">
        <v>66</v>
      </c>
      <c r="AZ94" s="79" t="str">
        <f>REPLACE(INDEX(GroupVertices[Group],MATCH(Vertices[[#This Row],[Vertex]],GroupVertices[Vertex],0)),1,1,"")</f>
        <v>5</v>
      </c>
      <c r="BA94" s="48"/>
      <c r="BB94" s="48"/>
      <c r="BC94" s="48"/>
      <c r="BD94" s="48"/>
      <c r="BE94" s="48" t="s">
        <v>383</v>
      </c>
      <c r="BF94" s="48" t="s">
        <v>383</v>
      </c>
      <c r="BG94" s="120" t="s">
        <v>1789</v>
      </c>
      <c r="BH94" s="120" t="s">
        <v>1804</v>
      </c>
      <c r="BI94" s="120" t="s">
        <v>1692</v>
      </c>
      <c r="BJ94" s="120" t="s">
        <v>1692</v>
      </c>
      <c r="BK94" s="120">
        <v>0</v>
      </c>
      <c r="BL94" s="123">
        <v>0</v>
      </c>
      <c r="BM94" s="120">
        <v>10</v>
      </c>
      <c r="BN94" s="123">
        <v>4.901960784313726</v>
      </c>
      <c r="BO94" s="120">
        <v>0</v>
      </c>
      <c r="BP94" s="123">
        <v>0</v>
      </c>
      <c r="BQ94" s="120">
        <v>194</v>
      </c>
      <c r="BR94" s="123">
        <v>95.09803921568627</v>
      </c>
      <c r="BS94" s="120">
        <v>204</v>
      </c>
      <c r="BT94" s="2"/>
      <c r="BU94" s="3"/>
      <c r="BV94" s="3"/>
      <c r="BW94" s="3"/>
      <c r="BX94" s="3"/>
    </row>
    <row r="95" spans="1:76" ht="15">
      <c r="A95" s="65" t="s">
        <v>312</v>
      </c>
      <c r="B95" s="66"/>
      <c r="C95" s="66" t="s">
        <v>64</v>
      </c>
      <c r="D95" s="67">
        <v>194.14501464311007</v>
      </c>
      <c r="E95" s="69"/>
      <c r="F95" s="101" t="s">
        <v>1146</v>
      </c>
      <c r="G95" s="66"/>
      <c r="H95" s="70" t="s">
        <v>312</v>
      </c>
      <c r="I95" s="71"/>
      <c r="J95" s="71"/>
      <c r="K95" s="70" t="s">
        <v>1346</v>
      </c>
      <c r="L95" s="74">
        <v>1</v>
      </c>
      <c r="M95" s="75">
        <v>4464.27392578125</v>
      </c>
      <c r="N95" s="75">
        <v>3609.553955078125</v>
      </c>
      <c r="O95" s="76"/>
      <c r="P95" s="77"/>
      <c r="Q95" s="77"/>
      <c r="R95" s="87"/>
      <c r="S95" s="48">
        <v>2</v>
      </c>
      <c r="T95" s="48">
        <v>0</v>
      </c>
      <c r="U95" s="49">
        <v>0</v>
      </c>
      <c r="V95" s="49">
        <v>0.004167</v>
      </c>
      <c r="W95" s="49">
        <v>0.011464</v>
      </c>
      <c r="X95" s="49">
        <v>0.705534</v>
      </c>
      <c r="Y95" s="49">
        <v>0.5</v>
      </c>
      <c r="Z95" s="49">
        <v>0</v>
      </c>
      <c r="AA95" s="72">
        <v>95</v>
      </c>
      <c r="AB95" s="72"/>
      <c r="AC95" s="73"/>
      <c r="AD95" s="79" t="s">
        <v>870</v>
      </c>
      <c r="AE95" s="79">
        <v>8</v>
      </c>
      <c r="AF95" s="79">
        <v>2005</v>
      </c>
      <c r="AG95" s="79">
        <v>5705</v>
      </c>
      <c r="AH95" s="79">
        <v>603</v>
      </c>
      <c r="AI95" s="79"/>
      <c r="AJ95" s="79" t="s">
        <v>956</v>
      </c>
      <c r="AK95" s="79"/>
      <c r="AL95" s="83" t="s">
        <v>1035</v>
      </c>
      <c r="AM95" s="79"/>
      <c r="AN95" s="81">
        <v>41195.78171296296</v>
      </c>
      <c r="AO95" s="83" t="s">
        <v>1116</v>
      </c>
      <c r="AP95" s="79" t="b">
        <v>0</v>
      </c>
      <c r="AQ95" s="79" t="b">
        <v>0</v>
      </c>
      <c r="AR95" s="79" t="b">
        <v>0</v>
      </c>
      <c r="AS95" s="79" t="s">
        <v>744</v>
      </c>
      <c r="AT95" s="79">
        <v>6</v>
      </c>
      <c r="AU95" s="83" t="s">
        <v>1128</v>
      </c>
      <c r="AV95" s="79" t="b">
        <v>0</v>
      </c>
      <c r="AW95" s="79" t="s">
        <v>1152</v>
      </c>
      <c r="AX95" s="83" t="s">
        <v>1245</v>
      </c>
      <c r="AY95" s="79" t="s">
        <v>65</v>
      </c>
      <c r="AZ95" s="79"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5" t="s">
        <v>313</v>
      </c>
      <c r="B96" s="66"/>
      <c r="C96" s="66" t="s">
        <v>64</v>
      </c>
      <c r="D96" s="67">
        <v>1000</v>
      </c>
      <c r="E96" s="69"/>
      <c r="F96" s="101" t="s">
        <v>1147</v>
      </c>
      <c r="G96" s="66"/>
      <c r="H96" s="70" t="s">
        <v>313</v>
      </c>
      <c r="I96" s="71"/>
      <c r="J96" s="71"/>
      <c r="K96" s="70" t="s">
        <v>1347</v>
      </c>
      <c r="L96" s="74">
        <v>1</v>
      </c>
      <c r="M96" s="75">
        <v>6447.0439453125</v>
      </c>
      <c r="N96" s="75">
        <v>2763.747314453125</v>
      </c>
      <c r="O96" s="76"/>
      <c r="P96" s="77"/>
      <c r="Q96" s="77"/>
      <c r="R96" s="87"/>
      <c r="S96" s="48">
        <v>2</v>
      </c>
      <c r="T96" s="48">
        <v>0</v>
      </c>
      <c r="U96" s="49">
        <v>0</v>
      </c>
      <c r="V96" s="49">
        <v>0.004167</v>
      </c>
      <c r="W96" s="49">
        <v>0.011464</v>
      </c>
      <c r="X96" s="49">
        <v>0.705534</v>
      </c>
      <c r="Y96" s="49">
        <v>0.5</v>
      </c>
      <c r="Z96" s="49">
        <v>0</v>
      </c>
      <c r="AA96" s="72">
        <v>96</v>
      </c>
      <c r="AB96" s="72"/>
      <c r="AC96" s="73"/>
      <c r="AD96" s="79" t="s">
        <v>871</v>
      </c>
      <c r="AE96" s="79">
        <v>5</v>
      </c>
      <c r="AF96" s="79">
        <v>52244</v>
      </c>
      <c r="AG96" s="79">
        <v>2280</v>
      </c>
      <c r="AH96" s="79">
        <v>0</v>
      </c>
      <c r="AI96" s="79"/>
      <c r="AJ96" s="79" t="s">
        <v>957</v>
      </c>
      <c r="AK96" s="79" t="s">
        <v>997</v>
      </c>
      <c r="AL96" s="83" t="s">
        <v>1036</v>
      </c>
      <c r="AM96" s="79"/>
      <c r="AN96" s="81">
        <v>40835.537094907406</v>
      </c>
      <c r="AO96" s="83" t="s">
        <v>1117</v>
      </c>
      <c r="AP96" s="79" t="b">
        <v>0</v>
      </c>
      <c r="AQ96" s="79" t="b">
        <v>0</v>
      </c>
      <c r="AR96" s="79" t="b">
        <v>0</v>
      </c>
      <c r="AS96" s="79" t="s">
        <v>744</v>
      </c>
      <c r="AT96" s="79">
        <v>91</v>
      </c>
      <c r="AU96" s="83" t="s">
        <v>1128</v>
      </c>
      <c r="AV96" s="79" t="b">
        <v>0</v>
      </c>
      <c r="AW96" s="79" t="s">
        <v>1152</v>
      </c>
      <c r="AX96" s="83" t="s">
        <v>1246</v>
      </c>
      <c r="AY96" s="79" t="s">
        <v>65</v>
      </c>
      <c r="AZ96" s="79"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5" t="s">
        <v>314</v>
      </c>
      <c r="B97" s="66"/>
      <c r="C97" s="66" t="s">
        <v>64</v>
      </c>
      <c r="D97" s="67">
        <v>1000</v>
      </c>
      <c r="E97" s="69"/>
      <c r="F97" s="101" t="s">
        <v>1148</v>
      </c>
      <c r="G97" s="66"/>
      <c r="H97" s="70" t="s">
        <v>314</v>
      </c>
      <c r="I97" s="71"/>
      <c r="J97" s="71"/>
      <c r="K97" s="70" t="s">
        <v>1348</v>
      </c>
      <c r="L97" s="74">
        <v>1</v>
      </c>
      <c r="M97" s="75">
        <v>4680.68798828125</v>
      </c>
      <c r="N97" s="75">
        <v>2372.64404296875</v>
      </c>
      <c r="O97" s="76"/>
      <c r="P97" s="77"/>
      <c r="Q97" s="77"/>
      <c r="R97" s="87"/>
      <c r="S97" s="48">
        <v>2</v>
      </c>
      <c r="T97" s="48">
        <v>0</v>
      </c>
      <c r="U97" s="49">
        <v>0</v>
      </c>
      <c r="V97" s="49">
        <v>0.004167</v>
      </c>
      <c r="W97" s="49">
        <v>0.011464</v>
      </c>
      <c r="X97" s="49">
        <v>0.705534</v>
      </c>
      <c r="Y97" s="49">
        <v>0.5</v>
      </c>
      <c r="Z97" s="49">
        <v>0</v>
      </c>
      <c r="AA97" s="72">
        <v>97</v>
      </c>
      <c r="AB97" s="72"/>
      <c r="AC97" s="73"/>
      <c r="AD97" s="79" t="s">
        <v>872</v>
      </c>
      <c r="AE97" s="79">
        <v>1</v>
      </c>
      <c r="AF97" s="79">
        <v>333831</v>
      </c>
      <c r="AG97" s="79">
        <v>3573</v>
      </c>
      <c r="AH97" s="79">
        <v>0</v>
      </c>
      <c r="AI97" s="79"/>
      <c r="AJ97" s="79" t="s">
        <v>958</v>
      </c>
      <c r="AK97" s="79" t="s">
        <v>980</v>
      </c>
      <c r="AL97" s="83" t="s">
        <v>1037</v>
      </c>
      <c r="AM97" s="79"/>
      <c r="AN97" s="81">
        <v>40312.347083333334</v>
      </c>
      <c r="AO97" s="83" t="s">
        <v>1118</v>
      </c>
      <c r="AP97" s="79" t="b">
        <v>0</v>
      </c>
      <c r="AQ97" s="79" t="b">
        <v>0</v>
      </c>
      <c r="AR97" s="79" t="b">
        <v>0</v>
      </c>
      <c r="AS97" s="79" t="s">
        <v>741</v>
      </c>
      <c r="AT97" s="79">
        <v>696</v>
      </c>
      <c r="AU97" s="83" t="s">
        <v>1128</v>
      </c>
      <c r="AV97" s="79" t="b">
        <v>1</v>
      </c>
      <c r="AW97" s="79" t="s">
        <v>1152</v>
      </c>
      <c r="AX97" s="83" t="s">
        <v>1247</v>
      </c>
      <c r="AY97" s="79" t="s">
        <v>65</v>
      </c>
      <c r="AZ97" s="79"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5" t="s">
        <v>302</v>
      </c>
      <c r="B98" s="66"/>
      <c r="C98" s="66" t="s">
        <v>64</v>
      </c>
      <c r="D98" s="67">
        <v>180.54273299772217</v>
      </c>
      <c r="E98" s="69"/>
      <c r="F98" s="101" t="s">
        <v>488</v>
      </c>
      <c r="G98" s="66"/>
      <c r="H98" s="70" t="s">
        <v>302</v>
      </c>
      <c r="I98" s="71"/>
      <c r="J98" s="71"/>
      <c r="K98" s="70" t="s">
        <v>1349</v>
      </c>
      <c r="L98" s="74">
        <v>1</v>
      </c>
      <c r="M98" s="75">
        <v>2232.136962890625</v>
      </c>
      <c r="N98" s="75">
        <v>3399.377685546875</v>
      </c>
      <c r="O98" s="76"/>
      <c r="P98" s="77"/>
      <c r="Q98" s="77"/>
      <c r="R98" s="87"/>
      <c r="S98" s="48">
        <v>1</v>
      </c>
      <c r="T98" s="48">
        <v>1</v>
      </c>
      <c r="U98" s="49">
        <v>0</v>
      </c>
      <c r="V98" s="49">
        <v>0</v>
      </c>
      <c r="W98" s="49">
        <v>0</v>
      </c>
      <c r="X98" s="49">
        <v>0.999995</v>
      </c>
      <c r="Y98" s="49">
        <v>0</v>
      </c>
      <c r="Z98" s="49" t="s">
        <v>2071</v>
      </c>
      <c r="AA98" s="72">
        <v>98</v>
      </c>
      <c r="AB98" s="72"/>
      <c r="AC98" s="73"/>
      <c r="AD98" s="79" t="s">
        <v>873</v>
      </c>
      <c r="AE98" s="79">
        <v>304</v>
      </c>
      <c r="AF98" s="79">
        <v>1157</v>
      </c>
      <c r="AG98" s="79">
        <v>4785</v>
      </c>
      <c r="AH98" s="79">
        <v>209</v>
      </c>
      <c r="AI98" s="79"/>
      <c r="AJ98" s="79" t="s">
        <v>959</v>
      </c>
      <c r="AK98" s="79" t="s">
        <v>999</v>
      </c>
      <c r="AL98" s="79"/>
      <c r="AM98" s="79"/>
      <c r="AN98" s="81">
        <v>41028.6277662037</v>
      </c>
      <c r="AO98" s="83" t="s">
        <v>1119</v>
      </c>
      <c r="AP98" s="79" t="b">
        <v>0</v>
      </c>
      <c r="AQ98" s="79" t="b">
        <v>0</v>
      </c>
      <c r="AR98" s="79" t="b">
        <v>1</v>
      </c>
      <c r="AS98" s="79" t="s">
        <v>741</v>
      </c>
      <c r="AT98" s="79">
        <v>11</v>
      </c>
      <c r="AU98" s="83" t="s">
        <v>1128</v>
      </c>
      <c r="AV98" s="79" t="b">
        <v>0</v>
      </c>
      <c r="AW98" s="79" t="s">
        <v>1152</v>
      </c>
      <c r="AX98" s="83" t="s">
        <v>1248</v>
      </c>
      <c r="AY98" s="79" t="s">
        <v>66</v>
      </c>
      <c r="AZ98" s="79" t="str">
        <f>REPLACE(INDEX(GroupVertices[Group],MATCH(Vertices[[#This Row],[Vertex]],GroupVertices[Vertex],0)),1,1,"")</f>
        <v>2</v>
      </c>
      <c r="BA98" s="48"/>
      <c r="BB98" s="48"/>
      <c r="BC98" s="48"/>
      <c r="BD98" s="48"/>
      <c r="BE98" s="48" t="s">
        <v>381</v>
      </c>
      <c r="BF98" s="48" t="s">
        <v>381</v>
      </c>
      <c r="BG98" s="120" t="s">
        <v>1790</v>
      </c>
      <c r="BH98" s="120" t="s">
        <v>1790</v>
      </c>
      <c r="BI98" s="120" t="s">
        <v>1831</v>
      </c>
      <c r="BJ98" s="120" t="s">
        <v>1831</v>
      </c>
      <c r="BK98" s="120">
        <v>0</v>
      </c>
      <c r="BL98" s="123">
        <v>0</v>
      </c>
      <c r="BM98" s="120">
        <v>2</v>
      </c>
      <c r="BN98" s="123">
        <v>18.181818181818183</v>
      </c>
      <c r="BO98" s="120">
        <v>1</v>
      </c>
      <c r="BP98" s="123">
        <v>9.090909090909092</v>
      </c>
      <c r="BQ98" s="120">
        <v>9</v>
      </c>
      <c r="BR98" s="123">
        <v>81.81818181818181</v>
      </c>
      <c r="BS98" s="120">
        <v>11</v>
      </c>
      <c r="BT98" s="2"/>
      <c r="BU98" s="3"/>
      <c r="BV98" s="3"/>
      <c r="BW98" s="3"/>
      <c r="BX98" s="3"/>
    </row>
    <row r="99" spans="1:76" ht="15">
      <c r="A99" s="65" t="s">
        <v>304</v>
      </c>
      <c r="B99" s="66"/>
      <c r="C99" s="66" t="s">
        <v>64</v>
      </c>
      <c r="D99" s="67">
        <v>162.06416170587448</v>
      </c>
      <c r="E99" s="69"/>
      <c r="F99" s="101" t="s">
        <v>1149</v>
      </c>
      <c r="G99" s="66"/>
      <c r="H99" s="70" t="s">
        <v>304</v>
      </c>
      <c r="I99" s="71"/>
      <c r="J99" s="71"/>
      <c r="K99" s="70" t="s">
        <v>1350</v>
      </c>
      <c r="L99" s="74">
        <v>1</v>
      </c>
      <c r="M99" s="75">
        <v>738.3689575195312</v>
      </c>
      <c r="N99" s="75">
        <v>3399.377685546875</v>
      </c>
      <c r="O99" s="76"/>
      <c r="P99" s="77"/>
      <c r="Q99" s="77"/>
      <c r="R99" s="87"/>
      <c r="S99" s="48">
        <v>1</v>
      </c>
      <c r="T99" s="48">
        <v>1</v>
      </c>
      <c r="U99" s="49">
        <v>0</v>
      </c>
      <c r="V99" s="49">
        <v>0</v>
      </c>
      <c r="W99" s="49">
        <v>0</v>
      </c>
      <c r="X99" s="49">
        <v>0.999995</v>
      </c>
      <c r="Y99" s="49">
        <v>0</v>
      </c>
      <c r="Z99" s="49" t="s">
        <v>2071</v>
      </c>
      <c r="AA99" s="72">
        <v>99</v>
      </c>
      <c r="AB99" s="72"/>
      <c r="AC99" s="73"/>
      <c r="AD99" s="79" t="s">
        <v>874</v>
      </c>
      <c r="AE99" s="79">
        <v>3</v>
      </c>
      <c r="AF99" s="79">
        <v>5</v>
      </c>
      <c r="AG99" s="79">
        <v>14</v>
      </c>
      <c r="AH99" s="79">
        <v>28</v>
      </c>
      <c r="AI99" s="79"/>
      <c r="AJ99" s="79" t="s">
        <v>960</v>
      </c>
      <c r="AK99" s="79" t="s">
        <v>753</v>
      </c>
      <c r="AL99" s="79"/>
      <c r="AM99" s="79"/>
      <c r="AN99" s="81">
        <v>43443.406793981485</v>
      </c>
      <c r="AO99" s="83" t="s">
        <v>1120</v>
      </c>
      <c r="AP99" s="79" t="b">
        <v>1</v>
      </c>
      <c r="AQ99" s="79" t="b">
        <v>0</v>
      </c>
      <c r="AR99" s="79" t="b">
        <v>0</v>
      </c>
      <c r="AS99" s="79" t="s">
        <v>741</v>
      </c>
      <c r="AT99" s="79">
        <v>0</v>
      </c>
      <c r="AU99" s="79"/>
      <c r="AV99" s="79" t="b">
        <v>0</v>
      </c>
      <c r="AW99" s="79" t="s">
        <v>1152</v>
      </c>
      <c r="AX99" s="83" t="s">
        <v>1249</v>
      </c>
      <c r="AY99" s="79" t="s">
        <v>66</v>
      </c>
      <c r="AZ99" s="79" t="str">
        <f>REPLACE(INDEX(GroupVertices[Group],MATCH(Vertices[[#This Row],[Vertex]],GroupVertices[Vertex],0)),1,1,"")</f>
        <v>2</v>
      </c>
      <c r="BA99" s="48"/>
      <c r="BB99" s="48"/>
      <c r="BC99" s="48"/>
      <c r="BD99" s="48"/>
      <c r="BE99" s="48" t="s">
        <v>381</v>
      </c>
      <c r="BF99" s="48" t="s">
        <v>381</v>
      </c>
      <c r="BG99" s="120" t="s">
        <v>1505</v>
      </c>
      <c r="BH99" s="120" t="s">
        <v>1505</v>
      </c>
      <c r="BI99" s="120" t="s">
        <v>736</v>
      </c>
      <c r="BJ99" s="120" t="s">
        <v>736</v>
      </c>
      <c r="BK99" s="120">
        <v>0</v>
      </c>
      <c r="BL99" s="123">
        <v>0</v>
      </c>
      <c r="BM99" s="120">
        <v>0</v>
      </c>
      <c r="BN99" s="123">
        <v>0</v>
      </c>
      <c r="BO99" s="120">
        <v>0</v>
      </c>
      <c r="BP99" s="123">
        <v>0</v>
      </c>
      <c r="BQ99" s="120">
        <v>1</v>
      </c>
      <c r="BR99" s="123">
        <v>100</v>
      </c>
      <c r="BS99" s="120">
        <v>1</v>
      </c>
      <c r="BT99" s="2"/>
      <c r="BU99" s="3"/>
      <c r="BV99" s="3"/>
      <c r="BW99" s="3"/>
      <c r="BX99" s="3"/>
    </row>
    <row r="100" spans="1:76" ht="15">
      <c r="A100" s="65" t="s">
        <v>305</v>
      </c>
      <c r="B100" s="66"/>
      <c r="C100" s="66" t="s">
        <v>64</v>
      </c>
      <c r="D100" s="67">
        <v>167.10085561702047</v>
      </c>
      <c r="E100" s="69"/>
      <c r="F100" s="101" t="s">
        <v>1150</v>
      </c>
      <c r="G100" s="66"/>
      <c r="H100" s="70" t="s">
        <v>305</v>
      </c>
      <c r="I100" s="71"/>
      <c r="J100" s="71"/>
      <c r="K100" s="70" t="s">
        <v>1351</v>
      </c>
      <c r="L100" s="74">
        <v>1</v>
      </c>
      <c r="M100" s="75">
        <v>9360.3779296875</v>
      </c>
      <c r="N100" s="75">
        <v>1610.0084228515625</v>
      </c>
      <c r="O100" s="76"/>
      <c r="P100" s="77"/>
      <c r="Q100" s="77"/>
      <c r="R100" s="87"/>
      <c r="S100" s="48">
        <v>2</v>
      </c>
      <c r="T100" s="48">
        <v>1</v>
      </c>
      <c r="U100" s="49">
        <v>0</v>
      </c>
      <c r="V100" s="49">
        <v>1</v>
      </c>
      <c r="W100" s="49">
        <v>0</v>
      </c>
      <c r="X100" s="49">
        <v>0.999995</v>
      </c>
      <c r="Y100" s="49">
        <v>0</v>
      </c>
      <c r="Z100" s="49">
        <v>0</v>
      </c>
      <c r="AA100" s="72">
        <v>100</v>
      </c>
      <c r="AB100" s="72"/>
      <c r="AC100" s="73"/>
      <c r="AD100" s="79" t="s">
        <v>875</v>
      </c>
      <c r="AE100" s="79">
        <v>248</v>
      </c>
      <c r="AF100" s="79">
        <v>319</v>
      </c>
      <c r="AG100" s="79">
        <v>31</v>
      </c>
      <c r="AH100" s="79">
        <v>4205</v>
      </c>
      <c r="AI100" s="79"/>
      <c r="AJ100" s="79"/>
      <c r="AK100" s="79" t="s">
        <v>753</v>
      </c>
      <c r="AL100" s="79"/>
      <c r="AM100" s="79"/>
      <c r="AN100" s="81">
        <v>42051.47488425926</v>
      </c>
      <c r="AO100" s="83" t="s">
        <v>1121</v>
      </c>
      <c r="AP100" s="79" t="b">
        <v>1</v>
      </c>
      <c r="AQ100" s="79" t="b">
        <v>0</v>
      </c>
      <c r="AR100" s="79" t="b">
        <v>1</v>
      </c>
      <c r="AS100" s="79" t="s">
        <v>742</v>
      </c>
      <c r="AT100" s="79">
        <v>0</v>
      </c>
      <c r="AU100" s="83" t="s">
        <v>1128</v>
      </c>
      <c r="AV100" s="79" t="b">
        <v>0</v>
      </c>
      <c r="AW100" s="79" t="s">
        <v>1152</v>
      </c>
      <c r="AX100" s="83" t="s">
        <v>1250</v>
      </c>
      <c r="AY100" s="79" t="s">
        <v>66</v>
      </c>
      <c r="AZ100" s="79" t="str">
        <f>REPLACE(INDEX(GroupVertices[Group],MATCH(Vertices[[#This Row],[Vertex]],GroupVertices[Vertex],0)),1,1,"")</f>
        <v>11</v>
      </c>
      <c r="BA100" s="48"/>
      <c r="BB100" s="48"/>
      <c r="BC100" s="48"/>
      <c r="BD100" s="48"/>
      <c r="BE100" s="48" t="s">
        <v>396</v>
      </c>
      <c r="BF100" s="48" t="s">
        <v>396</v>
      </c>
      <c r="BG100" s="120" t="s">
        <v>1593</v>
      </c>
      <c r="BH100" s="120" t="s">
        <v>1593</v>
      </c>
      <c r="BI100" s="120" t="s">
        <v>1661</v>
      </c>
      <c r="BJ100" s="120" t="s">
        <v>1661</v>
      </c>
      <c r="BK100" s="120">
        <v>0</v>
      </c>
      <c r="BL100" s="123">
        <v>0</v>
      </c>
      <c r="BM100" s="120">
        <v>0</v>
      </c>
      <c r="BN100" s="123">
        <v>0</v>
      </c>
      <c r="BO100" s="120">
        <v>0</v>
      </c>
      <c r="BP100" s="123">
        <v>0</v>
      </c>
      <c r="BQ100" s="120">
        <v>2</v>
      </c>
      <c r="BR100" s="123">
        <v>100</v>
      </c>
      <c r="BS100" s="120">
        <v>2</v>
      </c>
      <c r="BT100" s="2"/>
      <c r="BU100" s="3"/>
      <c r="BV100" s="3"/>
      <c r="BW100" s="3"/>
      <c r="BX100" s="3"/>
    </row>
    <row r="101" spans="1:76" ht="15">
      <c r="A101" s="65" t="s">
        <v>306</v>
      </c>
      <c r="B101" s="66"/>
      <c r="C101" s="66" t="s">
        <v>64</v>
      </c>
      <c r="D101" s="67">
        <v>163.1869915586777</v>
      </c>
      <c r="E101" s="69"/>
      <c r="F101" s="101" t="s">
        <v>1151</v>
      </c>
      <c r="G101" s="66"/>
      <c r="H101" s="70" t="s">
        <v>306</v>
      </c>
      <c r="I101" s="71"/>
      <c r="J101" s="71"/>
      <c r="K101" s="70" t="s">
        <v>1352</v>
      </c>
      <c r="L101" s="74">
        <v>1</v>
      </c>
      <c r="M101" s="75">
        <v>9360.3779296875</v>
      </c>
      <c r="N101" s="75">
        <v>819.1271362304688</v>
      </c>
      <c r="O101" s="76"/>
      <c r="P101" s="77"/>
      <c r="Q101" s="77"/>
      <c r="R101" s="87"/>
      <c r="S101" s="48">
        <v>1</v>
      </c>
      <c r="T101" s="48">
        <v>2</v>
      </c>
      <c r="U101" s="49">
        <v>0</v>
      </c>
      <c r="V101" s="49">
        <v>1</v>
      </c>
      <c r="W101" s="49">
        <v>0</v>
      </c>
      <c r="X101" s="49">
        <v>0.999995</v>
      </c>
      <c r="Y101" s="49">
        <v>0</v>
      </c>
      <c r="Z101" s="49">
        <v>0</v>
      </c>
      <c r="AA101" s="72">
        <v>101</v>
      </c>
      <c r="AB101" s="72"/>
      <c r="AC101" s="73"/>
      <c r="AD101" s="79" t="s">
        <v>876</v>
      </c>
      <c r="AE101" s="79">
        <v>34</v>
      </c>
      <c r="AF101" s="79">
        <v>75</v>
      </c>
      <c r="AG101" s="79">
        <v>15</v>
      </c>
      <c r="AH101" s="79">
        <v>419</v>
      </c>
      <c r="AI101" s="79"/>
      <c r="AJ101" s="79"/>
      <c r="AK101" s="79" t="s">
        <v>753</v>
      </c>
      <c r="AL101" s="79"/>
      <c r="AM101" s="79"/>
      <c r="AN101" s="81">
        <v>41839.53144675926</v>
      </c>
      <c r="AO101" s="83" t="s">
        <v>1122</v>
      </c>
      <c r="AP101" s="79" t="b">
        <v>1</v>
      </c>
      <c r="AQ101" s="79" t="b">
        <v>0</v>
      </c>
      <c r="AR101" s="79" t="b">
        <v>0</v>
      </c>
      <c r="AS101" s="79" t="s">
        <v>742</v>
      </c>
      <c r="AT101" s="79">
        <v>0</v>
      </c>
      <c r="AU101" s="83" t="s">
        <v>1128</v>
      </c>
      <c r="AV101" s="79" t="b">
        <v>0</v>
      </c>
      <c r="AW101" s="79" t="s">
        <v>1152</v>
      </c>
      <c r="AX101" s="83" t="s">
        <v>1251</v>
      </c>
      <c r="AY101" s="79" t="s">
        <v>66</v>
      </c>
      <c r="AZ101" s="79" t="str">
        <f>REPLACE(INDEX(GroupVertices[Group],MATCH(Vertices[[#This Row],[Vertex]],GroupVertices[Vertex],0)),1,1,"")</f>
        <v>11</v>
      </c>
      <c r="BA101" s="48"/>
      <c r="BB101" s="48"/>
      <c r="BC101" s="48"/>
      <c r="BD101" s="48"/>
      <c r="BE101" s="48" t="s">
        <v>396</v>
      </c>
      <c r="BF101" s="48" t="s">
        <v>396</v>
      </c>
      <c r="BG101" s="120" t="s">
        <v>1593</v>
      </c>
      <c r="BH101" s="120" t="s">
        <v>1593</v>
      </c>
      <c r="BI101" s="120" t="s">
        <v>1661</v>
      </c>
      <c r="BJ101" s="120" t="s">
        <v>1661</v>
      </c>
      <c r="BK101" s="120">
        <v>0</v>
      </c>
      <c r="BL101" s="123">
        <v>0</v>
      </c>
      <c r="BM101" s="120">
        <v>0</v>
      </c>
      <c r="BN101" s="123">
        <v>0</v>
      </c>
      <c r="BO101" s="120">
        <v>0</v>
      </c>
      <c r="BP101" s="123">
        <v>0</v>
      </c>
      <c r="BQ101" s="120">
        <v>4</v>
      </c>
      <c r="BR101" s="123">
        <v>100</v>
      </c>
      <c r="BS101" s="120">
        <v>4</v>
      </c>
      <c r="BT101" s="2"/>
      <c r="BU101" s="3"/>
      <c r="BV101" s="3"/>
      <c r="BW101" s="3"/>
      <c r="BX101" s="3"/>
    </row>
    <row r="102" spans="1:76" ht="15">
      <c r="A102" s="65" t="s">
        <v>307</v>
      </c>
      <c r="B102" s="66"/>
      <c r="C102" s="66" t="s">
        <v>64</v>
      </c>
      <c r="D102" s="67">
        <v>162.88222345577398</v>
      </c>
      <c r="E102" s="69"/>
      <c r="F102" s="101" t="s">
        <v>490</v>
      </c>
      <c r="G102" s="66"/>
      <c r="H102" s="70" t="s">
        <v>307</v>
      </c>
      <c r="I102" s="71"/>
      <c r="J102" s="71"/>
      <c r="K102" s="70" t="s">
        <v>1353</v>
      </c>
      <c r="L102" s="74">
        <v>1</v>
      </c>
      <c r="M102" s="75">
        <v>1485.2529296875</v>
      </c>
      <c r="N102" s="75">
        <v>3399.377685546875</v>
      </c>
      <c r="O102" s="76"/>
      <c r="P102" s="77"/>
      <c r="Q102" s="77"/>
      <c r="R102" s="87"/>
      <c r="S102" s="48">
        <v>1</v>
      </c>
      <c r="T102" s="48">
        <v>1</v>
      </c>
      <c r="U102" s="49">
        <v>0</v>
      </c>
      <c r="V102" s="49">
        <v>0</v>
      </c>
      <c r="W102" s="49">
        <v>0</v>
      </c>
      <c r="X102" s="49">
        <v>0.999995</v>
      </c>
      <c r="Y102" s="49">
        <v>0</v>
      </c>
      <c r="Z102" s="49" t="s">
        <v>2071</v>
      </c>
      <c r="AA102" s="72">
        <v>102</v>
      </c>
      <c r="AB102" s="72"/>
      <c r="AC102" s="73"/>
      <c r="AD102" s="79" t="s">
        <v>877</v>
      </c>
      <c r="AE102" s="79">
        <v>243</v>
      </c>
      <c r="AF102" s="79">
        <v>56</v>
      </c>
      <c r="AG102" s="79">
        <v>34</v>
      </c>
      <c r="AH102" s="79">
        <v>3</v>
      </c>
      <c r="AI102" s="79"/>
      <c r="AJ102" s="79"/>
      <c r="AK102" s="79" t="s">
        <v>980</v>
      </c>
      <c r="AL102" s="79"/>
      <c r="AM102" s="79"/>
      <c r="AN102" s="81">
        <v>41337.158425925925</v>
      </c>
      <c r="AO102" s="79"/>
      <c r="AP102" s="79" t="b">
        <v>0</v>
      </c>
      <c r="AQ102" s="79" t="b">
        <v>0</v>
      </c>
      <c r="AR102" s="79" t="b">
        <v>1</v>
      </c>
      <c r="AS102" s="79" t="s">
        <v>744</v>
      </c>
      <c r="AT102" s="79">
        <v>0</v>
      </c>
      <c r="AU102" s="83" t="s">
        <v>1128</v>
      </c>
      <c r="AV102" s="79" t="b">
        <v>0</v>
      </c>
      <c r="AW102" s="79" t="s">
        <v>1152</v>
      </c>
      <c r="AX102" s="83" t="s">
        <v>1252</v>
      </c>
      <c r="AY102" s="79" t="s">
        <v>66</v>
      </c>
      <c r="AZ102" s="79" t="str">
        <f>REPLACE(INDEX(GroupVertices[Group],MATCH(Vertices[[#This Row],[Vertex]],GroupVertices[Vertex],0)),1,1,"")</f>
        <v>2</v>
      </c>
      <c r="BA102" s="48" t="s">
        <v>373</v>
      </c>
      <c r="BB102" s="48" t="s">
        <v>373</v>
      </c>
      <c r="BC102" s="48" t="s">
        <v>376</v>
      </c>
      <c r="BD102" s="48" t="s">
        <v>376</v>
      </c>
      <c r="BE102" s="48" t="s">
        <v>397</v>
      </c>
      <c r="BF102" s="48" t="s">
        <v>397</v>
      </c>
      <c r="BG102" s="120" t="s">
        <v>1791</v>
      </c>
      <c r="BH102" s="120" t="s">
        <v>1791</v>
      </c>
      <c r="BI102" s="120" t="s">
        <v>1832</v>
      </c>
      <c r="BJ102" s="120" t="s">
        <v>1832</v>
      </c>
      <c r="BK102" s="120">
        <v>0</v>
      </c>
      <c r="BL102" s="123">
        <v>0</v>
      </c>
      <c r="BM102" s="120">
        <v>0</v>
      </c>
      <c r="BN102" s="123">
        <v>0</v>
      </c>
      <c r="BO102" s="120">
        <v>0</v>
      </c>
      <c r="BP102" s="123">
        <v>0</v>
      </c>
      <c r="BQ102" s="120">
        <v>2</v>
      </c>
      <c r="BR102" s="123">
        <v>100</v>
      </c>
      <c r="BS102" s="120">
        <v>2</v>
      </c>
      <c r="BT102" s="2"/>
      <c r="BU102" s="3"/>
      <c r="BV102" s="3"/>
      <c r="BW102" s="3"/>
      <c r="BX102" s="3"/>
    </row>
    <row r="103" spans="1:76" ht="15">
      <c r="A103" s="88" t="s">
        <v>308</v>
      </c>
      <c r="B103" s="89"/>
      <c r="C103" s="89" t="s">
        <v>64</v>
      </c>
      <c r="D103" s="90">
        <v>165.03164060256876</v>
      </c>
      <c r="E103" s="91"/>
      <c r="F103" s="102" t="s">
        <v>491</v>
      </c>
      <c r="G103" s="89"/>
      <c r="H103" s="92" t="s">
        <v>308</v>
      </c>
      <c r="I103" s="93"/>
      <c r="J103" s="93"/>
      <c r="K103" s="92" t="s">
        <v>1354</v>
      </c>
      <c r="L103" s="94">
        <v>825.1425150126391</v>
      </c>
      <c r="M103" s="95">
        <v>5877.26513671875</v>
      </c>
      <c r="N103" s="95">
        <v>6440.03369140625</v>
      </c>
      <c r="O103" s="96"/>
      <c r="P103" s="97"/>
      <c r="Q103" s="97"/>
      <c r="R103" s="98"/>
      <c r="S103" s="48">
        <v>0</v>
      </c>
      <c r="T103" s="48">
        <v>2</v>
      </c>
      <c r="U103" s="49">
        <v>241</v>
      </c>
      <c r="V103" s="49">
        <v>0.003509</v>
      </c>
      <c r="W103" s="49">
        <v>0.003997</v>
      </c>
      <c r="X103" s="49">
        <v>0.754535</v>
      </c>
      <c r="Y103" s="49">
        <v>0</v>
      </c>
      <c r="Z103" s="49">
        <v>0</v>
      </c>
      <c r="AA103" s="99">
        <v>103</v>
      </c>
      <c r="AB103" s="99"/>
      <c r="AC103" s="100"/>
      <c r="AD103" s="79" t="s">
        <v>878</v>
      </c>
      <c r="AE103" s="79">
        <v>286</v>
      </c>
      <c r="AF103" s="79">
        <v>190</v>
      </c>
      <c r="AG103" s="79">
        <v>4613</v>
      </c>
      <c r="AH103" s="79">
        <v>4869</v>
      </c>
      <c r="AI103" s="79"/>
      <c r="AJ103" s="79" t="s">
        <v>961</v>
      </c>
      <c r="AK103" s="79"/>
      <c r="AL103" s="79"/>
      <c r="AM103" s="79"/>
      <c r="AN103" s="81">
        <v>43201.70481481482</v>
      </c>
      <c r="AO103" s="83" t="s">
        <v>1123</v>
      </c>
      <c r="AP103" s="79" t="b">
        <v>1</v>
      </c>
      <c r="AQ103" s="79" t="b">
        <v>0</v>
      </c>
      <c r="AR103" s="79" t="b">
        <v>1</v>
      </c>
      <c r="AS103" s="79" t="s">
        <v>742</v>
      </c>
      <c r="AT103" s="79">
        <v>0</v>
      </c>
      <c r="AU103" s="79"/>
      <c r="AV103" s="79" t="b">
        <v>0</v>
      </c>
      <c r="AW103" s="79" t="s">
        <v>1152</v>
      </c>
      <c r="AX103" s="83" t="s">
        <v>1253</v>
      </c>
      <c r="AY103" s="79" t="s">
        <v>66</v>
      </c>
      <c r="AZ103" s="79" t="str">
        <f>REPLACE(INDEX(GroupVertices[Group],MATCH(Vertices[[#This Row],[Vertex]],GroupVertices[Vertex],0)),1,1,"")</f>
        <v>4</v>
      </c>
      <c r="BA103" s="48"/>
      <c r="BB103" s="48"/>
      <c r="BC103" s="48"/>
      <c r="BD103" s="48"/>
      <c r="BE103" s="48"/>
      <c r="BF103" s="48"/>
      <c r="BG103" s="120" t="s">
        <v>1792</v>
      </c>
      <c r="BH103" s="120" t="s">
        <v>1805</v>
      </c>
      <c r="BI103" s="120" t="s">
        <v>1833</v>
      </c>
      <c r="BJ103" s="120" t="s">
        <v>1833</v>
      </c>
      <c r="BK103" s="120">
        <v>0</v>
      </c>
      <c r="BL103" s="123">
        <v>0</v>
      </c>
      <c r="BM103" s="120">
        <v>0</v>
      </c>
      <c r="BN103" s="123">
        <v>0</v>
      </c>
      <c r="BO103" s="120">
        <v>0</v>
      </c>
      <c r="BP103" s="123">
        <v>0</v>
      </c>
      <c r="BQ103" s="120">
        <v>70</v>
      </c>
      <c r="BR103" s="123">
        <v>100</v>
      </c>
      <c r="BS103" s="120">
        <v>70</v>
      </c>
      <c r="BT103" s="2"/>
      <c r="BU103" s="3"/>
      <c r="BV103" s="3"/>
      <c r="BW103" s="3"/>
      <c r="BX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hyperlinks>
    <hyperlink ref="AL4" r:id="rId1" display="https://t.co/tOYrYuHzLI"/>
    <hyperlink ref="AL5" r:id="rId2" display="https://t.co/0PgwZyQRq7"/>
    <hyperlink ref="AL9" r:id="rId3" display="https://t.co/N2Ejwv84Ks"/>
    <hyperlink ref="AL13" r:id="rId4" display="https://t.co/TqVWo6SFdM"/>
    <hyperlink ref="AL16" r:id="rId5" display="https://t.co/RdG5RawZ5Y"/>
    <hyperlink ref="AL20" r:id="rId6" display="https://t.co/iAPuPH6sEe"/>
    <hyperlink ref="AL21" r:id="rId7" display="https://t.co/Y7ybbhEGSk"/>
    <hyperlink ref="AL22" r:id="rId8" display="https://t.co/ZhGwDNPKW2"/>
    <hyperlink ref="AL28" r:id="rId9" display="https://t.co/lHSSfBooPy"/>
    <hyperlink ref="AL31" r:id="rId10" display="http://t.co/coDz4TNgFD"/>
    <hyperlink ref="AL32" r:id="rId11" display="https://t.co/zFgJcoqBYQ"/>
    <hyperlink ref="AL33" r:id="rId12" display="https://t.co/NMQ9rDKPob"/>
    <hyperlink ref="AL35" r:id="rId13" display="https://t.co/LyJwrhfHmM"/>
    <hyperlink ref="AL43" r:id="rId14" display="https://t.co/iMQaIxR3X7"/>
    <hyperlink ref="AL44" r:id="rId15" display="https://t.co/Jre6CWblZh"/>
    <hyperlink ref="AL45" r:id="rId16" display="https://t.co/uVmYRKWGJe"/>
    <hyperlink ref="AL53" r:id="rId17" display="https://t.co/JmI3RFf3Uj"/>
    <hyperlink ref="AL55" r:id="rId18" display="https://t.co/L7aAB1dDH0"/>
    <hyperlink ref="AL57" r:id="rId19" display="https://t.co/6XQWoH8pGw"/>
    <hyperlink ref="AL61" r:id="rId20" display="https://t.co/OM2HrNvIO9"/>
    <hyperlink ref="AL64" r:id="rId21" display="https://t.co/8QDzfy2iH2"/>
    <hyperlink ref="AL65" r:id="rId22" display="https://t.co/R4hOvgZJvv"/>
    <hyperlink ref="AL66" r:id="rId23" display="https://t.co/EeSiy0ANEH"/>
    <hyperlink ref="AL67" r:id="rId24" display="https://t.co/90WP2rKE2b"/>
    <hyperlink ref="AL68" r:id="rId25" display="https://t.co/Ty9U4TshHL"/>
    <hyperlink ref="AL69" r:id="rId26" display="https://t.co/MEAp6Q1bWA"/>
    <hyperlink ref="AL70" r:id="rId27" display="https://t.co/Y20pDDlYjt"/>
    <hyperlink ref="AL73" r:id="rId28" display="https://t.co/A1bwlhRtz1"/>
    <hyperlink ref="AL74" r:id="rId29" display="https://t.co/SgHoKF5Pq3"/>
    <hyperlink ref="AL80" r:id="rId30" display="https://t.co/4OiWzyXFoZ"/>
    <hyperlink ref="AL83" r:id="rId31" display="https://t.co/SCsmzYshZo"/>
    <hyperlink ref="AL85" r:id="rId32" display="https://t.co/awsAHzepmM"/>
    <hyperlink ref="AL86" r:id="rId33" display="http://t.co/KPYVHor0J9"/>
    <hyperlink ref="AL87" r:id="rId34" display="https://t.co/b8XofA5Xff"/>
    <hyperlink ref="AL90" r:id="rId35" display="https://t.co/jrct3LhCYp"/>
    <hyperlink ref="AL95" r:id="rId36" display="http://t.co/dPRAyUESTA"/>
    <hyperlink ref="AL96" r:id="rId37" display="http://t.co/6STYw52hqw"/>
    <hyperlink ref="AL97" r:id="rId38" display="http://t.co/RRecP2HJD5"/>
    <hyperlink ref="AO3" r:id="rId39" display="https://pbs.twimg.com/profile_banners/2819838570/1431212413"/>
    <hyperlink ref="AO4" r:id="rId40" display="https://pbs.twimg.com/profile_banners/1073276165337505792/1547840216"/>
    <hyperlink ref="AO5" r:id="rId41" display="https://pbs.twimg.com/profile_banners/493218512/1548101687"/>
    <hyperlink ref="AO6" r:id="rId42" display="https://pbs.twimg.com/profile_banners/4421916674/1544775734"/>
    <hyperlink ref="AO7" r:id="rId43" display="https://pbs.twimg.com/profile_banners/913092412586758145/1545660465"/>
    <hyperlink ref="AO8" r:id="rId44" display="https://pbs.twimg.com/profile_banners/850755569933664256/1547298928"/>
    <hyperlink ref="AO9" r:id="rId45" display="https://pbs.twimg.com/profile_banners/749455063660232704/1552282355"/>
    <hyperlink ref="AO10" r:id="rId46" display="https://pbs.twimg.com/profile_banners/962413825336270849/1555060645"/>
    <hyperlink ref="AO11" r:id="rId47" display="https://pbs.twimg.com/profile_banners/894885057139265536/1519139947"/>
    <hyperlink ref="AO12" r:id="rId48" display="https://pbs.twimg.com/profile_banners/991086599206199296/1545144839"/>
    <hyperlink ref="AO13" r:id="rId49" display="https://pbs.twimg.com/profile_banners/835622730754109441/1554766675"/>
    <hyperlink ref="AO16" r:id="rId50" display="https://pbs.twimg.com/profile_banners/991479197313810432/1554416994"/>
    <hyperlink ref="AO17" r:id="rId51" display="https://pbs.twimg.com/profile_banners/2939289751/1551797962"/>
    <hyperlink ref="AO18" r:id="rId52" display="https://pbs.twimg.com/profile_banners/776127294/1463418986"/>
    <hyperlink ref="AO19" r:id="rId53" display="https://pbs.twimg.com/profile_banners/843944326682021888/1508343493"/>
    <hyperlink ref="AO20" r:id="rId54" display="https://pbs.twimg.com/profile_banners/705113534414323713/1536575778"/>
    <hyperlink ref="AO21" r:id="rId55" display="https://pbs.twimg.com/profile_banners/877554697887985664/1540467817"/>
    <hyperlink ref="AO22" r:id="rId56" display="https://pbs.twimg.com/profile_banners/1114834158776455169/1554640453"/>
    <hyperlink ref="AO23" r:id="rId57" display="https://pbs.twimg.com/profile_banners/997556270356942851/1553415438"/>
    <hyperlink ref="AO24" r:id="rId58" display="https://pbs.twimg.com/profile_banners/1455929540/1546358410"/>
    <hyperlink ref="AO25" r:id="rId59" display="https://pbs.twimg.com/profile_banners/986592662554923009/1547361475"/>
    <hyperlink ref="AO26" r:id="rId60" display="https://pbs.twimg.com/profile_banners/84591950/1546254394"/>
    <hyperlink ref="AO28" r:id="rId61" display="https://pbs.twimg.com/profile_banners/1041579668942409729/1550528927"/>
    <hyperlink ref="AO29" r:id="rId62" display="https://pbs.twimg.com/profile_banners/1089578044870803457/1555084858"/>
    <hyperlink ref="AO30" r:id="rId63" display="https://pbs.twimg.com/profile_banners/921763702701002755/1515317479"/>
    <hyperlink ref="AO31" r:id="rId64" display="https://pbs.twimg.com/profile_banners/3267041540/1523134084"/>
    <hyperlink ref="AO32" r:id="rId65" display="https://pbs.twimg.com/profile_banners/490285847/1547957157"/>
    <hyperlink ref="AO34" r:id="rId66" display="https://pbs.twimg.com/profile_banners/180103090/1512313071"/>
    <hyperlink ref="AO35" r:id="rId67" display="https://pbs.twimg.com/profile_banners/368793151/1451492720"/>
    <hyperlink ref="AO36" r:id="rId68" display="https://pbs.twimg.com/profile_banners/336627943/1549956956"/>
    <hyperlink ref="AO37" r:id="rId69" display="https://pbs.twimg.com/profile_banners/366518992/1523743813"/>
    <hyperlink ref="AO38" r:id="rId70" display="https://pbs.twimg.com/profile_banners/85649772/1458976598"/>
    <hyperlink ref="AO39" r:id="rId71" display="https://pbs.twimg.com/profile_banners/788789758445117440/1549174696"/>
    <hyperlink ref="AO40" r:id="rId72" display="https://pbs.twimg.com/profile_banners/2989469700/1466283270"/>
    <hyperlink ref="AO41" r:id="rId73" display="https://pbs.twimg.com/profile_banners/267161393/1356788358"/>
    <hyperlink ref="AO42" r:id="rId74" display="https://pbs.twimg.com/profile_banners/273041401/1521903969"/>
    <hyperlink ref="AO43" r:id="rId75" display="https://pbs.twimg.com/profile_banners/15947602/1528852233"/>
    <hyperlink ref="AO44" r:id="rId76" display="https://pbs.twimg.com/profile_banners/200433344/1539575392"/>
    <hyperlink ref="AO45" r:id="rId77" display="https://pbs.twimg.com/profile_banners/752979009626136577/1504296961"/>
    <hyperlink ref="AO46" r:id="rId78" display="https://pbs.twimg.com/profile_banners/894535675713921024/1549524518"/>
    <hyperlink ref="AO50" r:id="rId79" display="https://pbs.twimg.com/profile_banners/1479375236/1457380623"/>
    <hyperlink ref="AO53" r:id="rId80" display="https://pbs.twimg.com/profile_banners/94616246/1404757900"/>
    <hyperlink ref="AO55" r:id="rId81" display="https://pbs.twimg.com/profile_banners/124699949/1457672478"/>
    <hyperlink ref="AO56" r:id="rId82" display="https://pbs.twimg.com/profile_banners/1026270565064224768/1553631262"/>
    <hyperlink ref="AO57" r:id="rId83" display="https://pbs.twimg.com/profile_banners/226968636/1489667747"/>
    <hyperlink ref="AO58" r:id="rId84" display="https://pbs.twimg.com/profile_banners/1109793341263228929/1553459374"/>
    <hyperlink ref="AO59" r:id="rId85" display="https://pbs.twimg.com/profile_banners/1457723701/1412688150"/>
    <hyperlink ref="AO60" r:id="rId86" display="https://pbs.twimg.com/profile_banners/736862333847343105/1549220760"/>
    <hyperlink ref="AO61" r:id="rId87" display="https://pbs.twimg.com/profile_banners/1045957195681214464/1538210855"/>
    <hyperlink ref="AO62" r:id="rId88" display="https://pbs.twimg.com/profile_banners/1033099283795456000/1535145720"/>
    <hyperlink ref="AO63" r:id="rId89" display="https://pbs.twimg.com/profile_banners/620113434/1476113783"/>
    <hyperlink ref="AO64" r:id="rId90" display="https://pbs.twimg.com/profile_banners/70232059/1482081369"/>
    <hyperlink ref="AO65" r:id="rId91" display="https://pbs.twimg.com/profile_banners/1055732648/1517854588"/>
    <hyperlink ref="AO66" r:id="rId92" display="https://pbs.twimg.com/profile_banners/870046609077403649/1553986903"/>
    <hyperlink ref="AO67" r:id="rId93" display="https://pbs.twimg.com/profile_banners/517298538/1552330849"/>
    <hyperlink ref="AO68" r:id="rId94" display="https://pbs.twimg.com/profile_banners/779724384240009216/1554743471"/>
    <hyperlink ref="AO69" r:id="rId95" display="https://pbs.twimg.com/profile_banners/4317502156/1554650585"/>
    <hyperlink ref="AO70" r:id="rId96" display="https://pbs.twimg.com/profile_banners/1078235314731118592/1554787517"/>
    <hyperlink ref="AO71" r:id="rId97" display="https://pbs.twimg.com/profile_banners/916993089016909825/1551971657"/>
    <hyperlink ref="AO72" r:id="rId98" display="https://pbs.twimg.com/profile_banners/1567635798/1467541903"/>
    <hyperlink ref="AO73" r:id="rId99" display="https://pbs.twimg.com/profile_banners/1115931889892769794/1554894239"/>
    <hyperlink ref="AO75" r:id="rId100" display="https://pbs.twimg.com/profile_banners/814579480266149888/1497972146"/>
    <hyperlink ref="AO76" r:id="rId101" display="https://pbs.twimg.com/profile_banners/915281971235966977/1546186010"/>
    <hyperlink ref="AO77" r:id="rId102" display="https://pbs.twimg.com/profile_banners/295086635/1542113720"/>
    <hyperlink ref="AO78" r:id="rId103" display="https://pbs.twimg.com/profile_banners/1012394657895079937/1553083283"/>
    <hyperlink ref="AO79" r:id="rId104" display="https://pbs.twimg.com/profile_banners/891898236033806336/1547566448"/>
    <hyperlink ref="AO80" r:id="rId105" display="https://pbs.twimg.com/profile_banners/801945772606574592/1543944970"/>
    <hyperlink ref="AO82" r:id="rId106" display="https://pbs.twimg.com/profile_banners/1110503233661865984/1554985782"/>
    <hyperlink ref="AO83" r:id="rId107" display="https://pbs.twimg.com/profile_banners/1058623202904207360/1554918729"/>
    <hyperlink ref="AO85" r:id="rId108" display="https://pbs.twimg.com/profile_banners/861460630850740224/1554226776"/>
    <hyperlink ref="AO87" r:id="rId109" display="https://pbs.twimg.com/profile_banners/1086153892218499072/1551792648"/>
    <hyperlink ref="AO88" r:id="rId110" display="https://pbs.twimg.com/profile_banners/778287882079535104/1474480285"/>
    <hyperlink ref="AO89" r:id="rId111" display="https://pbs.twimg.com/profile_banners/719230871400792064/1555043302"/>
    <hyperlink ref="AO90" r:id="rId112" display="https://pbs.twimg.com/profile_banners/36214472/1480457503"/>
    <hyperlink ref="AO91" r:id="rId113" display="https://pbs.twimg.com/profile_banners/482263549/1515676299"/>
    <hyperlink ref="AO92" r:id="rId114" display="https://pbs.twimg.com/profile_banners/1035567337/1538078484"/>
    <hyperlink ref="AO93" r:id="rId115" display="https://pbs.twimg.com/profile_banners/1116065168654467074/1554926140"/>
    <hyperlink ref="AO94" r:id="rId116" display="https://pbs.twimg.com/profile_banners/1068208482892042242/1552201437"/>
    <hyperlink ref="AO95" r:id="rId117" display="https://pbs.twimg.com/profile_banners/878449783/1377431931"/>
    <hyperlink ref="AO96" r:id="rId118" display="https://pbs.twimg.com/profile_banners/394011241/1488023574"/>
    <hyperlink ref="AO97" r:id="rId119" display="https://pbs.twimg.com/profile_banners/143742312/1496229737"/>
    <hyperlink ref="AO98" r:id="rId120" display="https://pbs.twimg.com/profile_banners/566458548/1543844938"/>
    <hyperlink ref="AO99" r:id="rId121" display="https://pbs.twimg.com/profile_banners/1071702437298360321/1548495035"/>
    <hyperlink ref="AO100" r:id="rId122" display="https://pbs.twimg.com/profile_banners/3022360238/1538806226"/>
    <hyperlink ref="AO101" r:id="rId123" display="https://pbs.twimg.com/profile_banners/2717724369/1491464276"/>
    <hyperlink ref="AO103" r:id="rId124" display="https://pbs.twimg.com/profile_banners/984112574055833601/1555087805"/>
    <hyperlink ref="AU3" r:id="rId125" display="http://abs.twimg.com/images/themes/theme1/bg.png"/>
    <hyperlink ref="AU5" r:id="rId126" display="http://abs.twimg.com/images/themes/theme10/bg.gif"/>
    <hyperlink ref="AU6" r:id="rId127" display="http://abs.twimg.com/images/themes/theme1/bg.png"/>
    <hyperlink ref="AU13" r:id="rId128" display="http://abs.twimg.com/images/themes/theme1/bg.png"/>
    <hyperlink ref="AU16" r:id="rId129" display="http://abs.twimg.com/images/themes/theme1/bg.png"/>
    <hyperlink ref="AU17" r:id="rId130" display="http://abs.twimg.com/images/themes/theme1/bg.png"/>
    <hyperlink ref="AU18" r:id="rId131" display="http://abs.twimg.com/images/themes/theme19/bg.gif"/>
    <hyperlink ref="AU20" r:id="rId132" display="http://abs.twimg.com/images/themes/theme1/bg.png"/>
    <hyperlink ref="AU21" r:id="rId133" display="http://abs.twimg.com/images/themes/theme1/bg.png"/>
    <hyperlink ref="AU23" r:id="rId134" display="http://abs.twimg.com/images/themes/theme1/bg.png"/>
    <hyperlink ref="AU24" r:id="rId135" display="http://abs.twimg.com/images/themes/theme13/bg.gif"/>
    <hyperlink ref="AU26" r:id="rId136" display="http://abs.twimg.com/images/themes/theme4/bg.gif"/>
    <hyperlink ref="AU27" r:id="rId137" display="http://abs.twimg.com/images/themes/theme1/bg.png"/>
    <hyperlink ref="AU31" r:id="rId138" display="http://abs.twimg.com/images/themes/theme1/bg.png"/>
    <hyperlink ref="AU32" r:id="rId139" display="http://abs.twimg.com/images/themes/theme14/bg.gif"/>
    <hyperlink ref="AU33" r:id="rId140" display="http://abs.twimg.com/images/themes/theme1/bg.png"/>
    <hyperlink ref="AU34" r:id="rId141" display="http://abs.twimg.com/images/themes/theme12/bg.gif"/>
    <hyperlink ref="AU35" r:id="rId142" display="http://abs.twimg.com/images/themes/theme1/bg.png"/>
    <hyperlink ref="AU36" r:id="rId143" display="http://abs.twimg.com/images/themes/theme11/bg.gif"/>
    <hyperlink ref="AU37" r:id="rId144" display="http://abs.twimg.com/images/themes/theme9/bg.gif"/>
    <hyperlink ref="AU38" r:id="rId145" display="http://abs.twimg.com/images/themes/theme1/bg.png"/>
    <hyperlink ref="AU40" r:id="rId146" display="http://abs.twimg.com/images/themes/theme1/bg.png"/>
    <hyperlink ref="AU41" r:id="rId147" display="http://abs.twimg.com/images/themes/theme1/bg.png"/>
    <hyperlink ref="AU42" r:id="rId148" display="http://abs.twimg.com/images/themes/theme1/bg.png"/>
    <hyperlink ref="AU43" r:id="rId149" display="http://abs.twimg.com/images/themes/theme5/bg.gif"/>
    <hyperlink ref="AU44" r:id="rId150" display="http://abs.twimg.com/images/themes/theme1/bg.png"/>
    <hyperlink ref="AU45" r:id="rId151" display="http://abs.twimg.com/images/themes/theme1/bg.png"/>
    <hyperlink ref="AU48" r:id="rId152" display="http://abs.twimg.com/images/themes/theme1/bg.png"/>
    <hyperlink ref="AU49" r:id="rId153" display="http://abs.twimg.com/images/themes/theme1/bg.png"/>
    <hyperlink ref="AU50" r:id="rId154" display="http://abs.twimg.com/images/themes/theme1/bg.png"/>
    <hyperlink ref="AU53" r:id="rId155" display="http://abs.twimg.com/images/themes/theme14/bg.gif"/>
    <hyperlink ref="AU54" r:id="rId156" display="http://abs.twimg.com/images/themes/theme1/bg.png"/>
    <hyperlink ref="AU55" r:id="rId157" display="http://abs.twimg.com/images/themes/theme3/bg.gif"/>
    <hyperlink ref="AU57" r:id="rId158" display="http://abs.twimg.com/images/themes/theme9/bg.gif"/>
    <hyperlink ref="AU59" r:id="rId159" display="http://abs.twimg.com/images/themes/theme1/bg.png"/>
    <hyperlink ref="AU60" r:id="rId160" display="http://abs.twimg.com/images/themes/theme1/bg.png"/>
    <hyperlink ref="AU63" r:id="rId161" display="http://abs.twimg.com/images/themes/theme9/bg.gif"/>
    <hyperlink ref="AU64" r:id="rId162" display="http://abs.twimg.com/images/themes/theme14/bg.gif"/>
    <hyperlink ref="AU65" r:id="rId163" display="http://abs.twimg.com/images/themes/theme3/bg.gif"/>
    <hyperlink ref="AU67" r:id="rId164" display="http://abs.twimg.com/images/themes/theme1/bg.png"/>
    <hyperlink ref="AU69" r:id="rId165" display="http://abs.twimg.com/images/themes/theme1/bg.png"/>
    <hyperlink ref="AU72" r:id="rId166" display="http://abs.twimg.com/images/themes/theme1/bg.png"/>
    <hyperlink ref="AU73" r:id="rId167" display="http://abs.twimg.com/images/themes/theme1/bg.png"/>
    <hyperlink ref="AU77" r:id="rId168" display="http://abs.twimg.com/images/themes/theme1/bg.png"/>
    <hyperlink ref="AU80" r:id="rId169" display="http://abs.twimg.com/images/themes/theme1/bg.png"/>
    <hyperlink ref="AU81" r:id="rId170" display="http://abs.twimg.com/images/themes/theme1/bg.png"/>
    <hyperlink ref="AU83" r:id="rId171" display="http://abs.twimg.com/images/themes/theme1/bg.png"/>
    <hyperlink ref="AU86" r:id="rId172" display="http://abs.twimg.com/images/themes/theme1/bg.png"/>
    <hyperlink ref="AU87" r:id="rId173" display="http://abs.twimg.com/images/themes/theme1/bg.png"/>
    <hyperlink ref="AU89" r:id="rId174" display="http://abs.twimg.com/images/themes/theme1/bg.png"/>
    <hyperlink ref="AU90" r:id="rId175" display="http://abs.twimg.com/images/themes/theme9/bg.gif"/>
    <hyperlink ref="AU91" r:id="rId176" display="http://abs.twimg.com/images/themes/theme1/bg.png"/>
    <hyperlink ref="AU92" r:id="rId177" display="http://abs.twimg.com/images/themes/theme10/bg.gif"/>
    <hyperlink ref="AU95" r:id="rId178" display="http://abs.twimg.com/images/themes/theme1/bg.png"/>
    <hyperlink ref="AU96" r:id="rId179" display="http://abs.twimg.com/images/themes/theme1/bg.png"/>
    <hyperlink ref="AU97" r:id="rId180" display="http://abs.twimg.com/images/themes/theme1/bg.png"/>
    <hyperlink ref="AU98" r:id="rId181" display="http://abs.twimg.com/images/themes/theme1/bg.png"/>
    <hyperlink ref="AU100" r:id="rId182" display="http://abs.twimg.com/images/themes/theme1/bg.png"/>
    <hyperlink ref="AU101" r:id="rId183" display="http://abs.twimg.com/images/themes/theme1/bg.png"/>
    <hyperlink ref="AU102" r:id="rId184" display="http://abs.twimg.com/images/themes/theme1/bg.png"/>
    <hyperlink ref="F3" r:id="rId185" display="http://pbs.twimg.com/profile_images/923202508104851456/HKa9CavF_normal.jpg"/>
    <hyperlink ref="F4" r:id="rId186" display="http://pbs.twimg.com/profile_images/1112367090566983680/BxHpl2JL_normal.jpg"/>
    <hyperlink ref="F5" r:id="rId187" display="http://pbs.twimg.com/profile_images/1109884689224028160/X9TcwszH_normal.jpg"/>
    <hyperlink ref="F6" r:id="rId188" display="http://pbs.twimg.com/profile_images/1085532272495742976/IY3GvzOQ_normal.jpg"/>
    <hyperlink ref="F7" r:id="rId189" display="http://pbs.twimg.com/profile_images/1113143319616471041/Wa_2ZrXs_normal.jpg"/>
    <hyperlink ref="F8" r:id="rId190" display="http://pbs.twimg.com/profile_images/1113465491316543488/_GmmXdIZ_normal.jpg"/>
    <hyperlink ref="F9" r:id="rId191" display="http://pbs.twimg.com/profile_images/1104976854803468288/yEZQ5YQj_normal.jpg"/>
    <hyperlink ref="F10" r:id="rId192" display="http://pbs.twimg.com/profile_images/1116633864670208000/GjIdM0Pk_normal.jpg"/>
    <hyperlink ref="F11" r:id="rId193" display="http://pbs.twimg.com/profile_images/1108127699124609026/poHCp8uS_normal.jpg"/>
    <hyperlink ref="F12" r:id="rId194" display="http://pbs.twimg.com/profile_images/1044876679393538048/f4buQtZ6_normal.jpg"/>
    <hyperlink ref="F13" r:id="rId195" display="http://pbs.twimg.com/profile_images/1115398423312834566/15rUiL1T_normal.jpg"/>
    <hyperlink ref="F14" r:id="rId196" display="http://pbs.twimg.com/profile_images/1115530468936392704/ODdzdqrB_normal.jpg"/>
    <hyperlink ref="F15" r:id="rId197" display="http://pbs.twimg.com/profile_images/681638555655909376/4d5y3J4z_normal.jpg"/>
    <hyperlink ref="F16" r:id="rId198" display="http://pbs.twimg.com/profile_images/1113396989301915650/0zGil1da_normal.jpg"/>
    <hyperlink ref="F17" r:id="rId199" display="http://pbs.twimg.com/profile_images/1115790977216602112/CVrTy3wo_normal.jpg"/>
    <hyperlink ref="F18" r:id="rId200" display="http://pbs.twimg.com/profile_images/947520620362850305/p8dYSByi_normal.jpg"/>
    <hyperlink ref="F19" r:id="rId201" display="http://pbs.twimg.com/profile_images/1114499259334897665/IXKvKNVi_normal.jpg"/>
    <hyperlink ref="F20" r:id="rId202" display="http://pbs.twimg.com/profile_images/1110798150934110209/c3LQ1XWc_normal.jpg"/>
    <hyperlink ref="F21" r:id="rId203" display="http://pbs.twimg.com/profile_images/1113343377146302465/TIIyCPug_normal.jpg"/>
    <hyperlink ref="F22" r:id="rId204" display="http://pbs.twimg.com/profile_images/1114868984661389312/hjUtHyID_normal.jpg"/>
    <hyperlink ref="F23" r:id="rId205" display="http://pbs.twimg.com/profile_images/1093450179859177473/ioFtmNrB_normal.jpg"/>
    <hyperlink ref="F24" r:id="rId206" display="http://pbs.twimg.com/profile_images/1082764255680696321/QylHnyzk_normal.jpg"/>
    <hyperlink ref="F25" r:id="rId207" display="http://pbs.twimg.com/profile_images/1079429946852941824/BYAQg-Ux_normal.jpg"/>
    <hyperlink ref="F26" r:id="rId208" display="http://pbs.twimg.com/profile_images/1084821850092433409/Ro3V8lFK_normal.jpg"/>
    <hyperlink ref="F27" r:id="rId209" display="http://abs.twimg.com/sticky/default_profile_images/default_profile_normal.png"/>
    <hyperlink ref="F28" r:id="rId210" display="http://pbs.twimg.com/profile_images/1115740047758770176/CQlVeZxb_normal.jpg"/>
    <hyperlink ref="F29" r:id="rId211" display="http://pbs.twimg.com/profile_images/1116732439475437571/iEVo0jAt_normal.jpg"/>
    <hyperlink ref="F30" r:id="rId212" display="http://pbs.twimg.com/profile_images/1110502653526794240/z1Yo4552_normal.jpg"/>
    <hyperlink ref="F31" r:id="rId213" display="http://pbs.twimg.com/profile_images/936621362843738112/5OXlQ5pY_normal.jpg"/>
    <hyperlink ref="F32" r:id="rId214" display="http://pbs.twimg.com/profile_images/1086836335242104838/h2_D9zQc_normal.jpg"/>
    <hyperlink ref="F33" r:id="rId215" display="http://pbs.twimg.com/profile_images/1107634249182691328/2xNNkcxe_normal.jpg"/>
    <hyperlink ref="F34" r:id="rId216" display="http://pbs.twimg.com/profile_images/1079453980575584256/H1oZDnw1_normal.jpg"/>
    <hyperlink ref="F35" r:id="rId217" display="http://pbs.twimg.com/profile_images/1095381419713544193/wlXcY-73_normal.jpg"/>
    <hyperlink ref="F36" r:id="rId218" display="http://pbs.twimg.com/profile_images/1114668149662679040/TCket1jD_normal.jpg"/>
    <hyperlink ref="F37" r:id="rId219" display="http://pbs.twimg.com/profile_images/1109898416279166976/RIDBMTOU_normal.jpg"/>
    <hyperlink ref="F38" r:id="rId220" display="http://pbs.twimg.com/profile_images/378800000531259856/ba0b3003f97024ae6e1365c37a069193_normal.jpeg"/>
    <hyperlink ref="F39" r:id="rId221" display="http://pbs.twimg.com/profile_images/1115206144086163456/7_Q0Unfs_normal.jpg"/>
    <hyperlink ref="F40" r:id="rId222" display="http://pbs.twimg.com/profile_images/1116046894726303750/jfb18_Rh_normal.jpg"/>
    <hyperlink ref="F41" r:id="rId223" display="http://pbs.twimg.com/profile_images/417930304297648128/Cew7C0Bo_normal.jpeg"/>
    <hyperlink ref="F42" r:id="rId224" display="http://pbs.twimg.com/profile_images/1058981494184701952/np7icSYE_normal.jpg"/>
    <hyperlink ref="F43" r:id="rId225" display="http://pbs.twimg.com/profile_images/1022604891686989824/a8g6lAK1_normal.jpg"/>
    <hyperlink ref="F44" r:id="rId226" display="http://pbs.twimg.com/profile_images/1104687278578913286/JFfAX8as_normal.jpg"/>
    <hyperlink ref="F45" r:id="rId227" display="http://pbs.twimg.com/profile_images/1111374671155478529/6uGxiPQW_normal.jpg"/>
    <hyperlink ref="F46" r:id="rId228" display="http://pbs.twimg.com/profile_images/1112629580026785792/AcihelcS_normal.jpg"/>
    <hyperlink ref="F47" r:id="rId229" display="http://pbs.twimg.com/profile_images/1104829014752092160/L9arGlvw_normal.jpg"/>
    <hyperlink ref="F48" r:id="rId230" display="http://pbs.twimg.com/profile_images/1061609812520304640/7fQ7AthK_normal.jpg"/>
    <hyperlink ref="F49" r:id="rId231" display="http://pbs.twimg.com/profile_images/447393480420376576/15vqIUi-_normal.jpeg"/>
    <hyperlink ref="F50" r:id="rId232" display="http://pbs.twimg.com/profile_images/1108469410568855552/jddnEpaZ_normal.jpg"/>
    <hyperlink ref="F51" r:id="rId233" display="http://abs.twimg.com/sticky/default_profile_images/default_profile_normal.png"/>
    <hyperlink ref="F52" r:id="rId234" display="http://pbs.twimg.com/profile_images/1084001254479663104/a5BnKISm_normal.jpg"/>
    <hyperlink ref="F53" r:id="rId235" display="http://pbs.twimg.com/profile_images/1054294533184331776/cuWIFsjA_normal.jpg"/>
    <hyperlink ref="F54" r:id="rId236" display="http://pbs.twimg.com/profile_images/871131446685163520/gya70wwV_normal.jpg"/>
    <hyperlink ref="F55" r:id="rId237" display="http://pbs.twimg.com/profile_images/947073130165620736/cAC4kkMX_normal.jpg"/>
    <hyperlink ref="F56" r:id="rId238" display="http://pbs.twimg.com/profile_images/1114674818987757568/JfC_WWXk_normal.jpg"/>
    <hyperlink ref="F57" r:id="rId239" display="http://pbs.twimg.com/profile_images/1079466462778150913/i9YXgWbO_normal.jpg"/>
    <hyperlink ref="F58" r:id="rId240" display="http://pbs.twimg.com/profile_images/1111660100182294528/D6fhfjIk_normal.jpg"/>
    <hyperlink ref="F59" r:id="rId241" display="http://pbs.twimg.com/profile_images/1038844410010759168/b0lkgcGJ_normal.jpg"/>
    <hyperlink ref="F60" r:id="rId242" display="http://pbs.twimg.com/profile_images/1091939741975613440/UZWU2lxQ_normal.jpg"/>
    <hyperlink ref="F61" r:id="rId243" display="http://pbs.twimg.com/profile_images/1109536876262772737/ywJE0AfN_normal.jpg"/>
    <hyperlink ref="F62" r:id="rId244" display="http://pbs.twimg.com/profile_images/1107667724375912448/5h_VQIkw_normal.jpg"/>
    <hyperlink ref="F63" r:id="rId245" display="http://pbs.twimg.com/profile_images/636597365122535428/FxKVo7kw_normal.jpg"/>
    <hyperlink ref="F64" r:id="rId246" display="http://pbs.twimg.com/profile_images/1042071606124838914/Q5b-kxv0_normal.jpg"/>
    <hyperlink ref="F65" r:id="rId247" display="http://pbs.twimg.com/profile_images/1113834026610065409/SBLRWYn8_normal.jpg"/>
    <hyperlink ref="F66" r:id="rId248" display="http://pbs.twimg.com/profile_images/1115927496397074432/u2rTaxju_normal.jpg"/>
    <hyperlink ref="F67" r:id="rId249" display="http://pbs.twimg.com/profile_images/1115875215148560384/g5jji4xk_normal.jpg"/>
    <hyperlink ref="F68" r:id="rId250" display="http://pbs.twimg.com/profile_images/1115889702916304902/jvAhJky-_normal.jpg"/>
    <hyperlink ref="F69" r:id="rId251" display="http://pbs.twimg.com/profile_images/1115296068508495872/Y287iihn_normal.jpg"/>
    <hyperlink ref="F70" r:id="rId252" display="http://pbs.twimg.com/profile_images/1115485804313305088/SpIbbIYV_normal.jpg"/>
    <hyperlink ref="F71" r:id="rId253" display="http://pbs.twimg.com/profile_images/1103673978453979137/vG9am83G_normal.jpg"/>
    <hyperlink ref="F72" r:id="rId254" display="http://pbs.twimg.com/profile_images/845579453317218304/ItycSqm9_normal.jpg"/>
    <hyperlink ref="F73" r:id="rId255" display="http://pbs.twimg.com/profile_images/1116574373974953984/jPCb1fFA_normal.jpg"/>
    <hyperlink ref="F74" r:id="rId256" display="http://pbs.twimg.com/profile_images/1114620389316091905/G_EumPne_normal.jpg"/>
    <hyperlink ref="F75" r:id="rId257" display="http://pbs.twimg.com/profile_images/1082325634544746503/gf2KTCrt_normal.jpg"/>
    <hyperlink ref="F76" r:id="rId258" display="http://pbs.twimg.com/profile_images/983090252188405760/2UP7UAL2_normal.jpg"/>
    <hyperlink ref="F77" r:id="rId259" display="http://pbs.twimg.com/profile_images/1091442596629676032/UXfvNZes_normal.jpg"/>
    <hyperlink ref="F78" r:id="rId260" display="http://pbs.twimg.com/profile_images/1113242200136146945/WRh4iYfX_normal.jpg"/>
    <hyperlink ref="F79" r:id="rId261" display="http://pbs.twimg.com/profile_images/1115923836241883136/xB1FVkqO_normal.jpg"/>
    <hyperlink ref="F80" r:id="rId262" display="http://pbs.twimg.com/profile_images/1070008775636062210/dd85bAkG_normal.jpg"/>
    <hyperlink ref="F81" r:id="rId263" display="http://abs.twimg.com/sticky/default_profile_images/default_profile_normal.png"/>
    <hyperlink ref="F82" r:id="rId264" display="http://pbs.twimg.com/profile_images/1116373451936272384/MTn0cXMJ_normal.jpg"/>
    <hyperlink ref="F83" r:id="rId265" display="http://pbs.twimg.com/profile_images/1116036259733024784/FH0f8o78_normal.jpg"/>
    <hyperlink ref="F84" r:id="rId266" display="http://abs.twimg.com/sticky/default_profile_images/default_profile_normal.png"/>
    <hyperlink ref="F85" r:id="rId267" display="http://pbs.twimg.com/profile_images/1113493237279404033/HXj-CjNw_normal.jpg"/>
    <hyperlink ref="F86" r:id="rId268" display="http://pbs.twimg.com/profile_images/1171554267/gerb_normal.jpg"/>
    <hyperlink ref="F87" r:id="rId269" display="http://pbs.twimg.com/profile_images/1116701132599037952/4plHM1Tk_normal.jpg"/>
    <hyperlink ref="F88" r:id="rId270" display="http://pbs.twimg.com/profile_images/778652174528221184/tNRemC3x_normal.jpg"/>
    <hyperlink ref="F89" r:id="rId271" display="http://pbs.twimg.com/profile_images/1096476714518089729/aQ7Dd-0l_normal.jpg"/>
    <hyperlink ref="F90" r:id="rId272" display="http://pbs.twimg.com/profile_images/1114786058422456320/C_xYu4l1_normal.jpg"/>
    <hyperlink ref="F91" r:id="rId273" display="http://pbs.twimg.com/profile_images/485763685512523776/obLu192w_normal.jpeg"/>
    <hyperlink ref="F92" r:id="rId274" display="http://pbs.twimg.com/profile_images/1024426821851467776/v7gj2krL_normal.jpg"/>
    <hyperlink ref="F93" r:id="rId275" display="http://pbs.twimg.com/profile_images/1116067245459935233/9wfecoE__normal.jpg"/>
    <hyperlink ref="F94" r:id="rId276" display="http://pbs.twimg.com/profile_images/1068209896666120192/1hQQp_MP_normal.jpg"/>
    <hyperlink ref="F95" r:id="rId277" display="http://pbs.twimg.com/profile_images/602058493701574657/TVtfAtjg_normal.jpg"/>
    <hyperlink ref="F96" r:id="rId278" display="http://pbs.twimg.com/profile_images/835457783701073921/K_6WpJZn_normal.jpg"/>
    <hyperlink ref="F97" r:id="rId279" display="http://pbs.twimg.com/profile_images/822699273640931329/hRayPD2G_normal.jpg"/>
    <hyperlink ref="F98" r:id="rId280" display="http://pbs.twimg.com/profile_images/1063016588197146625/gPSa-_Ck_normal.jpg"/>
    <hyperlink ref="F99" r:id="rId281" display="http://pbs.twimg.com/profile_images/1089093265440325632/7YDH6j6X_normal.jpg"/>
    <hyperlink ref="F100" r:id="rId282" display="http://pbs.twimg.com/profile_images/1016399615518756864/_a95UrmW_normal.jpg"/>
    <hyperlink ref="F101" r:id="rId283" display="http://pbs.twimg.com/profile_images/849888883689041920/qAZ6H0oc_normal.jpg"/>
    <hyperlink ref="F102" r:id="rId284" display="http://pbs.twimg.com/profile_images/1030353921041215488/2zWNwTUQ_normal.jpg"/>
    <hyperlink ref="F103" r:id="rId285" display="http://pbs.twimg.com/profile_images/1116745402336862209/xTgln7fG_normal.jpg"/>
    <hyperlink ref="AX3" r:id="rId286" display="https://twitter.com/aygun_mva96"/>
    <hyperlink ref="AX4" r:id="rId287" display="https://twitter.com/heyitsnaddd"/>
    <hyperlink ref="AX5" r:id="rId288" display="https://twitter.com/jamilajoon"/>
    <hyperlink ref="AX6" r:id="rId289" display="https://twitter.com/joonspuppees"/>
    <hyperlink ref="AX7" r:id="rId290" display="https://twitter.com/crystalaej"/>
    <hyperlink ref="AX8" r:id="rId291" display="https://twitter.com/jiminiehoodie_"/>
    <hyperlink ref="AX9" r:id="rId292" display="https://twitter.com/moccawoo"/>
    <hyperlink ref="AX10" r:id="rId293" display="https://twitter.com/auugun"/>
    <hyperlink ref="AX11" r:id="rId294" display="https://twitter.com/ajooniex"/>
    <hyperlink ref="AX12" r:id="rId295" display="https://twitter.com/mamaniiim"/>
    <hyperlink ref="AX13" r:id="rId296" display="https://twitter.com/sugoikorea"/>
    <hyperlink ref="AX14" r:id="rId297" display="https://twitter.com/lfl2000_"/>
    <hyperlink ref="AX15" r:id="rId298" display="https://twitter.com/damayanti_minoz"/>
    <hyperlink ref="AX16" r:id="rId299" display="https://twitter.com/stducktose"/>
    <hyperlink ref="AX17" r:id="rId300" display="https://twitter.com/seoknami"/>
    <hyperlink ref="AX18" r:id="rId301" display="https://twitter.com/aniesanne"/>
    <hyperlink ref="AX19" r:id="rId302" display="https://twitter.com/sheymashey"/>
    <hyperlink ref="AX20" r:id="rId303" display="https://twitter.com/shabyzz"/>
    <hyperlink ref="AX21" r:id="rId304" display="https://twitter.com/jeihunn"/>
    <hyperlink ref="AX22" r:id="rId305" display="https://twitter.com/bangtan52590698"/>
    <hyperlink ref="AX23" r:id="rId306" display="https://twitter.com/muradaghayeeev"/>
    <hyperlink ref="AX24" r:id="rId307" display="https://twitter.com/baharol_"/>
    <hyperlink ref="AX25" r:id="rId308" display="https://twitter.com/ms_rzayeva"/>
    <hyperlink ref="AX26" r:id="rId309" display="https://twitter.com/oykuugirmen"/>
    <hyperlink ref="AX27" r:id="rId310" display="https://twitter.com/winger8070"/>
    <hyperlink ref="AX28" r:id="rId311" display="https://twitter.com/darknessqueenn_"/>
    <hyperlink ref="AX29" r:id="rId312" display="https://twitter.com/sesakisendes"/>
    <hyperlink ref="AX30" r:id="rId313" display="https://twitter.com/gunai_alieva"/>
    <hyperlink ref="AX31" r:id="rId314" display="https://twitter.com/endorphinbaku"/>
    <hyperlink ref="AX32" r:id="rId315" display="https://twitter.com/sismailzadeh"/>
    <hyperlink ref="AX33" r:id="rId316" display="https://twitter.com/rasulzaidov"/>
    <hyperlink ref="AX34" r:id="rId317" display="https://twitter.com/brksnermin"/>
    <hyperlink ref="AX35" r:id="rId318" display="https://twitter.com/huseynli_ilkin"/>
    <hyperlink ref="AX36" r:id="rId319" display="https://twitter.com/sadako_sasaki"/>
    <hyperlink ref="AX37" r:id="rId320" display="https://twitter.com/janmirzayeva"/>
    <hyperlink ref="AX38" r:id="rId321" display="https://twitter.com/poladli"/>
    <hyperlink ref="AX39" r:id="rId322" display="https://twitter.com/oruc_hummet"/>
    <hyperlink ref="AX40" r:id="rId323" display="https://twitter.com/xaliqm1"/>
    <hyperlink ref="AX41" r:id="rId324" display="https://twitter.com/rafishka_aziz"/>
    <hyperlink ref="AX42" r:id="rId325" display="https://twitter.com/jgaribova"/>
    <hyperlink ref="AX43" r:id="rId326" display="https://twitter.com/change"/>
    <hyperlink ref="AX44" r:id="rId327" display="https://twitter.com/rfarajli"/>
    <hyperlink ref="AX45" r:id="rId328" display="https://twitter.com/babakhanli_"/>
    <hyperlink ref="AX46" r:id="rId329" display="https://twitter.com/aydan_nabiyeva"/>
    <hyperlink ref="AX47" r:id="rId330" display="https://twitter.com/huseynovakama"/>
    <hyperlink ref="AX48" r:id="rId331" display="https://twitter.com/ebruliii94"/>
    <hyperlink ref="AX49" r:id="rId332" display="https://twitter.com/ramin_huseyn"/>
    <hyperlink ref="AX50" r:id="rId333" display="https://twitter.com/mhrrmzamanov"/>
    <hyperlink ref="AX51" r:id="rId334" display="https://twitter.com/ilkin98190823"/>
    <hyperlink ref="AX52" r:id="rId335" display="https://twitter.com/kama48964100"/>
    <hyperlink ref="AX53" r:id="rId336" display="https://twitter.com/_roshen"/>
    <hyperlink ref="AX54" r:id="rId337" display="https://twitter.com/namik_az"/>
    <hyperlink ref="AX55" r:id="rId338" display="https://twitter.com/muradarif"/>
    <hyperlink ref="AX56" r:id="rId339" display="https://twitter.com/mrhydrl"/>
    <hyperlink ref="AX57" r:id="rId340" display="https://twitter.com/farxaddd"/>
    <hyperlink ref="AX58" r:id="rId341" display="https://twitter.com/gunelragimli"/>
    <hyperlink ref="AX59" r:id="rId342" display="https://twitter.com/floresnarcissus"/>
    <hyperlink ref="AX60" r:id="rId343" display="https://twitter.com/java_hva"/>
    <hyperlink ref="AX61" r:id="rId344" display="https://twitter.com/tahire1908"/>
    <hyperlink ref="AX62" r:id="rId345" display="https://twitter.com/19reshad03"/>
    <hyperlink ref="AX63" r:id="rId346" display="https://twitter.com/ilkin_f"/>
    <hyperlink ref="AX64" r:id="rId347" display="https://twitter.com/etibarlis"/>
    <hyperlink ref="AX65" r:id="rId348" display="https://twitter.com/rustamlisabina"/>
    <hyperlink ref="AX66" r:id="rId349" display="https://twitter.com/mehinibra"/>
    <hyperlink ref="AX67" r:id="rId350" display="https://twitter.com/hylintangg"/>
    <hyperlink ref="AX68" r:id="rId351" display="https://twitter.com/yeehawlix"/>
    <hyperlink ref="AX69" r:id="rId352" display="https://twitter.com/yoonkookologist"/>
    <hyperlink ref="AX70" r:id="rId353" display="https://twitter.com/ncteabag"/>
    <hyperlink ref="AX71" r:id="rId354" display="https://twitter.com/flowersforhjs"/>
    <hyperlink ref="AX72" r:id="rId355" display="https://twitter.com/ahmadovhikmat"/>
    <hyperlink ref="AX73" r:id="rId356" display="https://twitter.com/fa1imma"/>
    <hyperlink ref="AX74" r:id="rId357" display="https://twitter.com/konul_rustamova"/>
    <hyperlink ref="AX75" r:id="rId358" display="https://twitter.com/fidanasofieva"/>
    <hyperlink ref="AX76" r:id="rId359" display="https://twitter.com/guli072289"/>
    <hyperlink ref="AX77" r:id="rId360" display="https://twitter.com/ruslanasad"/>
    <hyperlink ref="AX78" r:id="rId361" display="https://twitter.com/seouitro"/>
    <hyperlink ref="AX79" r:id="rId362" display="https://twitter.com/revaaze"/>
    <hyperlink ref="AX80" r:id="rId363" display="https://twitter.com/cirtdanpro"/>
    <hyperlink ref="AX81" r:id="rId364" display="https://twitter.com/scovelljohn"/>
    <hyperlink ref="AX82" r:id="rId365" display="https://twitter.com/samira_iv3"/>
    <hyperlink ref="AX83" r:id="rId366" display="https://twitter.com/yourbiiss"/>
    <hyperlink ref="AX84" r:id="rId367" display="https://twitter.com/sardarova_"/>
    <hyperlink ref="AX85" r:id="rId368" display="https://twitter.com/reoabilssociety"/>
    <hyperlink ref="AX86" r:id="rId369" display="https://twitter.com/prezidentaz"/>
    <hyperlink ref="AX87" r:id="rId370" display="https://twitter.com/agakhendi"/>
    <hyperlink ref="AX88" r:id="rId371" display="https://twitter.com/ilaxa23"/>
    <hyperlink ref="AX89" r:id="rId372" display="https://twitter.com/therealorkhan"/>
    <hyperlink ref="AX90" r:id="rId373" display="https://twitter.com/hafeez_poldz"/>
    <hyperlink ref="AX91" r:id="rId374" display="https://twitter.com/lel_aghayeva"/>
    <hyperlink ref="AX92" r:id="rId375" display="https://twitter.com/lu4nica"/>
    <hyperlink ref="AX93" r:id="rId376" display="https://twitter.com/rayaramazanova"/>
    <hyperlink ref="AX94" r:id="rId377" display="https://twitter.com/littleblackbab4"/>
    <hyperlink ref="AX95" r:id="rId378" display="https://twitter.com/leylaaliyeva_"/>
    <hyperlink ref="AX96" r:id="rId379" display="https://twitter.com/1vicepresident"/>
    <hyperlink ref="AX97" r:id="rId380" display="https://twitter.com/presidentaz"/>
    <hyperlink ref="AX98" r:id="rId381" display="https://twitter.com/iko_cobain"/>
    <hyperlink ref="AX99" r:id="rId382" display="https://twitter.com/biolojizm"/>
    <hyperlink ref="AX100" r:id="rId383" display="https://twitter.com/xaaay_f"/>
    <hyperlink ref="AX101" r:id="rId384" display="https://twitter.com/xuduayx"/>
    <hyperlink ref="AX102" r:id="rId385" display="https://twitter.com/sevinj0606"/>
    <hyperlink ref="AX103" r:id="rId386" display="https://twitter.com/yellowdreams16"/>
  </hyperlinks>
  <printOptions/>
  <pageMargins left="0.7" right="0.7" top="0.75" bottom="0.75" header="0.3" footer="0.3"/>
  <pageSetup horizontalDpi="600" verticalDpi="600" orientation="portrait" r:id="rId390"/>
  <legacyDrawing r:id="rId388"/>
  <tableParts>
    <tablePart r:id="rId3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1447</v>
      </c>
      <c r="Z2" s="13" t="s">
        <v>1461</v>
      </c>
      <c r="AA2" s="13" t="s">
        <v>1492</v>
      </c>
      <c r="AB2" s="13" t="s">
        <v>1582</v>
      </c>
      <c r="AC2" s="13" t="s">
        <v>1687</v>
      </c>
      <c r="AD2" s="13" t="s">
        <v>1721</v>
      </c>
      <c r="AE2" s="13" t="s">
        <v>1722</v>
      </c>
      <c r="AF2" s="13" t="s">
        <v>1735</v>
      </c>
      <c r="AG2" s="52" t="s">
        <v>2060</v>
      </c>
      <c r="AH2" s="52" t="s">
        <v>2061</v>
      </c>
      <c r="AI2" s="52" t="s">
        <v>2062</v>
      </c>
      <c r="AJ2" s="52" t="s">
        <v>2063</v>
      </c>
      <c r="AK2" s="52" t="s">
        <v>2064</v>
      </c>
      <c r="AL2" s="52" t="s">
        <v>2065</v>
      </c>
      <c r="AM2" s="52" t="s">
        <v>2066</v>
      </c>
      <c r="AN2" s="52" t="s">
        <v>2067</v>
      </c>
      <c r="AO2" s="52" t="s">
        <v>2070</v>
      </c>
    </row>
    <row r="3" spans="1:41" ht="15">
      <c r="A3" s="88" t="s">
        <v>1390</v>
      </c>
      <c r="B3" s="66" t="s">
        <v>1402</v>
      </c>
      <c r="C3" s="66" t="s">
        <v>56</v>
      </c>
      <c r="D3" s="104"/>
      <c r="E3" s="103"/>
      <c r="F3" s="105" t="s">
        <v>2105</v>
      </c>
      <c r="G3" s="106"/>
      <c r="H3" s="106"/>
      <c r="I3" s="107">
        <v>3</v>
      </c>
      <c r="J3" s="108"/>
      <c r="K3" s="48">
        <v>22</v>
      </c>
      <c r="L3" s="48">
        <v>22</v>
      </c>
      <c r="M3" s="48">
        <v>0</v>
      </c>
      <c r="N3" s="48">
        <v>22</v>
      </c>
      <c r="O3" s="48">
        <v>1</v>
      </c>
      <c r="P3" s="49">
        <v>0</v>
      </c>
      <c r="Q3" s="49">
        <v>0</v>
      </c>
      <c r="R3" s="48">
        <v>1</v>
      </c>
      <c r="S3" s="48">
        <v>0</v>
      </c>
      <c r="T3" s="48">
        <v>22</v>
      </c>
      <c r="U3" s="48">
        <v>22</v>
      </c>
      <c r="V3" s="48">
        <v>2</v>
      </c>
      <c r="W3" s="49">
        <v>1.822314</v>
      </c>
      <c r="X3" s="49">
        <v>0.045454545454545456</v>
      </c>
      <c r="Y3" s="79"/>
      <c r="Z3" s="79"/>
      <c r="AA3" s="79" t="s">
        <v>383</v>
      </c>
      <c r="AB3" s="85" t="s">
        <v>1583</v>
      </c>
      <c r="AC3" s="85" t="s">
        <v>1688</v>
      </c>
      <c r="AD3" s="85"/>
      <c r="AE3" s="85"/>
      <c r="AF3" s="85" t="s">
        <v>1736</v>
      </c>
      <c r="AG3" s="120">
        <v>0</v>
      </c>
      <c r="AH3" s="123">
        <v>0</v>
      </c>
      <c r="AI3" s="120">
        <v>44</v>
      </c>
      <c r="AJ3" s="123">
        <v>12.5</v>
      </c>
      <c r="AK3" s="120">
        <v>0</v>
      </c>
      <c r="AL3" s="123">
        <v>0</v>
      </c>
      <c r="AM3" s="120">
        <v>308</v>
      </c>
      <c r="AN3" s="123">
        <v>87.5</v>
      </c>
      <c r="AO3" s="120">
        <v>352</v>
      </c>
    </row>
    <row r="4" spans="1:41" ht="15">
      <c r="A4" s="88" t="s">
        <v>1391</v>
      </c>
      <c r="B4" s="66" t="s">
        <v>1403</v>
      </c>
      <c r="C4" s="66" t="s">
        <v>56</v>
      </c>
      <c r="D4" s="110"/>
      <c r="E4" s="109"/>
      <c r="F4" s="111" t="s">
        <v>2106</v>
      </c>
      <c r="G4" s="112"/>
      <c r="H4" s="112"/>
      <c r="I4" s="113">
        <v>4</v>
      </c>
      <c r="J4" s="114"/>
      <c r="K4" s="48">
        <v>21</v>
      </c>
      <c r="L4" s="48">
        <v>21</v>
      </c>
      <c r="M4" s="48">
        <v>0</v>
      </c>
      <c r="N4" s="48">
        <v>21</v>
      </c>
      <c r="O4" s="48">
        <v>21</v>
      </c>
      <c r="P4" s="49" t="s">
        <v>2071</v>
      </c>
      <c r="Q4" s="49" t="s">
        <v>2071</v>
      </c>
      <c r="R4" s="48">
        <v>21</v>
      </c>
      <c r="S4" s="48">
        <v>21</v>
      </c>
      <c r="T4" s="48">
        <v>1</v>
      </c>
      <c r="U4" s="48">
        <v>1</v>
      </c>
      <c r="V4" s="48">
        <v>0</v>
      </c>
      <c r="W4" s="49">
        <v>0</v>
      </c>
      <c r="X4" s="49">
        <v>0</v>
      </c>
      <c r="Y4" s="79" t="s">
        <v>1448</v>
      </c>
      <c r="Z4" s="79" t="s">
        <v>1462</v>
      </c>
      <c r="AA4" s="79" t="s">
        <v>1493</v>
      </c>
      <c r="AB4" s="85" t="s">
        <v>1584</v>
      </c>
      <c r="AC4" s="85" t="s">
        <v>1689</v>
      </c>
      <c r="AD4" s="85"/>
      <c r="AE4" s="85"/>
      <c r="AF4" s="85" t="s">
        <v>1737</v>
      </c>
      <c r="AG4" s="120">
        <v>1</v>
      </c>
      <c r="AH4" s="123">
        <v>0.5494505494505495</v>
      </c>
      <c r="AI4" s="120">
        <v>2</v>
      </c>
      <c r="AJ4" s="123">
        <v>1.098901098901099</v>
      </c>
      <c r="AK4" s="120">
        <v>1</v>
      </c>
      <c r="AL4" s="123">
        <v>0.5494505494505495</v>
      </c>
      <c r="AM4" s="120">
        <v>179</v>
      </c>
      <c r="AN4" s="123">
        <v>98.35164835164835</v>
      </c>
      <c r="AO4" s="120">
        <v>182</v>
      </c>
    </row>
    <row r="5" spans="1:41" ht="15">
      <c r="A5" s="88" t="s">
        <v>1392</v>
      </c>
      <c r="B5" s="66" t="s">
        <v>1404</v>
      </c>
      <c r="C5" s="66" t="s">
        <v>56</v>
      </c>
      <c r="D5" s="110"/>
      <c r="E5" s="109"/>
      <c r="F5" s="111" t="s">
        <v>2107</v>
      </c>
      <c r="G5" s="112"/>
      <c r="H5" s="112"/>
      <c r="I5" s="113">
        <v>5</v>
      </c>
      <c r="J5" s="114"/>
      <c r="K5" s="48">
        <v>19</v>
      </c>
      <c r="L5" s="48">
        <v>20</v>
      </c>
      <c r="M5" s="48">
        <v>0</v>
      </c>
      <c r="N5" s="48">
        <v>20</v>
      </c>
      <c r="O5" s="48">
        <v>2</v>
      </c>
      <c r="P5" s="49">
        <v>0</v>
      </c>
      <c r="Q5" s="49">
        <v>0</v>
      </c>
      <c r="R5" s="48">
        <v>1</v>
      </c>
      <c r="S5" s="48">
        <v>0</v>
      </c>
      <c r="T5" s="48">
        <v>19</v>
      </c>
      <c r="U5" s="48">
        <v>20</v>
      </c>
      <c r="V5" s="48">
        <v>3</v>
      </c>
      <c r="W5" s="49">
        <v>1.883657</v>
      </c>
      <c r="X5" s="49">
        <v>0.05263157894736842</v>
      </c>
      <c r="Y5" s="79"/>
      <c r="Z5" s="79"/>
      <c r="AA5" s="79" t="s">
        <v>1494</v>
      </c>
      <c r="AB5" s="85" t="s">
        <v>1585</v>
      </c>
      <c r="AC5" s="85" t="s">
        <v>1690</v>
      </c>
      <c r="AD5" s="85"/>
      <c r="AE5" s="85"/>
      <c r="AF5" s="85" t="s">
        <v>1738</v>
      </c>
      <c r="AG5" s="120">
        <v>0</v>
      </c>
      <c r="AH5" s="123">
        <v>0</v>
      </c>
      <c r="AI5" s="120">
        <v>36</v>
      </c>
      <c r="AJ5" s="123">
        <v>4.422604422604422</v>
      </c>
      <c r="AK5" s="120">
        <v>0</v>
      </c>
      <c r="AL5" s="123">
        <v>0</v>
      </c>
      <c r="AM5" s="120">
        <v>778</v>
      </c>
      <c r="AN5" s="123">
        <v>95.57739557739558</v>
      </c>
      <c r="AO5" s="120">
        <v>814</v>
      </c>
    </row>
    <row r="6" spans="1:41" ht="15">
      <c r="A6" s="88" t="s">
        <v>1393</v>
      </c>
      <c r="B6" s="66" t="s">
        <v>1405</v>
      </c>
      <c r="C6" s="66" t="s">
        <v>56</v>
      </c>
      <c r="D6" s="110"/>
      <c r="E6" s="109"/>
      <c r="F6" s="111" t="s">
        <v>2108</v>
      </c>
      <c r="G6" s="112"/>
      <c r="H6" s="112"/>
      <c r="I6" s="113">
        <v>6</v>
      </c>
      <c r="J6" s="114"/>
      <c r="K6" s="48">
        <v>7</v>
      </c>
      <c r="L6" s="48">
        <v>7</v>
      </c>
      <c r="M6" s="48">
        <v>2</v>
      </c>
      <c r="N6" s="48">
        <v>9</v>
      </c>
      <c r="O6" s="48">
        <v>3</v>
      </c>
      <c r="P6" s="49">
        <v>0</v>
      </c>
      <c r="Q6" s="49">
        <v>0</v>
      </c>
      <c r="R6" s="48">
        <v>1</v>
      </c>
      <c r="S6" s="48">
        <v>0</v>
      </c>
      <c r="T6" s="48">
        <v>7</v>
      </c>
      <c r="U6" s="48">
        <v>9</v>
      </c>
      <c r="V6" s="48">
        <v>4</v>
      </c>
      <c r="W6" s="49">
        <v>1.959184</v>
      </c>
      <c r="X6" s="49">
        <v>0.14285714285714285</v>
      </c>
      <c r="Y6" s="79" t="s">
        <v>369</v>
      </c>
      <c r="Z6" s="79" t="s">
        <v>375</v>
      </c>
      <c r="AA6" s="79" t="s">
        <v>1495</v>
      </c>
      <c r="AB6" s="85" t="s">
        <v>1586</v>
      </c>
      <c r="AC6" s="85" t="s">
        <v>1691</v>
      </c>
      <c r="AD6" s="85"/>
      <c r="AE6" s="85"/>
      <c r="AF6" s="85" t="s">
        <v>1739</v>
      </c>
      <c r="AG6" s="120">
        <v>0</v>
      </c>
      <c r="AH6" s="123">
        <v>0</v>
      </c>
      <c r="AI6" s="120">
        <v>5</v>
      </c>
      <c r="AJ6" s="123">
        <v>1.7301038062283738</v>
      </c>
      <c r="AK6" s="120">
        <v>0</v>
      </c>
      <c r="AL6" s="123">
        <v>0</v>
      </c>
      <c r="AM6" s="120">
        <v>284</v>
      </c>
      <c r="AN6" s="123">
        <v>98.26989619377163</v>
      </c>
      <c r="AO6" s="120">
        <v>289</v>
      </c>
    </row>
    <row r="7" spans="1:41" ht="15">
      <c r="A7" s="88" t="s">
        <v>1394</v>
      </c>
      <c r="B7" s="66" t="s">
        <v>1406</v>
      </c>
      <c r="C7" s="66" t="s">
        <v>56</v>
      </c>
      <c r="D7" s="110"/>
      <c r="E7" s="109"/>
      <c r="F7" s="111" t="s">
        <v>2109</v>
      </c>
      <c r="G7" s="112"/>
      <c r="H7" s="112"/>
      <c r="I7" s="113">
        <v>7</v>
      </c>
      <c r="J7" s="114"/>
      <c r="K7" s="48">
        <v>6</v>
      </c>
      <c r="L7" s="48">
        <v>9</v>
      </c>
      <c r="M7" s="48">
        <v>0</v>
      </c>
      <c r="N7" s="48">
        <v>9</v>
      </c>
      <c r="O7" s="48">
        <v>1</v>
      </c>
      <c r="P7" s="49">
        <v>0</v>
      </c>
      <c r="Q7" s="49">
        <v>0</v>
      </c>
      <c r="R7" s="48">
        <v>1</v>
      </c>
      <c r="S7" s="48">
        <v>0</v>
      </c>
      <c r="T7" s="48">
        <v>6</v>
      </c>
      <c r="U7" s="48">
        <v>9</v>
      </c>
      <c r="V7" s="48">
        <v>2</v>
      </c>
      <c r="W7" s="49">
        <v>1.222222</v>
      </c>
      <c r="X7" s="49">
        <v>0.26666666666666666</v>
      </c>
      <c r="Y7" s="79" t="s">
        <v>371</v>
      </c>
      <c r="Z7" s="79" t="s">
        <v>377</v>
      </c>
      <c r="AA7" s="79" t="s">
        <v>1496</v>
      </c>
      <c r="AB7" s="85" t="s">
        <v>1587</v>
      </c>
      <c r="AC7" s="85" t="s">
        <v>1692</v>
      </c>
      <c r="AD7" s="85" t="s">
        <v>314</v>
      </c>
      <c r="AE7" s="85" t="s">
        <v>1723</v>
      </c>
      <c r="AF7" s="85" t="s">
        <v>1740</v>
      </c>
      <c r="AG7" s="120">
        <v>0</v>
      </c>
      <c r="AH7" s="123">
        <v>0</v>
      </c>
      <c r="AI7" s="120">
        <v>11</v>
      </c>
      <c r="AJ7" s="123">
        <v>3.832752613240418</v>
      </c>
      <c r="AK7" s="120">
        <v>0</v>
      </c>
      <c r="AL7" s="123">
        <v>0</v>
      </c>
      <c r="AM7" s="120">
        <v>276</v>
      </c>
      <c r="AN7" s="123">
        <v>96.16724738675958</v>
      </c>
      <c r="AO7" s="120">
        <v>287</v>
      </c>
    </row>
    <row r="8" spans="1:41" ht="15">
      <c r="A8" s="88" t="s">
        <v>1395</v>
      </c>
      <c r="B8" s="66" t="s">
        <v>1407</v>
      </c>
      <c r="C8" s="66" t="s">
        <v>56</v>
      </c>
      <c r="D8" s="110"/>
      <c r="E8" s="109"/>
      <c r="F8" s="111" t="s">
        <v>2110</v>
      </c>
      <c r="G8" s="112"/>
      <c r="H8" s="112"/>
      <c r="I8" s="113">
        <v>8</v>
      </c>
      <c r="J8" s="114"/>
      <c r="K8" s="48">
        <v>6</v>
      </c>
      <c r="L8" s="48">
        <v>5</v>
      </c>
      <c r="M8" s="48">
        <v>2</v>
      </c>
      <c r="N8" s="48">
        <v>7</v>
      </c>
      <c r="O8" s="48">
        <v>2</v>
      </c>
      <c r="P8" s="49">
        <v>0</v>
      </c>
      <c r="Q8" s="49">
        <v>0</v>
      </c>
      <c r="R8" s="48">
        <v>1</v>
      </c>
      <c r="S8" s="48">
        <v>0</v>
      </c>
      <c r="T8" s="48">
        <v>6</v>
      </c>
      <c r="U8" s="48">
        <v>7</v>
      </c>
      <c r="V8" s="48">
        <v>2</v>
      </c>
      <c r="W8" s="49">
        <v>1.388889</v>
      </c>
      <c r="X8" s="49">
        <v>0.16666666666666666</v>
      </c>
      <c r="Y8" s="79" t="s">
        <v>372</v>
      </c>
      <c r="Z8" s="79" t="s">
        <v>379</v>
      </c>
      <c r="AA8" s="79" t="s">
        <v>384</v>
      </c>
      <c r="AB8" s="85" t="s">
        <v>1588</v>
      </c>
      <c r="AC8" s="85" t="s">
        <v>1693</v>
      </c>
      <c r="AD8" s="85"/>
      <c r="AE8" s="85"/>
      <c r="AF8" s="85" t="s">
        <v>1741</v>
      </c>
      <c r="AG8" s="120">
        <v>0</v>
      </c>
      <c r="AH8" s="123">
        <v>0</v>
      </c>
      <c r="AI8" s="120">
        <v>30</v>
      </c>
      <c r="AJ8" s="123">
        <v>8.595988538681949</v>
      </c>
      <c r="AK8" s="120">
        <v>0</v>
      </c>
      <c r="AL8" s="123">
        <v>0</v>
      </c>
      <c r="AM8" s="120">
        <v>319</v>
      </c>
      <c r="AN8" s="123">
        <v>91.40401146131805</v>
      </c>
      <c r="AO8" s="120">
        <v>349</v>
      </c>
    </row>
    <row r="9" spans="1:41" ht="15">
      <c r="A9" s="88" t="s">
        <v>1396</v>
      </c>
      <c r="B9" s="66" t="s">
        <v>1408</v>
      </c>
      <c r="C9" s="66" t="s">
        <v>56</v>
      </c>
      <c r="D9" s="110"/>
      <c r="E9" s="109"/>
      <c r="F9" s="111" t="s">
        <v>2111</v>
      </c>
      <c r="G9" s="112"/>
      <c r="H9" s="112"/>
      <c r="I9" s="113">
        <v>9</v>
      </c>
      <c r="J9" s="114"/>
      <c r="K9" s="48">
        <v>5</v>
      </c>
      <c r="L9" s="48">
        <v>4</v>
      </c>
      <c r="M9" s="48">
        <v>8</v>
      </c>
      <c r="N9" s="48">
        <v>12</v>
      </c>
      <c r="O9" s="48">
        <v>6</v>
      </c>
      <c r="P9" s="49">
        <v>0</v>
      </c>
      <c r="Q9" s="49">
        <v>0</v>
      </c>
      <c r="R9" s="48">
        <v>1</v>
      </c>
      <c r="S9" s="48">
        <v>0</v>
      </c>
      <c r="T9" s="48">
        <v>5</v>
      </c>
      <c r="U9" s="48">
        <v>12</v>
      </c>
      <c r="V9" s="48">
        <v>2</v>
      </c>
      <c r="W9" s="49">
        <v>1.2</v>
      </c>
      <c r="X9" s="49">
        <v>0.25</v>
      </c>
      <c r="Y9" s="79" t="s">
        <v>1449</v>
      </c>
      <c r="Z9" s="79" t="s">
        <v>1463</v>
      </c>
      <c r="AA9" s="79" t="s">
        <v>1497</v>
      </c>
      <c r="AB9" s="85" t="s">
        <v>1589</v>
      </c>
      <c r="AC9" s="85" t="s">
        <v>1694</v>
      </c>
      <c r="AD9" s="85"/>
      <c r="AE9" s="85" t="s">
        <v>310</v>
      </c>
      <c r="AF9" s="85" t="s">
        <v>1742</v>
      </c>
      <c r="AG9" s="120">
        <v>0</v>
      </c>
      <c r="AH9" s="123">
        <v>0</v>
      </c>
      <c r="AI9" s="120">
        <v>0</v>
      </c>
      <c r="AJ9" s="123">
        <v>0</v>
      </c>
      <c r="AK9" s="120">
        <v>0</v>
      </c>
      <c r="AL9" s="123">
        <v>0</v>
      </c>
      <c r="AM9" s="120">
        <v>225</v>
      </c>
      <c r="AN9" s="123">
        <v>100</v>
      </c>
      <c r="AO9" s="120">
        <v>225</v>
      </c>
    </row>
    <row r="10" spans="1:41" ht="14.25" customHeight="1">
      <c r="A10" s="88" t="s">
        <v>1397</v>
      </c>
      <c r="B10" s="66" t="s">
        <v>1409</v>
      </c>
      <c r="C10" s="66" t="s">
        <v>56</v>
      </c>
      <c r="D10" s="110"/>
      <c r="E10" s="109"/>
      <c r="F10" s="111" t="s">
        <v>2112</v>
      </c>
      <c r="G10" s="112"/>
      <c r="H10" s="112"/>
      <c r="I10" s="113">
        <v>10</v>
      </c>
      <c r="J10" s="114"/>
      <c r="K10" s="48">
        <v>5</v>
      </c>
      <c r="L10" s="48">
        <v>4</v>
      </c>
      <c r="M10" s="48">
        <v>2</v>
      </c>
      <c r="N10" s="48">
        <v>6</v>
      </c>
      <c r="O10" s="48">
        <v>2</v>
      </c>
      <c r="P10" s="49">
        <v>0</v>
      </c>
      <c r="Q10" s="49">
        <v>0</v>
      </c>
      <c r="R10" s="48">
        <v>1</v>
      </c>
      <c r="S10" s="48">
        <v>0</v>
      </c>
      <c r="T10" s="48">
        <v>5</v>
      </c>
      <c r="U10" s="48">
        <v>6</v>
      </c>
      <c r="V10" s="48">
        <v>2</v>
      </c>
      <c r="W10" s="49">
        <v>1.28</v>
      </c>
      <c r="X10" s="49">
        <v>0.2</v>
      </c>
      <c r="Y10" s="79"/>
      <c r="Z10" s="79"/>
      <c r="AA10" s="79" t="s">
        <v>1498</v>
      </c>
      <c r="AB10" s="85" t="s">
        <v>1590</v>
      </c>
      <c r="AC10" s="85" t="s">
        <v>1695</v>
      </c>
      <c r="AD10" s="85"/>
      <c r="AE10" s="85"/>
      <c r="AF10" s="85" t="s">
        <v>1743</v>
      </c>
      <c r="AG10" s="120">
        <v>0</v>
      </c>
      <c r="AH10" s="123">
        <v>0</v>
      </c>
      <c r="AI10" s="120">
        <v>18</v>
      </c>
      <c r="AJ10" s="123">
        <v>7.346938775510204</v>
      </c>
      <c r="AK10" s="120">
        <v>0</v>
      </c>
      <c r="AL10" s="123">
        <v>0</v>
      </c>
      <c r="AM10" s="120">
        <v>227</v>
      </c>
      <c r="AN10" s="123">
        <v>92.65306122448979</v>
      </c>
      <c r="AO10" s="120">
        <v>245</v>
      </c>
    </row>
    <row r="11" spans="1:41" ht="15">
      <c r="A11" s="88" t="s">
        <v>1398</v>
      </c>
      <c r="B11" s="66" t="s">
        <v>1410</v>
      </c>
      <c r="C11" s="66" t="s">
        <v>56</v>
      </c>
      <c r="D11" s="110"/>
      <c r="E11" s="109"/>
      <c r="F11" s="111" t="s">
        <v>2113</v>
      </c>
      <c r="G11" s="112"/>
      <c r="H11" s="112"/>
      <c r="I11" s="113">
        <v>11</v>
      </c>
      <c r="J11" s="114"/>
      <c r="K11" s="48">
        <v>3</v>
      </c>
      <c r="L11" s="48">
        <v>3</v>
      </c>
      <c r="M11" s="48">
        <v>0</v>
      </c>
      <c r="N11" s="48">
        <v>3</v>
      </c>
      <c r="O11" s="48">
        <v>1</v>
      </c>
      <c r="P11" s="49">
        <v>0</v>
      </c>
      <c r="Q11" s="49">
        <v>0</v>
      </c>
      <c r="R11" s="48">
        <v>1</v>
      </c>
      <c r="S11" s="48">
        <v>0</v>
      </c>
      <c r="T11" s="48">
        <v>3</v>
      </c>
      <c r="U11" s="48">
        <v>3</v>
      </c>
      <c r="V11" s="48">
        <v>2</v>
      </c>
      <c r="W11" s="49">
        <v>0.888889</v>
      </c>
      <c r="X11" s="49">
        <v>0.3333333333333333</v>
      </c>
      <c r="Y11" s="79"/>
      <c r="Z11" s="79"/>
      <c r="AA11" s="79" t="s">
        <v>385</v>
      </c>
      <c r="AB11" s="85" t="s">
        <v>1591</v>
      </c>
      <c r="AC11" s="85" t="s">
        <v>1696</v>
      </c>
      <c r="AD11" s="85" t="s">
        <v>311</v>
      </c>
      <c r="AE11" s="85"/>
      <c r="AF11" s="85" t="s">
        <v>1744</v>
      </c>
      <c r="AG11" s="120">
        <v>0</v>
      </c>
      <c r="AH11" s="123">
        <v>0</v>
      </c>
      <c r="AI11" s="120">
        <v>0</v>
      </c>
      <c r="AJ11" s="123">
        <v>0</v>
      </c>
      <c r="AK11" s="120">
        <v>0</v>
      </c>
      <c r="AL11" s="123">
        <v>0</v>
      </c>
      <c r="AM11" s="120">
        <v>48</v>
      </c>
      <c r="AN11" s="123">
        <v>100</v>
      </c>
      <c r="AO11" s="120">
        <v>48</v>
      </c>
    </row>
    <row r="12" spans="1:41" ht="15">
      <c r="A12" s="88" t="s">
        <v>1399</v>
      </c>
      <c r="B12" s="66" t="s">
        <v>1411</v>
      </c>
      <c r="C12" s="66" t="s">
        <v>56</v>
      </c>
      <c r="D12" s="110"/>
      <c r="E12" s="109"/>
      <c r="F12" s="111" t="s">
        <v>2114</v>
      </c>
      <c r="G12" s="112"/>
      <c r="H12" s="112"/>
      <c r="I12" s="113">
        <v>12</v>
      </c>
      <c r="J12" s="114"/>
      <c r="K12" s="48">
        <v>3</v>
      </c>
      <c r="L12" s="48">
        <v>3</v>
      </c>
      <c r="M12" s="48">
        <v>0</v>
      </c>
      <c r="N12" s="48">
        <v>3</v>
      </c>
      <c r="O12" s="48">
        <v>1</v>
      </c>
      <c r="P12" s="49">
        <v>0</v>
      </c>
      <c r="Q12" s="49">
        <v>0</v>
      </c>
      <c r="R12" s="48">
        <v>1</v>
      </c>
      <c r="S12" s="48">
        <v>0</v>
      </c>
      <c r="T12" s="48">
        <v>3</v>
      </c>
      <c r="U12" s="48">
        <v>3</v>
      </c>
      <c r="V12" s="48">
        <v>2</v>
      </c>
      <c r="W12" s="49">
        <v>0.888889</v>
      </c>
      <c r="X12" s="49">
        <v>0.3333333333333333</v>
      </c>
      <c r="Y12" s="79"/>
      <c r="Z12" s="79"/>
      <c r="AA12" s="79" t="s">
        <v>392</v>
      </c>
      <c r="AB12" s="85" t="s">
        <v>1592</v>
      </c>
      <c r="AC12" s="85" t="s">
        <v>1697</v>
      </c>
      <c r="AD12" s="85"/>
      <c r="AE12" s="85"/>
      <c r="AF12" s="85" t="s">
        <v>1745</v>
      </c>
      <c r="AG12" s="120">
        <v>0</v>
      </c>
      <c r="AH12" s="123">
        <v>0</v>
      </c>
      <c r="AI12" s="120">
        <v>0</v>
      </c>
      <c r="AJ12" s="123">
        <v>0</v>
      </c>
      <c r="AK12" s="120">
        <v>0</v>
      </c>
      <c r="AL12" s="123">
        <v>0</v>
      </c>
      <c r="AM12" s="120">
        <v>69</v>
      </c>
      <c r="AN12" s="123">
        <v>100</v>
      </c>
      <c r="AO12" s="120">
        <v>69</v>
      </c>
    </row>
    <row r="13" spans="1:41" ht="15">
      <c r="A13" s="88" t="s">
        <v>1400</v>
      </c>
      <c r="B13" s="66" t="s">
        <v>1412</v>
      </c>
      <c r="C13" s="66" t="s">
        <v>56</v>
      </c>
      <c r="D13" s="110"/>
      <c r="E13" s="109"/>
      <c r="F13" s="111" t="s">
        <v>2115</v>
      </c>
      <c r="G13" s="112"/>
      <c r="H13" s="112"/>
      <c r="I13" s="113">
        <v>13</v>
      </c>
      <c r="J13" s="114"/>
      <c r="K13" s="48">
        <v>2</v>
      </c>
      <c r="L13" s="48">
        <v>3</v>
      </c>
      <c r="M13" s="48">
        <v>0</v>
      </c>
      <c r="N13" s="48">
        <v>3</v>
      </c>
      <c r="O13" s="48">
        <v>2</v>
      </c>
      <c r="P13" s="49">
        <v>0</v>
      </c>
      <c r="Q13" s="49">
        <v>0</v>
      </c>
      <c r="R13" s="48">
        <v>1</v>
      </c>
      <c r="S13" s="48">
        <v>0</v>
      </c>
      <c r="T13" s="48">
        <v>2</v>
      </c>
      <c r="U13" s="48">
        <v>3</v>
      </c>
      <c r="V13" s="48">
        <v>1</v>
      </c>
      <c r="W13" s="49">
        <v>0.5</v>
      </c>
      <c r="X13" s="49">
        <v>0.5</v>
      </c>
      <c r="Y13" s="79"/>
      <c r="Z13" s="79"/>
      <c r="AA13" s="79" t="s">
        <v>396</v>
      </c>
      <c r="AB13" s="85" t="s">
        <v>1593</v>
      </c>
      <c r="AC13" s="85" t="s">
        <v>1661</v>
      </c>
      <c r="AD13" s="85"/>
      <c r="AE13" s="85"/>
      <c r="AF13" s="85" t="s">
        <v>1746</v>
      </c>
      <c r="AG13" s="120">
        <v>0</v>
      </c>
      <c r="AH13" s="123">
        <v>0</v>
      </c>
      <c r="AI13" s="120">
        <v>0</v>
      </c>
      <c r="AJ13" s="123">
        <v>0</v>
      </c>
      <c r="AK13" s="120">
        <v>0</v>
      </c>
      <c r="AL13" s="123">
        <v>0</v>
      </c>
      <c r="AM13" s="120">
        <v>6</v>
      </c>
      <c r="AN13" s="123">
        <v>100</v>
      </c>
      <c r="AO13" s="120">
        <v>6</v>
      </c>
    </row>
    <row r="14" spans="1:41" ht="15">
      <c r="A14" s="88" t="s">
        <v>1401</v>
      </c>
      <c r="B14" s="66" t="s">
        <v>1413</v>
      </c>
      <c r="C14" s="66" t="s">
        <v>56</v>
      </c>
      <c r="D14" s="110"/>
      <c r="E14" s="109"/>
      <c r="F14" s="111" t="s">
        <v>2116</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9"/>
      <c r="Z14" s="79"/>
      <c r="AA14" s="79" t="s">
        <v>382</v>
      </c>
      <c r="AB14" s="85" t="s">
        <v>1594</v>
      </c>
      <c r="AC14" s="85" t="s">
        <v>1698</v>
      </c>
      <c r="AD14" s="85"/>
      <c r="AE14" s="85"/>
      <c r="AF14" s="85" t="s">
        <v>1747</v>
      </c>
      <c r="AG14" s="120">
        <v>0</v>
      </c>
      <c r="AH14" s="123">
        <v>0</v>
      </c>
      <c r="AI14" s="120">
        <v>0</v>
      </c>
      <c r="AJ14" s="123">
        <v>0</v>
      </c>
      <c r="AK14" s="120">
        <v>0</v>
      </c>
      <c r="AL14" s="123">
        <v>0</v>
      </c>
      <c r="AM14" s="120">
        <v>44</v>
      </c>
      <c r="AN14" s="123">
        <v>100</v>
      </c>
      <c r="AO14" s="120">
        <v>44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1390</v>
      </c>
      <c r="B2" s="85" t="s">
        <v>301</v>
      </c>
      <c r="C2" s="79">
        <f>VLOOKUP(GroupVertices[[#This Row],[Vertex]],Vertices[],MATCH("ID",Vertices[[#Headers],[Vertex]:[Vertex Content Word Count]],0),FALSE)</f>
        <v>31</v>
      </c>
    </row>
    <row r="3" spans="1:3" ht="15">
      <c r="A3" s="79" t="s">
        <v>1390</v>
      </c>
      <c r="B3" s="85" t="s">
        <v>294</v>
      </c>
      <c r="C3" s="79">
        <f>VLOOKUP(GroupVertices[[#This Row],[Vertex]],Vertices[],MATCH("ID",Vertices[[#Headers],[Vertex]:[Vertex Content Word Count]],0),FALSE)</f>
        <v>90</v>
      </c>
    </row>
    <row r="4" spans="1:3" ht="15">
      <c r="A4" s="79" t="s">
        <v>1390</v>
      </c>
      <c r="B4" s="85" t="s">
        <v>293</v>
      </c>
      <c r="C4" s="79">
        <f>VLOOKUP(GroupVertices[[#This Row],[Vertex]],Vertices[],MATCH("ID",Vertices[[#Headers],[Vertex]:[Vertex Content Word Count]],0),FALSE)</f>
        <v>89</v>
      </c>
    </row>
    <row r="5" spans="1:3" ht="15">
      <c r="A5" s="79" t="s">
        <v>1390</v>
      </c>
      <c r="B5" s="85" t="s">
        <v>285</v>
      </c>
      <c r="C5" s="79">
        <f>VLOOKUP(GroupVertices[[#This Row],[Vertex]],Vertices[],MATCH("ID",Vertices[[#Headers],[Vertex]:[Vertex Content Word Count]],0),FALSE)</f>
        <v>81</v>
      </c>
    </row>
    <row r="6" spans="1:3" ht="15">
      <c r="A6" s="79" t="s">
        <v>1390</v>
      </c>
      <c r="B6" s="85" t="s">
        <v>268</v>
      </c>
      <c r="C6" s="79">
        <f>VLOOKUP(GroupVertices[[#This Row],[Vertex]],Vertices[],MATCH("ID",Vertices[[#Headers],[Vertex]:[Vertex Content Word Count]],0),FALSE)</f>
        <v>63</v>
      </c>
    </row>
    <row r="7" spans="1:3" ht="15">
      <c r="A7" s="79" t="s">
        <v>1390</v>
      </c>
      <c r="B7" s="85" t="s">
        <v>265</v>
      </c>
      <c r="C7" s="79">
        <f>VLOOKUP(GroupVertices[[#This Row],[Vertex]],Vertices[],MATCH("ID",Vertices[[#Headers],[Vertex]:[Vertex Content Word Count]],0),FALSE)</f>
        <v>60</v>
      </c>
    </row>
    <row r="8" spans="1:3" ht="15">
      <c r="A8" s="79" t="s">
        <v>1390</v>
      </c>
      <c r="B8" s="85" t="s">
        <v>264</v>
      </c>
      <c r="C8" s="79">
        <f>VLOOKUP(GroupVertices[[#This Row],[Vertex]],Vertices[],MATCH("ID",Vertices[[#Headers],[Vertex]:[Vertex Content Word Count]],0),FALSE)</f>
        <v>59</v>
      </c>
    </row>
    <row r="9" spans="1:3" ht="15">
      <c r="A9" s="79" t="s">
        <v>1390</v>
      </c>
      <c r="B9" s="85" t="s">
        <v>263</v>
      </c>
      <c r="C9" s="79">
        <f>VLOOKUP(GroupVertices[[#This Row],[Vertex]],Vertices[],MATCH("ID",Vertices[[#Headers],[Vertex]:[Vertex Content Word Count]],0),FALSE)</f>
        <v>58</v>
      </c>
    </row>
    <row r="10" spans="1:3" ht="15">
      <c r="A10" s="79" t="s">
        <v>1390</v>
      </c>
      <c r="B10" s="85" t="s">
        <v>262</v>
      </c>
      <c r="C10" s="79">
        <f>VLOOKUP(GroupVertices[[#This Row],[Vertex]],Vertices[],MATCH("ID",Vertices[[#Headers],[Vertex]:[Vertex Content Word Count]],0),FALSE)</f>
        <v>57</v>
      </c>
    </row>
    <row r="11" spans="1:3" ht="15">
      <c r="A11" s="79" t="s">
        <v>1390</v>
      </c>
      <c r="B11" s="85" t="s">
        <v>261</v>
      </c>
      <c r="C11" s="79">
        <f>VLOOKUP(GroupVertices[[#This Row],[Vertex]],Vertices[],MATCH("ID",Vertices[[#Headers],[Vertex]:[Vertex Content Word Count]],0),FALSE)</f>
        <v>56</v>
      </c>
    </row>
    <row r="12" spans="1:3" ht="15">
      <c r="A12" s="79" t="s">
        <v>1390</v>
      </c>
      <c r="B12" s="85" t="s">
        <v>259</v>
      </c>
      <c r="C12" s="79">
        <f>VLOOKUP(GroupVertices[[#This Row],[Vertex]],Vertices[],MATCH("ID",Vertices[[#Headers],[Vertex]:[Vertex Content Word Count]],0),FALSE)</f>
        <v>53</v>
      </c>
    </row>
    <row r="13" spans="1:3" ht="15">
      <c r="A13" s="79" t="s">
        <v>1390</v>
      </c>
      <c r="B13" s="85" t="s">
        <v>255</v>
      </c>
      <c r="C13" s="79">
        <f>VLOOKUP(GroupVertices[[#This Row],[Vertex]],Vertices[],MATCH("ID",Vertices[[#Headers],[Vertex]:[Vertex Content Word Count]],0),FALSE)</f>
        <v>49</v>
      </c>
    </row>
    <row r="14" spans="1:3" ht="15">
      <c r="A14" s="79" t="s">
        <v>1390</v>
      </c>
      <c r="B14" s="85" t="s">
        <v>252</v>
      </c>
      <c r="C14" s="79">
        <f>VLOOKUP(GroupVertices[[#This Row],[Vertex]],Vertices[],MATCH("ID",Vertices[[#Headers],[Vertex]:[Vertex Content Word Count]],0),FALSE)</f>
        <v>46</v>
      </c>
    </row>
    <row r="15" spans="1:3" ht="15">
      <c r="A15" s="79" t="s">
        <v>1390</v>
      </c>
      <c r="B15" s="85" t="s">
        <v>250</v>
      </c>
      <c r="C15" s="79">
        <f>VLOOKUP(GroupVertices[[#This Row],[Vertex]],Vertices[],MATCH("ID",Vertices[[#Headers],[Vertex]:[Vertex Content Word Count]],0),FALSE)</f>
        <v>44</v>
      </c>
    </row>
    <row r="16" spans="1:3" ht="15">
      <c r="A16" s="79" t="s">
        <v>1390</v>
      </c>
      <c r="B16" s="85" t="s">
        <v>246</v>
      </c>
      <c r="C16" s="79">
        <f>VLOOKUP(GroupVertices[[#This Row],[Vertex]],Vertices[],MATCH("ID",Vertices[[#Headers],[Vertex]:[Vertex Content Word Count]],0),FALSE)</f>
        <v>38</v>
      </c>
    </row>
    <row r="17" spans="1:3" ht="15">
      <c r="A17" s="79" t="s">
        <v>1390</v>
      </c>
      <c r="B17" s="85" t="s">
        <v>245</v>
      </c>
      <c r="C17" s="79">
        <f>VLOOKUP(GroupVertices[[#This Row],[Vertex]],Vertices[],MATCH("ID",Vertices[[#Headers],[Vertex]:[Vertex Content Word Count]],0),FALSE)</f>
        <v>37</v>
      </c>
    </row>
    <row r="18" spans="1:3" ht="15">
      <c r="A18" s="79" t="s">
        <v>1390</v>
      </c>
      <c r="B18" s="85" t="s">
        <v>244</v>
      </c>
      <c r="C18" s="79">
        <f>VLOOKUP(GroupVertices[[#This Row],[Vertex]],Vertices[],MATCH("ID",Vertices[[#Headers],[Vertex]:[Vertex Content Word Count]],0),FALSE)</f>
        <v>36</v>
      </c>
    </row>
    <row r="19" spans="1:3" ht="15">
      <c r="A19" s="79" t="s">
        <v>1390</v>
      </c>
      <c r="B19" s="85" t="s">
        <v>243</v>
      </c>
      <c r="C19" s="79">
        <f>VLOOKUP(GroupVertices[[#This Row],[Vertex]],Vertices[],MATCH("ID",Vertices[[#Headers],[Vertex]:[Vertex Content Word Count]],0),FALSE)</f>
        <v>35</v>
      </c>
    </row>
    <row r="20" spans="1:3" ht="15">
      <c r="A20" s="79" t="s">
        <v>1390</v>
      </c>
      <c r="B20" s="85" t="s">
        <v>242</v>
      </c>
      <c r="C20" s="79">
        <f>VLOOKUP(GroupVertices[[#This Row],[Vertex]],Vertices[],MATCH("ID",Vertices[[#Headers],[Vertex]:[Vertex Content Word Count]],0),FALSE)</f>
        <v>34</v>
      </c>
    </row>
    <row r="21" spans="1:3" ht="15">
      <c r="A21" s="79" t="s">
        <v>1390</v>
      </c>
      <c r="B21" s="85" t="s">
        <v>241</v>
      </c>
      <c r="C21" s="79">
        <f>VLOOKUP(GroupVertices[[#This Row],[Vertex]],Vertices[],MATCH("ID",Vertices[[#Headers],[Vertex]:[Vertex Content Word Count]],0),FALSE)</f>
        <v>33</v>
      </c>
    </row>
    <row r="22" spans="1:3" ht="15">
      <c r="A22" s="79" t="s">
        <v>1390</v>
      </c>
      <c r="B22" s="85" t="s">
        <v>240</v>
      </c>
      <c r="C22" s="79">
        <f>VLOOKUP(GroupVertices[[#This Row],[Vertex]],Vertices[],MATCH("ID",Vertices[[#Headers],[Vertex]:[Vertex Content Word Count]],0),FALSE)</f>
        <v>32</v>
      </c>
    </row>
    <row r="23" spans="1:3" ht="15">
      <c r="A23" s="79" t="s">
        <v>1390</v>
      </c>
      <c r="B23" s="85" t="s">
        <v>239</v>
      </c>
      <c r="C23" s="79">
        <f>VLOOKUP(GroupVertices[[#This Row],[Vertex]],Vertices[],MATCH("ID",Vertices[[#Headers],[Vertex]:[Vertex Content Word Count]],0),FALSE)</f>
        <v>30</v>
      </c>
    </row>
    <row r="24" spans="1:3" ht="15">
      <c r="A24" s="79" t="s">
        <v>1391</v>
      </c>
      <c r="B24" s="85" t="s">
        <v>214</v>
      </c>
      <c r="C24" s="79">
        <f>VLOOKUP(GroupVertices[[#This Row],[Vertex]],Vertices[],MATCH("ID",Vertices[[#Headers],[Vertex]:[Vertex Content Word Count]],0),FALSE)</f>
        <v>3</v>
      </c>
    </row>
    <row r="25" spans="1:3" ht="15">
      <c r="A25" s="79" t="s">
        <v>1391</v>
      </c>
      <c r="B25" s="85" t="s">
        <v>229</v>
      </c>
      <c r="C25" s="79">
        <f>VLOOKUP(GroupVertices[[#This Row],[Vertex]],Vertices[],MATCH("ID",Vertices[[#Headers],[Vertex]:[Vertex Content Word Count]],0),FALSE)</f>
        <v>19</v>
      </c>
    </row>
    <row r="26" spans="1:3" ht="15">
      <c r="A26" s="79" t="s">
        <v>1391</v>
      </c>
      <c r="B26" s="85" t="s">
        <v>230</v>
      </c>
      <c r="C26" s="79">
        <f>VLOOKUP(GroupVertices[[#This Row],[Vertex]],Vertices[],MATCH("ID",Vertices[[#Headers],[Vertex]:[Vertex Content Word Count]],0),FALSE)</f>
        <v>20</v>
      </c>
    </row>
    <row r="27" spans="1:3" ht="15">
      <c r="A27" s="79" t="s">
        <v>1391</v>
      </c>
      <c r="B27" s="85" t="s">
        <v>231</v>
      </c>
      <c r="C27" s="79">
        <f>VLOOKUP(GroupVertices[[#This Row],[Vertex]],Vertices[],MATCH("ID",Vertices[[#Headers],[Vertex]:[Vertex Content Word Count]],0),FALSE)</f>
        <v>21</v>
      </c>
    </row>
    <row r="28" spans="1:3" ht="15">
      <c r="A28" s="79" t="s">
        <v>1391</v>
      </c>
      <c r="B28" s="85" t="s">
        <v>233</v>
      </c>
      <c r="C28" s="79">
        <f>VLOOKUP(GroupVertices[[#This Row],[Vertex]],Vertices[],MATCH("ID",Vertices[[#Headers],[Vertex]:[Vertex Content Word Count]],0),FALSE)</f>
        <v>23</v>
      </c>
    </row>
    <row r="29" spans="1:3" ht="15">
      <c r="A29" s="79" t="s">
        <v>1391</v>
      </c>
      <c r="B29" s="85" t="s">
        <v>235</v>
      </c>
      <c r="C29" s="79">
        <f>VLOOKUP(GroupVertices[[#This Row],[Vertex]],Vertices[],MATCH("ID",Vertices[[#Headers],[Vertex]:[Vertex Content Word Count]],0),FALSE)</f>
        <v>26</v>
      </c>
    </row>
    <row r="30" spans="1:3" ht="15">
      <c r="A30" s="79" t="s">
        <v>1391</v>
      </c>
      <c r="B30" s="85" t="s">
        <v>248</v>
      </c>
      <c r="C30" s="79">
        <f>VLOOKUP(GroupVertices[[#This Row],[Vertex]],Vertices[],MATCH("ID",Vertices[[#Headers],[Vertex]:[Vertex Content Word Count]],0),FALSE)</f>
        <v>41</v>
      </c>
    </row>
    <row r="31" spans="1:3" ht="15">
      <c r="A31" s="79" t="s">
        <v>1391</v>
      </c>
      <c r="B31" s="85" t="s">
        <v>257</v>
      </c>
      <c r="C31" s="79">
        <f>VLOOKUP(GroupVertices[[#This Row],[Vertex]],Vertices[],MATCH("ID",Vertices[[#Headers],[Vertex]:[Vertex Content Word Count]],0),FALSE)</f>
        <v>51</v>
      </c>
    </row>
    <row r="32" spans="1:3" ht="15">
      <c r="A32" s="79" t="s">
        <v>1391</v>
      </c>
      <c r="B32" s="85" t="s">
        <v>258</v>
      </c>
      <c r="C32" s="79">
        <f>VLOOKUP(GroupVertices[[#This Row],[Vertex]],Vertices[],MATCH("ID",Vertices[[#Headers],[Vertex]:[Vertex Content Word Count]],0),FALSE)</f>
        <v>52</v>
      </c>
    </row>
    <row r="33" spans="1:3" ht="15">
      <c r="A33" s="79" t="s">
        <v>1391</v>
      </c>
      <c r="B33" s="85" t="s">
        <v>266</v>
      </c>
      <c r="C33" s="79">
        <f>VLOOKUP(GroupVertices[[#This Row],[Vertex]],Vertices[],MATCH("ID",Vertices[[#Headers],[Vertex]:[Vertex Content Word Count]],0),FALSE)</f>
        <v>61</v>
      </c>
    </row>
    <row r="34" spans="1:3" ht="15">
      <c r="A34" s="79" t="s">
        <v>1391</v>
      </c>
      <c r="B34" s="85" t="s">
        <v>271</v>
      </c>
      <c r="C34" s="79">
        <f>VLOOKUP(GroupVertices[[#This Row],[Vertex]],Vertices[],MATCH("ID",Vertices[[#Headers],[Vertex]:[Vertex Content Word Count]],0),FALSE)</f>
        <v>67</v>
      </c>
    </row>
    <row r="35" spans="1:3" ht="15">
      <c r="A35" s="79" t="s">
        <v>1391</v>
      </c>
      <c r="B35" s="85" t="s">
        <v>275</v>
      </c>
      <c r="C35" s="79">
        <f>VLOOKUP(GroupVertices[[#This Row],[Vertex]],Vertices[],MATCH("ID",Vertices[[#Headers],[Vertex]:[Vertex Content Word Count]],0),FALSE)</f>
        <v>72</v>
      </c>
    </row>
    <row r="36" spans="1:3" ht="15">
      <c r="A36" s="79" t="s">
        <v>1391</v>
      </c>
      <c r="B36" s="85" t="s">
        <v>276</v>
      </c>
      <c r="C36" s="79">
        <f>VLOOKUP(GroupVertices[[#This Row],[Vertex]],Vertices[],MATCH("ID",Vertices[[#Headers],[Vertex]:[Vertex Content Word Count]],0),FALSE)</f>
        <v>73</v>
      </c>
    </row>
    <row r="37" spans="1:3" ht="15">
      <c r="A37" s="79" t="s">
        <v>1391</v>
      </c>
      <c r="B37" s="85" t="s">
        <v>277</v>
      </c>
      <c r="C37" s="79">
        <f>VLOOKUP(GroupVertices[[#This Row],[Vertex]],Vertices[],MATCH("ID",Vertices[[#Headers],[Vertex]:[Vertex Content Word Count]],0),FALSE)</f>
        <v>74</v>
      </c>
    </row>
    <row r="38" spans="1:3" ht="15">
      <c r="A38" s="79" t="s">
        <v>1391</v>
      </c>
      <c r="B38" s="85" t="s">
        <v>278</v>
      </c>
      <c r="C38" s="79">
        <f>VLOOKUP(GroupVertices[[#This Row],[Vertex]],Vertices[],MATCH("ID",Vertices[[#Headers],[Vertex]:[Vertex Content Word Count]],0),FALSE)</f>
        <v>75</v>
      </c>
    </row>
    <row r="39" spans="1:3" ht="15">
      <c r="A39" s="79" t="s">
        <v>1391</v>
      </c>
      <c r="B39" s="85" t="s">
        <v>279</v>
      </c>
      <c r="C39" s="79">
        <f>VLOOKUP(GroupVertices[[#This Row],[Vertex]],Vertices[],MATCH("ID",Vertices[[#Headers],[Vertex]:[Vertex Content Word Count]],0),FALSE)</f>
        <v>76</v>
      </c>
    </row>
    <row r="40" spans="1:3" ht="15">
      <c r="A40" s="79" t="s">
        <v>1391</v>
      </c>
      <c r="B40" s="85" t="s">
        <v>292</v>
      </c>
      <c r="C40" s="79">
        <f>VLOOKUP(GroupVertices[[#This Row],[Vertex]],Vertices[],MATCH("ID",Vertices[[#Headers],[Vertex]:[Vertex Content Word Count]],0),FALSE)</f>
        <v>88</v>
      </c>
    </row>
    <row r="41" spans="1:3" ht="15">
      <c r="A41" s="79" t="s">
        <v>1391</v>
      </c>
      <c r="B41" s="85" t="s">
        <v>295</v>
      </c>
      <c r="C41" s="79">
        <f>VLOOKUP(GroupVertices[[#This Row],[Vertex]],Vertices[],MATCH("ID",Vertices[[#Headers],[Vertex]:[Vertex Content Word Count]],0),FALSE)</f>
        <v>91</v>
      </c>
    </row>
    <row r="42" spans="1:3" ht="15">
      <c r="A42" s="79" t="s">
        <v>1391</v>
      </c>
      <c r="B42" s="85" t="s">
        <v>302</v>
      </c>
      <c r="C42" s="79">
        <f>VLOOKUP(GroupVertices[[#This Row],[Vertex]],Vertices[],MATCH("ID",Vertices[[#Headers],[Vertex]:[Vertex Content Word Count]],0),FALSE)</f>
        <v>98</v>
      </c>
    </row>
    <row r="43" spans="1:3" ht="15">
      <c r="A43" s="79" t="s">
        <v>1391</v>
      </c>
      <c r="B43" s="85" t="s">
        <v>304</v>
      </c>
      <c r="C43" s="79">
        <f>VLOOKUP(GroupVertices[[#This Row],[Vertex]],Vertices[],MATCH("ID",Vertices[[#Headers],[Vertex]:[Vertex Content Word Count]],0),FALSE)</f>
        <v>99</v>
      </c>
    </row>
    <row r="44" spans="1:3" ht="15">
      <c r="A44" s="79" t="s">
        <v>1391</v>
      </c>
      <c r="B44" s="85" t="s">
        <v>307</v>
      </c>
      <c r="C44" s="79">
        <f>VLOOKUP(GroupVertices[[#This Row],[Vertex]],Vertices[],MATCH("ID",Vertices[[#Headers],[Vertex]:[Vertex Content Word Count]],0),FALSE)</f>
        <v>102</v>
      </c>
    </row>
    <row r="45" spans="1:3" ht="15">
      <c r="A45" s="79" t="s">
        <v>1392</v>
      </c>
      <c r="B45" s="85" t="s">
        <v>282</v>
      </c>
      <c r="C45" s="79">
        <f>VLOOKUP(GroupVertices[[#This Row],[Vertex]],Vertices[],MATCH("ID",Vertices[[#Headers],[Vertex]:[Vertex Content Word Count]],0),FALSE)</f>
        <v>5</v>
      </c>
    </row>
    <row r="46" spans="1:3" ht="15">
      <c r="A46" s="79" t="s">
        <v>1392</v>
      </c>
      <c r="B46" s="85" t="s">
        <v>238</v>
      </c>
      <c r="C46" s="79">
        <f>VLOOKUP(GroupVertices[[#This Row],[Vertex]],Vertices[],MATCH("ID",Vertices[[#Headers],[Vertex]:[Vertex Content Word Count]],0),FALSE)</f>
        <v>29</v>
      </c>
    </row>
    <row r="47" spans="1:3" ht="15">
      <c r="A47" s="79" t="s">
        <v>1392</v>
      </c>
      <c r="B47" s="85" t="s">
        <v>237</v>
      </c>
      <c r="C47" s="79">
        <f>VLOOKUP(GroupVertices[[#This Row],[Vertex]],Vertices[],MATCH("ID",Vertices[[#Headers],[Vertex]:[Vertex Content Word Count]],0),FALSE)</f>
        <v>28</v>
      </c>
    </row>
    <row r="48" spans="1:3" ht="15">
      <c r="A48" s="79" t="s">
        <v>1392</v>
      </c>
      <c r="B48" s="85" t="s">
        <v>236</v>
      </c>
      <c r="C48" s="79">
        <f>VLOOKUP(GroupVertices[[#This Row],[Vertex]],Vertices[],MATCH("ID",Vertices[[#Headers],[Vertex]:[Vertex Content Word Count]],0),FALSE)</f>
        <v>27</v>
      </c>
    </row>
    <row r="49" spans="1:3" ht="15">
      <c r="A49" s="79" t="s">
        <v>1392</v>
      </c>
      <c r="B49" s="85" t="s">
        <v>232</v>
      </c>
      <c r="C49" s="79">
        <f>VLOOKUP(GroupVertices[[#This Row],[Vertex]],Vertices[],MATCH("ID",Vertices[[#Headers],[Vertex]:[Vertex Content Word Count]],0),FALSE)</f>
        <v>22</v>
      </c>
    </row>
    <row r="50" spans="1:3" ht="15">
      <c r="A50" s="79" t="s">
        <v>1392</v>
      </c>
      <c r="B50" s="85" t="s">
        <v>228</v>
      </c>
      <c r="C50" s="79">
        <f>VLOOKUP(GroupVertices[[#This Row],[Vertex]],Vertices[],MATCH("ID",Vertices[[#Headers],[Vertex]:[Vertex Content Word Count]],0),FALSE)</f>
        <v>18</v>
      </c>
    </row>
    <row r="51" spans="1:3" ht="15">
      <c r="A51" s="79" t="s">
        <v>1392</v>
      </c>
      <c r="B51" s="85" t="s">
        <v>227</v>
      </c>
      <c r="C51" s="79">
        <f>VLOOKUP(GroupVertices[[#This Row],[Vertex]],Vertices[],MATCH("ID",Vertices[[#Headers],[Vertex]:[Vertex Content Word Count]],0),FALSE)</f>
        <v>17</v>
      </c>
    </row>
    <row r="52" spans="1:3" ht="15">
      <c r="A52" s="79" t="s">
        <v>1392</v>
      </c>
      <c r="B52" s="85" t="s">
        <v>226</v>
      </c>
      <c r="C52" s="79">
        <f>VLOOKUP(GroupVertices[[#This Row],[Vertex]],Vertices[],MATCH("ID",Vertices[[#Headers],[Vertex]:[Vertex Content Word Count]],0),FALSE)</f>
        <v>16</v>
      </c>
    </row>
    <row r="53" spans="1:3" ht="15">
      <c r="A53" s="79" t="s">
        <v>1392</v>
      </c>
      <c r="B53" s="85" t="s">
        <v>225</v>
      </c>
      <c r="C53" s="79">
        <f>VLOOKUP(GroupVertices[[#This Row],[Vertex]],Vertices[],MATCH("ID",Vertices[[#Headers],[Vertex]:[Vertex Content Word Count]],0),FALSE)</f>
        <v>15</v>
      </c>
    </row>
    <row r="54" spans="1:3" ht="15">
      <c r="A54" s="79" t="s">
        <v>1392</v>
      </c>
      <c r="B54" s="85" t="s">
        <v>224</v>
      </c>
      <c r="C54" s="79">
        <f>VLOOKUP(GroupVertices[[#This Row],[Vertex]],Vertices[],MATCH("ID",Vertices[[#Headers],[Vertex]:[Vertex Content Word Count]],0),FALSE)</f>
        <v>14</v>
      </c>
    </row>
    <row r="55" spans="1:3" ht="15">
      <c r="A55" s="79" t="s">
        <v>1392</v>
      </c>
      <c r="B55" s="85" t="s">
        <v>223</v>
      </c>
      <c r="C55" s="79">
        <f>VLOOKUP(GroupVertices[[#This Row],[Vertex]],Vertices[],MATCH("ID",Vertices[[#Headers],[Vertex]:[Vertex Content Word Count]],0),FALSE)</f>
        <v>13</v>
      </c>
    </row>
    <row r="56" spans="1:3" ht="15">
      <c r="A56" s="79" t="s">
        <v>1392</v>
      </c>
      <c r="B56" s="85" t="s">
        <v>222</v>
      </c>
      <c r="C56" s="79">
        <f>VLOOKUP(GroupVertices[[#This Row],[Vertex]],Vertices[],MATCH("ID",Vertices[[#Headers],[Vertex]:[Vertex Content Word Count]],0),FALSE)</f>
        <v>12</v>
      </c>
    </row>
    <row r="57" spans="1:3" ht="15">
      <c r="A57" s="79" t="s">
        <v>1392</v>
      </c>
      <c r="B57" s="85" t="s">
        <v>221</v>
      </c>
      <c r="C57" s="79">
        <f>VLOOKUP(GroupVertices[[#This Row],[Vertex]],Vertices[],MATCH("ID",Vertices[[#Headers],[Vertex]:[Vertex Content Word Count]],0),FALSE)</f>
        <v>11</v>
      </c>
    </row>
    <row r="58" spans="1:3" ht="15">
      <c r="A58" s="79" t="s">
        <v>1392</v>
      </c>
      <c r="B58" s="85" t="s">
        <v>220</v>
      </c>
      <c r="C58" s="79">
        <f>VLOOKUP(GroupVertices[[#This Row],[Vertex]],Vertices[],MATCH("ID",Vertices[[#Headers],[Vertex]:[Vertex Content Word Count]],0),FALSE)</f>
        <v>10</v>
      </c>
    </row>
    <row r="59" spans="1:3" ht="15">
      <c r="A59" s="79" t="s">
        <v>1392</v>
      </c>
      <c r="B59" s="85" t="s">
        <v>219</v>
      </c>
      <c r="C59" s="79">
        <f>VLOOKUP(GroupVertices[[#This Row],[Vertex]],Vertices[],MATCH("ID",Vertices[[#Headers],[Vertex]:[Vertex Content Word Count]],0),FALSE)</f>
        <v>9</v>
      </c>
    </row>
    <row r="60" spans="1:3" ht="15">
      <c r="A60" s="79" t="s">
        <v>1392</v>
      </c>
      <c r="B60" s="85" t="s">
        <v>218</v>
      </c>
      <c r="C60" s="79">
        <f>VLOOKUP(GroupVertices[[#This Row],[Vertex]],Vertices[],MATCH("ID",Vertices[[#Headers],[Vertex]:[Vertex Content Word Count]],0),FALSE)</f>
        <v>8</v>
      </c>
    </row>
    <row r="61" spans="1:3" ht="15">
      <c r="A61" s="79" t="s">
        <v>1392</v>
      </c>
      <c r="B61" s="85" t="s">
        <v>217</v>
      </c>
      <c r="C61" s="79">
        <f>VLOOKUP(GroupVertices[[#This Row],[Vertex]],Vertices[],MATCH("ID",Vertices[[#Headers],[Vertex]:[Vertex Content Word Count]],0),FALSE)</f>
        <v>7</v>
      </c>
    </row>
    <row r="62" spans="1:3" ht="15">
      <c r="A62" s="79" t="s">
        <v>1392</v>
      </c>
      <c r="B62" s="85" t="s">
        <v>216</v>
      </c>
      <c r="C62" s="79">
        <f>VLOOKUP(GroupVertices[[#This Row],[Vertex]],Vertices[],MATCH("ID",Vertices[[#Headers],[Vertex]:[Vertex Content Word Count]],0),FALSE)</f>
        <v>6</v>
      </c>
    </row>
    <row r="63" spans="1:3" ht="15">
      <c r="A63" s="79" t="s">
        <v>1392</v>
      </c>
      <c r="B63" s="85" t="s">
        <v>215</v>
      </c>
      <c r="C63" s="79">
        <f>VLOOKUP(GroupVertices[[#This Row],[Vertex]],Vertices[],MATCH("ID",Vertices[[#Headers],[Vertex]:[Vertex Content Word Count]],0),FALSE)</f>
        <v>4</v>
      </c>
    </row>
    <row r="64" spans="1:3" ht="15">
      <c r="A64" s="79" t="s">
        <v>1393</v>
      </c>
      <c r="B64" s="85" t="s">
        <v>308</v>
      </c>
      <c r="C64" s="79">
        <f>VLOOKUP(GroupVertices[[#This Row],[Vertex]],Vertices[],MATCH("ID",Vertices[[#Headers],[Vertex]:[Vertex Content Word Count]],0),FALSE)</f>
        <v>103</v>
      </c>
    </row>
    <row r="65" spans="1:3" ht="15">
      <c r="A65" s="79" t="s">
        <v>1393</v>
      </c>
      <c r="B65" s="85" t="s">
        <v>309</v>
      </c>
      <c r="C65" s="79">
        <f>VLOOKUP(GroupVertices[[#This Row],[Vertex]],Vertices[],MATCH("ID",Vertices[[#Headers],[Vertex]:[Vertex Content Word Count]],0),FALSE)</f>
        <v>55</v>
      </c>
    </row>
    <row r="66" spans="1:3" ht="15">
      <c r="A66" s="79" t="s">
        <v>1393</v>
      </c>
      <c r="B66" s="85" t="s">
        <v>281</v>
      </c>
      <c r="C66" s="79">
        <f>VLOOKUP(GroupVertices[[#This Row],[Vertex]],Vertices[],MATCH("ID",Vertices[[#Headers],[Vertex]:[Vertex Content Word Count]],0),FALSE)</f>
        <v>77</v>
      </c>
    </row>
    <row r="67" spans="1:3" ht="15">
      <c r="A67" s="79" t="s">
        <v>1393</v>
      </c>
      <c r="B67" s="85" t="s">
        <v>280</v>
      </c>
      <c r="C67" s="79">
        <f>VLOOKUP(GroupVertices[[#This Row],[Vertex]],Vertices[],MATCH("ID",Vertices[[#Headers],[Vertex]:[Vertex Content Word Count]],0),FALSE)</f>
        <v>65</v>
      </c>
    </row>
    <row r="68" spans="1:3" ht="15">
      <c r="A68" s="79" t="s">
        <v>1393</v>
      </c>
      <c r="B68" s="85" t="s">
        <v>270</v>
      </c>
      <c r="C68" s="79">
        <f>VLOOKUP(GroupVertices[[#This Row],[Vertex]],Vertices[],MATCH("ID",Vertices[[#Headers],[Vertex]:[Vertex Content Word Count]],0),FALSE)</f>
        <v>66</v>
      </c>
    </row>
    <row r="69" spans="1:3" ht="15">
      <c r="A69" s="79" t="s">
        <v>1393</v>
      </c>
      <c r="B69" s="85" t="s">
        <v>269</v>
      </c>
      <c r="C69" s="79">
        <f>VLOOKUP(GroupVertices[[#This Row],[Vertex]],Vertices[],MATCH("ID",Vertices[[#Headers],[Vertex]:[Vertex Content Word Count]],0),FALSE)</f>
        <v>64</v>
      </c>
    </row>
    <row r="70" spans="1:3" ht="15">
      <c r="A70" s="79" t="s">
        <v>1393</v>
      </c>
      <c r="B70" s="85" t="s">
        <v>260</v>
      </c>
      <c r="C70" s="79">
        <f>VLOOKUP(GroupVertices[[#This Row],[Vertex]],Vertices[],MATCH("ID",Vertices[[#Headers],[Vertex]:[Vertex Content Word Count]],0),FALSE)</f>
        <v>54</v>
      </c>
    </row>
    <row r="71" spans="1:3" ht="15">
      <c r="A71" s="79" t="s">
        <v>1394</v>
      </c>
      <c r="B71" s="85" t="s">
        <v>299</v>
      </c>
      <c r="C71" s="79">
        <f>VLOOKUP(GroupVertices[[#This Row],[Vertex]],Vertices[],MATCH("ID",Vertices[[#Headers],[Vertex]:[Vertex Content Word Count]],0),FALSE)</f>
        <v>94</v>
      </c>
    </row>
    <row r="72" spans="1:3" ht="15">
      <c r="A72" s="79" t="s">
        <v>1394</v>
      </c>
      <c r="B72" s="85" t="s">
        <v>314</v>
      </c>
      <c r="C72" s="79">
        <f>VLOOKUP(GroupVertices[[#This Row],[Vertex]],Vertices[],MATCH("ID",Vertices[[#Headers],[Vertex]:[Vertex Content Word Count]],0),FALSE)</f>
        <v>97</v>
      </c>
    </row>
    <row r="73" spans="1:3" ht="15">
      <c r="A73" s="79" t="s">
        <v>1394</v>
      </c>
      <c r="B73" s="85" t="s">
        <v>296</v>
      </c>
      <c r="C73" s="79">
        <f>VLOOKUP(GroupVertices[[#This Row],[Vertex]],Vertices[],MATCH("ID",Vertices[[#Headers],[Vertex]:[Vertex Content Word Count]],0),FALSE)</f>
        <v>92</v>
      </c>
    </row>
    <row r="74" spans="1:3" ht="15">
      <c r="A74" s="79" t="s">
        <v>1394</v>
      </c>
      <c r="B74" s="85" t="s">
        <v>313</v>
      </c>
      <c r="C74" s="79">
        <f>VLOOKUP(GroupVertices[[#This Row],[Vertex]],Vertices[],MATCH("ID",Vertices[[#Headers],[Vertex]:[Vertex Content Word Count]],0),FALSE)</f>
        <v>96</v>
      </c>
    </row>
    <row r="75" spans="1:3" ht="15">
      <c r="A75" s="79" t="s">
        <v>1394</v>
      </c>
      <c r="B75" s="85" t="s">
        <v>312</v>
      </c>
      <c r="C75" s="79">
        <f>VLOOKUP(GroupVertices[[#This Row],[Vertex]],Vertices[],MATCH("ID",Vertices[[#Headers],[Vertex]:[Vertex Content Word Count]],0),FALSE)</f>
        <v>95</v>
      </c>
    </row>
    <row r="76" spans="1:3" ht="15">
      <c r="A76" s="79" t="s">
        <v>1394</v>
      </c>
      <c r="B76" s="85" t="s">
        <v>298</v>
      </c>
      <c r="C76" s="79">
        <f>VLOOKUP(GroupVertices[[#This Row],[Vertex]],Vertices[],MATCH("ID",Vertices[[#Headers],[Vertex]:[Vertex Content Word Count]],0),FALSE)</f>
        <v>93</v>
      </c>
    </row>
    <row r="77" spans="1:3" ht="15">
      <c r="A77" s="79" t="s">
        <v>1395</v>
      </c>
      <c r="B77" s="85" t="s">
        <v>303</v>
      </c>
      <c r="C77" s="79">
        <f>VLOOKUP(GroupVertices[[#This Row],[Vertex]],Vertices[],MATCH("ID",Vertices[[#Headers],[Vertex]:[Vertex Content Word Count]],0),FALSE)</f>
        <v>69</v>
      </c>
    </row>
    <row r="78" spans="1:3" ht="15">
      <c r="A78" s="79" t="s">
        <v>1395</v>
      </c>
      <c r="B78" s="85" t="s">
        <v>288</v>
      </c>
      <c r="C78" s="79">
        <f>VLOOKUP(GroupVertices[[#This Row],[Vertex]],Vertices[],MATCH("ID",Vertices[[#Headers],[Vertex]:[Vertex Content Word Count]],0),FALSE)</f>
        <v>83</v>
      </c>
    </row>
    <row r="79" spans="1:3" ht="15">
      <c r="A79" s="79" t="s">
        <v>1395</v>
      </c>
      <c r="B79" s="85" t="s">
        <v>283</v>
      </c>
      <c r="C79" s="79">
        <f>VLOOKUP(GroupVertices[[#This Row],[Vertex]],Vertices[],MATCH("ID",Vertices[[#Headers],[Vertex]:[Vertex Content Word Count]],0),FALSE)</f>
        <v>78</v>
      </c>
    </row>
    <row r="80" spans="1:3" ht="15">
      <c r="A80" s="79" t="s">
        <v>1395</v>
      </c>
      <c r="B80" s="85" t="s">
        <v>274</v>
      </c>
      <c r="C80" s="79">
        <f>VLOOKUP(GroupVertices[[#This Row],[Vertex]],Vertices[],MATCH("ID",Vertices[[#Headers],[Vertex]:[Vertex Content Word Count]],0),FALSE)</f>
        <v>71</v>
      </c>
    </row>
    <row r="81" spans="1:3" ht="15">
      <c r="A81" s="79" t="s">
        <v>1395</v>
      </c>
      <c r="B81" s="85" t="s">
        <v>273</v>
      </c>
      <c r="C81" s="79">
        <f>VLOOKUP(GroupVertices[[#This Row],[Vertex]],Vertices[],MATCH("ID",Vertices[[#Headers],[Vertex]:[Vertex Content Word Count]],0),FALSE)</f>
        <v>70</v>
      </c>
    </row>
    <row r="82" spans="1:3" ht="15">
      <c r="A82" s="79" t="s">
        <v>1395</v>
      </c>
      <c r="B82" s="85" t="s">
        <v>272</v>
      </c>
      <c r="C82" s="79">
        <f>VLOOKUP(GroupVertices[[#This Row],[Vertex]],Vertices[],MATCH("ID",Vertices[[#Headers],[Vertex]:[Vertex Content Word Count]],0),FALSE)</f>
        <v>68</v>
      </c>
    </row>
    <row r="83" spans="1:3" ht="15">
      <c r="A83" s="79" t="s">
        <v>1396</v>
      </c>
      <c r="B83" s="85" t="s">
        <v>297</v>
      </c>
      <c r="C83" s="79">
        <f>VLOOKUP(GroupVertices[[#This Row],[Vertex]],Vertices[],MATCH("ID",Vertices[[#Headers],[Vertex]:[Vertex Content Word Count]],0),FALSE)</f>
        <v>25</v>
      </c>
    </row>
    <row r="84" spans="1:3" ht="15">
      <c r="A84" s="79" t="s">
        <v>1396</v>
      </c>
      <c r="B84" s="85" t="s">
        <v>310</v>
      </c>
      <c r="C84" s="79">
        <f>VLOOKUP(GroupVertices[[#This Row],[Vertex]],Vertices[],MATCH("ID",Vertices[[#Headers],[Vertex]:[Vertex Content Word Count]],0),FALSE)</f>
        <v>43</v>
      </c>
    </row>
    <row r="85" spans="1:3" ht="15">
      <c r="A85" s="79" t="s">
        <v>1396</v>
      </c>
      <c r="B85" s="85" t="s">
        <v>289</v>
      </c>
      <c r="C85" s="79">
        <f>VLOOKUP(GroupVertices[[#This Row],[Vertex]],Vertices[],MATCH("ID",Vertices[[#Headers],[Vertex]:[Vertex Content Word Count]],0),FALSE)</f>
        <v>84</v>
      </c>
    </row>
    <row r="86" spans="1:3" ht="15">
      <c r="A86" s="79" t="s">
        <v>1396</v>
      </c>
      <c r="B86" s="85" t="s">
        <v>249</v>
      </c>
      <c r="C86" s="79">
        <f>VLOOKUP(GroupVertices[[#This Row],[Vertex]],Vertices[],MATCH("ID",Vertices[[#Headers],[Vertex]:[Vertex Content Word Count]],0),FALSE)</f>
        <v>42</v>
      </c>
    </row>
    <row r="87" spans="1:3" ht="15">
      <c r="A87" s="79" t="s">
        <v>1396</v>
      </c>
      <c r="B87" s="85" t="s">
        <v>234</v>
      </c>
      <c r="C87" s="79">
        <f>VLOOKUP(GroupVertices[[#This Row],[Vertex]],Vertices[],MATCH("ID",Vertices[[#Headers],[Vertex]:[Vertex Content Word Count]],0),FALSE)</f>
        <v>24</v>
      </c>
    </row>
    <row r="88" spans="1:3" ht="15">
      <c r="A88" s="79" t="s">
        <v>1397</v>
      </c>
      <c r="B88" s="85" t="s">
        <v>300</v>
      </c>
      <c r="C88" s="79">
        <f>VLOOKUP(GroupVertices[[#This Row],[Vertex]],Vertices[],MATCH("ID",Vertices[[#Headers],[Vertex]:[Vertex Content Word Count]],0),FALSE)</f>
        <v>40</v>
      </c>
    </row>
    <row r="89" spans="1:3" ht="15">
      <c r="A89" s="79" t="s">
        <v>1397</v>
      </c>
      <c r="B89" s="85" t="s">
        <v>267</v>
      </c>
      <c r="C89" s="79">
        <f>VLOOKUP(GroupVertices[[#This Row],[Vertex]],Vertices[],MATCH("ID",Vertices[[#Headers],[Vertex]:[Vertex Content Word Count]],0),FALSE)</f>
        <v>62</v>
      </c>
    </row>
    <row r="90" spans="1:3" ht="15">
      <c r="A90" s="79" t="s">
        <v>1397</v>
      </c>
      <c r="B90" s="85" t="s">
        <v>256</v>
      </c>
      <c r="C90" s="79">
        <f>VLOOKUP(GroupVertices[[#This Row],[Vertex]],Vertices[],MATCH("ID",Vertices[[#Headers],[Vertex]:[Vertex Content Word Count]],0),FALSE)</f>
        <v>50</v>
      </c>
    </row>
    <row r="91" spans="1:3" ht="15">
      <c r="A91" s="79" t="s">
        <v>1397</v>
      </c>
      <c r="B91" s="85" t="s">
        <v>251</v>
      </c>
      <c r="C91" s="79">
        <f>VLOOKUP(GroupVertices[[#This Row],[Vertex]],Vertices[],MATCH("ID",Vertices[[#Headers],[Vertex]:[Vertex Content Word Count]],0),FALSE)</f>
        <v>45</v>
      </c>
    </row>
    <row r="92" spans="1:3" ht="15">
      <c r="A92" s="79" t="s">
        <v>1397</v>
      </c>
      <c r="B92" s="85" t="s">
        <v>247</v>
      </c>
      <c r="C92" s="79">
        <f>VLOOKUP(GroupVertices[[#This Row],[Vertex]],Vertices[],MATCH("ID",Vertices[[#Headers],[Vertex]:[Vertex Content Word Count]],0),FALSE)</f>
        <v>39</v>
      </c>
    </row>
    <row r="93" spans="1:3" ht="15">
      <c r="A93" s="79" t="s">
        <v>1398</v>
      </c>
      <c r="B93" s="85" t="s">
        <v>291</v>
      </c>
      <c r="C93" s="79">
        <f>VLOOKUP(GroupVertices[[#This Row],[Vertex]],Vertices[],MATCH("ID",Vertices[[#Headers],[Vertex]:[Vertex Content Word Count]],0),FALSE)</f>
        <v>87</v>
      </c>
    </row>
    <row r="94" spans="1:3" ht="15">
      <c r="A94" s="79" t="s">
        <v>1398</v>
      </c>
      <c r="B94" s="85" t="s">
        <v>290</v>
      </c>
      <c r="C94" s="79">
        <f>VLOOKUP(GroupVertices[[#This Row],[Vertex]],Vertices[],MATCH("ID",Vertices[[#Headers],[Vertex]:[Vertex Content Word Count]],0),FALSE)</f>
        <v>85</v>
      </c>
    </row>
    <row r="95" spans="1:3" ht="15">
      <c r="A95" s="79" t="s">
        <v>1398</v>
      </c>
      <c r="B95" s="85" t="s">
        <v>311</v>
      </c>
      <c r="C95" s="79">
        <f>VLOOKUP(GroupVertices[[#This Row],[Vertex]],Vertices[],MATCH("ID",Vertices[[#Headers],[Vertex]:[Vertex Content Word Count]],0),FALSE)</f>
        <v>86</v>
      </c>
    </row>
    <row r="96" spans="1:3" ht="15">
      <c r="A96" s="79" t="s">
        <v>1399</v>
      </c>
      <c r="B96" s="85" t="s">
        <v>287</v>
      </c>
      <c r="C96" s="79">
        <f>VLOOKUP(GroupVertices[[#This Row],[Vertex]],Vertices[],MATCH("ID",Vertices[[#Headers],[Vertex]:[Vertex Content Word Count]],0),FALSE)</f>
        <v>82</v>
      </c>
    </row>
    <row r="97" spans="1:3" ht="15">
      <c r="A97" s="79" t="s">
        <v>1399</v>
      </c>
      <c r="B97" s="85" t="s">
        <v>286</v>
      </c>
      <c r="C97" s="79">
        <f>VLOOKUP(GroupVertices[[#This Row],[Vertex]],Vertices[],MATCH("ID",Vertices[[#Headers],[Vertex]:[Vertex Content Word Count]],0),FALSE)</f>
        <v>80</v>
      </c>
    </row>
    <row r="98" spans="1:3" ht="15">
      <c r="A98" s="79" t="s">
        <v>1399</v>
      </c>
      <c r="B98" s="85" t="s">
        <v>284</v>
      </c>
      <c r="C98" s="79">
        <f>VLOOKUP(GroupVertices[[#This Row],[Vertex]],Vertices[],MATCH("ID",Vertices[[#Headers],[Vertex]:[Vertex Content Word Count]],0),FALSE)</f>
        <v>79</v>
      </c>
    </row>
    <row r="99" spans="1:3" ht="15">
      <c r="A99" s="79" t="s">
        <v>1400</v>
      </c>
      <c r="B99" s="85" t="s">
        <v>306</v>
      </c>
      <c r="C99" s="79">
        <f>VLOOKUP(GroupVertices[[#This Row],[Vertex]],Vertices[],MATCH("ID",Vertices[[#Headers],[Vertex]:[Vertex Content Word Count]],0),FALSE)</f>
        <v>101</v>
      </c>
    </row>
    <row r="100" spans="1:3" ht="15">
      <c r="A100" s="79" t="s">
        <v>1400</v>
      </c>
      <c r="B100" s="85" t="s">
        <v>305</v>
      </c>
      <c r="C100" s="79">
        <f>VLOOKUP(GroupVertices[[#This Row],[Vertex]],Vertices[],MATCH("ID",Vertices[[#Headers],[Vertex]:[Vertex Content Word Count]],0),FALSE)</f>
        <v>100</v>
      </c>
    </row>
    <row r="101" spans="1:3" ht="15">
      <c r="A101" s="79" t="s">
        <v>1401</v>
      </c>
      <c r="B101" s="85" t="s">
        <v>254</v>
      </c>
      <c r="C101" s="79">
        <f>VLOOKUP(GroupVertices[[#This Row],[Vertex]],Vertices[],MATCH("ID",Vertices[[#Headers],[Vertex]:[Vertex Content Word Count]],0),FALSE)</f>
        <v>48</v>
      </c>
    </row>
    <row r="102" spans="1:3" ht="15">
      <c r="A102" s="79" t="s">
        <v>1401</v>
      </c>
      <c r="B102" s="85" t="s">
        <v>253</v>
      </c>
      <c r="C102" s="79">
        <f>VLOOKUP(GroupVertices[[#This Row],[Vertex]],Vertices[],MATCH("ID",Vertices[[#Headers],[Vertex]:[Vertex Content Word Count]],0),FALSE)</f>
        <v>47</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1420</v>
      </c>
      <c r="B2" s="34" t="s">
        <v>1355</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60</v>
      </c>
      <c r="P2" s="37">
        <f>MIN(Vertices[PageRank])</f>
        <v>0.445178</v>
      </c>
      <c r="Q2" s="38">
        <f>COUNTIF(Vertices[PageRank],"&gt;= "&amp;P2)-COUNTIF(Vertices[PageRank],"&gt;="&amp;P3)</f>
        <v>50</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53.157575763636366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0.002661818181818182</v>
      </c>
      <c r="O3" s="40">
        <f>COUNTIF(Vertices[Eigenvector Centrality],"&gt;= "&amp;N3)-COUNTIF(Vertices[Eigenvector Centrality],"&gt;="&amp;N4)</f>
        <v>7</v>
      </c>
      <c r="P3" s="39">
        <f aca="true" t="shared" si="7" ref="P3:P26">P2+($P$57-$P$2)/BinDivisor</f>
        <v>0.6278965272727273</v>
      </c>
      <c r="Q3" s="40">
        <f>COUNTIF(Vertices[PageRank],"&gt;= "&amp;P3)-COUNTIF(Vertices[PageRank],"&gt;="&amp;P4)</f>
        <v>11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0.9090909090909091</v>
      </c>
      <c r="G4" s="38">
        <f>COUNTIF(Vertices[In-Degree],"&gt;= "&amp;F4)-COUNTIF(Vertices[In-Degree],"&gt;="&amp;F5)</f>
        <v>24</v>
      </c>
      <c r="H4" s="37">
        <f t="shared" si="3"/>
        <v>0.32727272727272727</v>
      </c>
      <c r="I4" s="38">
        <f>COUNTIF(Vertices[Out-Degree],"&gt;= "&amp;H4)-COUNTIF(Vertices[Out-Degree],"&gt;="&amp;H5)</f>
        <v>0</v>
      </c>
      <c r="J4" s="37">
        <f t="shared" si="4"/>
        <v>106.31515152727273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0.005323636363636364</v>
      </c>
      <c r="O4" s="38">
        <f>COUNTIF(Vertices[Eigenvector Centrality],"&gt;= "&amp;N4)-COUNTIF(Vertices[Eigenvector Centrality],"&gt;="&amp;N5)</f>
        <v>0</v>
      </c>
      <c r="P4" s="37">
        <f t="shared" si="7"/>
        <v>0.8106150545454546</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1.3636363636363635</v>
      </c>
      <c r="G5" s="40">
        <f>COUNTIF(Vertices[In-Degree],"&gt;= "&amp;F5)-COUNTIF(Vertices[In-Degree],"&gt;="&amp;F6)</f>
        <v>0</v>
      </c>
      <c r="H5" s="39">
        <f t="shared" si="3"/>
        <v>0.4909090909090909</v>
      </c>
      <c r="I5" s="40">
        <f>COUNTIF(Vertices[Out-Degree],"&gt;= "&amp;H5)-COUNTIF(Vertices[Out-Degree],"&gt;="&amp;H6)</f>
        <v>0</v>
      </c>
      <c r="J5" s="39">
        <f t="shared" si="4"/>
        <v>159.4727272909091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0.007985454545454546</v>
      </c>
      <c r="O5" s="40">
        <f>COUNTIF(Vertices[Eigenvector Centrality],"&gt;= "&amp;N5)-COUNTIF(Vertices[Eigenvector Centrality],"&gt;="&amp;N6)</f>
        <v>2</v>
      </c>
      <c r="P5" s="39">
        <f t="shared" si="7"/>
        <v>0.9933335818181819</v>
      </c>
      <c r="Q5" s="40">
        <f>COUNTIF(Vertices[PageRank],"&gt;= "&amp;P5)-COUNTIF(Vertices[PageRank],"&gt;="&amp;P6)</f>
        <v>24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1.8181818181818181</v>
      </c>
      <c r="G6" s="38">
        <f>COUNTIF(Vertices[In-Degree],"&gt;= "&amp;F6)-COUNTIF(Vertices[In-Degree],"&gt;="&amp;F7)</f>
        <v>8</v>
      </c>
      <c r="H6" s="37">
        <f t="shared" si="3"/>
        <v>0.6545454545454545</v>
      </c>
      <c r="I6" s="38">
        <f>COUNTIF(Vertices[Out-Degree],"&gt;= "&amp;H6)-COUNTIF(Vertices[Out-Degree],"&gt;="&amp;H7)</f>
        <v>0</v>
      </c>
      <c r="J6" s="37">
        <f t="shared" si="4"/>
        <v>212.63030305454546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0.010647272727272727</v>
      </c>
      <c r="O6" s="38">
        <f>COUNTIF(Vertices[Eigenvector Centrality],"&gt;= "&amp;N6)-COUNTIF(Vertices[Eigenvector Centrality],"&gt;="&amp;N7)</f>
        <v>4</v>
      </c>
      <c r="P6" s="37">
        <f t="shared" si="7"/>
        <v>1.176052109090909</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14</v>
      </c>
      <c r="D7" s="32">
        <f t="shared" si="1"/>
        <v>0</v>
      </c>
      <c r="E7" s="3">
        <f>COUNTIF(Vertices[Degree],"&gt;= "&amp;D7)-COUNTIF(Vertices[Degree],"&gt;="&amp;D8)</f>
        <v>0</v>
      </c>
      <c r="F7" s="39">
        <f t="shared" si="2"/>
        <v>2.2727272727272725</v>
      </c>
      <c r="G7" s="40">
        <f>COUNTIF(Vertices[In-Degree],"&gt;= "&amp;F7)-COUNTIF(Vertices[In-Degree],"&gt;="&amp;F8)</f>
        <v>0</v>
      </c>
      <c r="H7" s="39">
        <f t="shared" si="3"/>
        <v>0.8181818181818181</v>
      </c>
      <c r="I7" s="40">
        <f>COUNTIF(Vertices[Out-Degree],"&gt;= "&amp;H7)-COUNTIF(Vertices[Out-Degree],"&gt;="&amp;H8)</f>
        <v>0</v>
      </c>
      <c r="J7" s="39">
        <f t="shared" si="4"/>
        <v>265.7878788181818</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0.01330909090909091</v>
      </c>
      <c r="O7" s="40">
        <f>COUNTIF(Vertices[Eigenvector Centrality],"&gt;= "&amp;N7)-COUNTIF(Vertices[Eigenvector Centrality],"&gt;="&amp;N8)</f>
        <v>1</v>
      </c>
      <c r="P7" s="39">
        <f t="shared" si="7"/>
        <v>1.3587706363636363</v>
      </c>
      <c r="Q7" s="40">
        <f>COUNTIF(Vertices[PageRank],"&gt;= "&amp;P7)-COUNTIF(Vertices[PageRank],"&gt;="&amp;P8)</f>
        <v>2</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127</v>
      </c>
      <c r="D8" s="32">
        <f t="shared" si="1"/>
        <v>0</v>
      </c>
      <c r="E8" s="3">
        <f>COUNTIF(Vertices[Degree],"&gt;= "&amp;D8)-COUNTIF(Vertices[Degree],"&gt;="&amp;D9)</f>
        <v>0</v>
      </c>
      <c r="F8" s="37">
        <f t="shared" si="2"/>
        <v>2.727272727272727</v>
      </c>
      <c r="G8" s="38">
        <f>COUNTIF(Vertices[In-Degree],"&gt;= "&amp;F8)-COUNTIF(Vertices[In-Degree],"&gt;="&amp;F9)</f>
        <v>2</v>
      </c>
      <c r="H8" s="37">
        <f t="shared" si="3"/>
        <v>0.9818181818181817</v>
      </c>
      <c r="I8" s="38">
        <f>COUNTIF(Vertices[Out-Degree],"&gt;= "&amp;H8)-COUNTIF(Vertices[Out-Degree],"&gt;="&amp;H9)</f>
        <v>85</v>
      </c>
      <c r="J8" s="37">
        <f t="shared" si="4"/>
        <v>318.9454545818182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0.01597090909090909</v>
      </c>
      <c r="O8" s="38">
        <f>COUNTIF(Vertices[Eigenvector Centrality],"&gt;= "&amp;N8)-COUNTIF(Vertices[Eigenvector Centrality],"&gt;="&amp;N9)</f>
        <v>0</v>
      </c>
      <c r="P8" s="37">
        <f t="shared" si="7"/>
        <v>1.5414891636363635</v>
      </c>
      <c r="Q8" s="38">
        <f>COUNTIF(Vertices[PageRank],"&gt;= "&amp;P8)-COUNTIF(Vertices[PageRank],"&gt;="&amp;P9)</f>
        <v>4</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3.1818181818181817</v>
      </c>
      <c r="G9" s="40">
        <f>COUNTIF(Vertices[In-Degree],"&gt;= "&amp;F9)-COUNTIF(Vertices[In-Degree],"&gt;="&amp;F10)</f>
        <v>0</v>
      </c>
      <c r="H9" s="39">
        <f t="shared" si="3"/>
        <v>1.1454545454545453</v>
      </c>
      <c r="I9" s="40">
        <f>COUNTIF(Vertices[Out-Degree],"&gt;= "&amp;H9)-COUNTIF(Vertices[Out-Degree],"&gt;="&amp;H10)</f>
        <v>0</v>
      </c>
      <c r="J9" s="39">
        <f t="shared" si="4"/>
        <v>372.10303034545456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0.018632727272727273</v>
      </c>
      <c r="O9" s="40">
        <f>COUNTIF(Vertices[Eigenvector Centrality],"&gt;= "&amp;N9)-COUNTIF(Vertices[Eigenvector Centrality],"&gt;="&amp;N10)</f>
        <v>1</v>
      </c>
      <c r="P9" s="39">
        <f t="shared" si="7"/>
        <v>1.7242076909090907</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1421</v>
      </c>
      <c r="B10" s="34">
        <v>4</v>
      </c>
      <c r="D10" s="32">
        <f t="shared" si="1"/>
        <v>0</v>
      </c>
      <c r="E10" s="3">
        <f>COUNTIF(Vertices[Degree],"&gt;= "&amp;D10)-COUNTIF(Vertices[Degree],"&gt;="&amp;D11)</f>
        <v>0</v>
      </c>
      <c r="F10" s="37">
        <f t="shared" si="2"/>
        <v>3.6363636363636362</v>
      </c>
      <c r="G10" s="38">
        <f>COUNTIF(Vertices[In-Degree],"&gt;= "&amp;F10)-COUNTIF(Vertices[In-Degree],"&gt;="&amp;F11)</f>
        <v>1</v>
      </c>
      <c r="H10" s="37">
        <f t="shared" si="3"/>
        <v>1.3090909090909089</v>
      </c>
      <c r="I10" s="38">
        <f>COUNTIF(Vertices[Out-Degree],"&gt;= "&amp;H10)-COUNTIF(Vertices[Out-Degree],"&gt;="&amp;H11)</f>
        <v>0</v>
      </c>
      <c r="J10" s="37">
        <f t="shared" si="4"/>
        <v>425.26060610909093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0.021294545454545455</v>
      </c>
      <c r="O10" s="38">
        <f>COUNTIF(Vertices[Eigenvector Centrality],"&gt;= "&amp;N10)-COUNTIF(Vertices[Eigenvector Centrality],"&gt;="&amp;N11)</f>
        <v>0</v>
      </c>
      <c r="P10" s="37">
        <f t="shared" si="7"/>
        <v>1.9069262181818178</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4.090909090909091</v>
      </c>
      <c r="G11" s="40">
        <f>COUNTIF(Vertices[In-Degree],"&gt;= "&amp;F11)-COUNTIF(Vertices[In-Degree],"&gt;="&amp;F12)</f>
        <v>0</v>
      </c>
      <c r="H11" s="39">
        <f t="shared" si="3"/>
        <v>1.4727272727272724</v>
      </c>
      <c r="I11" s="40">
        <f>COUNTIF(Vertices[Out-Degree],"&gt;= "&amp;H11)-COUNTIF(Vertices[Out-Degree],"&gt;="&amp;H12)</f>
        <v>0</v>
      </c>
      <c r="J11" s="39">
        <f t="shared" si="4"/>
        <v>478.4181818727273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0.023956363636363637</v>
      </c>
      <c r="O11" s="40">
        <f>COUNTIF(Vertices[Eigenvector Centrality],"&gt;= "&amp;N11)-COUNTIF(Vertices[Eigenvector Centrality],"&gt;="&amp;N12)</f>
        <v>21</v>
      </c>
      <c r="P11" s="39">
        <f t="shared" si="7"/>
        <v>2.089644745454545</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315</v>
      </c>
      <c r="B12" s="34">
        <v>75</v>
      </c>
      <c r="D12" s="32">
        <f t="shared" si="1"/>
        <v>0</v>
      </c>
      <c r="E12" s="3">
        <f>COUNTIF(Vertices[Degree],"&gt;= "&amp;D12)-COUNTIF(Vertices[Degree],"&gt;="&amp;D13)</f>
        <v>0</v>
      </c>
      <c r="F12" s="37">
        <f t="shared" si="2"/>
        <v>4.545454545454545</v>
      </c>
      <c r="G12" s="38">
        <f>COUNTIF(Vertices[In-Degree],"&gt;= "&amp;F12)-COUNTIF(Vertices[In-Degree],"&gt;="&amp;F13)</f>
        <v>0</v>
      </c>
      <c r="H12" s="37">
        <f t="shared" si="3"/>
        <v>1.636363636363636</v>
      </c>
      <c r="I12" s="38">
        <f>COUNTIF(Vertices[Out-Degree],"&gt;= "&amp;H12)-COUNTIF(Vertices[Out-Degree],"&gt;="&amp;H13)</f>
        <v>0</v>
      </c>
      <c r="J12" s="37">
        <f t="shared" si="4"/>
        <v>531.5757576363636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0.02661818181818182</v>
      </c>
      <c r="O12" s="38">
        <f>COUNTIF(Vertices[Eigenvector Centrality],"&gt;= "&amp;N12)-COUNTIF(Vertices[Eigenvector Centrality],"&gt;="&amp;N13)</f>
        <v>1</v>
      </c>
      <c r="P12" s="37">
        <f t="shared" si="7"/>
        <v>2.2723632727272722</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178</v>
      </c>
      <c r="B13" s="34">
        <v>42</v>
      </c>
      <c r="D13" s="32">
        <f t="shared" si="1"/>
        <v>0</v>
      </c>
      <c r="E13" s="3">
        <f>COUNTIF(Vertices[Degree],"&gt;= "&amp;D13)-COUNTIF(Vertices[Degree],"&gt;="&amp;D14)</f>
        <v>0</v>
      </c>
      <c r="F13" s="39">
        <f t="shared" si="2"/>
        <v>4.999999999999999</v>
      </c>
      <c r="G13" s="40">
        <f>COUNTIF(Vertices[In-Degree],"&gt;= "&amp;F13)-COUNTIF(Vertices[In-Degree],"&gt;="&amp;F14)</f>
        <v>2</v>
      </c>
      <c r="H13" s="39">
        <f t="shared" si="3"/>
        <v>1.7999999999999996</v>
      </c>
      <c r="I13" s="40">
        <f>COUNTIF(Vertices[Out-Degree],"&gt;= "&amp;H13)-COUNTIF(Vertices[Out-Degree],"&gt;="&amp;H14)</f>
        <v>0</v>
      </c>
      <c r="J13" s="39">
        <f t="shared" si="4"/>
        <v>584.7333334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0.02928</v>
      </c>
      <c r="O13" s="40">
        <f>COUNTIF(Vertices[Eigenvector Centrality],"&gt;= "&amp;N13)-COUNTIF(Vertices[Eigenvector Centrality],"&gt;="&amp;N14)</f>
        <v>1</v>
      </c>
      <c r="P13" s="39">
        <f t="shared" si="7"/>
        <v>2.4550817999999994</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317</v>
      </c>
      <c r="B14" s="34">
        <v>3</v>
      </c>
      <c r="D14" s="32">
        <f t="shared" si="1"/>
        <v>0</v>
      </c>
      <c r="E14" s="3">
        <f>COUNTIF(Vertices[Degree],"&gt;= "&amp;D14)-COUNTIF(Vertices[Degree],"&gt;="&amp;D15)</f>
        <v>0</v>
      </c>
      <c r="F14" s="37">
        <f t="shared" si="2"/>
        <v>5.454545454545453</v>
      </c>
      <c r="G14" s="38">
        <f>COUNTIF(Vertices[In-Degree],"&gt;= "&amp;F14)-COUNTIF(Vertices[In-Degree],"&gt;="&amp;F15)</f>
        <v>0</v>
      </c>
      <c r="H14" s="37">
        <f t="shared" si="3"/>
        <v>1.9636363636363632</v>
      </c>
      <c r="I14" s="38">
        <f>COUNTIF(Vertices[Out-Degree],"&gt;= "&amp;H14)-COUNTIF(Vertices[Out-Degree],"&gt;="&amp;H15)</f>
        <v>8</v>
      </c>
      <c r="J14" s="37">
        <f t="shared" si="4"/>
        <v>637.8909091636364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0.03194181818181818</v>
      </c>
      <c r="O14" s="38">
        <f>COUNTIF(Vertices[Eigenvector Centrality],"&gt;= "&amp;N14)-COUNTIF(Vertices[Eigenvector Centrality],"&gt;="&amp;N15)</f>
        <v>0</v>
      </c>
      <c r="P14" s="37">
        <f t="shared" si="7"/>
        <v>2.6378003272727266</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316</v>
      </c>
      <c r="B15" s="34">
        <v>7</v>
      </c>
      <c r="D15" s="32">
        <f t="shared" si="1"/>
        <v>0</v>
      </c>
      <c r="E15" s="3">
        <f>COUNTIF(Vertices[Degree],"&gt;= "&amp;D15)-COUNTIF(Vertices[Degree],"&gt;="&amp;D16)</f>
        <v>0</v>
      </c>
      <c r="F15" s="39">
        <f t="shared" si="2"/>
        <v>5.909090909090907</v>
      </c>
      <c r="G15" s="40">
        <f>COUNTIF(Vertices[In-Degree],"&gt;= "&amp;F15)-COUNTIF(Vertices[In-Degree],"&gt;="&amp;F16)</f>
        <v>0</v>
      </c>
      <c r="H15" s="39">
        <f t="shared" si="3"/>
        <v>2.127272727272727</v>
      </c>
      <c r="I15" s="40">
        <f>COUNTIF(Vertices[Out-Degree],"&gt;= "&amp;H15)-COUNTIF(Vertices[Out-Degree],"&gt;="&amp;H16)</f>
        <v>0</v>
      </c>
      <c r="J15" s="39">
        <f t="shared" si="4"/>
        <v>691.0484849272727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0.034603636363636364</v>
      </c>
      <c r="O15" s="40">
        <f>COUNTIF(Vertices[Eigenvector Centrality],"&gt;= "&amp;N15)-COUNTIF(Vertices[Eigenvector Centrality],"&gt;="&amp;N16)</f>
        <v>1</v>
      </c>
      <c r="P15" s="39">
        <f t="shared" si="7"/>
        <v>2.820518854545454</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6.3636363636363615</v>
      </c>
      <c r="G16" s="38">
        <f>COUNTIF(Vertices[In-Degree],"&gt;= "&amp;F16)-COUNTIF(Vertices[In-Degree],"&gt;="&amp;F17)</f>
        <v>0</v>
      </c>
      <c r="H16" s="37">
        <f t="shared" si="3"/>
        <v>2.2909090909090906</v>
      </c>
      <c r="I16" s="38">
        <f>COUNTIF(Vertices[Out-Degree],"&gt;= "&amp;H16)-COUNTIF(Vertices[Out-Degree],"&gt;="&amp;H17)</f>
        <v>0</v>
      </c>
      <c r="J16" s="37">
        <f t="shared" si="4"/>
        <v>744.2060606909091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0.037265454545454546</v>
      </c>
      <c r="O16" s="38">
        <f>COUNTIF(Vertices[Eigenvector Centrality],"&gt;= "&amp;N16)-COUNTIF(Vertices[Eigenvector Centrality],"&gt;="&amp;N17)</f>
        <v>0</v>
      </c>
      <c r="P16" s="37">
        <f t="shared" si="7"/>
        <v>3.003237381818181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43</v>
      </c>
      <c r="D17" s="32">
        <f t="shared" si="1"/>
        <v>0</v>
      </c>
      <c r="E17" s="3">
        <f>COUNTIF(Vertices[Degree],"&gt;= "&amp;D17)-COUNTIF(Vertices[Degree],"&gt;="&amp;D18)</f>
        <v>0</v>
      </c>
      <c r="F17" s="39">
        <f t="shared" si="2"/>
        <v>6.818181818181816</v>
      </c>
      <c r="G17" s="40">
        <f>COUNTIF(Vertices[In-Degree],"&gt;= "&amp;F17)-COUNTIF(Vertices[In-Degree],"&gt;="&amp;F18)</f>
        <v>2</v>
      </c>
      <c r="H17" s="39">
        <f t="shared" si="3"/>
        <v>2.454545454545454</v>
      </c>
      <c r="I17" s="40">
        <f>COUNTIF(Vertices[Out-Degree],"&gt;= "&amp;H17)-COUNTIF(Vertices[Out-Degree],"&gt;="&amp;H18)</f>
        <v>0</v>
      </c>
      <c r="J17" s="39">
        <f t="shared" si="4"/>
        <v>797.3636364545455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0.03992727272727273</v>
      </c>
      <c r="O17" s="40">
        <f>COUNTIF(Vertices[Eigenvector Centrality],"&gt;= "&amp;N17)-COUNTIF(Vertices[Eigenvector Centrality],"&gt;="&amp;N18)</f>
        <v>0</v>
      </c>
      <c r="P17" s="39">
        <f t="shared" si="7"/>
        <v>3.185955909090908</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7.27272727272727</v>
      </c>
      <c r="G18" s="38">
        <f>COUNTIF(Vertices[In-Degree],"&gt;= "&amp;F18)-COUNTIF(Vertices[In-Degree],"&gt;="&amp;F19)</f>
        <v>0</v>
      </c>
      <c r="H18" s="37">
        <f t="shared" si="3"/>
        <v>2.6181818181818177</v>
      </c>
      <c r="I18" s="38">
        <f>COUNTIF(Vertices[Out-Degree],"&gt;= "&amp;H18)-COUNTIF(Vertices[Out-Degree],"&gt;="&amp;H19)</f>
        <v>0</v>
      </c>
      <c r="J18" s="37">
        <f t="shared" si="4"/>
        <v>850.5212122181819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0.04258909090909091</v>
      </c>
      <c r="O18" s="38">
        <f>COUNTIF(Vertices[Eigenvector Centrality],"&gt;= "&amp;N18)-COUNTIF(Vertices[Eigenvector Centrality],"&gt;="&amp;N19)</f>
        <v>0</v>
      </c>
      <c r="P18" s="37">
        <f t="shared" si="7"/>
        <v>3.3686744363636354</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7.727272727272724</v>
      </c>
      <c r="G19" s="40">
        <f>COUNTIF(Vertices[In-Degree],"&gt;= "&amp;F19)-COUNTIF(Vertices[In-Degree],"&gt;="&amp;F20)</f>
        <v>0</v>
      </c>
      <c r="H19" s="39">
        <f t="shared" si="3"/>
        <v>2.7818181818181813</v>
      </c>
      <c r="I19" s="40">
        <f>COUNTIF(Vertices[Out-Degree],"&gt;= "&amp;H19)-COUNTIF(Vertices[Out-Degree],"&gt;="&amp;H20)</f>
        <v>0</v>
      </c>
      <c r="J19" s="39">
        <f t="shared" si="4"/>
        <v>903.6787879818182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0.04525090909090909</v>
      </c>
      <c r="O19" s="40">
        <f>COUNTIF(Vertices[Eigenvector Centrality],"&gt;= "&amp;N19)-COUNTIF(Vertices[Eigenvector Centrality],"&gt;="&amp;N20)</f>
        <v>0</v>
      </c>
      <c r="P19" s="39">
        <f t="shared" si="7"/>
        <v>3.5513929636363626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8.181818181818178</v>
      </c>
      <c r="G20" s="38">
        <f>COUNTIF(Vertices[In-Degree],"&gt;= "&amp;F20)-COUNTIF(Vertices[In-Degree],"&gt;="&amp;F21)</f>
        <v>0</v>
      </c>
      <c r="H20" s="37">
        <f t="shared" si="3"/>
        <v>2.945454545454545</v>
      </c>
      <c r="I20" s="38">
        <f>COUNTIF(Vertices[Out-Degree],"&gt;= "&amp;H20)-COUNTIF(Vertices[Out-Degree],"&gt;="&amp;H21)</f>
        <v>0</v>
      </c>
      <c r="J20" s="37">
        <f t="shared" si="4"/>
        <v>956.8363637454546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0.047912727272727273</v>
      </c>
      <c r="O20" s="38">
        <f>COUNTIF(Vertices[Eigenvector Centrality],"&gt;= "&amp;N20)-COUNTIF(Vertices[Eigenvector Centrality],"&gt;="&amp;N21)</f>
        <v>1</v>
      </c>
      <c r="P20" s="37">
        <f t="shared" si="7"/>
        <v>3.73411149090909</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118"/>
      <c r="B21" s="118"/>
      <c r="D21" s="32">
        <f t="shared" si="1"/>
        <v>0</v>
      </c>
      <c r="E21" s="3">
        <f>COUNTIF(Vertices[Degree],"&gt;= "&amp;D21)-COUNTIF(Vertices[Degree],"&gt;="&amp;D22)</f>
        <v>0</v>
      </c>
      <c r="F21" s="39">
        <f t="shared" si="2"/>
        <v>8.636363636363633</v>
      </c>
      <c r="G21" s="40">
        <f>COUNTIF(Vertices[In-Degree],"&gt;= "&amp;F21)-COUNTIF(Vertices[In-Degree],"&gt;="&amp;F22)</f>
        <v>0</v>
      </c>
      <c r="H21" s="39">
        <f t="shared" si="3"/>
        <v>3.1090909090909085</v>
      </c>
      <c r="I21" s="40">
        <f>COUNTIF(Vertices[Out-Degree],"&gt;= "&amp;H21)-COUNTIF(Vertices[Out-Degree],"&gt;="&amp;H22)</f>
        <v>0</v>
      </c>
      <c r="J21" s="39">
        <f t="shared" si="4"/>
        <v>1009.993939509091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0.050574545454545455</v>
      </c>
      <c r="O21" s="40">
        <f>COUNTIF(Vertices[Eigenvector Centrality],"&gt;= "&amp;N21)-COUNTIF(Vertices[Eigenvector Centrality],"&gt;="&amp;N22)</f>
        <v>0</v>
      </c>
      <c r="P21" s="39">
        <f t="shared" si="7"/>
        <v>3.916830018181817</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26</v>
      </c>
      <c r="D22" s="32">
        <f t="shared" si="1"/>
        <v>0</v>
      </c>
      <c r="E22" s="3">
        <f>COUNTIF(Vertices[Degree],"&gt;= "&amp;D22)-COUNTIF(Vertices[Degree],"&gt;="&amp;D23)</f>
        <v>0</v>
      </c>
      <c r="F22" s="37">
        <f t="shared" si="2"/>
        <v>9.090909090909088</v>
      </c>
      <c r="G22" s="38">
        <f>COUNTIF(Vertices[In-Degree],"&gt;= "&amp;F22)-COUNTIF(Vertices[In-Degree],"&gt;="&amp;F23)</f>
        <v>0</v>
      </c>
      <c r="H22" s="37">
        <f t="shared" si="3"/>
        <v>3.272727272727272</v>
      </c>
      <c r="I22" s="38">
        <f>COUNTIF(Vertices[Out-Degree],"&gt;= "&amp;H22)-COUNTIF(Vertices[Out-Degree],"&gt;="&amp;H23)</f>
        <v>0</v>
      </c>
      <c r="J22" s="37">
        <f t="shared" si="4"/>
        <v>1063.1515152727272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0.05323636363636364</v>
      </c>
      <c r="O22" s="38">
        <f>COUNTIF(Vertices[Eigenvector Centrality],"&gt;= "&amp;N22)-COUNTIF(Vertices[Eigenvector Centrality],"&gt;="&amp;N23)</f>
        <v>0</v>
      </c>
      <c r="P22" s="37">
        <f t="shared" si="7"/>
        <v>4.099548545454544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21</v>
      </c>
      <c r="D23" s="32">
        <f t="shared" si="1"/>
        <v>0</v>
      </c>
      <c r="E23" s="3">
        <f>COUNTIF(Vertices[Degree],"&gt;= "&amp;D23)-COUNTIF(Vertices[Degree],"&gt;="&amp;D24)</f>
        <v>0</v>
      </c>
      <c r="F23" s="39">
        <f t="shared" si="2"/>
        <v>9.545454545454543</v>
      </c>
      <c r="G23" s="40">
        <f>COUNTIF(Vertices[In-Degree],"&gt;= "&amp;F23)-COUNTIF(Vertices[In-Degree],"&gt;="&amp;F24)</f>
        <v>0</v>
      </c>
      <c r="H23" s="39">
        <f t="shared" si="3"/>
        <v>3.4363636363636356</v>
      </c>
      <c r="I23" s="40">
        <f>COUNTIF(Vertices[Out-Degree],"&gt;= "&amp;H23)-COUNTIF(Vertices[Out-Degree],"&gt;="&amp;H24)</f>
        <v>0</v>
      </c>
      <c r="J23" s="39">
        <f t="shared" si="4"/>
        <v>1116.3090910363635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0.05589818181818182</v>
      </c>
      <c r="O23" s="40">
        <f>COUNTIF(Vertices[Eigenvector Centrality],"&gt;= "&amp;N23)-COUNTIF(Vertices[Eigenvector Centrality],"&gt;="&amp;N24)</f>
        <v>0</v>
      </c>
      <c r="P23" s="39">
        <f t="shared" si="7"/>
        <v>4.282267072727271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154</v>
      </c>
      <c r="B24" s="34">
        <v>70</v>
      </c>
      <c r="D24" s="32">
        <f t="shared" si="1"/>
        <v>0</v>
      </c>
      <c r="E24" s="3">
        <f>COUNTIF(Vertices[Degree],"&gt;= "&amp;D24)-COUNTIF(Vertices[Degree],"&gt;="&amp;D25)</f>
        <v>0</v>
      </c>
      <c r="F24" s="37">
        <f t="shared" si="2"/>
        <v>9.999999999999998</v>
      </c>
      <c r="G24" s="38">
        <f>COUNTIF(Vertices[In-Degree],"&gt;= "&amp;F24)-COUNTIF(Vertices[In-Degree],"&gt;="&amp;F25)</f>
        <v>0</v>
      </c>
      <c r="H24" s="37">
        <f t="shared" si="3"/>
        <v>3.599999999999999</v>
      </c>
      <c r="I24" s="38">
        <f>COUNTIF(Vertices[Out-Degree],"&gt;= "&amp;H24)-COUNTIF(Vertices[Out-Degree],"&gt;="&amp;H25)</f>
        <v>0</v>
      </c>
      <c r="J24" s="37">
        <f t="shared" si="4"/>
        <v>1169.4666667999998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0.05856</v>
      </c>
      <c r="O24" s="38">
        <f>COUNTIF(Vertices[Eigenvector Centrality],"&gt;= "&amp;N24)-COUNTIF(Vertices[Eigenvector Centrality],"&gt;="&amp;N25)</f>
        <v>0</v>
      </c>
      <c r="P24" s="37">
        <f t="shared" si="7"/>
        <v>4.4649855999999986</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155</v>
      </c>
      <c r="B25" s="34">
        <v>95</v>
      </c>
      <c r="D25" s="32">
        <f t="shared" si="1"/>
        <v>0</v>
      </c>
      <c r="E25" s="3">
        <f>COUNTIF(Vertices[Degree],"&gt;= "&amp;D25)-COUNTIF(Vertices[Degree],"&gt;="&amp;D26)</f>
        <v>0</v>
      </c>
      <c r="F25" s="39">
        <f t="shared" si="2"/>
        <v>10.454545454545453</v>
      </c>
      <c r="G25" s="40">
        <f>COUNTIF(Vertices[In-Degree],"&gt;= "&amp;F25)-COUNTIF(Vertices[In-Degree],"&gt;="&amp;F26)</f>
        <v>0</v>
      </c>
      <c r="H25" s="39">
        <f t="shared" si="3"/>
        <v>3.763636363636363</v>
      </c>
      <c r="I25" s="40">
        <f>COUNTIF(Vertices[Out-Degree],"&gt;= "&amp;H25)-COUNTIF(Vertices[Out-Degree],"&gt;="&amp;H26)</f>
        <v>0</v>
      </c>
      <c r="J25" s="39">
        <f t="shared" si="4"/>
        <v>1222.624242563636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0.06122181818181818</v>
      </c>
      <c r="O25" s="40">
        <f>COUNTIF(Vertices[Eigenvector Centrality],"&gt;= "&amp;N25)-COUNTIF(Vertices[Eigenvector Centrality],"&gt;="&amp;N26)</f>
        <v>0</v>
      </c>
      <c r="P25" s="39">
        <f t="shared" si="7"/>
        <v>4.647704127272726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10.909090909090908</v>
      </c>
      <c r="G26" s="38">
        <f>COUNTIF(Vertices[In-Degree],"&gt;= "&amp;F26)-COUNTIF(Vertices[In-Degree],"&gt;="&amp;F28)</f>
        <v>0</v>
      </c>
      <c r="H26" s="37">
        <f t="shared" si="3"/>
        <v>3.9272727272727264</v>
      </c>
      <c r="I26" s="38">
        <f>COUNTIF(Vertices[Out-Degree],"&gt;= "&amp;H26)-COUNTIF(Vertices[Out-Degree],"&gt;="&amp;H28)</f>
        <v>2</v>
      </c>
      <c r="J26" s="37">
        <f t="shared" si="4"/>
        <v>1275.7818183272723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0.06388363636363636</v>
      </c>
      <c r="O26" s="38">
        <f>COUNTIF(Vertices[Eigenvector Centrality],"&gt;= "&amp;N26)-COUNTIF(Vertices[Eigenvector Centrality],"&gt;="&amp;N28)</f>
        <v>0</v>
      </c>
      <c r="P26" s="37">
        <f t="shared" si="7"/>
        <v>4.830422654545453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2"/>
      <c r="G27" s="63">
        <f>COUNTIF(Vertices[In-Degree],"&gt;= "&amp;F27)-COUNTIF(Vertices[In-Degree],"&gt;="&amp;F28)</f>
        <v>-2</v>
      </c>
      <c r="H27" s="62"/>
      <c r="I27" s="63">
        <f>COUNTIF(Vertices[Out-Degree],"&gt;= "&amp;H27)-COUNTIF(Vertices[Out-Degree],"&gt;="&amp;H28)</f>
        <v>-1</v>
      </c>
      <c r="J27" s="62"/>
      <c r="K27" s="63">
        <f>COUNTIF(Vertices[Betweenness Centrality],"&gt;= "&amp;J27)-COUNTIF(Vertices[Betweenness Centrality],"&gt;="&amp;J28)</f>
        <v>-5</v>
      </c>
      <c r="L27" s="62"/>
      <c r="M27" s="63">
        <f>COUNTIF(Vertices[Closeness Centrality],"&gt;= "&amp;L27)-COUNTIF(Vertices[Closeness Centrality],"&gt;="&amp;L28)</f>
        <v>-6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-4</v>
      </c>
      <c r="T27" s="62"/>
      <c r="U27" s="63">
        <f ca="1">COUNTIF(Vertices[Clustering Coefficient],"&gt;= "&amp;T27)-COUNTIF(Vertices[Clustering Coefficient],"&gt;="&amp;T28)</f>
        <v>0</v>
      </c>
    </row>
    <row r="28" spans="1:21" ht="15">
      <c r="A28" s="34" t="s">
        <v>157</v>
      </c>
      <c r="B28" s="34">
        <v>4.054983</v>
      </c>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4.09090909090909</v>
      </c>
      <c r="I28" s="40">
        <f>COUNTIF(Vertices[Out-Degree],"&gt;= "&amp;H28)-COUNTIF(Vertices[Out-Degree],"&gt;="&amp;H40)</f>
        <v>0</v>
      </c>
      <c r="J28" s="39">
        <f>J26+($J$57-$J$2)/BinDivisor</f>
        <v>1328.9393940909085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0.06654545454545455</v>
      </c>
      <c r="O28" s="40">
        <f>COUNTIF(Vertices[Eigenvector Centrality],"&gt;= "&amp;N28)-COUNTIF(Vertices[Eigenvector Centrality],"&gt;="&amp;N40)</f>
        <v>0</v>
      </c>
      <c r="P28" s="39">
        <f>P26+($P$57-$P$2)/BinDivisor</f>
        <v>5.01314118181818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0.008217821782178218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1422</v>
      </c>
      <c r="B31" s="34">
        <v>0.628232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1423</v>
      </c>
      <c r="B33" s="34" t="s">
        <v>1424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-1</v>
      </c>
      <c r="J38" s="62"/>
      <c r="K38" s="63">
        <f>COUNTIF(Vertices[Betweenness Centrality],"&gt;= "&amp;J38)-COUNTIF(Vertices[Betweenness Centrality],"&gt;="&amp;J40)</f>
        <v>-5</v>
      </c>
      <c r="L38" s="62"/>
      <c r="M38" s="63">
        <f>COUNTIF(Vertices[Closeness Centrality],"&gt;= "&amp;L38)-COUNTIF(Vertices[Closeness Centrality],"&gt;="&amp;L40)</f>
        <v>-6</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-1</v>
      </c>
      <c r="J39" s="62"/>
      <c r="K39" s="63">
        <f>COUNTIF(Vertices[Betweenness Centrality],"&gt;= "&amp;J39)-COUNTIF(Vertices[Betweenness Centrality],"&gt;="&amp;J40)</f>
        <v>-5</v>
      </c>
      <c r="L39" s="62"/>
      <c r="M39" s="63">
        <f>COUNTIF(Vertices[Closeness Centrality],"&gt;= "&amp;L39)-COUNTIF(Vertices[Closeness Centrality],"&gt;="&amp;L40)</f>
        <v>-6</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4.254545454545454</v>
      </c>
      <c r="I40" s="38">
        <f>COUNTIF(Vertices[Out-Degree],"&gt;= "&amp;H40)-COUNTIF(Vertices[Out-Degree],"&gt;="&amp;H41)</f>
        <v>0</v>
      </c>
      <c r="J40" s="37">
        <f>J28+($J$57-$J$2)/BinDivisor</f>
        <v>1382.0969698545448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0.06920727272727273</v>
      </c>
      <c r="O40" s="38">
        <f>COUNTIF(Vertices[Eigenvector Centrality],"&gt;= "&amp;N40)-COUNTIF(Vertices[Eigenvector Centrality],"&gt;="&amp;N41)</f>
        <v>0</v>
      </c>
      <c r="P40" s="37">
        <f>P28+($P$57-$P$2)/BinDivisor</f>
        <v>5.195859709090907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1435.254545618181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0.07186909090909091</v>
      </c>
      <c r="O41" s="40">
        <f>COUNTIF(Vertices[Eigenvector Centrality],"&gt;= "&amp;N41)-COUNTIF(Vertices[Eigenvector Centrality],"&gt;="&amp;N42)</f>
        <v>0</v>
      </c>
      <c r="P41" s="39">
        <f aca="true" t="shared" si="16" ref="P41:P56">P40+($P$57-$P$2)/BinDivisor</f>
        <v>5.3785782363636345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4.581818181818182</v>
      </c>
      <c r="I42" s="38">
        <f>COUNTIF(Vertices[Out-Degree],"&gt;= "&amp;H42)-COUNTIF(Vertices[Out-Degree],"&gt;="&amp;H43)</f>
        <v>0</v>
      </c>
      <c r="J42" s="37">
        <f t="shared" si="13"/>
        <v>1488.4121213818173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0.07453090909090909</v>
      </c>
      <c r="O42" s="38">
        <f>COUNTIF(Vertices[Eigenvector Centrality],"&gt;= "&amp;N42)-COUNTIF(Vertices[Eigenvector Centrality],"&gt;="&amp;N43)</f>
        <v>0</v>
      </c>
      <c r="P42" s="37">
        <f t="shared" si="16"/>
        <v>5.561296763636362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13.181818181818183</v>
      </c>
      <c r="G43" s="40">
        <f>COUNTIF(Vertices[In-Degree],"&gt;= "&amp;F43)-COUNTIF(Vertices[In-Degree],"&gt;="&amp;F44)</f>
        <v>0</v>
      </c>
      <c r="H43" s="39">
        <f t="shared" si="12"/>
        <v>4.745454545454546</v>
      </c>
      <c r="I43" s="40">
        <f>COUNTIF(Vertices[Out-Degree],"&gt;= "&amp;H43)-COUNTIF(Vertices[Out-Degree],"&gt;="&amp;H44)</f>
        <v>0</v>
      </c>
      <c r="J43" s="39">
        <f t="shared" si="13"/>
        <v>1541.5696971454536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0.07719272727272727</v>
      </c>
      <c r="O43" s="40">
        <f>COUNTIF(Vertices[Eigenvector Centrality],"&gt;= "&amp;N43)-COUNTIF(Vertices[Eigenvector Centrality],"&gt;="&amp;N44)</f>
        <v>0</v>
      </c>
      <c r="P43" s="39">
        <f t="shared" si="16"/>
        <v>5.744015290909089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13.636363636363638</v>
      </c>
      <c r="G44" s="38">
        <f>COUNTIF(Vertices[In-Degree],"&gt;= "&amp;F44)-COUNTIF(Vertices[In-Degree],"&gt;="&amp;F45)</f>
        <v>0</v>
      </c>
      <c r="H44" s="37">
        <f t="shared" si="12"/>
        <v>4.90909090909091</v>
      </c>
      <c r="I44" s="38">
        <f>COUNTIF(Vertices[Out-Degree],"&gt;= "&amp;H44)-COUNTIF(Vertices[Out-Degree],"&gt;="&amp;H45)</f>
        <v>0</v>
      </c>
      <c r="J44" s="37">
        <f t="shared" si="13"/>
        <v>1594.7272729090898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0.07985454545454546</v>
      </c>
      <c r="O44" s="38">
        <f>COUNTIF(Vertices[Eigenvector Centrality],"&gt;= "&amp;N44)-COUNTIF(Vertices[Eigenvector Centrality],"&gt;="&amp;N45)</f>
        <v>0</v>
      </c>
      <c r="P44" s="37">
        <f t="shared" si="16"/>
        <v>5.926733818181816</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5.072727272727274</v>
      </c>
      <c r="I45" s="40">
        <f>COUNTIF(Vertices[Out-Degree],"&gt;= "&amp;H45)-COUNTIF(Vertices[Out-Degree],"&gt;="&amp;H46)</f>
        <v>0</v>
      </c>
      <c r="J45" s="39">
        <f t="shared" si="13"/>
        <v>1647.884848672726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0.08251636363636364</v>
      </c>
      <c r="O45" s="40">
        <f>COUNTIF(Vertices[Eigenvector Centrality],"&gt;= "&amp;N45)-COUNTIF(Vertices[Eigenvector Centrality],"&gt;="&amp;N46)</f>
        <v>0</v>
      </c>
      <c r="P45" s="39">
        <f t="shared" si="16"/>
        <v>6.109452345454543</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5.236363636363638</v>
      </c>
      <c r="I46" s="38">
        <f>COUNTIF(Vertices[Out-Degree],"&gt;= "&amp;H46)-COUNTIF(Vertices[Out-Degree],"&gt;="&amp;H47)</f>
        <v>0</v>
      </c>
      <c r="J46" s="37">
        <f t="shared" si="13"/>
        <v>1701.0424244363624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0.08517818181818182</v>
      </c>
      <c r="O46" s="38">
        <f>COUNTIF(Vertices[Eigenvector Centrality],"&gt;= "&amp;N46)-COUNTIF(Vertices[Eigenvector Centrality],"&gt;="&amp;N47)</f>
        <v>0</v>
      </c>
      <c r="P46" s="37">
        <f t="shared" si="16"/>
        <v>6.2921708727272705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5.400000000000002</v>
      </c>
      <c r="I47" s="40">
        <f>COUNTIF(Vertices[Out-Degree],"&gt;= "&amp;H47)-COUNTIF(Vertices[Out-Degree],"&gt;="&amp;H48)</f>
        <v>0</v>
      </c>
      <c r="J47" s="39">
        <f t="shared" si="13"/>
        <v>1754.2000001999986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0.08784</v>
      </c>
      <c r="O47" s="40">
        <f>COUNTIF(Vertices[Eigenvector Centrality],"&gt;= "&amp;N47)-COUNTIF(Vertices[Eigenvector Centrality],"&gt;="&amp;N48)</f>
        <v>0</v>
      </c>
      <c r="P47" s="39">
        <f t="shared" si="16"/>
        <v>6.474889399999998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5.563636363636366</v>
      </c>
      <c r="I48" s="38">
        <f>COUNTIF(Vertices[Out-Degree],"&gt;= "&amp;H48)-COUNTIF(Vertices[Out-Degree],"&gt;="&amp;H49)</f>
        <v>0</v>
      </c>
      <c r="J48" s="37">
        <f t="shared" si="13"/>
        <v>1807.3575759636349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0.09050181818181818</v>
      </c>
      <c r="O48" s="38">
        <f>COUNTIF(Vertices[Eigenvector Centrality],"&gt;= "&amp;N48)-COUNTIF(Vertices[Eigenvector Centrality],"&gt;="&amp;N49)</f>
        <v>0</v>
      </c>
      <c r="P48" s="37">
        <f t="shared" si="16"/>
        <v>6.657607927272725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5.72727272727273</v>
      </c>
      <c r="I49" s="40">
        <f>COUNTIF(Vertices[Out-Degree],"&gt;= "&amp;H49)-COUNTIF(Vertices[Out-Degree],"&gt;="&amp;H50)</f>
        <v>0</v>
      </c>
      <c r="J49" s="39">
        <f t="shared" si="13"/>
        <v>1860.5151517272711</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0.09316363636363637</v>
      </c>
      <c r="O49" s="40">
        <f>COUNTIF(Vertices[Eigenvector Centrality],"&gt;= "&amp;N49)-COUNTIF(Vertices[Eigenvector Centrality],"&gt;="&amp;N50)</f>
        <v>0</v>
      </c>
      <c r="P49" s="39">
        <f t="shared" si="16"/>
        <v>6.840326454545452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5.890909090909094</v>
      </c>
      <c r="I50" s="38">
        <f>COUNTIF(Vertices[Out-Degree],"&gt;= "&amp;H50)-COUNTIF(Vertices[Out-Degree],"&gt;="&amp;H51)</f>
        <v>0</v>
      </c>
      <c r="J50" s="37">
        <f t="shared" si="13"/>
        <v>1913.6727274909074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0.09582545454545455</v>
      </c>
      <c r="O50" s="38">
        <f>COUNTIF(Vertices[Eigenvector Centrality],"&gt;= "&amp;N50)-COUNTIF(Vertices[Eigenvector Centrality],"&gt;="&amp;N51)</f>
        <v>0</v>
      </c>
      <c r="P50" s="37">
        <f t="shared" si="16"/>
        <v>7.023044981818179</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6.054545454545458</v>
      </c>
      <c r="I51" s="40">
        <f>COUNTIF(Vertices[Out-Degree],"&gt;= "&amp;H51)-COUNTIF(Vertices[Out-Degree],"&gt;="&amp;H52)</f>
        <v>0</v>
      </c>
      <c r="J51" s="39">
        <f t="shared" si="13"/>
        <v>1966.8303032545437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0.09848727272727273</v>
      </c>
      <c r="O51" s="40">
        <f>COUNTIF(Vertices[Eigenvector Centrality],"&gt;= "&amp;N51)-COUNTIF(Vertices[Eigenvector Centrality],"&gt;="&amp;N52)</f>
        <v>0</v>
      </c>
      <c r="P51" s="39">
        <f t="shared" si="16"/>
        <v>7.2057635090909065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6.218181818181822</v>
      </c>
      <c r="I52" s="38">
        <f>COUNTIF(Vertices[Out-Degree],"&gt;= "&amp;H52)-COUNTIF(Vertices[Out-Degree],"&gt;="&amp;H53)</f>
        <v>0</v>
      </c>
      <c r="J52" s="37">
        <f t="shared" si="13"/>
        <v>2019.98787901818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0.10114909090909091</v>
      </c>
      <c r="O52" s="38">
        <f>COUNTIF(Vertices[Eigenvector Centrality],"&gt;= "&amp;N52)-COUNTIF(Vertices[Eigenvector Centrality],"&gt;="&amp;N53)</f>
        <v>0</v>
      </c>
      <c r="P52" s="37">
        <f t="shared" si="16"/>
        <v>7.388482036363634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6.381818181818186</v>
      </c>
      <c r="I53" s="40">
        <f>COUNTIF(Vertices[Out-Degree],"&gt;= "&amp;H53)-COUNTIF(Vertices[Out-Degree],"&gt;="&amp;H54)</f>
        <v>0</v>
      </c>
      <c r="J53" s="39">
        <f t="shared" si="13"/>
        <v>2073.145454781816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0.10381090909090909</v>
      </c>
      <c r="O53" s="40">
        <f>COUNTIF(Vertices[Eigenvector Centrality],"&gt;= "&amp;N53)-COUNTIF(Vertices[Eigenvector Centrality],"&gt;="&amp;N54)</f>
        <v>0</v>
      </c>
      <c r="P53" s="39">
        <f t="shared" si="16"/>
        <v>7.571200563636361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6.54545454545455</v>
      </c>
      <c r="I54" s="38">
        <f>COUNTIF(Vertices[Out-Degree],"&gt;= "&amp;H54)-COUNTIF(Vertices[Out-Degree],"&gt;="&amp;H55)</f>
        <v>0</v>
      </c>
      <c r="J54" s="37">
        <f t="shared" si="13"/>
        <v>2126.3030305454527</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0.10647272727272727</v>
      </c>
      <c r="O54" s="38">
        <f>COUNTIF(Vertices[Eigenvector Centrality],"&gt;= "&amp;N54)-COUNTIF(Vertices[Eigenvector Centrality],"&gt;="&amp;N55)</f>
        <v>0</v>
      </c>
      <c r="P54" s="37">
        <f t="shared" si="16"/>
        <v>7.753919090909088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1</v>
      </c>
      <c r="H55" s="39">
        <f t="shared" si="12"/>
        <v>6.709090909090914</v>
      </c>
      <c r="I55" s="40">
        <f>COUNTIF(Vertices[Out-Degree],"&gt;= "&amp;H55)-COUNTIF(Vertices[Out-Degree],"&gt;="&amp;H56)</f>
        <v>0</v>
      </c>
      <c r="J55" s="39">
        <f t="shared" si="13"/>
        <v>2179.460606309089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0.10913454545454546</v>
      </c>
      <c r="O55" s="40">
        <f>COUNTIF(Vertices[Eigenvector Centrality],"&gt;= "&amp;N55)-COUNTIF(Vertices[Eigenvector Centrality],"&gt;="&amp;N56)</f>
        <v>0</v>
      </c>
      <c r="P55" s="39">
        <f t="shared" si="16"/>
        <v>7.936637618181815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6.872727272727278</v>
      </c>
      <c r="I56" s="38">
        <f>COUNTIF(Vertices[Out-Degree],"&gt;= "&amp;H56)-COUNTIF(Vertices[Out-Degree],"&gt;="&amp;H57)</f>
        <v>0</v>
      </c>
      <c r="J56" s="37">
        <f t="shared" si="13"/>
        <v>2232.6181820727256</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0.11179636363636364</v>
      </c>
      <c r="O56" s="38">
        <f>COUNTIF(Vertices[Eigenvector Centrality],"&gt;= "&amp;N56)-COUNTIF(Vertices[Eigenvector Centrality],"&gt;="&amp;N57)</f>
        <v>0</v>
      </c>
      <c r="P56" s="37">
        <f t="shared" si="16"/>
        <v>8.119356145454542</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9</v>
      </c>
      <c r="I57" s="42">
        <f>COUNTIF(Vertices[Out-Degree],"&gt;= "&amp;H57)-COUNTIF(Vertices[Out-Degree],"&gt;="&amp;H58)</f>
        <v>1</v>
      </c>
      <c r="J57" s="41">
        <f>MAX(Vertices[Betweenness Centrality])</f>
        <v>2923.666667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0.1464</v>
      </c>
      <c r="O57" s="42">
        <f>COUNTIF(Vertices[Eigenvector Centrality],"&gt;= "&amp;N57)-COUNTIF(Vertices[Eigenvector Centrality],"&gt;="&amp;N58)</f>
        <v>1</v>
      </c>
      <c r="P57" s="41">
        <f>MAX(Vertices[PageRank])</f>
        <v>10.494697</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1.1683168316831682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1.1683168316831682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2923.666667</v>
      </c>
    </row>
    <row r="99" spans="1:2" ht="15">
      <c r="A99" s="33" t="s">
        <v>102</v>
      </c>
      <c r="B99" s="47">
        <f>_xlfn.IFERROR(AVERAGE(Vertices[Betweenness Centrality]),NoMetricMessage)</f>
        <v>150.6336633861386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0.06519483168316832</v>
      </c>
    </row>
    <row r="114" spans="1:2" ht="15">
      <c r="A114" s="33" t="s">
        <v>109</v>
      </c>
      <c r="B114" s="47">
        <f>_xlfn.IFERROR(MEDIAN(Vertices[Closeness Centrality]),NoMetricMessage)</f>
        <v>0.003436</v>
      </c>
    </row>
    <row r="125" spans="1:2" ht="15">
      <c r="A125" s="33" t="s">
        <v>112</v>
      </c>
      <c r="B125" s="47">
        <f>IF(COUNT(Vertices[Eigenvector Centrality])&gt;0,N2,NoMetricMessage)</f>
        <v>0</v>
      </c>
    </row>
    <row r="126" spans="1:2" ht="15">
      <c r="A126" s="33" t="s">
        <v>113</v>
      </c>
      <c r="B126" s="47">
        <f>IF(COUNT(Vertices[Eigenvector Centrality])&gt;0,N57,NoMetricMessage)</f>
        <v>0.1464</v>
      </c>
    </row>
    <row r="127" spans="1:2" ht="15">
      <c r="A127" s="33" t="s">
        <v>114</v>
      </c>
      <c r="B127" s="47">
        <f>_xlfn.IFERROR(AVERAGE(Vertices[Eigenvector Centrality]),NoMetricMessage)</f>
        <v>0.009901009900990104</v>
      </c>
    </row>
    <row r="128" spans="1:2" ht="15">
      <c r="A128" s="33" t="s">
        <v>115</v>
      </c>
      <c r="B128" s="47">
        <f>_xlfn.IFERROR(MEDIAN(Vertices[Eigenvector Centrality]),NoMetricMessage)</f>
        <v>0.000423</v>
      </c>
    </row>
    <row r="139" spans="1:2" ht="15">
      <c r="A139" s="33" t="s">
        <v>140</v>
      </c>
      <c r="B139" s="47">
        <f>IF(COUNT(Vertices[PageRank])&gt;0,P2,NoMetricMessage)</f>
        <v>0.445178</v>
      </c>
    </row>
    <row r="140" spans="1:2" ht="15">
      <c r="A140" s="33" t="s">
        <v>141</v>
      </c>
      <c r="B140" s="47">
        <f>IF(COUNT(Vertices[PageRank])&gt;0,P57,NoMetricMessage)</f>
        <v>10.494697</v>
      </c>
    </row>
    <row r="141" spans="1:2" ht="15">
      <c r="A141" s="33" t="s">
        <v>142</v>
      </c>
      <c r="B141" s="47">
        <f>_xlfn.IFERROR(AVERAGE(Vertices[PageRank]),NoMetricMessage)</f>
        <v>0.9999949900990095</v>
      </c>
    </row>
    <row r="142" spans="1:2" ht="15">
      <c r="A142" s="33" t="s">
        <v>143</v>
      </c>
      <c r="B142" s="47">
        <f>_xlfn.IFERROR(MEDIAN(Vertices[PageRank]),NoMetricMessage)</f>
        <v>0.638295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0.023844884488448844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2117</v>
      </c>
    </row>
    <row r="8" spans="1:11" ht="15">
      <c r="A8"/>
      <c r="B8">
        <v>2</v>
      </c>
      <c r="C8">
        <v>2</v>
      </c>
      <c r="D8" t="s">
        <v>61</v>
      </c>
      <c r="E8" t="s">
        <v>61</v>
      </c>
      <c r="H8" t="s">
        <v>73</v>
      </c>
      <c r="J8" t="s">
        <v>175</v>
      </c>
      <c r="K8" t="s">
        <v>2118</v>
      </c>
    </row>
    <row r="9" spans="1:11" ht="409.5">
      <c r="A9"/>
      <c r="B9">
        <v>3</v>
      </c>
      <c r="C9">
        <v>4</v>
      </c>
      <c r="D9" t="s">
        <v>62</v>
      </c>
      <c r="E9" t="s">
        <v>62</v>
      </c>
      <c r="H9" t="s">
        <v>74</v>
      </c>
      <c r="J9" t="s">
        <v>1357</v>
      </c>
      <c r="K9" s="13" t="s">
        <v>1358</v>
      </c>
    </row>
    <row r="10" spans="1:11" ht="409.5">
      <c r="A10"/>
      <c r="B10">
        <v>4</v>
      </c>
      <c r="D10" t="s">
        <v>63</v>
      </c>
      <c r="E10" t="s">
        <v>63</v>
      </c>
      <c r="H10" t="s">
        <v>75</v>
      </c>
      <c r="J10" t="s">
        <v>1359</v>
      </c>
      <c r="K10" s="13" t="s">
        <v>1360</v>
      </c>
    </row>
    <row r="11" spans="1:11" ht="409.5">
      <c r="A11"/>
      <c r="B11">
        <v>5</v>
      </c>
      <c r="D11" t="s">
        <v>46</v>
      </c>
      <c r="E11">
        <v>1</v>
      </c>
      <c r="H11" t="s">
        <v>76</v>
      </c>
      <c r="J11" t="s">
        <v>1361</v>
      </c>
      <c r="K11" s="13" t="s">
        <v>1362</v>
      </c>
    </row>
    <row r="12" spans="1:11" ht="409.5">
      <c r="A12"/>
      <c r="B12"/>
      <c r="D12" t="s">
        <v>64</v>
      </c>
      <c r="E12">
        <v>2</v>
      </c>
      <c r="H12">
        <v>0</v>
      </c>
      <c r="J12" t="s">
        <v>1363</v>
      </c>
      <c r="K12" s="13" t="s">
        <v>1364</v>
      </c>
    </row>
    <row r="13" spans="1:11" ht="15">
      <c r="A13"/>
      <c r="B13"/>
      <c r="D13">
        <v>1</v>
      </c>
      <c r="E13">
        <v>3</v>
      </c>
      <c r="H13">
        <v>1</v>
      </c>
      <c r="J13" t="s">
        <v>1365</v>
      </c>
      <c r="K13" t="s">
        <v>1366</v>
      </c>
    </row>
    <row r="14" spans="4:11" ht="15">
      <c r="D14">
        <v>2</v>
      </c>
      <c r="E14">
        <v>4</v>
      </c>
      <c r="H14">
        <v>2</v>
      </c>
      <c r="J14" t="s">
        <v>1367</v>
      </c>
      <c r="K14" t="s">
        <v>1368</v>
      </c>
    </row>
    <row r="15" spans="4:11" ht="15">
      <c r="D15">
        <v>3</v>
      </c>
      <c r="E15">
        <v>5</v>
      </c>
      <c r="H15">
        <v>3</v>
      </c>
      <c r="J15" t="s">
        <v>1369</v>
      </c>
      <c r="K15" t="s">
        <v>1370</v>
      </c>
    </row>
    <row r="16" spans="4:11" ht="15">
      <c r="D16">
        <v>4</v>
      </c>
      <c r="E16">
        <v>6</v>
      </c>
      <c r="H16">
        <v>4</v>
      </c>
      <c r="J16" t="s">
        <v>1371</v>
      </c>
      <c r="K16" t="s">
        <v>1372</v>
      </c>
    </row>
    <row r="17" spans="4:11" ht="15">
      <c r="D17">
        <v>5</v>
      </c>
      <c r="E17">
        <v>7</v>
      </c>
      <c r="H17">
        <v>5</v>
      </c>
      <c r="J17" t="s">
        <v>1373</v>
      </c>
      <c r="K17" t="s">
        <v>1374</v>
      </c>
    </row>
    <row r="18" spans="4:11" ht="15">
      <c r="D18">
        <v>6</v>
      </c>
      <c r="E18">
        <v>8</v>
      </c>
      <c r="H18">
        <v>6</v>
      </c>
      <c r="J18" t="s">
        <v>1375</v>
      </c>
      <c r="K18" t="s">
        <v>1376</v>
      </c>
    </row>
    <row r="19" spans="4:11" ht="15">
      <c r="D19">
        <v>7</v>
      </c>
      <c r="E19">
        <v>9</v>
      </c>
      <c r="H19">
        <v>7</v>
      </c>
      <c r="J19" t="s">
        <v>1377</v>
      </c>
      <c r="K19" t="s">
        <v>1378</v>
      </c>
    </row>
    <row r="20" spans="4:11" ht="15">
      <c r="D20">
        <v>8</v>
      </c>
      <c r="H20">
        <v>8</v>
      </c>
      <c r="J20" t="s">
        <v>1379</v>
      </c>
      <c r="K20" t="s">
        <v>1380</v>
      </c>
    </row>
    <row r="21" spans="4:11" ht="15">
      <c r="D21">
        <v>9</v>
      </c>
      <c r="H21">
        <v>9</v>
      </c>
      <c r="J21" t="s">
        <v>1381</v>
      </c>
      <c r="K21" t="s">
        <v>1382</v>
      </c>
    </row>
    <row r="22" spans="4:11" ht="15">
      <c r="D22">
        <v>10</v>
      </c>
      <c r="J22" t="s">
        <v>1383</v>
      </c>
      <c r="K22" t="s">
        <v>1384</v>
      </c>
    </row>
    <row r="23" spans="4:11" ht="409.5">
      <c r="D23">
        <v>11</v>
      </c>
      <c r="J23" t="s">
        <v>1385</v>
      </c>
      <c r="K23" s="13" t="s">
        <v>1388</v>
      </c>
    </row>
    <row r="24" spans="10:11" ht="409.5">
      <c r="J24" t="s">
        <v>1386</v>
      </c>
      <c r="K24" s="13" t="s">
        <v>2119</v>
      </c>
    </row>
    <row r="25" spans="10:11" ht="409.5">
      <c r="J25" t="s">
        <v>1387</v>
      </c>
      <c r="K25" s="13" t="s">
        <v>2120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1417</v>
      </c>
      <c r="B2" s="117" t="s">
        <v>1418</v>
      </c>
      <c r="C2" s="52" t="s">
        <v>1419</v>
      </c>
    </row>
    <row r="3" spans="1:3" ht="15">
      <c r="A3" s="116" t="s">
        <v>1390</v>
      </c>
      <c r="B3" s="116" t="s">
        <v>1390</v>
      </c>
      <c r="C3" s="34">
        <v>22</v>
      </c>
    </row>
    <row r="4" spans="1:3" ht="15">
      <c r="A4" s="116" t="s">
        <v>1391</v>
      </c>
      <c r="B4" s="116" t="s">
        <v>1391</v>
      </c>
      <c r="C4" s="34">
        <v>21</v>
      </c>
    </row>
    <row r="5" spans="1:3" ht="15">
      <c r="A5" s="116" t="s">
        <v>1392</v>
      </c>
      <c r="B5" s="116" t="s">
        <v>1392</v>
      </c>
      <c r="C5" s="34">
        <v>20</v>
      </c>
    </row>
    <row r="6" spans="1:3" ht="15">
      <c r="A6" s="116" t="s">
        <v>1393</v>
      </c>
      <c r="B6" s="116" t="s">
        <v>1390</v>
      </c>
      <c r="C6" s="34">
        <v>1</v>
      </c>
    </row>
    <row r="7" spans="1:3" ht="15">
      <c r="A7" s="116" t="s">
        <v>1393</v>
      </c>
      <c r="B7" s="116" t="s">
        <v>1393</v>
      </c>
      <c r="C7" s="34">
        <v>9</v>
      </c>
    </row>
    <row r="8" spans="1:3" ht="15">
      <c r="A8" s="116" t="s">
        <v>1393</v>
      </c>
      <c r="B8" s="116" t="s">
        <v>1396</v>
      </c>
      <c r="C8" s="34">
        <v>1</v>
      </c>
    </row>
    <row r="9" spans="1:3" ht="15">
      <c r="A9" s="116" t="s">
        <v>1393</v>
      </c>
      <c r="B9" s="116" t="s">
        <v>1397</v>
      </c>
      <c r="C9" s="34">
        <v>1</v>
      </c>
    </row>
    <row r="10" spans="1:3" ht="15">
      <c r="A10" s="116" t="s">
        <v>1394</v>
      </c>
      <c r="B10" s="116" t="s">
        <v>1390</v>
      </c>
      <c r="C10" s="34">
        <v>1</v>
      </c>
    </row>
    <row r="11" spans="1:3" ht="15">
      <c r="A11" s="116" t="s">
        <v>1394</v>
      </c>
      <c r="B11" s="116" t="s">
        <v>1393</v>
      </c>
      <c r="C11" s="34">
        <v>1</v>
      </c>
    </row>
    <row r="12" spans="1:3" ht="15">
      <c r="A12" s="116" t="s">
        <v>1394</v>
      </c>
      <c r="B12" s="116" t="s">
        <v>1394</v>
      </c>
      <c r="C12" s="34">
        <v>9</v>
      </c>
    </row>
    <row r="13" spans="1:3" ht="15">
      <c r="A13" s="116" t="s">
        <v>1394</v>
      </c>
      <c r="B13" s="116" t="s">
        <v>1395</v>
      </c>
      <c r="C13" s="34">
        <v>1</v>
      </c>
    </row>
    <row r="14" spans="1:3" ht="15">
      <c r="A14" s="116" t="s">
        <v>1394</v>
      </c>
      <c r="B14" s="116" t="s">
        <v>1396</v>
      </c>
      <c r="C14" s="34">
        <v>1</v>
      </c>
    </row>
    <row r="15" spans="1:3" ht="15">
      <c r="A15" s="116" t="s">
        <v>1394</v>
      </c>
      <c r="B15" s="116" t="s">
        <v>1397</v>
      </c>
      <c r="C15" s="34">
        <v>1</v>
      </c>
    </row>
    <row r="16" spans="1:3" ht="15">
      <c r="A16" s="116" t="s">
        <v>1395</v>
      </c>
      <c r="B16" s="116" t="s">
        <v>1392</v>
      </c>
      <c r="C16" s="34">
        <v>1</v>
      </c>
    </row>
    <row r="17" spans="1:3" ht="15">
      <c r="A17" s="116" t="s">
        <v>1395</v>
      </c>
      <c r="B17" s="116" t="s">
        <v>1395</v>
      </c>
      <c r="C17" s="34">
        <v>7</v>
      </c>
    </row>
    <row r="18" spans="1:3" ht="15">
      <c r="A18" s="116" t="s">
        <v>1396</v>
      </c>
      <c r="B18" s="116" t="s">
        <v>1396</v>
      </c>
      <c r="C18" s="34">
        <v>12</v>
      </c>
    </row>
    <row r="19" spans="1:3" ht="15">
      <c r="A19" s="116" t="s">
        <v>1397</v>
      </c>
      <c r="B19" s="116" t="s">
        <v>1390</v>
      </c>
      <c r="C19" s="34">
        <v>1</v>
      </c>
    </row>
    <row r="20" spans="1:3" ht="15">
      <c r="A20" s="116" t="s">
        <v>1397</v>
      </c>
      <c r="B20" s="116" t="s">
        <v>1397</v>
      </c>
      <c r="C20" s="34">
        <v>6</v>
      </c>
    </row>
    <row r="21" spans="1:3" ht="15">
      <c r="A21" s="116" t="s">
        <v>1398</v>
      </c>
      <c r="B21" s="116" t="s">
        <v>1398</v>
      </c>
      <c r="C21" s="34">
        <v>3</v>
      </c>
    </row>
    <row r="22" spans="1:3" ht="15">
      <c r="A22" s="116" t="s">
        <v>1399</v>
      </c>
      <c r="B22" s="116" t="s">
        <v>1399</v>
      </c>
      <c r="C22" s="34">
        <v>3</v>
      </c>
    </row>
    <row r="23" spans="1:3" ht="15">
      <c r="A23" s="116" t="s">
        <v>1400</v>
      </c>
      <c r="B23" s="116" t="s">
        <v>1400</v>
      </c>
      <c r="C23" s="34">
        <v>3</v>
      </c>
    </row>
    <row r="24" spans="1:3" ht="15">
      <c r="A24" s="116" t="s">
        <v>1401</v>
      </c>
      <c r="B24" s="116" t="s">
        <v>1401</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1425</v>
      </c>
      <c r="B1" s="13" t="s">
        <v>1426</v>
      </c>
      <c r="C1" s="79" t="s">
        <v>1427</v>
      </c>
      <c r="D1" s="79" t="s">
        <v>1429</v>
      </c>
      <c r="E1" s="13" t="s">
        <v>1428</v>
      </c>
      <c r="F1" s="13" t="s">
        <v>1431</v>
      </c>
      <c r="G1" s="79" t="s">
        <v>1430</v>
      </c>
      <c r="H1" s="79" t="s">
        <v>1433</v>
      </c>
      <c r="I1" s="13" t="s">
        <v>1432</v>
      </c>
      <c r="J1" s="13" t="s">
        <v>1435</v>
      </c>
      <c r="K1" s="13" t="s">
        <v>1434</v>
      </c>
      <c r="L1" s="13" t="s">
        <v>1437</v>
      </c>
      <c r="M1" s="13" t="s">
        <v>1436</v>
      </c>
      <c r="N1" s="13" t="s">
        <v>1439</v>
      </c>
      <c r="O1" s="13" t="s">
        <v>1438</v>
      </c>
      <c r="P1" s="13" t="s">
        <v>1441</v>
      </c>
      <c r="Q1" s="79" t="s">
        <v>1440</v>
      </c>
      <c r="R1" s="79" t="s">
        <v>1443</v>
      </c>
      <c r="S1" s="79" t="s">
        <v>1442</v>
      </c>
      <c r="T1" s="79" t="s">
        <v>1445</v>
      </c>
      <c r="U1" s="79" t="s">
        <v>1444</v>
      </c>
      <c r="V1" s="79" t="s">
        <v>1446</v>
      </c>
    </row>
    <row r="2" spans="1:22" ht="15">
      <c r="A2" s="83" t="s">
        <v>369</v>
      </c>
      <c r="B2" s="79">
        <v>2</v>
      </c>
      <c r="C2" s="79"/>
      <c r="D2" s="79"/>
      <c r="E2" s="83" t="s">
        <v>364</v>
      </c>
      <c r="F2" s="79">
        <v>1</v>
      </c>
      <c r="G2" s="79"/>
      <c r="H2" s="79"/>
      <c r="I2" s="83" t="s">
        <v>369</v>
      </c>
      <c r="J2" s="79">
        <v>2</v>
      </c>
      <c r="K2" s="83" t="s">
        <v>371</v>
      </c>
      <c r="L2" s="79">
        <v>1</v>
      </c>
      <c r="M2" s="83" t="s">
        <v>372</v>
      </c>
      <c r="N2" s="79">
        <v>1</v>
      </c>
      <c r="O2" s="83" t="s">
        <v>367</v>
      </c>
      <c r="P2" s="79">
        <v>2</v>
      </c>
      <c r="Q2" s="79"/>
      <c r="R2" s="79"/>
      <c r="S2" s="79"/>
      <c r="T2" s="79"/>
      <c r="U2" s="79"/>
      <c r="V2" s="79"/>
    </row>
    <row r="3" spans="1:22" ht="15">
      <c r="A3" s="83" t="s">
        <v>367</v>
      </c>
      <c r="B3" s="79">
        <v>2</v>
      </c>
      <c r="C3" s="79"/>
      <c r="D3" s="79"/>
      <c r="E3" s="83" t="s">
        <v>365</v>
      </c>
      <c r="F3" s="79">
        <v>1</v>
      </c>
      <c r="G3" s="79"/>
      <c r="H3" s="79"/>
      <c r="I3" s="79"/>
      <c r="J3" s="79"/>
      <c r="K3" s="79"/>
      <c r="L3" s="79"/>
      <c r="M3" s="79"/>
      <c r="N3" s="79"/>
      <c r="O3" s="83" t="s">
        <v>374</v>
      </c>
      <c r="P3" s="79">
        <v>1</v>
      </c>
      <c r="Q3" s="79"/>
      <c r="R3" s="79"/>
      <c r="S3" s="79"/>
      <c r="T3" s="79"/>
      <c r="U3" s="79"/>
      <c r="V3" s="79"/>
    </row>
    <row r="4" spans="1:22" ht="15">
      <c r="A4" s="83" t="s">
        <v>373</v>
      </c>
      <c r="B4" s="79">
        <v>1</v>
      </c>
      <c r="C4" s="79"/>
      <c r="D4" s="79"/>
      <c r="E4" s="83" t="s">
        <v>366</v>
      </c>
      <c r="F4" s="79">
        <v>1</v>
      </c>
      <c r="G4" s="79"/>
      <c r="H4" s="79"/>
      <c r="I4" s="79"/>
      <c r="J4" s="79"/>
      <c r="K4" s="79"/>
      <c r="L4" s="79"/>
      <c r="M4" s="79"/>
      <c r="N4" s="79"/>
      <c r="O4" s="79"/>
      <c r="P4" s="79"/>
      <c r="Q4" s="79"/>
      <c r="R4" s="79"/>
      <c r="S4" s="79"/>
      <c r="T4" s="79"/>
      <c r="U4" s="79"/>
      <c r="V4" s="79"/>
    </row>
    <row r="5" spans="1:22" ht="15">
      <c r="A5" s="83" t="s">
        <v>371</v>
      </c>
      <c r="B5" s="79">
        <v>1</v>
      </c>
      <c r="C5" s="79"/>
      <c r="D5" s="79"/>
      <c r="E5" s="83" t="s">
        <v>368</v>
      </c>
      <c r="F5" s="79">
        <v>1</v>
      </c>
      <c r="G5" s="79"/>
      <c r="H5" s="79"/>
      <c r="I5" s="79"/>
      <c r="J5" s="79"/>
      <c r="K5" s="79"/>
      <c r="L5" s="79"/>
      <c r="M5" s="79"/>
      <c r="N5" s="79"/>
      <c r="O5" s="79"/>
      <c r="P5" s="79"/>
      <c r="Q5" s="79"/>
      <c r="R5" s="79"/>
      <c r="S5" s="79"/>
      <c r="T5" s="79"/>
      <c r="U5" s="79"/>
      <c r="V5" s="79"/>
    </row>
    <row r="6" spans="1:22" ht="15">
      <c r="A6" s="83" t="s">
        <v>370</v>
      </c>
      <c r="B6" s="79">
        <v>1</v>
      </c>
      <c r="C6" s="79"/>
      <c r="D6" s="79"/>
      <c r="E6" s="83" t="s">
        <v>370</v>
      </c>
      <c r="F6" s="79">
        <v>1</v>
      </c>
      <c r="G6" s="79"/>
      <c r="H6" s="79"/>
      <c r="I6" s="79"/>
      <c r="J6" s="79"/>
      <c r="K6" s="79"/>
      <c r="L6" s="79"/>
      <c r="M6" s="79"/>
      <c r="N6" s="79"/>
      <c r="O6" s="79"/>
      <c r="P6" s="79"/>
      <c r="Q6" s="79"/>
      <c r="R6" s="79"/>
      <c r="S6" s="79"/>
      <c r="T6" s="79"/>
      <c r="U6" s="79"/>
      <c r="V6" s="79"/>
    </row>
    <row r="7" spans="1:22" ht="15">
      <c r="A7" s="83" t="s">
        <v>372</v>
      </c>
      <c r="B7" s="79">
        <v>1</v>
      </c>
      <c r="C7" s="79"/>
      <c r="D7" s="79"/>
      <c r="E7" s="83" t="s">
        <v>373</v>
      </c>
      <c r="F7" s="79">
        <v>1</v>
      </c>
      <c r="G7" s="79"/>
      <c r="H7" s="79"/>
      <c r="I7" s="79"/>
      <c r="J7" s="79"/>
      <c r="K7" s="79"/>
      <c r="L7" s="79"/>
      <c r="M7" s="79"/>
      <c r="N7" s="79"/>
      <c r="O7" s="79"/>
      <c r="P7" s="79"/>
      <c r="Q7" s="79"/>
      <c r="R7" s="79"/>
      <c r="S7" s="79"/>
      <c r="T7" s="79"/>
      <c r="U7" s="79"/>
      <c r="V7" s="79"/>
    </row>
    <row r="8" spans="1:22" ht="15">
      <c r="A8" s="83" t="s">
        <v>368</v>
      </c>
      <c r="B8" s="79">
        <v>1</v>
      </c>
      <c r="C8" s="79"/>
      <c r="D8" s="79"/>
      <c r="E8" s="79"/>
      <c r="F8" s="79"/>
      <c r="G8" s="79"/>
      <c r="H8" s="79"/>
      <c r="I8" s="79"/>
      <c r="J8" s="79"/>
      <c r="K8" s="79"/>
      <c r="L8" s="79"/>
      <c r="M8" s="79"/>
      <c r="N8" s="79"/>
      <c r="O8" s="79"/>
      <c r="P8" s="79"/>
      <c r="Q8" s="79"/>
      <c r="R8" s="79"/>
      <c r="S8" s="79"/>
      <c r="T8" s="79"/>
      <c r="U8" s="79"/>
      <c r="V8" s="79"/>
    </row>
    <row r="9" spans="1:22" ht="15">
      <c r="A9" s="83" t="s">
        <v>366</v>
      </c>
      <c r="B9" s="79">
        <v>1</v>
      </c>
      <c r="C9" s="79"/>
      <c r="D9" s="79"/>
      <c r="E9" s="79"/>
      <c r="F9" s="79"/>
      <c r="G9" s="79"/>
      <c r="H9" s="79"/>
      <c r="I9" s="79"/>
      <c r="J9" s="79"/>
      <c r="K9" s="79"/>
      <c r="L9" s="79"/>
      <c r="M9" s="79"/>
      <c r="N9" s="79"/>
      <c r="O9" s="79"/>
      <c r="P9" s="79"/>
      <c r="Q9" s="79"/>
      <c r="R9" s="79"/>
      <c r="S9" s="79"/>
      <c r="T9" s="79"/>
      <c r="U9" s="79"/>
      <c r="V9" s="79"/>
    </row>
    <row r="10" spans="1:22" ht="15">
      <c r="A10" s="83" t="s">
        <v>374</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365</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1450</v>
      </c>
      <c r="B14" s="13" t="s">
        <v>1426</v>
      </c>
      <c r="C14" s="79" t="s">
        <v>1451</v>
      </c>
      <c r="D14" s="79" t="s">
        <v>1429</v>
      </c>
      <c r="E14" s="13" t="s">
        <v>1452</v>
      </c>
      <c r="F14" s="13" t="s">
        <v>1431</v>
      </c>
      <c r="G14" s="79" t="s">
        <v>1453</v>
      </c>
      <c r="H14" s="79" t="s">
        <v>1433</v>
      </c>
      <c r="I14" s="13" t="s">
        <v>1454</v>
      </c>
      <c r="J14" s="13" t="s">
        <v>1435</v>
      </c>
      <c r="K14" s="13" t="s">
        <v>1455</v>
      </c>
      <c r="L14" s="13" t="s">
        <v>1437</v>
      </c>
      <c r="M14" s="13" t="s">
        <v>1456</v>
      </c>
      <c r="N14" s="13" t="s">
        <v>1439</v>
      </c>
      <c r="O14" s="13" t="s">
        <v>1457</v>
      </c>
      <c r="P14" s="13" t="s">
        <v>1441</v>
      </c>
      <c r="Q14" s="79" t="s">
        <v>1458</v>
      </c>
      <c r="R14" s="79" t="s">
        <v>1443</v>
      </c>
      <c r="S14" s="79" t="s">
        <v>1459</v>
      </c>
      <c r="T14" s="79" t="s">
        <v>1445</v>
      </c>
      <c r="U14" s="79" t="s">
        <v>1460</v>
      </c>
      <c r="V14" s="79" t="s">
        <v>1446</v>
      </c>
    </row>
    <row r="15" spans="1:22" ht="15">
      <c r="A15" s="79" t="s">
        <v>376</v>
      </c>
      <c r="B15" s="79">
        <v>4</v>
      </c>
      <c r="C15" s="79"/>
      <c r="D15" s="79"/>
      <c r="E15" s="79" t="s">
        <v>376</v>
      </c>
      <c r="F15" s="79">
        <v>3</v>
      </c>
      <c r="G15" s="79"/>
      <c r="H15" s="79"/>
      <c r="I15" s="79" t="s">
        <v>375</v>
      </c>
      <c r="J15" s="79">
        <v>2</v>
      </c>
      <c r="K15" s="79" t="s">
        <v>377</v>
      </c>
      <c r="L15" s="79">
        <v>1</v>
      </c>
      <c r="M15" s="79" t="s">
        <v>379</v>
      </c>
      <c r="N15" s="79">
        <v>1</v>
      </c>
      <c r="O15" s="79" t="s">
        <v>377</v>
      </c>
      <c r="P15" s="79">
        <v>2</v>
      </c>
      <c r="Q15" s="79"/>
      <c r="R15" s="79"/>
      <c r="S15" s="79"/>
      <c r="T15" s="79"/>
      <c r="U15" s="79"/>
      <c r="V15" s="79"/>
    </row>
    <row r="16" spans="1:22" ht="15">
      <c r="A16" s="79" t="s">
        <v>377</v>
      </c>
      <c r="B16" s="79">
        <v>4</v>
      </c>
      <c r="C16" s="79"/>
      <c r="D16" s="79"/>
      <c r="E16" s="79" t="s">
        <v>375</v>
      </c>
      <c r="F16" s="79">
        <v>1</v>
      </c>
      <c r="G16" s="79"/>
      <c r="H16" s="79"/>
      <c r="I16" s="79"/>
      <c r="J16" s="79"/>
      <c r="K16" s="79"/>
      <c r="L16" s="79"/>
      <c r="M16" s="79"/>
      <c r="N16" s="79"/>
      <c r="O16" s="79" t="s">
        <v>376</v>
      </c>
      <c r="P16" s="79">
        <v>1</v>
      </c>
      <c r="Q16" s="79"/>
      <c r="R16" s="79"/>
      <c r="S16" s="79"/>
      <c r="T16" s="79"/>
      <c r="U16" s="79"/>
      <c r="V16" s="79"/>
    </row>
    <row r="17" spans="1:22" ht="15">
      <c r="A17" s="79" t="s">
        <v>375</v>
      </c>
      <c r="B17" s="79">
        <v>3</v>
      </c>
      <c r="C17" s="79"/>
      <c r="D17" s="79"/>
      <c r="E17" s="79" t="s">
        <v>377</v>
      </c>
      <c r="F17" s="79">
        <v>1</v>
      </c>
      <c r="G17" s="79"/>
      <c r="H17" s="79"/>
      <c r="I17" s="79"/>
      <c r="J17" s="79"/>
      <c r="K17" s="79"/>
      <c r="L17" s="79"/>
      <c r="M17" s="79"/>
      <c r="N17" s="79"/>
      <c r="O17" s="79"/>
      <c r="P17" s="79"/>
      <c r="Q17" s="79"/>
      <c r="R17" s="79"/>
      <c r="S17" s="79"/>
      <c r="T17" s="79"/>
      <c r="U17" s="79"/>
      <c r="V17" s="79"/>
    </row>
    <row r="18" spans="1:22" ht="15">
      <c r="A18" s="79" t="s">
        <v>378</v>
      </c>
      <c r="B18" s="79">
        <v>1</v>
      </c>
      <c r="C18" s="79"/>
      <c r="D18" s="79"/>
      <c r="E18" s="79" t="s">
        <v>378</v>
      </c>
      <c r="F18" s="79">
        <v>1</v>
      </c>
      <c r="G18" s="79"/>
      <c r="H18" s="79"/>
      <c r="I18" s="79"/>
      <c r="J18" s="79"/>
      <c r="K18" s="79"/>
      <c r="L18" s="79"/>
      <c r="M18" s="79"/>
      <c r="N18" s="79"/>
      <c r="O18" s="79"/>
      <c r="P18" s="79"/>
      <c r="Q18" s="79"/>
      <c r="R18" s="79"/>
      <c r="S18" s="79"/>
      <c r="T18" s="79"/>
      <c r="U18" s="79"/>
      <c r="V18" s="79"/>
    </row>
    <row r="19" spans="1:22" ht="15">
      <c r="A19" s="79" t="s">
        <v>379</v>
      </c>
      <c r="B19" s="79">
        <v>1</v>
      </c>
      <c r="C19" s="79"/>
      <c r="D19" s="79"/>
      <c r="E19" s="79"/>
      <c r="F19" s="79"/>
      <c r="G19" s="79"/>
      <c r="H19" s="79"/>
      <c r="I19" s="79"/>
      <c r="J19" s="79"/>
      <c r="K19" s="79"/>
      <c r="L19" s="79"/>
      <c r="M19" s="79"/>
      <c r="N19" s="79"/>
      <c r="O19" s="79"/>
      <c r="P19" s="79"/>
      <c r="Q19" s="79"/>
      <c r="R19" s="79"/>
      <c r="S19" s="79"/>
      <c r="T19" s="79"/>
      <c r="U19" s="79"/>
      <c r="V19" s="79"/>
    </row>
    <row r="22" spans="1:22" ht="15" customHeight="1">
      <c r="A22" s="13" t="s">
        <v>1464</v>
      </c>
      <c r="B22" s="13" t="s">
        <v>1426</v>
      </c>
      <c r="C22" s="13" t="s">
        <v>1473</v>
      </c>
      <c r="D22" s="13" t="s">
        <v>1429</v>
      </c>
      <c r="E22" s="13" t="s">
        <v>1474</v>
      </c>
      <c r="F22" s="13" t="s">
        <v>1431</v>
      </c>
      <c r="G22" s="13" t="s">
        <v>1479</v>
      </c>
      <c r="H22" s="13" t="s">
        <v>1433</v>
      </c>
      <c r="I22" s="13" t="s">
        <v>1480</v>
      </c>
      <c r="J22" s="13" t="s">
        <v>1435</v>
      </c>
      <c r="K22" s="13" t="s">
        <v>1481</v>
      </c>
      <c r="L22" s="13" t="s">
        <v>1437</v>
      </c>
      <c r="M22" s="13" t="s">
        <v>1482</v>
      </c>
      <c r="N22" s="13" t="s">
        <v>1439</v>
      </c>
      <c r="O22" s="13" t="s">
        <v>1483</v>
      </c>
      <c r="P22" s="13" t="s">
        <v>1441</v>
      </c>
      <c r="Q22" s="13" t="s">
        <v>1486</v>
      </c>
      <c r="R22" s="13" t="s">
        <v>1443</v>
      </c>
      <c r="S22" s="13" t="s">
        <v>1488</v>
      </c>
      <c r="T22" s="13" t="s">
        <v>1445</v>
      </c>
      <c r="U22" s="13" t="s">
        <v>1489</v>
      </c>
      <c r="V22" s="13" t="s">
        <v>1446</v>
      </c>
    </row>
    <row r="23" spans="1:22" ht="15">
      <c r="A23" s="79" t="s">
        <v>381</v>
      </c>
      <c r="B23" s="79">
        <v>74</v>
      </c>
      <c r="C23" s="79" t="s">
        <v>381</v>
      </c>
      <c r="D23" s="79">
        <v>22</v>
      </c>
      <c r="E23" s="79" t="s">
        <v>381</v>
      </c>
      <c r="F23" s="79">
        <v>21</v>
      </c>
      <c r="G23" s="79" t="s">
        <v>381</v>
      </c>
      <c r="H23" s="79">
        <v>3</v>
      </c>
      <c r="I23" s="79" t="s">
        <v>381</v>
      </c>
      <c r="J23" s="79">
        <v>5</v>
      </c>
      <c r="K23" s="79" t="s">
        <v>381</v>
      </c>
      <c r="L23" s="79">
        <v>4</v>
      </c>
      <c r="M23" s="79" t="s">
        <v>381</v>
      </c>
      <c r="N23" s="79">
        <v>1</v>
      </c>
      <c r="O23" s="79" t="s">
        <v>381</v>
      </c>
      <c r="P23" s="79">
        <v>8</v>
      </c>
      <c r="Q23" s="79" t="s">
        <v>381</v>
      </c>
      <c r="R23" s="79">
        <v>3</v>
      </c>
      <c r="S23" s="79" t="s">
        <v>381</v>
      </c>
      <c r="T23" s="79">
        <v>2</v>
      </c>
      <c r="U23" s="79" t="s">
        <v>386</v>
      </c>
      <c r="V23" s="79">
        <v>3</v>
      </c>
    </row>
    <row r="24" spans="1:22" ht="15">
      <c r="A24" s="79" t="s">
        <v>1465</v>
      </c>
      <c r="B24" s="79">
        <v>52</v>
      </c>
      <c r="C24" s="79" t="s">
        <v>1466</v>
      </c>
      <c r="D24" s="79">
        <v>22</v>
      </c>
      <c r="E24" s="79" t="s">
        <v>1465</v>
      </c>
      <c r="F24" s="79">
        <v>7</v>
      </c>
      <c r="G24" s="79" t="s">
        <v>1471</v>
      </c>
      <c r="H24" s="79">
        <v>1</v>
      </c>
      <c r="I24" s="79" t="s">
        <v>1465</v>
      </c>
      <c r="J24" s="79">
        <v>5</v>
      </c>
      <c r="K24" s="79" t="s">
        <v>1465</v>
      </c>
      <c r="L24" s="79">
        <v>3</v>
      </c>
      <c r="M24" s="79" t="s">
        <v>1465</v>
      </c>
      <c r="N24" s="79">
        <v>1</v>
      </c>
      <c r="O24" s="79" t="s">
        <v>1465</v>
      </c>
      <c r="P24" s="79">
        <v>8</v>
      </c>
      <c r="Q24" s="79" t="s">
        <v>1465</v>
      </c>
      <c r="R24" s="79">
        <v>3</v>
      </c>
      <c r="S24" s="79" t="s">
        <v>1465</v>
      </c>
      <c r="T24" s="79">
        <v>1</v>
      </c>
      <c r="U24" s="79" t="s">
        <v>1470</v>
      </c>
      <c r="V24" s="79">
        <v>1</v>
      </c>
    </row>
    <row r="25" spans="1:22" ht="15">
      <c r="A25" s="79" t="s">
        <v>1466</v>
      </c>
      <c r="B25" s="79">
        <v>28</v>
      </c>
      <c r="C25" s="79" t="s">
        <v>1465</v>
      </c>
      <c r="D25" s="79">
        <v>22</v>
      </c>
      <c r="E25" s="79" t="s">
        <v>1468</v>
      </c>
      <c r="F25" s="79">
        <v>2</v>
      </c>
      <c r="G25" s="79"/>
      <c r="H25" s="79"/>
      <c r="I25" s="79" t="s">
        <v>386</v>
      </c>
      <c r="J25" s="79">
        <v>4</v>
      </c>
      <c r="K25" s="79" t="s">
        <v>1466</v>
      </c>
      <c r="L25" s="79">
        <v>1</v>
      </c>
      <c r="M25" s="79"/>
      <c r="N25" s="79"/>
      <c r="O25" s="79" t="s">
        <v>1484</v>
      </c>
      <c r="P25" s="79">
        <v>1</v>
      </c>
      <c r="Q25" s="79" t="s">
        <v>1467</v>
      </c>
      <c r="R25" s="79">
        <v>2</v>
      </c>
      <c r="S25" s="79" t="s">
        <v>1468</v>
      </c>
      <c r="T25" s="79">
        <v>1</v>
      </c>
      <c r="U25" s="79" t="s">
        <v>1490</v>
      </c>
      <c r="V25" s="79">
        <v>1</v>
      </c>
    </row>
    <row r="26" spans="1:22" ht="15">
      <c r="A26" s="79" t="s">
        <v>386</v>
      </c>
      <c r="B26" s="79">
        <v>8</v>
      </c>
      <c r="C26" s="79"/>
      <c r="D26" s="79"/>
      <c r="E26" s="79" t="s">
        <v>1475</v>
      </c>
      <c r="F26" s="79">
        <v>1</v>
      </c>
      <c r="G26" s="79"/>
      <c r="H26" s="79"/>
      <c r="I26" s="79" t="s">
        <v>1466</v>
      </c>
      <c r="J26" s="79">
        <v>2</v>
      </c>
      <c r="K26" s="79"/>
      <c r="L26" s="79"/>
      <c r="M26" s="79"/>
      <c r="N26" s="79"/>
      <c r="O26" s="79" t="s">
        <v>1469</v>
      </c>
      <c r="P26" s="79">
        <v>1</v>
      </c>
      <c r="Q26" s="79" t="s">
        <v>1487</v>
      </c>
      <c r="R26" s="79">
        <v>1</v>
      </c>
      <c r="S26" s="79"/>
      <c r="T26" s="79"/>
      <c r="U26" s="79" t="s">
        <v>1465</v>
      </c>
      <c r="V26" s="79">
        <v>1</v>
      </c>
    </row>
    <row r="27" spans="1:22" ht="15">
      <c r="A27" s="79" t="s">
        <v>1467</v>
      </c>
      <c r="B27" s="79">
        <v>6</v>
      </c>
      <c r="C27" s="79"/>
      <c r="D27" s="79"/>
      <c r="E27" s="79" t="s">
        <v>1476</v>
      </c>
      <c r="F27" s="79">
        <v>1</v>
      </c>
      <c r="G27" s="79"/>
      <c r="H27" s="79"/>
      <c r="I27" s="79" t="s">
        <v>1470</v>
      </c>
      <c r="J27" s="79">
        <v>1</v>
      </c>
      <c r="K27" s="79"/>
      <c r="L27" s="79"/>
      <c r="M27" s="79"/>
      <c r="N27" s="79"/>
      <c r="O27" s="79" t="s">
        <v>1485</v>
      </c>
      <c r="P27" s="79">
        <v>1</v>
      </c>
      <c r="Q27" s="79" t="s">
        <v>1466</v>
      </c>
      <c r="R27" s="79">
        <v>1</v>
      </c>
      <c r="S27" s="79"/>
      <c r="T27" s="79"/>
      <c r="U27" s="79" t="s">
        <v>1469</v>
      </c>
      <c r="V27" s="79">
        <v>1</v>
      </c>
    </row>
    <row r="28" spans="1:22" ht="15">
      <c r="A28" s="79" t="s">
        <v>1468</v>
      </c>
      <c r="B28" s="79">
        <v>3</v>
      </c>
      <c r="C28" s="79"/>
      <c r="D28" s="79"/>
      <c r="E28" s="79" t="s">
        <v>1477</v>
      </c>
      <c r="F28" s="79">
        <v>1</v>
      </c>
      <c r="G28" s="79"/>
      <c r="H28" s="79"/>
      <c r="I28" s="79" t="s">
        <v>1469</v>
      </c>
      <c r="J28" s="79">
        <v>1</v>
      </c>
      <c r="K28" s="79"/>
      <c r="L28" s="79"/>
      <c r="M28" s="79"/>
      <c r="N28" s="79"/>
      <c r="O28" s="79"/>
      <c r="P28" s="79"/>
      <c r="Q28" s="79"/>
      <c r="R28" s="79"/>
      <c r="S28" s="79"/>
      <c r="T28" s="79"/>
      <c r="U28" s="79" t="s">
        <v>381</v>
      </c>
      <c r="V28" s="79">
        <v>1</v>
      </c>
    </row>
    <row r="29" spans="1:22" ht="15">
      <c r="A29" s="79" t="s">
        <v>1469</v>
      </c>
      <c r="B29" s="79">
        <v>3</v>
      </c>
      <c r="C29" s="79"/>
      <c r="D29" s="79"/>
      <c r="E29" s="79" t="s">
        <v>1478</v>
      </c>
      <c r="F29" s="79">
        <v>1</v>
      </c>
      <c r="G29" s="79"/>
      <c r="H29" s="79"/>
      <c r="I29" s="79"/>
      <c r="J29" s="79"/>
      <c r="K29" s="79"/>
      <c r="L29" s="79"/>
      <c r="M29" s="79"/>
      <c r="N29" s="79"/>
      <c r="O29" s="79"/>
      <c r="P29" s="79"/>
      <c r="Q29" s="79"/>
      <c r="R29" s="79"/>
      <c r="S29" s="79"/>
      <c r="T29" s="79"/>
      <c r="U29" s="79" t="s">
        <v>1466</v>
      </c>
      <c r="V29" s="79">
        <v>1</v>
      </c>
    </row>
    <row r="30" spans="1:22" ht="15">
      <c r="A30" s="79" t="s">
        <v>1470</v>
      </c>
      <c r="B30" s="79">
        <v>2</v>
      </c>
      <c r="C30" s="79"/>
      <c r="D30" s="79"/>
      <c r="E30" s="79" t="s">
        <v>1471</v>
      </c>
      <c r="F30" s="79">
        <v>1</v>
      </c>
      <c r="G30" s="79"/>
      <c r="H30" s="79"/>
      <c r="I30" s="79"/>
      <c r="J30" s="79"/>
      <c r="K30" s="79"/>
      <c r="L30" s="79"/>
      <c r="M30" s="79"/>
      <c r="N30" s="79"/>
      <c r="O30" s="79"/>
      <c r="P30" s="79"/>
      <c r="Q30" s="79"/>
      <c r="R30" s="79"/>
      <c r="S30" s="79"/>
      <c r="T30" s="79"/>
      <c r="U30" s="79" t="s">
        <v>1491</v>
      </c>
      <c r="V30" s="79">
        <v>1</v>
      </c>
    </row>
    <row r="31" spans="1:22" ht="15">
      <c r="A31" s="79" t="s">
        <v>1471</v>
      </c>
      <c r="B31" s="79">
        <v>2</v>
      </c>
      <c r="C31" s="79"/>
      <c r="D31" s="79"/>
      <c r="E31" s="79" t="s">
        <v>1467</v>
      </c>
      <c r="F31" s="79">
        <v>1</v>
      </c>
      <c r="G31" s="79"/>
      <c r="H31" s="79"/>
      <c r="I31" s="79"/>
      <c r="J31" s="79"/>
      <c r="K31" s="79"/>
      <c r="L31" s="79"/>
      <c r="M31" s="79"/>
      <c r="N31" s="79"/>
      <c r="O31" s="79"/>
      <c r="P31" s="79"/>
      <c r="Q31" s="79"/>
      <c r="R31" s="79"/>
      <c r="S31" s="79"/>
      <c r="T31" s="79"/>
      <c r="U31" s="79"/>
      <c r="V31" s="79"/>
    </row>
    <row r="32" spans="1:22" ht="15">
      <c r="A32" s="79" t="s">
        <v>1472</v>
      </c>
      <c r="B32" s="79">
        <v>1</v>
      </c>
      <c r="C32" s="79"/>
      <c r="D32" s="79"/>
      <c r="E32" s="79" t="s">
        <v>386</v>
      </c>
      <c r="F32" s="79">
        <v>1</v>
      </c>
      <c r="G32" s="79"/>
      <c r="H32" s="79"/>
      <c r="I32" s="79"/>
      <c r="J32" s="79"/>
      <c r="K32" s="79"/>
      <c r="L32" s="79"/>
      <c r="M32" s="79"/>
      <c r="N32" s="79"/>
      <c r="O32" s="79"/>
      <c r="P32" s="79"/>
      <c r="Q32" s="79"/>
      <c r="R32" s="79"/>
      <c r="S32" s="79"/>
      <c r="T32" s="79"/>
      <c r="U32" s="79"/>
      <c r="V32" s="79"/>
    </row>
    <row r="35" spans="1:22" ht="15" customHeight="1">
      <c r="A35" s="13" t="s">
        <v>1499</v>
      </c>
      <c r="B35" s="13" t="s">
        <v>1426</v>
      </c>
      <c r="C35" s="13" t="s">
        <v>1509</v>
      </c>
      <c r="D35" s="13" t="s">
        <v>1429</v>
      </c>
      <c r="E35" s="13" t="s">
        <v>1517</v>
      </c>
      <c r="F35" s="13" t="s">
        <v>1431</v>
      </c>
      <c r="G35" s="13" t="s">
        <v>1524</v>
      </c>
      <c r="H35" s="13" t="s">
        <v>1433</v>
      </c>
      <c r="I35" s="13" t="s">
        <v>1528</v>
      </c>
      <c r="J35" s="13" t="s">
        <v>1435</v>
      </c>
      <c r="K35" s="13" t="s">
        <v>1537</v>
      </c>
      <c r="L35" s="13" t="s">
        <v>1437</v>
      </c>
      <c r="M35" s="13" t="s">
        <v>1544</v>
      </c>
      <c r="N35" s="13" t="s">
        <v>1439</v>
      </c>
      <c r="O35" s="13" t="s">
        <v>1553</v>
      </c>
      <c r="P35" s="13" t="s">
        <v>1441</v>
      </c>
      <c r="Q35" s="13" t="s">
        <v>1560</v>
      </c>
      <c r="R35" s="13" t="s">
        <v>1443</v>
      </c>
      <c r="S35" s="13" t="s">
        <v>1566</v>
      </c>
      <c r="T35" s="13" t="s">
        <v>1445</v>
      </c>
      <c r="U35" s="13" t="s">
        <v>1575</v>
      </c>
      <c r="V35" s="13" t="s">
        <v>1446</v>
      </c>
    </row>
    <row r="36" spans="1:22" ht="15">
      <c r="A36" s="85" t="s">
        <v>1500</v>
      </c>
      <c r="B36" s="85">
        <v>1</v>
      </c>
      <c r="C36" s="85" t="s">
        <v>1507</v>
      </c>
      <c r="D36" s="85">
        <v>22</v>
      </c>
      <c r="E36" s="85" t="s">
        <v>1505</v>
      </c>
      <c r="F36" s="85">
        <v>21</v>
      </c>
      <c r="G36" s="85" t="s">
        <v>1507</v>
      </c>
      <c r="H36" s="85">
        <v>38</v>
      </c>
      <c r="I36" s="85" t="s">
        <v>1505</v>
      </c>
      <c r="J36" s="85">
        <v>12</v>
      </c>
      <c r="K36" s="85" t="s">
        <v>1505</v>
      </c>
      <c r="L36" s="85">
        <v>9</v>
      </c>
      <c r="M36" s="85" t="s">
        <v>1545</v>
      </c>
      <c r="N36" s="85">
        <v>14</v>
      </c>
      <c r="O36" s="85" t="s">
        <v>1505</v>
      </c>
      <c r="P36" s="85">
        <v>11</v>
      </c>
      <c r="Q36" s="85" t="s">
        <v>1516</v>
      </c>
      <c r="R36" s="85">
        <v>11</v>
      </c>
      <c r="S36" s="85" t="s">
        <v>1505</v>
      </c>
      <c r="T36" s="85">
        <v>3</v>
      </c>
      <c r="U36" s="85" t="s">
        <v>1576</v>
      </c>
      <c r="V36" s="85">
        <v>3</v>
      </c>
    </row>
    <row r="37" spans="1:22" ht="15">
      <c r="A37" s="85" t="s">
        <v>1501</v>
      </c>
      <c r="B37" s="85">
        <v>146</v>
      </c>
      <c r="C37" s="85" t="s">
        <v>1510</v>
      </c>
      <c r="D37" s="85">
        <v>22</v>
      </c>
      <c r="E37" s="85" t="s">
        <v>1506</v>
      </c>
      <c r="F37" s="85">
        <v>7</v>
      </c>
      <c r="G37" s="85" t="s">
        <v>1525</v>
      </c>
      <c r="H37" s="85">
        <v>36</v>
      </c>
      <c r="I37" s="85" t="s">
        <v>1506</v>
      </c>
      <c r="J37" s="85">
        <v>12</v>
      </c>
      <c r="K37" s="85" t="s">
        <v>1506</v>
      </c>
      <c r="L37" s="85">
        <v>8</v>
      </c>
      <c r="M37" s="85" t="s">
        <v>1546</v>
      </c>
      <c r="N37" s="85">
        <v>8</v>
      </c>
      <c r="O37" s="85" t="s">
        <v>1506</v>
      </c>
      <c r="P37" s="85">
        <v>11</v>
      </c>
      <c r="Q37" s="85" t="s">
        <v>1505</v>
      </c>
      <c r="R37" s="85">
        <v>7</v>
      </c>
      <c r="S37" s="85" t="s">
        <v>1507</v>
      </c>
      <c r="T37" s="85">
        <v>2</v>
      </c>
      <c r="U37" s="85" t="s">
        <v>1535</v>
      </c>
      <c r="V37" s="85">
        <v>3</v>
      </c>
    </row>
    <row r="38" spans="1:22" ht="15">
      <c r="A38" s="85" t="s">
        <v>1502</v>
      </c>
      <c r="B38" s="85">
        <v>1</v>
      </c>
      <c r="C38" s="85" t="s">
        <v>1508</v>
      </c>
      <c r="D38" s="85">
        <v>22</v>
      </c>
      <c r="E38" s="85" t="s">
        <v>1518</v>
      </c>
      <c r="F38" s="85">
        <v>4</v>
      </c>
      <c r="G38" s="85" t="s">
        <v>1508</v>
      </c>
      <c r="H38" s="85">
        <v>36</v>
      </c>
      <c r="I38" s="85" t="s">
        <v>1529</v>
      </c>
      <c r="J38" s="85">
        <v>6</v>
      </c>
      <c r="K38" s="85" t="s">
        <v>1538</v>
      </c>
      <c r="L38" s="85">
        <v>6</v>
      </c>
      <c r="M38" s="85" t="s">
        <v>1505</v>
      </c>
      <c r="N38" s="85">
        <v>8</v>
      </c>
      <c r="O38" s="85" t="s">
        <v>1518</v>
      </c>
      <c r="P38" s="85">
        <v>6</v>
      </c>
      <c r="Q38" s="85" t="s">
        <v>1506</v>
      </c>
      <c r="R38" s="85">
        <v>7</v>
      </c>
      <c r="S38" s="85" t="s">
        <v>1567</v>
      </c>
      <c r="T38" s="85">
        <v>2</v>
      </c>
      <c r="U38" s="85" t="s">
        <v>1536</v>
      </c>
      <c r="V38" s="85">
        <v>3</v>
      </c>
    </row>
    <row r="39" spans="1:22" ht="15">
      <c r="A39" s="85" t="s">
        <v>1503</v>
      </c>
      <c r="B39" s="85">
        <v>2763</v>
      </c>
      <c r="C39" s="85" t="s">
        <v>1511</v>
      </c>
      <c r="D39" s="85">
        <v>22</v>
      </c>
      <c r="E39" s="85" t="s">
        <v>1519</v>
      </c>
      <c r="F39" s="85">
        <v>3</v>
      </c>
      <c r="G39" s="85" t="s">
        <v>1505</v>
      </c>
      <c r="H39" s="85">
        <v>20</v>
      </c>
      <c r="I39" s="85" t="s">
        <v>1530</v>
      </c>
      <c r="J39" s="85">
        <v>5</v>
      </c>
      <c r="K39" s="85" t="s">
        <v>1539</v>
      </c>
      <c r="L39" s="85">
        <v>4</v>
      </c>
      <c r="M39" s="85" t="s">
        <v>1547</v>
      </c>
      <c r="N39" s="85">
        <v>8</v>
      </c>
      <c r="O39" s="85" t="s">
        <v>1554</v>
      </c>
      <c r="P39" s="85">
        <v>6</v>
      </c>
      <c r="Q39" s="85" t="s">
        <v>1561</v>
      </c>
      <c r="R39" s="85">
        <v>6</v>
      </c>
      <c r="S39" s="85" t="s">
        <v>1568</v>
      </c>
      <c r="T39" s="85">
        <v>2</v>
      </c>
      <c r="U39" s="85" t="s">
        <v>1577</v>
      </c>
      <c r="V39" s="85">
        <v>3</v>
      </c>
    </row>
    <row r="40" spans="1:22" ht="15">
      <c r="A40" s="85" t="s">
        <v>1504</v>
      </c>
      <c r="B40" s="85">
        <v>2910</v>
      </c>
      <c r="C40" s="85" t="s">
        <v>386</v>
      </c>
      <c r="D40" s="85">
        <v>22</v>
      </c>
      <c r="E40" s="85" t="s">
        <v>1520</v>
      </c>
      <c r="F40" s="85">
        <v>3</v>
      </c>
      <c r="G40" s="85" t="s">
        <v>386</v>
      </c>
      <c r="H40" s="85">
        <v>18</v>
      </c>
      <c r="I40" s="85" t="s">
        <v>1531</v>
      </c>
      <c r="J40" s="85">
        <v>5</v>
      </c>
      <c r="K40" s="85" t="s">
        <v>1540</v>
      </c>
      <c r="L40" s="85">
        <v>4</v>
      </c>
      <c r="M40" s="85" t="s">
        <v>756</v>
      </c>
      <c r="N40" s="85">
        <v>7</v>
      </c>
      <c r="O40" s="85" t="s">
        <v>1530</v>
      </c>
      <c r="P40" s="85">
        <v>5</v>
      </c>
      <c r="Q40" s="85" t="s">
        <v>386</v>
      </c>
      <c r="R40" s="85">
        <v>6</v>
      </c>
      <c r="S40" s="85" t="s">
        <v>1569</v>
      </c>
      <c r="T40" s="85">
        <v>2</v>
      </c>
      <c r="U40" s="85" t="s">
        <v>1578</v>
      </c>
      <c r="V40" s="85">
        <v>3</v>
      </c>
    </row>
    <row r="41" spans="1:22" ht="15">
      <c r="A41" s="85" t="s">
        <v>1505</v>
      </c>
      <c r="B41" s="85">
        <v>121</v>
      </c>
      <c r="C41" s="85" t="s">
        <v>1512</v>
      </c>
      <c r="D41" s="85">
        <v>22</v>
      </c>
      <c r="E41" s="85" t="s">
        <v>1521</v>
      </c>
      <c r="F41" s="85">
        <v>2</v>
      </c>
      <c r="G41" s="85" t="s">
        <v>1511</v>
      </c>
      <c r="H41" s="85">
        <v>18</v>
      </c>
      <c r="I41" s="85" t="s">
        <v>1532</v>
      </c>
      <c r="J41" s="85">
        <v>5</v>
      </c>
      <c r="K41" s="85" t="s">
        <v>1541</v>
      </c>
      <c r="L41" s="85">
        <v>3</v>
      </c>
      <c r="M41" s="85" t="s">
        <v>1548</v>
      </c>
      <c r="N41" s="85">
        <v>7</v>
      </c>
      <c r="O41" s="85" t="s">
        <v>1555</v>
      </c>
      <c r="P41" s="85">
        <v>4</v>
      </c>
      <c r="Q41" s="85" t="s">
        <v>1513</v>
      </c>
      <c r="R41" s="85">
        <v>6</v>
      </c>
      <c r="S41" s="85" t="s">
        <v>1570</v>
      </c>
      <c r="T41" s="85">
        <v>2</v>
      </c>
      <c r="U41" s="85" t="s">
        <v>1531</v>
      </c>
      <c r="V41" s="85">
        <v>3</v>
      </c>
    </row>
    <row r="42" spans="1:22" ht="15">
      <c r="A42" s="85" t="s">
        <v>1506</v>
      </c>
      <c r="B42" s="85">
        <v>81</v>
      </c>
      <c r="C42" s="85" t="s">
        <v>1513</v>
      </c>
      <c r="D42" s="85">
        <v>22</v>
      </c>
      <c r="E42" s="85" t="s">
        <v>1522</v>
      </c>
      <c r="F42" s="85">
        <v>2</v>
      </c>
      <c r="G42" s="85" t="s">
        <v>1526</v>
      </c>
      <c r="H42" s="85">
        <v>18</v>
      </c>
      <c r="I42" s="85" t="s">
        <v>1533</v>
      </c>
      <c r="J42" s="85">
        <v>4</v>
      </c>
      <c r="K42" s="85" t="s">
        <v>1542</v>
      </c>
      <c r="L42" s="85">
        <v>3</v>
      </c>
      <c r="M42" s="85" t="s">
        <v>1549</v>
      </c>
      <c r="N42" s="85">
        <v>7</v>
      </c>
      <c r="O42" s="85" t="s">
        <v>1556</v>
      </c>
      <c r="P42" s="85">
        <v>4</v>
      </c>
      <c r="Q42" s="85" t="s">
        <v>1562</v>
      </c>
      <c r="R42" s="85">
        <v>5</v>
      </c>
      <c r="S42" s="85" t="s">
        <v>1571</v>
      </c>
      <c r="T42" s="85">
        <v>2</v>
      </c>
      <c r="U42" s="85" t="s">
        <v>1579</v>
      </c>
      <c r="V42" s="85">
        <v>3</v>
      </c>
    </row>
    <row r="43" spans="1:22" ht="15">
      <c r="A43" s="85" t="s">
        <v>1507</v>
      </c>
      <c r="B43" s="85">
        <v>67</v>
      </c>
      <c r="C43" s="85" t="s">
        <v>1514</v>
      </c>
      <c r="D43" s="85">
        <v>22</v>
      </c>
      <c r="E43" s="85" t="s">
        <v>386</v>
      </c>
      <c r="F43" s="85">
        <v>2</v>
      </c>
      <c r="G43" s="85" t="s">
        <v>1527</v>
      </c>
      <c r="H43" s="85">
        <v>18</v>
      </c>
      <c r="I43" s="85" t="s">
        <v>1534</v>
      </c>
      <c r="J43" s="85">
        <v>4</v>
      </c>
      <c r="K43" s="85" t="s">
        <v>1543</v>
      </c>
      <c r="L43" s="85">
        <v>3</v>
      </c>
      <c r="M43" s="85" t="s">
        <v>1550</v>
      </c>
      <c r="N43" s="85">
        <v>7</v>
      </c>
      <c r="O43" s="85" t="s">
        <v>1557</v>
      </c>
      <c r="P43" s="85">
        <v>3</v>
      </c>
      <c r="Q43" s="85" t="s">
        <v>1563</v>
      </c>
      <c r="R43" s="85">
        <v>5</v>
      </c>
      <c r="S43" s="85" t="s">
        <v>1572</v>
      </c>
      <c r="T43" s="85">
        <v>2</v>
      </c>
      <c r="U43" s="85" t="s">
        <v>1530</v>
      </c>
      <c r="V43" s="85">
        <v>3</v>
      </c>
    </row>
    <row r="44" spans="1:22" ht="15">
      <c r="A44" s="85" t="s">
        <v>1508</v>
      </c>
      <c r="B44" s="85">
        <v>63</v>
      </c>
      <c r="C44" s="85" t="s">
        <v>1515</v>
      </c>
      <c r="D44" s="85">
        <v>22</v>
      </c>
      <c r="E44" s="85" t="s">
        <v>1523</v>
      </c>
      <c r="F44" s="85">
        <v>2</v>
      </c>
      <c r="G44" s="85" t="s">
        <v>1513</v>
      </c>
      <c r="H44" s="85">
        <v>18</v>
      </c>
      <c r="I44" s="85" t="s">
        <v>1535</v>
      </c>
      <c r="J44" s="85">
        <v>4</v>
      </c>
      <c r="K44" s="85" t="s">
        <v>386</v>
      </c>
      <c r="L44" s="85">
        <v>3</v>
      </c>
      <c r="M44" s="85" t="s">
        <v>1551</v>
      </c>
      <c r="N44" s="85">
        <v>7</v>
      </c>
      <c r="O44" s="85" t="s">
        <v>1558</v>
      </c>
      <c r="P44" s="85">
        <v>3</v>
      </c>
      <c r="Q44" s="85" t="s">
        <v>1564</v>
      </c>
      <c r="R44" s="85">
        <v>5</v>
      </c>
      <c r="S44" s="85" t="s">
        <v>1573</v>
      </c>
      <c r="T44" s="85">
        <v>2</v>
      </c>
      <c r="U44" s="85" t="s">
        <v>1580</v>
      </c>
      <c r="V44" s="85">
        <v>3</v>
      </c>
    </row>
    <row r="45" spans="1:22" ht="15">
      <c r="A45" s="85" t="s">
        <v>386</v>
      </c>
      <c r="B45" s="85">
        <v>58</v>
      </c>
      <c r="C45" s="85" t="s">
        <v>1516</v>
      </c>
      <c r="D45" s="85">
        <v>22</v>
      </c>
      <c r="E45" s="85"/>
      <c r="F45" s="85"/>
      <c r="G45" s="85" t="s">
        <v>1516</v>
      </c>
      <c r="H45" s="85">
        <v>18</v>
      </c>
      <c r="I45" s="85" t="s">
        <v>1536</v>
      </c>
      <c r="J45" s="85">
        <v>4</v>
      </c>
      <c r="K45" s="85" t="s">
        <v>1516</v>
      </c>
      <c r="L45" s="85">
        <v>3</v>
      </c>
      <c r="M45" s="85" t="s">
        <v>1552</v>
      </c>
      <c r="N45" s="85">
        <v>7</v>
      </c>
      <c r="O45" s="85" t="s">
        <v>1559</v>
      </c>
      <c r="P45" s="85">
        <v>3</v>
      </c>
      <c r="Q45" s="85" t="s">
        <v>1565</v>
      </c>
      <c r="R45" s="85">
        <v>5</v>
      </c>
      <c r="S45" s="85" t="s">
        <v>1574</v>
      </c>
      <c r="T45" s="85">
        <v>2</v>
      </c>
      <c r="U45" s="85" t="s">
        <v>1581</v>
      </c>
      <c r="V45" s="85">
        <v>3</v>
      </c>
    </row>
    <row r="48" spans="1:22" ht="15" customHeight="1">
      <c r="A48" s="13" t="s">
        <v>1595</v>
      </c>
      <c r="B48" s="13" t="s">
        <v>1426</v>
      </c>
      <c r="C48" s="13" t="s">
        <v>1606</v>
      </c>
      <c r="D48" s="13" t="s">
        <v>1429</v>
      </c>
      <c r="E48" s="13" t="s">
        <v>1611</v>
      </c>
      <c r="F48" s="13" t="s">
        <v>1431</v>
      </c>
      <c r="G48" s="13" t="s">
        <v>1614</v>
      </c>
      <c r="H48" s="13" t="s">
        <v>1433</v>
      </c>
      <c r="I48" s="13" t="s">
        <v>1621</v>
      </c>
      <c r="J48" s="13" t="s">
        <v>1435</v>
      </c>
      <c r="K48" s="13" t="s">
        <v>1630</v>
      </c>
      <c r="L48" s="13" t="s">
        <v>1437</v>
      </c>
      <c r="M48" s="13" t="s">
        <v>1640</v>
      </c>
      <c r="N48" s="13" t="s">
        <v>1439</v>
      </c>
      <c r="O48" s="13" t="s">
        <v>1651</v>
      </c>
      <c r="P48" s="13" t="s">
        <v>1441</v>
      </c>
      <c r="Q48" s="13" t="s">
        <v>1660</v>
      </c>
      <c r="R48" s="13" t="s">
        <v>1443</v>
      </c>
      <c r="S48" s="13" t="s">
        <v>1671</v>
      </c>
      <c r="T48" s="13" t="s">
        <v>1445</v>
      </c>
      <c r="U48" s="13" t="s">
        <v>1682</v>
      </c>
      <c r="V48" s="13" t="s">
        <v>1446</v>
      </c>
    </row>
    <row r="49" spans="1:22" ht="15">
      <c r="A49" s="85" t="s">
        <v>1596</v>
      </c>
      <c r="B49" s="85">
        <v>44</v>
      </c>
      <c r="C49" s="85" t="s">
        <v>1601</v>
      </c>
      <c r="D49" s="85">
        <v>22</v>
      </c>
      <c r="E49" s="85" t="s">
        <v>1612</v>
      </c>
      <c r="F49" s="85">
        <v>5</v>
      </c>
      <c r="G49" s="85" t="s">
        <v>1597</v>
      </c>
      <c r="H49" s="85">
        <v>36</v>
      </c>
      <c r="I49" s="85" t="s">
        <v>1613</v>
      </c>
      <c r="J49" s="85">
        <v>5</v>
      </c>
      <c r="K49" s="85" t="s">
        <v>1613</v>
      </c>
      <c r="L49" s="85">
        <v>4</v>
      </c>
      <c r="M49" s="85" t="s">
        <v>1641</v>
      </c>
      <c r="N49" s="85">
        <v>7</v>
      </c>
      <c r="O49" s="85" t="s">
        <v>1612</v>
      </c>
      <c r="P49" s="85">
        <v>7</v>
      </c>
      <c r="Q49" s="85" t="s">
        <v>1661</v>
      </c>
      <c r="R49" s="85">
        <v>6</v>
      </c>
      <c r="S49" s="85" t="s">
        <v>1672</v>
      </c>
      <c r="T49" s="85">
        <v>2</v>
      </c>
      <c r="U49" s="85" t="s">
        <v>1683</v>
      </c>
      <c r="V49" s="85">
        <v>3</v>
      </c>
    </row>
    <row r="50" spans="1:22" ht="15">
      <c r="A50" s="85" t="s">
        <v>1597</v>
      </c>
      <c r="B50" s="85">
        <v>38</v>
      </c>
      <c r="C50" s="85" t="s">
        <v>1602</v>
      </c>
      <c r="D50" s="85">
        <v>22</v>
      </c>
      <c r="E50" s="85" t="s">
        <v>1613</v>
      </c>
      <c r="F50" s="85">
        <v>2</v>
      </c>
      <c r="G50" s="85" t="s">
        <v>1598</v>
      </c>
      <c r="H50" s="85">
        <v>36</v>
      </c>
      <c r="I50" s="85" t="s">
        <v>1599</v>
      </c>
      <c r="J50" s="85">
        <v>5</v>
      </c>
      <c r="K50" s="85" t="s">
        <v>1631</v>
      </c>
      <c r="L50" s="85">
        <v>2</v>
      </c>
      <c r="M50" s="85" t="s">
        <v>1642</v>
      </c>
      <c r="N50" s="85">
        <v>7</v>
      </c>
      <c r="O50" s="85" t="s">
        <v>1613</v>
      </c>
      <c r="P50" s="85">
        <v>4</v>
      </c>
      <c r="Q50" s="85" t="s">
        <v>1662</v>
      </c>
      <c r="R50" s="85">
        <v>6</v>
      </c>
      <c r="S50" s="85" t="s">
        <v>1673</v>
      </c>
      <c r="T50" s="85">
        <v>2</v>
      </c>
      <c r="U50" s="85" t="s">
        <v>1624</v>
      </c>
      <c r="V50" s="85">
        <v>3</v>
      </c>
    </row>
    <row r="51" spans="1:22" ht="15">
      <c r="A51" s="85" t="s">
        <v>1598</v>
      </c>
      <c r="B51" s="85">
        <v>38</v>
      </c>
      <c r="C51" s="85" t="s">
        <v>1596</v>
      </c>
      <c r="D51" s="85">
        <v>22</v>
      </c>
      <c r="E51" s="85"/>
      <c r="F51" s="85"/>
      <c r="G51" s="85" t="s">
        <v>1615</v>
      </c>
      <c r="H51" s="85">
        <v>18</v>
      </c>
      <c r="I51" s="85" t="s">
        <v>1622</v>
      </c>
      <c r="J51" s="85">
        <v>4</v>
      </c>
      <c r="K51" s="85" t="s">
        <v>1632</v>
      </c>
      <c r="L51" s="85">
        <v>2</v>
      </c>
      <c r="M51" s="85" t="s">
        <v>1643</v>
      </c>
      <c r="N51" s="85">
        <v>7</v>
      </c>
      <c r="O51" s="85" t="s">
        <v>1652</v>
      </c>
      <c r="P51" s="85">
        <v>3</v>
      </c>
      <c r="Q51" s="85" t="s">
        <v>1663</v>
      </c>
      <c r="R51" s="85">
        <v>5</v>
      </c>
      <c r="S51" s="85" t="s">
        <v>1674</v>
      </c>
      <c r="T51" s="85">
        <v>2</v>
      </c>
      <c r="U51" s="85" t="s">
        <v>1625</v>
      </c>
      <c r="V51" s="85">
        <v>3</v>
      </c>
    </row>
    <row r="52" spans="1:22" ht="15">
      <c r="A52" s="85" t="s">
        <v>1599</v>
      </c>
      <c r="B52" s="85">
        <v>33</v>
      </c>
      <c r="C52" s="85" t="s">
        <v>1603</v>
      </c>
      <c r="D52" s="85">
        <v>22</v>
      </c>
      <c r="E52" s="85"/>
      <c r="F52" s="85"/>
      <c r="G52" s="85" t="s">
        <v>1596</v>
      </c>
      <c r="H52" s="85">
        <v>18</v>
      </c>
      <c r="I52" s="85" t="s">
        <v>1623</v>
      </c>
      <c r="J52" s="85">
        <v>4</v>
      </c>
      <c r="K52" s="85" t="s">
        <v>1633</v>
      </c>
      <c r="L52" s="85">
        <v>2</v>
      </c>
      <c r="M52" s="85" t="s">
        <v>1644</v>
      </c>
      <c r="N52" s="85">
        <v>7</v>
      </c>
      <c r="O52" s="85" t="s">
        <v>1653</v>
      </c>
      <c r="P52" s="85">
        <v>3</v>
      </c>
      <c r="Q52" s="85" t="s">
        <v>1664</v>
      </c>
      <c r="R52" s="85">
        <v>5</v>
      </c>
      <c r="S52" s="85" t="s">
        <v>1675</v>
      </c>
      <c r="T52" s="85">
        <v>2</v>
      </c>
      <c r="U52" s="85" t="s">
        <v>1626</v>
      </c>
      <c r="V52" s="85">
        <v>3</v>
      </c>
    </row>
    <row r="53" spans="1:22" ht="15">
      <c r="A53" s="85" t="s">
        <v>1600</v>
      </c>
      <c r="B53" s="85">
        <v>26</v>
      </c>
      <c r="C53" s="85" t="s">
        <v>1604</v>
      </c>
      <c r="D53" s="85">
        <v>22</v>
      </c>
      <c r="E53" s="85"/>
      <c r="F53" s="85"/>
      <c r="G53" s="85" t="s">
        <v>1616</v>
      </c>
      <c r="H53" s="85">
        <v>18</v>
      </c>
      <c r="I53" s="85" t="s">
        <v>1624</v>
      </c>
      <c r="J53" s="85">
        <v>4</v>
      </c>
      <c r="K53" s="85" t="s">
        <v>1634</v>
      </c>
      <c r="L53" s="85">
        <v>2</v>
      </c>
      <c r="M53" s="85" t="s">
        <v>1645</v>
      </c>
      <c r="N53" s="85">
        <v>7</v>
      </c>
      <c r="O53" s="85" t="s">
        <v>1654</v>
      </c>
      <c r="P53" s="85">
        <v>3</v>
      </c>
      <c r="Q53" s="85" t="s">
        <v>1665</v>
      </c>
      <c r="R53" s="85">
        <v>5</v>
      </c>
      <c r="S53" s="85" t="s">
        <v>1676</v>
      </c>
      <c r="T53" s="85">
        <v>2</v>
      </c>
      <c r="U53" s="85" t="s">
        <v>1627</v>
      </c>
      <c r="V53" s="85">
        <v>3</v>
      </c>
    </row>
    <row r="54" spans="1:22" ht="15">
      <c r="A54" s="85" t="s">
        <v>1601</v>
      </c>
      <c r="B54" s="85">
        <v>25</v>
      </c>
      <c r="C54" s="85" t="s">
        <v>1605</v>
      </c>
      <c r="D54" s="85">
        <v>22</v>
      </c>
      <c r="E54" s="85"/>
      <c r="F54" s="85"/>
      <c r="G54" s="85" t="s">
        <v>1617</v>
      </c>
      <c r="H54" s="85">
        <v>18</v>
      </c>
      <c r="I54" s="85" t="s">
        <v>1625</v>
      </c>
      <c r="J54" s="85">
        <v>4</v>
      </c>
      <c r="K54" s="85" t="s">
        <v>1635</v>
      </c>
      <c r="L54" s="85">
        <v>2</v>
      </c>
      <c r="M54" s="85" t="s">
        <v>1646</v>
      </c>
      <c r="N54" s="85">
        <v>7</v>
      </c>
      <c r="O54" s="85" t="s">
        <v>1655</v>
      </c>
      <c r="P54" s="85">
        <v>3</v>
      </c>
      <c r="Q54" s="85" t="s">
        <v>1666</v>
      </c>
      <c r="R54" s="85">
        <v>5</v>
      </c>
      <c r="S54" s="85" t="s">
        <v>1677</v>
      </c>
      <c r="T54" s="85">
        <v>2</v>
      </c>
      <c r="U54" s="85" t="s">
        <v>1628</v>
      </c>
      <c r="V54" s="85">
        <v>3</v>
      </c>
    </row>
    <row r="55" spans="1:22" ht="15">
      <c r="A55" s="85" t="s">
        <v>1602</v>
      </c>
      <c r="B55" s="85">
        <v>25</v>
      </c>
      <c r="C55" s="85" t="s">
        <v>1607</v>
      </c>
      <c r="D55" s="85">
        <v>22</v>
      </c>
      <c r="E55" s="85"/>
      <c r="F55" s="85"/>
      <c r="G55" s="85" t="s">
        <v>1618</v>
      </c>
      <c r="H55" s="85">
        <v>18</v>
      </c>
      <c r="I55" s="85" t="s">
        <v>1626</v>
      </c>
      <c r="J55" s="85">
        <v>4</v>
      </c>
      <c r="K55" s="85" t="s">
        <v>1636</v>
      </c>
      <c r="L55" s="85">
        <v>2</v>
      </c>
      <c r="M55" s="85" t="s">
        <v>1647</v>
      </c>
      <c r="N55" s="85">
        <v>7</v>
      </c>
      <c r="O55" s="85" t="s">
        <v>1656</v>
      </c>
      <c r="P55" s="85">
        <v>3</v>
      </c>
      <c r="Q55" s="85" t="s">
        <v>1667</v>
      </c>
      <c r="R55" s="85">
        <v>5</v>
      </c>
      <c r="S55" s="85" t="s">
        <v>1678</v>
      </c>
      <c r="T55" s="85">
        <v>2</v>
      </c>
      <c r="U55" s="85" t="s">
        <v>1629</v>
      </c>
      <c r="V55" s="85">
        <v>3</v>
      </c>
    </row>
    <row r="56" spans="1:22" ht="15">
      <c r="A56" s="85" t="s">
        <v>1603</v>
      </c>
      <c r="B56" s="85">
        <v>25</v>
      </c>
      <c r="C56" s="85" t="s">
        <v>1608</v>
      </c>
      <c r="D56" s="85">
        <v>22</v>
      </c>
      <c r="E56" s="85"/>
      <c r="F56" s="85"/>
      <c r="G56" s="85" t="s">
        <v>1619</v>
      </c>
      <c r="H56" s="85">
        <v>18</v>
      </c>
      <c r="I56" s="85" t="s">
        <v>1627</v>
      </c>
      <c r="J56" s="85">
        <v>4</v>
      </c>
      <c r="K56" s="85" t="s">
        <v>1637</v>
      </c>
      <c r="L56" s="85">
        <v>2</v>
      </c>
      <c r="M56" s="85" t="s">
        <v>1648</v>
      </c>
      <c r="N56" s="85">
        <v>7</v>
      </c>
      <c r="O56" s="85" t="s">
        <v>1657</v>
      </c>
      <c r="P56" s="85">
        <v>3</v>
      </c>
      <c r="Q56" s="85" t="s">
        <v>1668</v>
      </c>
      <c r="R56" s="85">
        <v>5</v>
      </c>
      <c r="S56" s="85" t="s">
        <v>1679</v>
      </c>
      <c r="T56" s="85">
        <v>2</v>
      </c>
      <c r="U56" s="85" t="s">
        <v>1684</v>
      </c>
      <c r="V56" s="85">
        <v>3</v>
      </c>
    </row>
    <row r="57" spans="1:22" ht="15">
      <c r="A57" s="85" t="s">
        <v>1604</v>
      </c>
      <c r="B57" s="85">
        <v>25</v>
      </c>
      <c r="C57" s="85" t="s">
        <v>1609</v>
      </c>
      <c r="D57" s="85">
        <v>22</v>
      </c>
      <c r="E57" s="85"/>
      <c r="F57" s="85"/>
      <c r="G57" s="85" t="s">
        <v>1600</v>
      </c>
      <c r="H57" s="85">
        <v>18</v>
      </c>
      <c r="I57" s="85" t="s">
        <v>1628</v>
      </c>
      <c r="J57" s="85">
        <v>4</v>
      </c>
      <c r="K57" s="85" t="s">
        <v>1638</v>
      </c>
      <c r="L57" s="85">
        <v>2</v>
      </c>
      <c r="M57" s="85" t="s">
        <v>1649</v>
      </c>
      <c r="N57" s="85">
        <v>7</v>
      </c>
      <c r="O57" s="85" t="s">
        <v>1658</v>
      </c>
      <c r="P57" s="85">
        <v>3</v>
      </c>
      <c r="Q57" s="85" t="s">
        <v>1669</v>
      </c>
      <c r="R57" s="85">
        <v>5</v>
      </c>
      <c r="S57" s="85" t="s">
        <v>1680</v>
      </c>
      <c r="T57" s="85">
        <v>2</v>
      </c>
      <c r="U57" s="85" t="s">
        <v>1685</v>
      </c>
      <c r="V57" s="85">
        <v>3</v>
      </c>
    </row>
    <row r="58" spans="1:22" ht="15">
      <c r="A58" s="85" t="s">
        <v>1605</v>
      </c>
      <c r="B58" s="85">
        <v>25</v>
      </c>
      <c r="C58" s="85" t="s">
        <v>1610</v>
      </c>
      <c r="D58" s="85">
        <v>22</v>
      </c>
      <c r="E58" s="85"/>
      <c r="F58" s="85"/>
      <c r="G58" s="85" t="s">
        <v>1620</v>
      </c>
      <c r="H58" s="85">
        <v>18</v>
      </c>
      <c r="I58" s="85" t="s">
        <v>1629</v>
      </c>
      <c r="J58" s="85">
        <v>4</v>
      </c>
      <c r="K58" s="85" t="s">
        <v>1639</v>
      </c>
      <c r="L58" s="85">
        <v>2</v>
      </c>
      <c r="M58" s="85" t="s">
        <v>1650</v>
      </c>
      <c r="N58" s="85">
        <v>7</v>
      </c>
      <c r="O58" s="85" t="s">
        <v>1659</v>
      </c>
      <c r="P58" s="85">
        <v>3</v>
      </c>
      <c r="Q58" s="85" t="s">
        <v>1670</v>
      </c>
      <c r="R58" s="85">
        <v>5</v>
      </c>
      <c r="S58" s="85" t="s">
        <v>1681</v>
      </c>
      <c r="T58" s="85">
        <v>2</v>
      </c>
      <c r="U58" s="85" t="s">
        <v>1686</v>
      </c>
      <c r="V58" s="85">
        <v>3</v>
      </c>
    </row>
    <row r="61" spans="1:22" ht="15" customHeight="1">
      <c r="A61" s="13" t="s">
        <v>1699</v>
      </c>
      <c r="B61" s="13" t="s">
        <v>1426</v>
      </c>
      <c r="C61" s="79" t="s">
        <v>1701</v>
      </c>
      <c r="D61" s="79" t="s">
        <v>1429</v>
      </c>
      <c r="E61" s="79" t="s">
        <v>1702</v>
      </c>
      <c r="F61" s="79" t="s">
        <v>1431</v>
      </c>
      <c r="G61" s="79" t="s">
        <v>1705</v>
      </c>
      <c r="H61" s="79" t="s">
        <v>1433</v>
      </c>
      <c r="I61" s="79" t="s">
        <v>1707</v>
      </c>
      <c r="J61" s="79" t="s">
        <v>1435</v>
      </c>
      <c r="K61" s="13" t="s">
        <v>1709</v>
      </c>
      <c r="L61" s="13" t="s">
        <v>1437</v>
      </c>
      <c r="M61" s="79" t="s">
        <v>1711</v>
      </c>
      <c r="N61" s="79" t="s">
        <v>1439</v>
      </c>
      <c r="O61" s="79" t="s">
        <v>1713</v>
      </c>
      <c r="P61" s="79" t="s">
        <v>1441</v>
      </c>
      <c r="Q61" s="79" t="s">
        <v>1715</v>
      </c>
      <c r="R61" s="79" t="s">
        <v>1443</v>
      </c>
      <c r="S61" s="13" t="s">
        <v>1717</v>
      </c>
      <c r="T61" s="13" t="s">
        <v>1445</v>
      </c>
      <c r="U61" s="79" t="s">
        <v>1719</v>
      </c>
      <c r="V61" s="79" t="s">
        <v>1446</v>
      </c>
    </row>
    <row r="62" spans="1:22" ht="15">
      <c r="A62" s="79" t="s">
        <v>314</v>
      </c>
      <c r="B62" s="79">
        <v>2</v>
      </c>
      <c r="C62" s="79"/>
      <c r="D62" s="79"/>
      <c r="E62" s="79"/>
      <c r="F62" s="79"/>
      <c r="G62" s="79"/>
      <c r="H62" s="79"/>
      <c r="I62" s="79"/>
      <c r="J62" s="79"/>
      <c r="K62" s="79" t="s">
        <v>314</v>
      </c>
      <c r="L62" s="79">
        <v>2</v>
      </c>
      <c r="M62" s="79"/>
      <c r="N62" s="79"/>
      <c r="O62" s="79"/>
      <c r="P62" s="79"/>
      <c r="Q62" s="79"/>
      <c r="R62" s="79"/>
      <c r="S62" s="79" t="s">
        <v>311</v>
      </c>
      <c r="T62" s="79">
        <v>1</v>
      </c>
      <c r="U62" s="79"/>
      <c r="V62" s="79"/>
    </row>
    <row r="63" spans="1:22" ht="15">
      <c r="A63" s="79" t="s">
        <v>311</v>
      </c>
      <c r="B63" s="79">
        <v>1</v>
      </c>
      <c r="C63" s="79"/>
      <c r="D63" s="79"/>
      <c r="E63" s="79"/>
      <c r="F63" s="79"/>
      <c r="G63" s="79"/>
      <c r="H63" s="79"/>
      <c r="I63" s="79"/>
      <c r="J63" s="79"/>
      <c r="K63" s="79"/>
      <c r="L63" s="79"/>
      <c r="M63" s="79"/>
      <c r="N63" s="79"/>
      <c r="O63" s="79"/>
      <c r="P63" s="79"/>
      <c r="Q63" s="79"/>
      <c r="R63" s="79"/>
      <c r="S63" s="79"/>
      <c r="T63" s="79"/>
      <c r="U63" s="79"/>
      <c r="V63" s="79"/>
    </row>
    <row r="66" spans="1:22" ht="15" customHeight="1">
      <c r="A66" s="13" t="s">
        <v>1700</v>
      </c>
      <c r="B66" s="13" t="s">
        <v>1426</v>
      </c>
      <c r="C66" s="79" t="s">
        <v>1703</v>
      </c>
      <c r="D66" s="79" t="s">
        <v>1429</v>
      </c>
      <c r="E66" s="79" t="s">
        <v>1704</v>
      </c>
      <c r="F66" s="79" t="s">
        <v>1431</v>
      </c>
      <c r="G66" s="79" t="s">
        <v>1706</v>
      </c>
      <c r="H66" s="79" t="s">
        <v>1433</v>
      </c>
      <c r="I66" s="79" t="s">
        <v>1708</v>
      </c>
      <c r="J66" s="79" t="s">
        <v>1435</v>
      </c>
      <c r="K66" s="13" t="s">
        <v>1710</v>
      </c>
      <c r="L66" s="13" t="s">
        <v>1437</v>
      </c>
      <c r="M66" s="79" t="s">
        <v>1712</v>
      </c>
      <c r="N66" s="79" t="s">
        <v>1439</v>
      </c>
      <c r="O66" s="13" t="s">
        <v>1714</v>
      </c>
      <c r="P66" s="13" t="s">
        <v>1441</v>
      </c>
      <c r="Q66" s="79" t="s">
        <v>1716</v>
      </c>
      <c r="R66" s="79" t="s">
        <v>1443</v>
      </c>
      <c r="S66" s="79" t="s">
        <v>1718</v>
      </c>
      <c r="T66" s="79" t="s">
        <v>1445</v>
      </c>
      <c r="U66" s="79" t="s">
        <v>1720</v>
      </c>
      <c r="V66" s="79" t="s">
        <v>1446</v>
      </c>
    </row>
    <row r="67" spans="1:22" ht="15">
      <c r="A67" s="79" t="s">
        <v>310</v>
      </c>
      <c r="B67" s="79">
        <v>3</v>
      </c>
      <c r="C67" s="79"/>
      <c r="D67" s="79"/>
      <c r="E67" s="79"/>
      <c r="F67" s="79"/>
      <c r="G67" s="79"/>
      <c r="H67" s="79"/>
      <c r="I67" s="79"/>
      <c r="J67" s="79"/>
      <c r="K67" s="79" t="s">
        <v>313</v>
      </c>
      <c r="L67" s="79">
        <v>2</v>
      </c>
      <c r="M67" s="79"/>
      <c r="N67" s="79"/>
      <c r="O67" s="79" t="s">
        <v>310</v>
      </c>
      <c r="P67" s="79">
        <v>2</v>
      </c>
      <c r="Q67" s="79"/>
      <c r="R67" s="79"/>
      <c r="S67" s="79"/>
      <c r="T67" s="79"/>
      <c r="U67" s="79"/>
      <c r="V67" s="79"/>
    </row>
    <row r="68" spans="1:22" ht="15">
      <c r="A68" s="79" t="s">
        <v>313</v>
      </c>
      <c r="B68" s="79">
        <v>2</v>
      </c>
      <c r="C68" s="79"/>
      <c r="D68" s="79"/>
      <c r="E68" s="79"/>
      <c r="F68" s="79"/>
      <c r="G68" s="79"/>
      <c r="H68" s="79"/>
      <c r="I68" s="79"/>
      <c r="J68" s="79"/>
      <c r="K68" s="79" t="s">
        <v>312</v>
      </c>
      <c r="L68" s="79">
        <v>2</v>
      </c>
      <c r="M68" s="79"/>
      <c r="N68" s="79"/>
      <c r="O68" s="79"/>
      <c r="P68" s="79"/>
      <c r="Q68" s="79"/>
      <c r="R68" s="79"/>
      <c r="S68" s="79"/>
      <c r="T68" s="79"/>
      <c r="U68" s="79"/>
      <c r="V68" s="79"/>
    </row>
    <row r="69" spans="1:22" ht="15">
      <c r="A69" s="79" t="s">
        <v>312</v>
      </c>
      <c r="B69" s="79">
        <v>2</v>
      </c>
      <c r="C69" s="79"/>
      <c r="D69" s="79"/>
      <c r="E69" s="79"/>
      <c r="F69" s="79"/>
      <c r="G69" s="79"/>
      <c r="H69" s="79"/>
      <c r="I69" s="79"/>
      <c r="J69" s="79"/>
      <c r="K69" s="79" t="s">
        <v>310</v>
      </c>
      <c r="L69" s="79">
        <v>1</v>
      </c>
      <c r="M69" s="79"/>
      <c r="N69" s="79"/>
      <c r="O69" s="79"/>
      <c r="P69" s="79"/>
      <c r="Q69" s="79"/>
      <c r="R69" s="79"/>
      <c r="S69" s="79"/>
      <c r="T69" s="79"/>
      <c r="U69" s="79"/>
      <c r="V69" s="79"/>
    </row>
    <row r="72" spans="1:22" ht="15" customHeight="1">
      <c r="A72" s="13" t="s">
        <v>1724</v>
      </c>
      <c r="B72" s="13" t="s">
        <v>1426</v>
      </c>
      <c r="C72" s="13" t="s">
        <v>1725</v>
      </c>
      <c r="D72" s="13" t="s">
        <v>1429</v>
      </c>
      <c r="E72" s="13" t="s">
        <v>1726</v>
      </c>
      <c r="F72" s="13" t="s">
        <v>1431</v>
      </c>
      <c r="G72" s="13" t="s">
        <v>1727</v>
      </c>
      <c r="H72" s="13" t="s">
        <v>1433</v>
      </c>
      <c r="I72" s="13" t="s">
        <v>1728</v>
      </c>
      <c r="J72" s="13" t="s">
        <v>1435</v>
      </c>
      <c r="K72" s="13" t="s">
        <v>1729</v>
      </c>
      <c r="L72" s="13" t="s">
        <v>1437</v>
      </c>
      <c r="M72" s="13" t="s">
        <v>1730</v>
      </c>
      <c r="N72" s="13" t="s">
        <v>1439</v>
      </c>
      <c r="O72" s="13" t="s">
        <v>1731</v>
      </c>
      <c r="P72" s="13" t="s">
        <v>1441</v>
      </c>
      <c r="Q72" s="13" t="s">
        <v>1732</v>
      </c>
      <c r="R72" s="13" t="s">
        <v>1443</v>
      </c>
      <c r="S72" s="13" t="s">
        <v>1733</v>
      </c>
      <c r="T72" s="13" t="s">
        <v>1445</v>
      </c>
      <c r="U72" s="13" t="s">
        <v>1734</v>
      </c>
      <c r="V72" s="13" t="s">
        <v>1446</v>
      </c>
    </row>
    <row r="73" spans="1:22" ht="15">
      <c r="A73" s="115" t="s">
        <v>242</v>
      </c>
      <c r="B73" s="79">
        <v>102923</v>
      </c>
      <c r="C73" s="115" t="s">
        <v>242</v>
      </c>
      <c r="D73" s="79">
        <v>102923</v>
      </c>
      <c r="E73" s="115" t="s">
        <v>230</v>
      </c>
      <c r="F73" s="79">
        <v>13685</v>
      </c>
      <c r="G73" s="115" t="s">
        <v>223</v>
      </c>
      <c r="H73" s="79">
        <v>19527</v>
      </c>
      <c r="I73" s="115" t="s">
        <v>280</v>
      </c>
      <c r="J73" s="79">
        <v>32660</v>
      </c>
      <c r="K73" s="115" t="s">
        <v>312</v>
      </c>
      <c r="L73" s="79">
        <v>5705</v>
      </c>
      <c r="M73" s="115" t="s">
        <v>303</v>
      </c>
      <c r="N73" s="79">
        <v>74460</v>
      </c>
      <c r="O73" s="115" t="s">
        <v>310</v>
      </c>
      <c r="P73" s="79">
        <v>29172</v>
      </c>
      <c r="Q73" s="115" t="s">
        <v>247</v>
      </c>
      <c r="R73" s="79">
        <v>1120</v>
      </c>
      <c r="S73" s="115" t="s">
        <v>290</v>
      </c>
      <c r="T73" s="79">
        <v>29559</v>
      </c>
      <c r="U73" s="115" t="s">
        <v>284</v>
      </c>
      <c r="V73" s="79">
        <v>12834</v>
      </c>
    </row>
    <row r="74" spans="1:22" ht="15">
      <c r="A74" s="115" t="s">
        <v>241</v>
      </c>
      <c r="B74" s="79">
        <v>93498</v>
      </c>
      <c r="C74" s="115" t="s">
        <v>241</v>
      </c>
      <c r="D74" s="79">
        <v>93498</v>
      </c>
      <c r="E74" s="115" t="s">
        <v>235</v>
      </c>
      <c r="F74" s="79">
        <v>9896</v>
      </c>
      <c r="G74" s="115" t="s">
        <v>226</v>
      </c>
      <c r="H74" s="79">
        <v>16368</v>
      </c>
      <c r="I74" s="115" t="s">
        <v>269</v>
      </c>
      <c r="J74" s="79">
        <v>28972</v>
      </c>
      <c r="K74" s="115" t="s">
        <v>314</v>
      </c>
      <c r="L74" s="79">
        <v>3573</v>
      </c>
      <c r="M74" s="115" t="s">
        <v>272</v>
      </c>
      <c r="N74" s="79">
        <v>72470</v>
      </c>
      <c r="O74" s="115" t="s">
        <v>249</v>
      </c>
      <c r="P74" s="79">
        <v>1192</v>
      </c>
      <c r="Q74" s="115" t="s">
        <v>251</v>
      </c>
      <c r="R74" s="79">
        <v>595</v>
      </c>
      <c r="S74" s="115" t="s">
        <v>291</v>
      </c>
      <c r="T74" s="79">
        <v>371</v>
      </c>
      <c r="U74" s="115" t="s">
        <v>287</v>
      </c>
      <c r="V74" s="79">
        <v>201</v>
      </c>
    </row>
    <row r="75" spans="1:22" ht="15">
      <c r="A75" s="115" t="s">
        <v>303</v>
      </c>
      <c r="B75" s="79">
        <v>74460</v>
      </c>
      <c r="C75" s="115" t="s">
        <v>244</v>
      </c>
      <c r="D75" s="79">
        <v>63133</v>
      </c>
      <c r="E75" s="115" t="s">
        <v>231</v>
      </c>
      <c r="F75" s="79">
        <v>7793</v>
      </c>
      <c r="G75" s="115" t="s">
        <v>221</v>
      </c>
      <c r="H75" s="79">
        <v>16350</v>
      </c>
      <c r="I75" s="115" t="s">
        <v>260</v>
      </c>
      <c r="J75" s="79">
        <v>22458</v>
      </c>
      <c r="K75" s="115" t="s">
        <v>313</v>
      </c>
      <c r="L75" s="79">
        <v>2280</v>
      </c>
      <c r="M75" s="115" t="s">
        <v>283</v>
      </c>
      <c r="N75" s="79">
        <v>7693</v>
      </c>
      <c r="O75" s="115" t="s">
        <v>297</v>
      </c>
      <c r="P75" s="79">
        <v>903</v>
      </c>
      <c r="Q75" s="115" t="s">
        <v>256</v>
      </c>
      <c r="R75" s="79">
        <v>201</v>
      </c>
      <c r="S75" s="115" t="s">
        <v>311</v>
      </c>
      <c r="T75" s="79">
        <v>1</v>
      </c>
      <c r="U75" s="115" t="s">
        <v>286</v>
      </c>
      <c r="V75" s="79">
        <v>71</v>
      </c>
    </row>
    <row r="76" spans="1:22" ht="15">
      <c r="A76" s="115" t="s">
        <v>272</v>
      </c>
      <c r="B76" s="79">
        <v>72470</v>
      </c>
      <c r="C76" s="115" t="s">
        <v>250</v>
      </c>
      <c r="D76" s="79">
        <v>56121</v>
      </c>
      <c r="E76" s="115" t="s">
        <v>248</v>
      </c>
      <c r="F76" s="79">
        <v>6694</v>
      </c>
      <c r="G76" s="115" t="s">
        <v>282</v>
      </c>
      <c r="H76" s="79">
        <v>10483</v>
      </c>
      <c r="I76" s="115" t="s">
        <v>281</v>
      </c>
      <c r="J76" s="79">
        <v>16478</v>
      </c>
      <c r="K76" s="115" t="s">
        <v>296</v>
      </c>
      <c r="L76" s="79">
        <v>1262</v>
      </c>
      <c r="M76" s="115" t="s">
        <v>273</v>
      </c>
      <c r="N76" s="79">
        <v>6814</v>
      </c>
      <c r="O76" s="115" t="s">
        <v>234</v>
      </c>
      <c r="P76" s="79">
        <v>49</v>
      </c>
      <c r="Q76" s="115" t="s">
        <v>300</v>
      </c>
      <c r="R76" s="79">
        <v>11</v>
      </c>
      <c r="S76" s="115"/>
      <c r="T76" s="79"/>
      <c r="U76" s="115"/>
      <c r="V76" s="79"/>
    </row>
    <row r="77" spans="1:22" ht="15">
      <c r="A77" s="115" t="s">
        <v>244</v>
      </c>
      <c r="B77" s="79">
        <v>63133</v>
      </c>
      <c r="C77" s="115" t="s">
        <v>285</v>
      </c>
      <c r="D77" s="79">
        <v>48923</v>
      </c>
      <c r="E77" s="115" t="s">
        <v>302</v>
      </c>
      <c r="F77" s="79">
        <v>4785</v>
      </c>
      <c r="G77" s="115" t="s">
        <v>227</v>
      </c>
      <c r="H77" s="79">
        <v>9772</v>
      </c>
      <c r="I77" s="115" t="s">
        <v>309</v>
      </c>
      <c r="J77" s="79">
        <v>12024</v>
      </c>
      <c r="K77" s="115" t="s">
        <v>299</v>
      </c>
      <c r="L77" s="79">
        <v>207</v>
      </c>
      <c r="M77" s="115" t="s">
        <v>288</v>
      </c>
      <c r="N77" s="79">
        <v>6160</v>
      </c>
      <c r="O77" s="115" t="s">
        <v>289</v>
      </c>
      <c r="P77" s="79">
        <v>2</v>
      </c>
      <c r="Q77" s="115" t="s">
        <v>267</v>
      </c>
      <c r="R77" s="79">
        <v>4</v>
      </c>
      <c r="S77" s="115"/>
      <c r="T77" s="79"/>
      <c r="U77" s="115"/>
      <c r="V77" s="79"/>
    </row>
    <row r="78" spans="1:22" ht="15">
      <c r="A78" s="115" t="s">
        <v>250</v>
      </c>
      <c r="B78" s="79">
        <v>56121</v>
      </c>
      <c r="C78" s="115" t="s">
        <v>243</v>
      </c>
      <c r="D78" s="79">
        <v>31454</v>
      </c>
      <c r="E78" s="115" t="s">
        <v>229</v>
      </c>
      <c r="F78" s="79">
        <v>4717</v>
      </c>
      <c r="G78" s="115" t="s">
        <v>218</v>
      </c>
      <c r="H78" s="79">
        <v>7874</v>
      </c>
      <c r="I78" s="115" t="s">
        <v>308</v>
      </c>
      <c r="J78" s="79">
        <v>4613</v>
      </c>
      <c r="K78" s="115" t="s">
        <v>298</v>
      </c>
      <c r="L78" s="79">
        <v>3</v>
      </c>
      <c r="M78" s="115" t="s">
        <v>274</v>
      </c>
      <c r="N78" s="79">
        <v>686</v>
      </c>
      <c r="O78" s="115"/>
      <c r="P78" s="79"/>
      <c r="Q78" s="115"/>
      <c r="R78" s="79"/>
      <c r="S78" s="115"/>
      <c r="T78" s="79"/>
      <c r="U78" s="115"/>
      <c r="V78" s="79"/>
    </row>
    <row r="79" spans="1:22" ht="15">
      <c r="A79" s="115" t="s">
        <v>285</v>
      </c>
      <c r="B79" s="79">
        <v>48923</v>
      </c>
      <c r="C79" s="115" t="s">
        <v>294</v>
      </c>
      <c r="D79" s="79">
        <v>28707</v>
      </c>
      <c r="E79" s="115" t="s">
        <v>271</v>
      </c>
      <c r="F79" s="79">
        <v>1516</v>
      </c>
      <c r="G79" s="115" t="s">
        <v>225</v>
      </c>
      <c r="H79" s="79">
        <v>7458</v>
      </c>
      <c r="I79" s="115" t="s">
        <v>270</v>
      </c>
      <c r="J79" s="79">
        <v>2940</v>
      </c>
      <c r="K79" s="115"/>
      <c r="L79" s="79"/>
      <c r="M79" s="115"/>
      <c r="N79" s="79"/>
      <c r="O79" s="115"/>
      <c r="P79" s="79"/>
      <c r="Q79" s="115"/>
      <c r="R79" s="79"/>
      <c r="S79" s="115"/>
      <c r="T79" s="79"/>
      <c r="U79" s="115"/>
      <c r="V79" s="79"/>
    </row>
    <row r="80" spans="1:22" ht="15">
      <c r="A80" s="115" t="s">
        <v>280</v>
      </c>
      <c r="B80" s="79">
        <v>32660</v>
      </c>
      <c r="C80" s="115" t="s">
        <v>239</v>
      </c>
      <c r="D80" s="79">
        <v>21762</v>
      </c>
      <c r="E80" s="115" t="s">
        <v>275</v>
      </c>
      <c r="F80" s="79">
        <v>488</v>
      </c>
      <c r="G80" s="115" t="s">
        <v>237</v>
      </c>
      <c r="H80" s="79">
        <v>6634</v>
      </c>
      <c r="I80" s="115"/>
      <c r="J80" s="79"/>
      <c r="K80" s="115"/>
      <c r="L80" s="79"/>
      <c r="M80" s="115"/>
      <c r="N80" s="79"/>
      <c r="O80" s="115"/>
      <c r="P80" s="79"/>
      <c r="Q80" s="115"/>
      <c r="R80" s="79"/>
      <c r="S80" s="115"/>
      <c r="T80" s="79"/>
      <c r="U80" s="115"/>
      <c r="V80" s="79"/>
    </row>
    <row r="81" spans="1:22" ht="15">
      <c r="A81" s="115" t="s">
        <v>243</v>
      </c>
      <c r="B81" s="79">
        <v>31454</v>
      </c>
      <c r="C81" s="115" t="s">
        <v>246</v>
      </c>
      <c r="D81" s="79">
        <v>10696</v>
      </c>
      <c r="E81" s="115" t="s">
        <v>214</v>
      </c>
      <c r="F81" s="79">
        <v>340</v>
      </c>
      <c r="G81" s="115" t="s">
        <v>217</v>
      </c>
      <c r="H81" s="79">
        <v>5763</v>
      </c>
      <c r="I81" s="115"/>
      <c r="J81" s="79"/>
      <c r="K81" s="115"/>
      <c r="L81" s="79"/>
      <c r="M81" s="115"/>
      <c r="N81" s="79"/>
      <c r="O81" s="115"/>
      <c r="P81" s="79"/>
      <c r="Q81" s="115"/>
      <c r="R81" s="79"/>
      <c r="S81" s="115"/>
      <c r="T81" s="79"/>
      <c r="U81" s="115"/>
      <c r="V81" s="79"/>
    </row>
    <row r="82" spans="1:22" ht="15">
      <c r="A82" s="115" t="s">
        <v>290</v>
      </c>
      <c r="B82" s="79">
        <v>29559</v>
      </c>
      <c r="C82" s="115" t="s">
        <v>264</v>
      </c>
      <c r="D82" s="79">
        <v>10582</v>
      </c>
      <c r="E82" s="115" t="s">
        <v>266</v>
      </c>
      <c r="F82" s="79">
        <v>149</v>
      </c>
      <c r="G82" s="115" t="s">
        <v>216</v>
      </c>
      <c r="H82" s="79">
        <v>5245</v>
      </c>
      <c r="I82" s="115"/>
      <c r="J82" s="79"/>
      <c r="K82" s="115"/>
      <c r="L82" s="79"/>
      <c r="M82" s="115"/>
      <c r="N82" s="79"/>
      <c r="O82" s="115"/>
      <c r="P82" s="79"/>
      <c r="Q82" s="115"/>
      <c r="R82" s="79"/>
      <c r="S82" s="115"/>
      <c r="T82" s="79"/>
      <c r="U82" s="115"/>
      <c r="V82" s="79"/>
    </row>
  </sheetData>
  <hyperlinks>
    <hyperlink ref="A2" r:id="rId1" display="https://www.instagram.com/p/BwE-4djBVuB/?igshid=18h4gqycbry16"/>
    <hyperlink ref="A3" r:id="rId2" display="http://chng.it/rbNLZPZg"/>
    <hyperlink ref="A4" r:id="rId3" display="https://www.facebook.com/100000300995070/posts/2325769667443044/"/>
    <hyperlink ref="A5" r:id="rId4" display="http://chng.it/8yN9XxQC"/>
    <hyperlink ref="A6" r:id="rId5" display="https://twitter.com/dj_tural/status/1115961759104421891"/>
    <hyperlink ref="A7" r:id="rId6" display="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
    <hyperlink ref="A8" r:id="rId7" display="http://chng.it/Wv7znwBS"/>
    <hyperlink ref="A9" r:id="rId8" display="https://www.facebook.com/100003663972273/posts/1563109100487874/"/>
    <hyperlink ref="A10" r:id="rId9" display="https://www.facebook.com/goldmilliondollarboy/videos/867261483625412/UzpfSTEwMDAxMDMxMTEyNjY1Mjo4NTAwMDg4MjUzNTI4MTQ/?id=100010311126652"/>
    <hyperlink ref="A11" r:id="rId10" display="https://m.facebook.com/groups/120696791909494?view=permalink&amp;id=338671230112048"/>
    <hyperlink ref="E2" r:id="rId11" display="https://www.instagram.com/p/Bv7LAbzgbddturwK-nuuYKkWINv4nHOF-pqAjs0/?utm_source=ig_twitter_share&amp;igshid=82xokqfin4sz"/>
    <hyperlink ref="E3" r:id="rId12" display="https://m.facebook.com/groups/120696791909494?view=permalink&amp;id=338671230112048"/>
    <hyperlink ref="E4" r:id="rId13" display="https://www.facebook.com/100003663972273/posts/1563109100487874/"/>
    <hyperlink ref="E5" r:id="rId14" display="http://chng.it/Wv7znwBS"/>
    <hyperlink ref="E6" r:id="rId15" display="https://twitter.com/dj_tural/status/1115961759104421891"/>
    <hyperlink ref="E7" r:id="rId16" display="https://www.facebook.com/100000300995070/posts/2325769667443044/"/>
    <hyperlink ref="I2" r:id="rId17" display="https://www.instagram.com/p/BwE-4djBVuB/?igshid=18h4gqycbry16"/>
    <hyperlink ref="K2" r:id="rId18" display="http://chng.it/8yN9XxQC"/>
    <hyperlink ref="M2" r:id="rId19" display="https://www.change.org/p/первой-леди-азербайджанской-республики-мехрибан-алиевой-justice-for-elina-hajiyeva?recruiter=288082513&amp;utm_source=share_petition&amp;utm_campaign=petition_show&amp;utm_medium=whatsapp&amp;utm_content=washarecopy_14792367_ru-RU%3Av2&amp;recruited_by_id=11c65f28-a0dc-45c9-9ec7-58f9cabc3ea5"/>
    <hyperlink ref="O2" r:id="rId20" display="http://chng.it/rbNLZPZg"/>
    <hyperlink ref="O3" r:id="rId21" display="https://www.facebook.com/goldmilliondollarboy/videos/867261483625412/UzpfSTEwMDAxMDMxMTEyNjY1Mjo4NTAwMDg4MjUzNTI4MTQ/?id=100010311126652"/>
  </hyperlinks>
  <printOptions/>
  <pageMargins left="0.7" right="0.7" top="0.75" bottom="0.75" header="0.3" footer="0.3"/>
  <pageSetup orientation="portrait" paperSize="9"/>
  <tableParts>
    <tablePart r:id="rId23"/>
    <tablePart r:id="rId24"/>
    <tablePart r:id="rId28"/>
    <tablePart r:id="rId25"/>
    <tablePart r:id="rId22"/>
    <tablePart r:id="rId27"/>
    <tablePart r:id="rId29"/>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10BECA-A4DE-443E-A177-8DCDAC76BA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 pearce</dc:creator>
  <cp:keywords/>
  <dc:description/>
  <cp:lastModifiedBy>ke pearce</cp:lastModifiedBy>
  <dcterms:created xsi:type="dcterms:W3CDTF">2008-01-30T00:41:58Z</dcterms:created>
  <dcterms:modified xsi:type="dcterms:W3CDTF">2019-04-12T18:15:16Z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