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<sst xmlns="http://schemas.openxmlformats.org/spreadsheetml/2006/main" count="11833" uniqueCount="2958">
  <si>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</si>
  <si>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</si>
  <si>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</si>
  <si>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</si>
  <si>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</si>
  <si>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</si>
  <si>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</si>
  <si>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</si>
  <si>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</si>
  <si>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</si>
  <si>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</si>
  <si>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</si>
  <si>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</si>
  <si>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</si>
  <si>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</si>
  <si>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</si>
  <si>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</si>
  <si>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</si>
  <si>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</si>
  <si>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</si>
  <si>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</si>
  <si>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</si>
  <si>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</si>
  <si>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</si>
  <si>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</si>
  <si>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</si>
  <si>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</si>
  <si>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</si>
  <si>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</si>
  <si>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</si>
  <si>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</si>
  <si>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</si>
  <si>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</si>
  <si>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</si>
  <si>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</si>
  <si>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</si>
  <si>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</si>
  <si>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</si>
  <si>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</si>
  <si>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</si>
  <si>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</si>
  <si>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</si>
  <si>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</si>
  <si>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</si>
  <si>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</si>
  <si>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</si>
  <si>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</si>
  <si>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</si>
  <si>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</si>
  <si>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</si>
  <si>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</si>
  <si>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</si>
  <si>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</si>
  <si>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</si>
  <si>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</si>
  <si>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</si>
  <si>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</si>
  <si>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</si>
  <si>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</si>
  <si>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</si>
  <si>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</si>
  <si>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</si>
  <si>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</si>
  <si>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</si>
  <si>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</si>
  <si>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</si>
  <si>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</si>
  <si>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</si>
  <si>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</si>
  <si>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</si>
  <si>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</si>
  <si>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</si>
  <si>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</si>
  <si>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</si>
  <si>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</si>
  <si>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</si>
  <si>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</si>
  <si>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</si>
  <si>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</si>
  <si>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</si>
  <si>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</si>
  <si>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</si>
  <si>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</si>
  <si>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</si>
  <si>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</si>
  <si>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</si>
  <si>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</si>
  <si>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</si>
  <si>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</si>
  <si>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</si>
  <si>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</si>
  <si>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</si>
  <si>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</si>
  <si>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</si>
  <si>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</si>
  <si>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</si>
  <si>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</si>
  <si>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</si>
  <si>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</si>
  <si>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</si>
  <si>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</si>
  <si>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</si>
  <si>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</si>
  <si>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</si>
  <si>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</si>
  <si>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</si>
  <si>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</si>
  <si>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</si>
  <si>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</si>
  <si>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</si>
  <si>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</si>
  <si>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</si>
  <si>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</si>
  <si>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</si>
  <si>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</si>
  <si>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</si>
  <si>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</si>
  <si>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</si>
  <si>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</si>
  <si>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</si>
  <si>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</si>
  <si>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</si>
  <si>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</si>
  <si>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</si>
  <si>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</si>
  <si>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</si>
  <si>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</si>
  <si>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</si>
  <si>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</si>
  <si>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</si>
  <si>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</si>
  <si>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</si>
  <si>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</si>
  <si>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</si>
  <si>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</si>
  <si>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</si>
  <si>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</si>
  <si>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</si>
  <si>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</si>
  <si>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</si>
  <si>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</si>
  <si>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</si>
  <si>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</si>
  <si>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</si>
  <si>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</si>
  <si>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</si>
  <si>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</si>
  <si>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</si>
  <si>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</si>
  <si>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</si>
  <si>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</si>
  <si>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</si>
  <si>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</si>
  <si>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</si>
  <si>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</si>
  <si>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</si>
  <si>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</si>
  <si>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</si>
  <si>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</si>
  <si>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</si>
  <si>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</si>
  <si>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</si>
  <si>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</si>
  <si>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</si>
  <si>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</si>
  <si>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</si>
  <si>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</si>
  <si>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</si>
  <si>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</si>
  <si>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</si>
  <si>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</si>
  <si>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</si>
  <si>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</si>
  <si>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</si>
  <si>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</si>
  <si>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</si>
  <si>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</si>
  <si>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</si>
  <si>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</si>
  <si>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</si>
  <si>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</si>
  <si>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</si>
  <si>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</si>
  <si>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</si>
  <si>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</si>
  <si>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</si>
  <si>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</si>
  <si>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</si>
  <si>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</si>
  <si>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</si>
  <si>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</si>
  <si>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</si>
  <si>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</si>
  <si>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</si>
  <si>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</si>
  <si>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</si>
  <si>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</si>
  <si>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</si>
  <si>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</si>
  <si>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</si>
  <si>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</si>
  <si>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</si>
  <si>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</si>
  <si>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</si>
  <si>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</si>
  <si>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</si>
  <si>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</si>
  <si>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</si>
  <si>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</si>
  <si>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</si>
  <si>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</si>
  <si>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</si>
  <si>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jethanibharat</t>
  </si>
  <si>
    <t>coremarketing</t>
  </si>
  <si>
    <t>mybeachmoney</t>
  </si>
  <si>
    <t>ilkaflood</t>
  </si>
  <si>
    <t>brio_marketing</t>
  </si>
  <si>
    <t>erikseifert</t>
  </si>
  <si>
    <t>asentivindia</t>
  </si>
  <si>
    <t>22agency</t>
  </si>
  <si>
    <t>bkcustomdesigns</t>
  </si>
  <si>
    <t>craighoffman11</t>
  </si>
  <si>
    <t>mike_allton</t>
  </si>
  <si>
    <t>stonehampress</t>
  </si>
  <si>
    <t>myfoodfantasy69</t>
  </si>
  <si>
    <t>kandasrodarte</t>
  </si>
  <si>
    <t>smoothsale</t>
  </si>
  <si>
    <t>abdellawani</t>
  </si>
  <si>
    <t>madina280469</t>
  </si>
  <si>
    <t>debcomanwriting</t>
  </si>
  <si>
    <t>wfhwstacey</t>
  </si>
  <si>
    <t>b7_design</t>
  </si>
  <si>
    <t>careerbarn</t>
  </si>
  <si>
    <t>berndog777</t>
  </si>
  <si>
    <t>sportsplaypolls</t>
  </si>
  <si>
    <t>brookiebeetle</t>
  </si>
  <si>
    <t>ross_quintana</t>
  </si>
  <si>
    <t>lentremetteuse</t>
  </si>
  <si>
    <t>ageless_2u</t>
  </si>
  <si>
    <t>dianecschroder</t>
  </si>
  <si>
    <t>karenyankovich</t>
  </si>
  <si>
    <t>dynamicfrize</t>
  </si>
  <si>
    <t>edgekonnect</t>
  </si>
  <si>
    <t>relatingonline</t>
  </si>
  <si>
    <t>charlesfrize</t>
  </si>
  <si>
    <t>bubbles4tw</t>
  </si>
  <si>
    <t>morweborg</t>
  </si>
  <si>
    <t>fadanconsultant</t>
  </si>
  <si>
    <t>niczthename</t>
  </si>
  <si>
    <t>pardoe_ai</t>
  </si>
  <si>
    <t>themylanfocus</t>
  </si>
  <si>
    <t>javi99garcia</t>
  </si>
  <si>
    <t>wpblogsites</t>
  </si>
  <si>
    <t>fan_saves</t>
  </si>
  <si>
    <t>4hontario</t>
  </si>
  <si>
    <t>gambinredon</t>
  </si>
  <si>
    <t>allthesocial</t>
  </si>
  <si>
    <t>breepalm</t>
  </si>
  <si>
    <t>civalueinfo</t>
  </si>
  <si>
    <t>foodmfguk</t>
  </si>
  <si>
    <t>planitoutsrcing</t>
  </si>
  <si>
    <t>jade_a_consult</t>
  </si>
  <si>
    <t>mikefallat</t>
  </si>
  <si>
    <t>vitalizeone</t>
  </si>
  <si>
    <t>blondepreneur</t>
  </si>
  <si>
    <t>mike_gingerich</t>
  </si>
  <si>
    <t>kandreawade</t>
  </si>
  <si>
    <t>taylorsmendoza1</t>
  </si>
  <si>
    <t>prodovite</t>
  </si>
  <si>
    <t>victorynhq</t>
  </si>
  <si>
    <t>nowmg</t>
  </si>
  <si>
    <t>jencoleict</t>
  </si>
  <si>
    <t>roberts_ben_m</t>
  </si>
  <si>
    <t>makeamarketer</t>
  </si>
  <si>
    <t>teamnimbus</t>
  </si>
  <si>
    <t>martinbrossman</t>
  </si>
  <si>
    <t>tracylcotton</t>
  </si>
  <si>
    <t>commonscentsmom</t>
  </si>
  <si>
    <t>jessikaphillips</t>
  </si>
  <si>
    <t>mrleonardkim</t>
  </si>
  <si>
    <t>sms_summit</t>
  </si>
  <si>
    <t>nimble</t>
  </si>
  <si>
    <t>craigmckimbd</t>
  </si>
  <si>
    <t>annieroseinc</t>
  </si>
  <si>
    <t>mllnnlmotivator</t>
  </si>
  <si>
    <t>eggwhisk</t>
  </si>
  <si>
    <t>maykingtea</t>
  </si>
  <si>
    <t>b2the7</t>
  </si>
  <si>
    <t>cforsey1</t>
  </si>
  <si>
    <t>hubspot</t>
  </si>
  <si>
    <t>randyhlavac</t>
  </si>
  <si>
    <t>javitelez</t>
  </si>
  <si>
    <t>findtroy</t>
  </si>
  <si>
    <t>scotiabank</t>
  </si>
  <si>
    <t>startup_canada</t>
  </si>
  <si>
    <t>quickenloans</t>
  </si>
  <si>
    <t>mcsquareltd</t>
  </si>
  <si>
    <t>thedigitalgal</t>
  </si>
  <si>
    <t>lowellbrown</t>
  </si>
  <si>
    <t>stellar247</t>
  </si>
  <si>
    <t>elizabethglau</t>
  </si>
  <si>
    <t>jwatson_wx</t>
  </si>
  <si>
    <t>iamscottpage</t>
  </si>
  <si>
    <t>isocialfanz</t>
  </si>
  <si>
    <t>meganpowers</t>
  </si>
  <si>
    <t>slideshare</t>
  </si>
  <si>
    <t>semrush</t>
  </si>
  <si>
    <t>rebekahradice</t>
  </si>
  <si>
    <t>anton_shulke</t>
  </si>
  <si>
    <t>reasonrena</t>
  </si>
  <si>
    <t>aiaddysonzhang</t>
  </si>
  <si>
    <t>iagdotme</t>
  </si>
  <si>
    <t>marismith</t>
  </si>
  <si>
    <t>fuhsionmktg</t>
  </si>
  <si>
    <t>dgingiss</t>
  </si>
  <si>
    <t>smexaminer</t>
  </si>
  <si>
    <t>marc_smith</t>
  </si>
  <si>
    <t>bombbomb</t>
  </si>
  <si>
    <t>bonjoroapp</t>
  </si>
  <si>
    <t>wpbeginner</t>
  </si>
  <si>
    <t>constantcontact</t>
  </si>
  <si>
    <t>madmimi</t>
  </si>
  <si>
    <t>mailchimp</t>
  </si>
  <si>
    <t>ninjaforms</t>
  </si>
  <si>
    <t>wordpress</t>
  </si>
  <si>
    <t>wistia</t>
  </si>
  <si>
    <t>vimeo</t>
  </si>
  <si>
    <t>dustinwstout</t>
  </si>
  <si>
    <t>wordpressdotcom</t>
  </si>
  <si>
    <t>semgalore</t>
  </si>
  <si>
    <t>osidejewelers</t>
  </si>
  <si>
    <t>crossingscbad</t>
  </si>
  <si>
    <t>fortis_yogalux</t>
  </si>
  <si>
    <t>adam_jacobs22</t>
  </si>
  <si>
    <t>prisus</t>
  </si>
  <si>
    <t>adobeexpcloud</t>
  </si>
  <si>
    <t>markwschaefer</t>
  </si>
  <si>
    <t>madalynsklar</t>
  </si>
  <si>
    <t>chrisstrub</t>
  </si>
  <si>
    <t>youtube</t>
  </si>
  <si>
    <t>genepetrovlmc</t>
  </si>
  <si>
    <t>winniesun</t>
  </si>
  <si>
    <t>robertoblake</t>
  </si>
  <si>
    <t>adobepremiere</t>
  </si>
  <si>
    <t>rkdwebstudios</t>
  </si>
  <si>
    <t>4h</t>
  </si>
  <si>
    <t>loosethreadsvnt</t>
  </si>
  <si>
    <t>Mentions</t>
  </si>
  <si>
    <t>Replies to</t>
  </si>
  <si>
    <t>One more spectacular morning #asentiv #asentivcentralindia #amazingbusiness #spectacularlife #relationships #networking #relationshipmarketing https://t.co/i2zAWpYzXU</t>
  </si>
  <si>
    <t>The Ultimate Guide to Relationship #Marketing: https://t.co/sSdmGgrOOV  
#RelationshipMarketing @Hubspot @cforsey1 https://t.co/5pw7raZauE</t>
  </si>
  <si>
    <t>"I view Relationship Marketing as a brand's ability to create an Emotional Connection with the consumer." Jay Deutsch 
Just following up with a handwritten #ThankYouNote after a transaction makes you #standout in our digitial times.
#RelationshipMarketing
#AppreciationMarketing https://t.co/PXGpbYg71f</t>
  </si>
  <si>
    <t>Andrea Waltz is wildly passionate about teaching audiences how they can overcome the fear of failure and rejection in sales, and reprogram how they think about the word ‘no.’ CLICK to listen! #goforno #relationshipmarketing #sales #business  https://t.co/1toqwIdptR</t>
  </si>
  <si>
    <t>RT @mybeachmoney: Andrea Waltz is wildly passionate about teaching audiences how they can overcome the fear of failure and rejection in sal…</t>
  </si>
  <si>
    <t>Our specialty is #relationshipmarketing. Curious what that means? Give us a follow.
We'll be sharing our methodology for how to make REAL connections with your target audiences. #marketingtips</t>
  </si>
  <si>
    <t>Re-writing the header slightly: How to Grow Sales Without Wasting a Dime on Marketing – because you took your time and spent money to get the strategy right before wasting them :-) #relationshipmarketing #strategy https://t.co/rgeSRSn1Gj</t>
  </si>
  <si>
    <t>Asentiv Worldwide partners meeting at Ascona, Switzerland _xD83C__xDDE8__xD83C__xDDED_ #asentiv #asentivcentralindia #amazingbusiness #spectacularlife #relationships #marketing #businesscoach #relationshipmarketing https://t.co/1jzhvdTt9p</t>
  </si>
  <si>
    <t>Please Will You Marry Me, Mr. Accountant? (A Relationship First Approach To Marketing) https://t.co/CMTOpcLKEQ 
#Accountants #Marketing #CPA #Accounting #BusinesDevelopment #PracticeGrowth #RelationshipMarketing https://t.co/Cat40Rwd1Q</t>
  </si>
  <si>
    <t>I like blogging, tweeting and long romantic walks on my analytics page. How relationship marketing can save your biz. #bloggingtips #blogtips #relationshipmarketing #marketing #marketingtips https://t.co/Q6qDWditGf</t>
  </si>
  <si>
    <t>RT @bkcustomdesigns: I like blogging, tweeting and long romantic walks on my analytics page. How relationship marketing can save your biz.…</t>
  </si>
  <si>
    <t>RT @jessikaphillips: #RelationshipMarketing is to turning your:
_xD83D__xDC97_ Followers into Fans
_xD83D__xDC97_ Clients into Advocates 
_xD83D__xDC97_ Community into Collaborat…</t>
  </si>
  <si>
    <t>RT @Charlesfrize: #Marketing - #RelationshipMarketing #GrowthHacking #FrizeMedia @Charlesfrize https://t.co/KmgeAJgp5e</t>
  </si>
  <si>
    <t>RT @Charlesfrize: #Marketing - #RelationshipMarketing #GrowthHacking #FrizeMedia https://t.co/nUlgVb7ZTJ</t>
  </si>
  <si>
    <t>RT @Charlesfrize: Reading about this: #Marketing - #RelationshipMarketing #GrowthHacking #FrizeMedia - https://t.co/nUlgVb7ZTJ</t>
  </si>
  <si>
    <t>Expand your heart.
https://t.co/bnf6omHSF9
#relationshipmarketing #gratitudegeek https://t.co/GROVCeMnMY</t>
  </si>
  <si>
    <t>It's okay to give away a piece of your heart.
https://t.co/oZBqpw1dqL
#relationshipmarketing #gratitudegeek https://t.co/76T3zG2Zvk</t>
  </si>
  <si>
    <t>When's the last time you rolled out the red carpet? I'm holding Office Hours today for my subscribers. No strings attached. #relationshipmarketing #CustomerExperience https://t.co/lyLijDcJhm</t>
  </si>
  <si>
    <t>Jessika Phillips: Turn your "clients into advocates." or What I like to refer to as Brand Embassadors. _xD83D__xDE09_
#RelationshipMarketing  
#SMMW19
#WFHWS https://t.co/0T7EQWjS1G</t>
  </si>
  <si>
    <t>RT @B2the7: Why Relationship Marketing?
Think of relationship marketing as building a long term relationship with your customers by buildi…</t>
  </si>
  <si>
    <t>Have You Met - Jessika Phillips (@JessikaPhillips)- Social Magnets https://t.co/281QtmsYMV #HaveYourMet #Marketing #RelationshipMarketing #Follow</t>
  </si>
  <si>
    <t>RT @Ross_Quintana: Have You Met - Jessika Phillips (@JessikaPhillips)- Social Magnets https://t.co/281QtmsYMV #HaveYourMet #Marketing #Rela…</t>
  </si>
  <si>
    <t>#Pige 3 mois  - Chargé #projets en #marketing #communication - Montréal - Commerce de détail
#relationshipmarketing #projectmanagement #freelance #retail #digital Google Analytics #content #copywriting
Plus de détails: https://t.co/4zoWtM93j0 https://t.co/h8luDnYRI9</t>
  </si>
  <si>
    <t>Contact me today to sign up your next group for this airline discount!
https://t.co/BUoKZbYPOi
✈️
#FemaleEntrepreneurs #shopsmall #womensinspire #WomensHistoryMonth #womenled #womenwholead #lionsisterhood #smallbusiness #relationshipmarketing
#girlboss https://t.co/y99unhqeS6</t>
  </si>
  <si>
    <t>Don't just connect with random prospective clients and business owners; you want to connect with a PURPOSE! More on episode 5 of #GoodGirlsGetRich: https://t.co/22lUEEwRfB #linkedinconnections #linkedintips #socialmediatips #relationshipmarketing https://t.co/g1JqG3xsDS</t>
  </si>
  <si>
    <t>RT @Charlesfrize: #Marketing - #RelationshipMarketing #GrowthHacking #FrizeMedia @Charlesfrize https://t.co/KmgeAJy0tO</t>
  </si>
  <si>
    <t>How Do Businesses Use #RelationshipMarketing? ⁦@RandyHlavac⁩  https://t.co/Y0taSzWEfr</t>
  </si>
  <si>
    <t>#BuddyHodges #PeopleSkills
#InterpersonalSkills #RelationshipMarketing
#NetworkMarketing #BusinessRelationship
#InfluenceMarketing https://t.co/etNKq6DHxQ</t>
  </si>
  <si>
    <t>#BuddyHodges #PeopleSkills
#InterpersonalSkills #RelationshipMarketing
#NetworkMarketing #BusinessRelationship #InfluenceMarketing https://t.co/KZVs8dZSE4</t>
  </si>
  <si>
    <t>#Marketing - #RelationshipMarketing #GrowthHacking #FrizeMedia https://t.co/nUlgVb7ZTJ</t>
  </si>
  <si>
    <t>Reading about this: #Marketing - #RelationshipMarketing #GrowthHacking #FrizeMedia - https://t.co/nUlgVb7ZTJ</t>
  </si>
  <si>
    <t>#Marketing - #RelationshipMarketing #GrowthHacking #FrizeMedia @Charlesfrize https://t.co/KmgeAJgp5e</t>
  </si>
  <si>
    <t>#Marketing - #RelationshipMarketing #GrowthHacking #FrizeMedia @Charlesfrize https://t.co/KmgeAJy0tO</t>
  </si>
  <si>
    <t>6 effective ways to thank your donors https://t.co/2tq9i0Td6h #donors #fundraise #fundraising #nonprofit #nonprofits #charity #socent #NGO #relationshipmarketing #emailmarketing #marketingtips #npmarketing</t>
  </si>
  <si>
    <t>RT @MorwebORG: 6 effective ways to thank your donors https://t.co/2tq9i0Td6h #donors #fundraise #fundraising #nonprofit #nonprofits #charit…</t>
  </si>
  <si>
    <t>The key to Retaining Customers for Life #RelationshipMarketing https://t.co/fvCDBnZybe</t>
  </si>
  <si>
    <t>RT @CivalueInfo: ciValue is excited to attend GDS Group’s #NGRetail Summit as a solution provider, specializing in #customercentric #AI sol…</t>
  </si>
  <si>
    <t>Do you ensure you #share other people's tweets, especially if they share yours? #RelationshipMarketing #TweetUpOthers #TwitterEtiquette https://t.co/wh5MvcBQAL</t>
  </si>
  <si>
    <t>Is the role of Product Management in Pharma dead? What's Customer Centricity? How to make it happen? Check out my new blog post! @JaviTelez  https://t.co/72xJt1mcEw  #productmanagement #customercentricity #relationshipmarketing</t>
  </si>
  <si>
    <t>Why Relationship Marketing is Important in Business
#RelationshipMarketing #MarketingStrategy 
#EmpoweringEntrepreneurs https://t.co/AbfhxjG5KT</t>
  </si>
  <si>
    <t>RT @wpblogsites: Why Relationship Marketing is Important in Business
#RelationshipMarketing #MarketingStrategy 
#EmpoweringEntrepreneurs h…</t>
  </si>
  <si>
    <t>RT @MLLNNLmotivator: Is your #nonprofit struggling to compete against the #marketing budgets of big #business? This #workshop is from the @…</t>
  </si>
  <si>
    <t>Why relationship marketing is brand marketing. #relationshipmarketing #marketing #brand https://t.co/UPLIjevZVQ</t>
  </si>
  <si>
    <t>RT @MLLNNLmotivator: When we start treating #digital #relationships with the same respect we treat real-world connections the value is obvi…</t>
  </si>
  <si>
    <t>RT @MLLNNLmotivator: @FindTroy A2 When you build on #relationshipmarketing for your #brand the entire internet could explode and you are al…</t>
  </si>
  <si>
    <t>Four Reasons Why #Retailers Should Switch to “Always On” Promotions. Give it a try and experience the benefits for yourself !
#Retailerpersonalization #Drivingsalesinretail #Relationshipmarketing #ai #FMCG #retailsolutions #retailtechnology 
https://t.co/ba5jbN1R7m https://t.co/TfvEpe0Ozq</t>
  </si>
  <si>
    <t>From Dating to Long-Term Relationship: How to Establish Effective Customer Acquisition
https://t.co/D1ajbVdQ5S
#loyalty #loyalcustomers #retailtransformation #personalization #relationshipmarketing #customerloyalty #coupons #increaserevenue https://t.co/gHDEuxQwRI</t>
  </si>
  <si>
    <t>ciValue is excited to attend GDS Group’s #NGRetail Summit as a solution provider, specializing in #customercentric #AI solutions. 
Be Sure to stop by and meet our executive team at the event
#Personalized #Retail #GDSGroup #Relationshipmarketing
https://t.co/ANPNpDBzfz https://t.co/ipg8hSK3TV</t>
  </si>
  <si>
    <t>Sending personalized offers? Make sure to get these 10 things right
https://t.co/4zhpvNCeVk
#Personaliztion #increasesales #customercentric #relationshipmarketing #retailtechnology #FMCG #retail https://t.co/mQPS2Sbj5P</t>
  </si>
  <si>
    <t>RT @CivalueInfo: Four Reasons Why #Retailers Should Switch to “Always On” Promotions. Give it a try and experience the benefits for yoursel…</t>
  </si>
  <si>
    <t>RT @CivalueInfo: Sending personalized offers? Make sure to get these 10 things right
https://t.co/4zhpvNCeVk
#Personaliztion #increasesales…</t>
  </si>
  <si>
    <t>RT @MLLNNLmotivator: @Startup_Canada @scotiabank A1 It's an exciting time in #ecommerce! Anyone selling online is taking a stand with the #…</t>
  </si>
  <si>
    <t>#networkmarketing #VitalizeOne #affiliatemarketing #valentus #relationshipmarketing #vitaly #attractionmarketing #tennant #socialmediamarketing #vt #onlinemarketing #createyourownpath #networkmarketinglifestyle #inboundmarketing #digitalmarketing #directmarketing #causemarke… https://t.co/cBZLhW6wLo</t>
  </si>
  <si>
    <t>RT @jessikaphillips: “Count conversations not Likes” Ekk love hearing the take away from my talk at #SMMW19 #relationshipmarketing #buildre…</t>
  </si>
  <si>
    <t>Thank you to Quicken Loans for hosting such an amazing Relationship Marketing event with ANA in Detroit yesterday! It was a hit! @QuickenLoans #relationshipmarketing https://t.co/Y5TyvlyPvz</t>
  </si>
  <si>
    <t>Join Us Tonight For Our Product &amp;amp; Business Overview At 9 PM!  Invite Guests To This Event.  https://t.co/rs5FoLmkeh  #vni #vnipartners #training #relationshipmarketing #businessbuilding #prodovite https://t.co/lOjwgOiKuB</t>
  </si>
  <si>
    <t>Join President Jeff Hooks and other top leaders tonight at 9 PM on our April Kick-off Call!  701-801-2008 (No Access Code Needed).  https://t.co/Jv6czfgxqJ #vni #vnipartners #training #relationshipmarketing #businessbuilding #prodovite https://t.co/dHZ4vo4mqa</t>
  </si>
  <si>
    <t>Join Us Tonight For Our Product &amp;amp; Business Overview At 9 PM!  Invite Guests To This Event.  https://t.co/rs5FoLmkeh  #vni #vnipartners #training #relationshipmarketing #businessbuilding #prodovite https://t.co/T4otXP6IVn</t>
  </si>
  <si>
    <t>Join Us Tonight For Our Product &amp;amp; Business Overview At 9 PM!  Invite Guests To This Event.  https://t.co/Sy245XfaT2  #vni #vnipartners #training #relationshipmarketing #businessbuilding #prodovite https://t.co/U2Y4nNenzx</t>
  </si>
  <si>
    <t>Join President Jeff Hooks and other top leaders tonight at 9 PM on our April Kick-off Call!  701-801-2008 (No Access Code Needed).  https://t.co/WMkUbwxSLc #vni #vnipartners #training #relationshipmarketing #businessbuilding #prodovite https://t.co/yYgE7AFlcJ</t>
  </si>
  <si>
    <t>Join Us Tonight For Our Product &amp;amp; Business Overview At 9 PM!  Invite Guests To This Event.  https://t.co/Sy245XfaT2  #vni #vnipartners #training #relationshipmarketing #businessbuilding #prodovite https://t.co/HWDIPZXD1Y</t>
  </si>
  <si>
    <t>Stop counting likes and start counting conversations- @jessikaphillips #RelationshipMarketing is what we do! https://t.co/a03fZ0xeV9</t>
  </si>
  <si>
    <t>Loved this interview with @Roberts_Ben_M, talking about the power of building true community! Have a listen! _xD83D__xDE01__xD83C__xDF99_❤️ | #marketingpodcast #communitymanagement #relationshipmarketing https://t.co/F5Lbju6V49</t>
  </si>
  <si>
    <t>RT @jencoleICT: Loved this interview with @Roberts_Ben_M, talking about the power of building true community! Have a listen! _xD83D__xDE01__xD83C__xDF99_❤️ | #market…</t>
  </si>
  <si>
    <t>RT @martinbrossman: Great interview Bill Davis (@TeamNimbus ) , thanks! https://t.co/fDIZXZV9Ir #RelationshipMarketing #ReferalMarketing #B…</t>
  </si>
  <si>
    <t>Great interview Bill Davis (@TeamNimbus ) , thanks! https://t.co/fDIZXZV9Ir #RelationshipMarketing #ReferalMarketing #BillDavis #TeamNimbus #MartinBrossman</t>
  </si>
  <si>
    <t>RT @martinbrossman: Great discussion with @TracyLCotton about Relationship Marketing https://t.co/y0498SCUhW #relationshipmarketing #Referr…</t>
  </si>
  <si>
    <t>Great discussion with @TracyLCotton about Relationship Marketing https://t.co/y0498SCUhW #relationshipmarketing #ReferralMarketing #MartinBrossman #TracyCotton</t>
  </si>
  <si>
    <t>As I interview a prospective #coaching client, if I see that I’m not giving them value, I don’t accept them as a client. I acknowledge making mistakes from time to time, but they are made in good faith. #relationshipmarketing  https://t.co/9arcjXVvZG https://t.co/x3Hy9ZuPJ3</t>
  </si>
  <si>
    <t>Can one really have enough poke bowl toppings? 
#jamesandstacy
#relationshipmarketing
#freedomlifestyle
#thehappinessproject
#ownyourfuture
#momtrepreneur… https://t.co/BOergKELFc</t>
  </si>
  <si>
    <t>Next stop Spain!
#traveloutloud 
#bettertogether
#jamesandstacy
#networkmarketing
#relationshipmarketing
#freedomlifestyle
#thehappinessproject
#ownyourfuture
#momtrepreneur… https://t.co/TKZJRj3oY9</t>
  </si>
  <si>
    <t>#barcelona 
#spain 
#bettertogether
#jamesandstacy
#ilovemyhusband
#networkmarketing
#relationshipmarketing
#freedomlifestyle
#thehappinessproject
#ownyourfuture
#momtrepreneur… https://t.co/XABPvhMR1F</t>
  </si>
  <si>
    <t>Eggs for breakfast anyone?
#emueggs 
#bettertogether
#jamesandstacy
#ilovemyhusband
#relationshipmarketing
#freedomlifestyle
#thehappinessproject
#ownyourfuture
#momtrepreneur… https://t.co/5qzIaqIiKq</t>
  </si>
  <si>
    <t>@meganpowers @MakeAMarketer @iamscottpage @JWatson_Wx @iSocialFanz @jencoleICT @elizabethglau @Stellar247 @Lowellbrown @thedigitalgal @mcsquareltd Right?! #SMMW19 is the #RelationshipMarketing IRL headquarters _xD83D__xDE0D_</t>
  </si>
  <si>
    <t>RT @jessikaphillips: @meganpowers @MakeAMarketer @iamscottpage @JWatson_Wx @iSocialFanz @jencoleICT @elizabethglau @Stellar247 @Lowellbrown…</t>
  </si>
  <si>
    <t>Relationship ROI presentation from #SMMW19   #relationshipmarketing #care #buildrelationships  https://t.co/dx3Dc8UHmR via @SlideShare</t>
  </si>
  <si>
    <t>@aiaddysonzhang @ReasonRena @anton_shulke @RebekahRadice @MrLeonardKim @semrush Amen to that! I loved the synergy of #relationshipmarketing ideas we all shared. This IS what works.</t>
  </si>
  <si>
    <t>@marc_smith @ChrisStrub @SMExaminer @dgingiss @markwschaefer @FuhsionMktg @MariSmith @iSocialFanz @MadalynSklar @iagdotme My goal next year is to have the top hashtag be  #RelationshipMarketing ☺️</t>
  </si>
  <si>
    <t>RT @jessikaphillips: I’m speaking at @SMS_summit next month in Chicago. What hotel should I stay at? Any suggestions of places to stay and…</t>
  </si>
  <si>
    <t>I’m speaking at @SMS_summit next month in Chicago. What hotel should I stay at? Any suggestions of places to stay and review- must have great backgrounds for social media sharing of course _xD83D__xDE09_ #RelationshipMarketing #Chicago https://t.co/2G7VrxZTdc</t>
  </si>
  <si>
    <t>@MLLNNLmotivator @SEMgalore @YouTube @wordpressdotcom @DustinWStout @Vimeo @wistia @Nimble @WordPress @ninjaforms @Mailchimp @madmimi @ConstantContact @wpbeginner @bonjoroapp @BombBomb I heard about @bonjoroapp and as soon as I mentioned them they started building a relationship with ME.. so since they align with #relationshipmarketing I’ve been seriously considering checking them out instead. I like the idea of working with companies who value relationships</t>
  </si>
  <si>
    <t>“ROCKstar” Chad Elliott @OsideJewelers and g_smig at #cbadawards #craigmckimbizdev #businessdevelopment #bizdev #networking #relationshipmarketing #sandiego #sandiegoliving  #lifecoach… https://t.co/fHVJKMLerd</t>
  </si>
  <si>
    <t>Hit the links at @crossingscbad with theperfectschmidt #craigmckimbizdev #businessdevelopment #bizdev #networking #relationshipmarketing #sandiego #sandiegoliving #lasvegas #vegas… https://t.co/rmhWo92KEV</t>
  </si>
  <si>
    <t>Fellow gentleman @Adam_Jacobs22 of @fortis_yogalux! Great time at #cbadawards! #craigmckimbizdev #businessdevelopment #bizdev #networking #relationshipmarketing #sandiego #sandiegoliving… https://t.co/B7Vbk0GfRp</t>
  </si>
  <si>
    <t>When #garyvee speaks..._xD83D__xDC4C__xD83C__xDFFB__xD83C__xDF89__xD83D__xDCAF_ #craigmckimbizdev #businessdevelopment #bizdev #networking #relationshipmarketing #sandiego #sandiegoliving #lasvegas #vegas #lifecoach #motivation… https://t.co/3wuJWDvmOt</t>
  </si>
  <si>
    <t>How have you all been? #craigmckimbizdev #businessdevelopment #bizdev #networking #relationshipmarketing #sandiego #sandiegoliving #lasvegas #vegas #lifecoach #motivation #inspiration… https://t.co/l2LcqnqPOR</t>
  </si>
  <si>
    <t>Goooooood morning! Let’s get it! #craigmckimbizdev #businessdevelopment #bizdev #networking #relationshipmarketing #sandiego #sandiegoliving #lasvegas #vegas #lifecoach #motivation… https://t.co/NCVbgszjWP</t>
  </si>
  <si>
    <t>How to become a better Networker? See these step-by-step instructions.   #craigmckimbizdev #businessdevelopment #bizdev #networking #relationshipmarketing #sandiego #sandiegoliving… https://t.co/1MB3kDPLGL</t>
  </si>
  <si>
    <t>That’s MY coffee. #craigmckimbizdev #businessdevelopment #bizdev #networking #relationshipmarketing #sandiego #sandiegoliving #lasvegas #vegas #lifecoach #motivation #inspiration #love… https://t.co/zH4hkLn9HM</t>
  </si>
  <si>
    <t>It’s not that I don’t like, just not as much as coffee ☕️ ❤️ #craigmckimbizdev #businessdevelopment #bizdev #networking #relationshipmarketing #sandiego #sandiegoliving #lasvegas #vegas… https://t.co/M2SnR3xJ9V</t>
  </si>
  <si>
    <t>Step...and repeat. #craigmckimbizdev #businessdevelopment #bizdev #networking #relationshipmarketing #sandiego #sandiegoliving  #lifecoach #motivation #inspiration #love #success #coaching… https://t.co/zVTI9yskrd</t>
  </si>
  <si>
    <t>She didn’t win the award but she DID win a strawberry açaí lemonade from Starbucks...and won my ❤️ g_smig #craigmckimbizdev #businessdevelopment #bizdev #networking #relationshipmarketing… https://t.co/UIwIuDUUQG</t>
  </si>
  <si>
    <t>The boss and bretschanzenbach OH!! LOL Great job at the 2019 #cbadawards sir! #craigmckimbizdev #businessdevelopment #bizdev #networking #relationshipmarketing #sandiego #sandiegoliving… https://t.co/3yC77hcscj</t>
  </si>
  <si>
    <t>#relationshipmarketing https://t.co/cXUrOld6rm</t>
  </si>
  <si>
    <t>Just saying.
#relationshipmarketing https://t.co/IQsNqkUOjA</t>
  </si>
  <si>
    <t>#fridayfun
#relationshipmarketing https://t.co/qzVAcV07Ew</t>
  </si>
  <si>
    <t>"But the key here is to pick up a new habit that will lead you to feeling happier. 
So find one above that works for you and try it. It's been well worth it already for me."... 
weekendread
#whatinspiresme
#relationshipmarketing https://t.co/jQ6p1nSTv3</t>
  </si>
  <si>
    <t>#linkedinmarketing
#relationshipmarketing https://t.co/iYKqnr6ypI</t>
  </si>
  <si>
    <t>#fridayfun
#relationshipmarketing https://t.co/K0c12bghW9</t>
  </si>
  <si>
    <t>"“We need to stop interrupting what people are interested in and be what people are interested in.” –Craig Davis
#digitalmarketing 
#relationshipmarketing 
 #linkedinmarketing</t>
  </si>
  <si>
    <t>@PRisUs I am Dan the @MLLNNLmotivator and I am a #publicspeaker and #digitalmarketing consultant helping brands seize the power of #relationshipmarketing and building transparency through #video. #freelancechat https://t.co/ZXyeapWyAk</t>
  </si>
  <si>
    <t>RT @MLLNNLmotivator: @jessikaphillips @eggwhisk @markwschaefer @AdobeExpCloud All this and so much more getting dropped at #SMWL19 for thos…</t>
  </si>
  <si>
    <t>@jessikaphillips @eggwhisk @markwschaefer @AdobeExpCloud All this and so much more getting dropped at #SMWL19 for those looking to seriously bring #relationshipmarketing to the core of their #business #strategy. https://t.co/c5uNgTnuQW</t>
  </si>
  <si>
    <t>@MLLNNLmotivator @B2the7 @MadalynSklar @iSocialFanz @ChrisStrub @robertoblake @winniesun @markwschaefer @GenePetrovLMC @jessikaphillips Honoured to have been included in this list of distinguished #relationshipmarketing rockstars</t>
  </si>
  <si>
    <t>#RelationshipMarketing is to turning your:
_xD83D__xDC97_ Followers into Fans
_xD83D__xDC97_ Clients into Advocates 
_xD83D__xDC97_ Community into Collaborators. 
_xD83D__xDC97_ Team into Evangilists
That’s when you know you’ve connected on a real level.  #buildrelationships #smmw19 #findyourtiara #socialmedia #smwl19 https://t.co/rxGusA5gTW</t>
  </si>
  <si>
    <t>Great video chat today with @MLLNNLmotivator  ☺️ so good to meet others who love and practice #CEM and #relationshipmarketing - keep doing amazing work and hope to see you in Lima for #SMWL19 https://t.co/X8FACwiwll</t>
  </si>
  <si>
    <t>“Count conversations not Likes” Ekk love hearing the take away from my talk at #SMMW19 #relationshipmarketing #buildrelationships #ShowCARE https://t.co/uV1SUsQhAw</t>
  </si>
  <si>
    <t>@B2the7 @MadalynSklar Appreciate the vote of confidence. Compiling a list of guests from #SMMW19. @B2the7 @iSocialFanz @ChrisStrub @robertoblake @winniesun @markwschaefer @MayKingTea @GenePetrovLMC and @jessikaphillips are all massive voices when it comes to #relationshipmarketing https://t.co/GYkXQqYIxa</t>
  </si>
  <si>
    <t>@MLLNNLmotivator @MadalynSklar Do it!!! #relationshipmarketing is a great topic! I will help?!?!? #TwiterSmarter</t>
  </si>
  <si>
    <t>Why Relationship Marketing?
Think of relationship marketing as building a long term relationship with your customers by building loyalty with the brand.
#Digital360chat #digital #marketing #social #relationshipmarketing https://t.co/6fuOBlXlbO</t>
  </si>
  <si>
    <t>Why Relationship Marketing?
Think of relationship marketing as building a long term relationship with your customers by building loyalty with the brand.
#Digital360chat #digital #marketing #social #relationshipmarketing  https://t.co/1f56or0Ayq</t>
  </si>
  <si>
    <t>All right @AdobePremiere lets do this! Time to put on my #editing hat and get to work on my @Youtube #video " #RelationshipMarketing for #Nonprofits!" https://t.co/UuptBLjykc</t>
  </si>
  <si>
    <t>Is your #nonprofit struggling to compete against the #marketing budgets of big #business? This #workshop is from the @4H #4HCAM2019 #event. Learn how to use #relationshipmarketing. Gain #volunteers, #sponsors and attention! (Big thanks to @RKDWebStudios) https://t.co/LEDAzJPWZm</t>
  </si>
  <si>
    <t>@FindTroy A2 When you build on #relationshipmarketing for your #brand the entire internet could explode and you are already in place to transition. #Community helps brands avoid calamity! #brandchat https://t.co/kSoGpATGRk</t>
  </si>
  <si>
    <t>@Startup_Canada @scotiabank A1 It's an exciting time in #ecommerce! Anyone selling online is taking a stand with the #automation movement or the #relationshipmarketing rebellion. #startupchats https://t.co/PQhkieqq1b</t>
  </si>
  <si>
    <t>@loosethreadsvnt Dan the @MLLNNLmotivator here! I help #brands define their #digital voice and use #relationshipmarketing to its full potential!
#youngbizchat https://t.co/HqfKO2itE2</t>
  </si>
  <si>
    <t>Think the #success of your #brand on #socialmedia is solely based on the #content you are putting out? NOT EVEN #VIDEO CAN SAVE YOU...
The core of content is that conversations it starts and the relationships it builds between your #business and #community. #relationshipmarketing https://t.co/KX9gxzcbhB</t>
  </si>
  <si>
    <t>When we start treating #digital #relationships with the same respect we treat real-world connections the value is obvious. Deeper and more meaningful interactions that build lasting #community! #relationshipmarketing 101 https://t.co/XxGeBiZpqT</t>
  </si>
  <si>
    <t>https://www.instagram.com/p/BvgFgpognWc/?utm_source=ig_twitter_share&amp;igshid=1rqfiufp4hm4m</t>
  </si>
  <si>
    <t>https://blog.hubspot.com/marketing/relationship-marketing</t>
  </si>
  <si>
    <t>http://ilkaflood.sharedthislink.com/card/hYtvx4</t>
  </si>
  <si>
    <t>https://lnkd.in/eYpE_zV</t>
  </si>
  <si>
    <t>https://lnkd.in/fPwbFzz</t>
  </si>
  <si>
    <t>https://twentytwo.agency/please-will-you-marry-me-mr-accountant-a-relationship-first-approach-to-marketing/?utm_content=bufferf2c26&amp;utm_medium=social&amp;utm_source=twitter.com&amp;utm_campaign=buffer</t>
  </si>
  <si>
    <t>http://coschedule.com/blog/relationship-marketing-sales-pro/</t>
  </si>
  <si>
    <t>http://www.internetbusinessideas-viralmarketing.com/marketing-2.html#.WGhBpx9OZRI.facebook</t>
  </si>
  <si>
    <t>http://www.internetbusinessideas-viralmarketing.com/marketing-2.html</t>
  </si>
  <si>
    <t>https://www.appreciationpal.com/stretch-heart-expand-love/#!207</t>
  </si>
  <si>
    <t>https://www.appreciationpal.com/give-someone-piece-heart/#!207</t>
  </si>
  <si>
    <t>https://twitter.com/jessikaphillips/status/1111381936679747584</t>
  </si>
  <si>
    <t>https://www.socialmagnets.net/have-you-met-jessika-phillips/?utm_sq=frl5z57oz9&amp;utm_source=twitter&amp;utm_medium=social&amp;utm_campaign=ross_quintana&amp;utm_content=ross+friends</t>
  </si>
  <si>
    <t>https://lnkd.in/eJ8rE3X https://lnkd.in/eRzCBN9</t>
  </si>
  <si>
    <t>http://dianeschroder.com/contact/</t>
  </si>
  <si>
    <t>https://karenyankovich.com/gggr-episode5/</t>
  </si>
  <si>
    <t>https://www.webfx.com/blog/marketing/businesses-use-relationship-marketing/</t>
  </si>
  <si>
    <t>https://blog.everyaction.com/6-effective-ways-to-thank-donors-for-a-lasting-relationship</t>
  </si>
  <si>
    <t>https://medium.com/m/global-identity?redirectUrl=https%3A%2F%2Fartplusmarketing.com%2Frelationship-marketing-the-key-to-retaining-customers-for-life-c8e04f25a6f9</t>
  </si>
  <si>
    <t>https://www.pharmadigression.com/the-product-manager-is-dead-long-live-to-the-product-customer-manager/</t>
  </si>
  <si>
    <t>https://twitter.com/kimgarst/status/1110606112213094401</t>
  </si>
  <si>
    <t>https://www.dmnews.com/customer-experience/loyalty-and-retention/article/21061717/why-relationship-marketing-is-brand-marketing</t>
  </si>
  <si>
    <t>https://www.civalue.com/single-post/Four-Reasons-Retailers-Should-Switch-to-Always-On-Promotions</t>
  </si>
  <si>
    <t>https://www.civalue.com/single-post/2017/06/27/From-Dating-to-Long-Term-Relationship-How-to-Establish-Effective-Customer-Acquisition</t>
  </si>
  <si>
    <t>https://www.civalue.com/ng-retail-us-registration</t>
  </si>
  <si>
    <t>https://www.civalue.com/single-post/2016/07/11/10-Best-Practices-for-High-Frequency-Retail-Personalization</t>
  </si>
  <si>
    <t>https://vni.life/partner/corporate/article/57</t>
  </si>
  <si>
    <t>https://vni.life/partner/corporate/article/66</t>
  </si>
  <si>
    <t>https://twitter.com/Roberts_Ben_M/status/1112745451659411456</t>
  </si>
  <si>
    <t>https://www.youtube.com/watch?v=DEe9OpZ035g&amp;feature=youtu.be</t>
  </si>
  <si>
    <t>https://www.youtube.com/watch?v=6zpuyNGBPaI&amp;feature=youtu.be</t>
  </si>
  <si>
    <t>https://www.linkedin.com/pulse/what-relationship-marketing-part-1-martin-brossman/</t>
  </si>
  <si>
    <t>https://www.instagram.com/p/BvmTCqlh4sN/?utm_source=ig_twitter_share&amp;igshid=1gpspfvpb877x</t>
  </si>
  <si>
    <t>https://www.instagram.com/p/BvsRxS0BTRD/?utm_source=ig_twitter_share&amp;igshid=xo4l1uh9gajb</t>
  </si>
  <si>
    <t>https://www.instagram.com/p/BvwcWSxB2GQ/?utm_source=ig_twitter_share&amp;igshid=y9y9y5z1nxxy</t>
  </si>
  <si>
    <t>https://www.instagram.com/p/Bv2brzuBKZp/?utm_source=ig_twitter_share&amp;igshid=17jywal28el9q</t>
  </si>
  <si>
    <t>https://www.slideshare.net/jessikaphillips/relationship-roi-with-jessika-phillips</t>
  </si>
  <si>
    <t>https://www.instagram.com/p/Bv2K3vflJCv/?utm_source=ig_twitter_share&amp;igshid=32l8p7or5bko</t>
  </si>
  <si>
    <t>https://www.instagram.com/p/Bv2OEPvlu5r/?utm_source=ig_twitter_share&amp;igshid=tnmmf7offlbd</t>
  </si>
  <si>
    <t>https://www.instagram.com/p/Bv4SsOIlmVG/?utm_source=ig_twitter_share&amp;igshid=1jvcmxgud7ue5</t>
  </si>
  <si>
    <t>https://www.instagram.com/p/Bvtzu-olhf1/?utm_source=ig_twitter_share&amp;igshid=1bzu612rlwp6z</t>
  </si>
  <si>
    <t>https://www.instagram.com/p/BvvDBkeFPKb/?utm_source=ig_twitter_share&amp;igshid=1whmbqsy8cvmj</t>
  </si>
  <si>
    <t>https://www.instagram.com/p/BvwYTQxFhwK/?utm_source=ig_twitter_share&amp;igshid=3fggi5hxxgf5</t>
  </si>
  <si>
    <t>https://www.instagram.com/p/BvxVxMylpv7/?utm_source=ig_twitter_share&amp;igshid=9wlo40jf4c5u</t>
  </si>
  <si>
    <t>https://www.instagram.com/p/BvzJ59qloKi/?utm_source=ig_twitter_share&amp;igshid=yb27uh2nppgz</t>
  </si>
  <si>
    <t>https://www.instagram.com/p/Bv1tGL-lm7U/?utm_source=ig_twitter_share&amp;igshid=1sg4qsvac1682</t>
  </si>
  <si>
    <t>https://www.instagram.com/p/Bv2DEl0l_s7/?utm_source=ig_twitter_share&amp;igshid=yp1zxhrdbyjf</t>
  </si>
  <si>
    <t>https://www.instagram.com/p/Bv2UAXelXHM/?utm_source=ig_twitter_share&amp;igshid=icf8blgrb82k</t>
  </si>
  <si>
    <t>https://www.instagram.com/p/Bv3BoSRl_Vo/?utm_source=ig_twitter_share&amp;igshid=1pad1sir55g0x</t>
  </si>
  <si>
    <t>https://lnkd.in/gtGYdve</t>
  </si>
  <si>
    <t>https://lnkd.in/gc5Diez</t>
  </si>
  <si>
    <t>https://lnkd.in/gFxnXxP</t>
  </si>
  <si>
    <t>https://lnkd.in/gM3ZbRJ</t>
  </si>
  <si>
    <t>https://lnkd.in/gD9zR3p</t>
  </si>
  <si>
    <t>https://lnkd.in/gJvVTUV</t>
  </si>
  <si>
    <t>https://lnkd.in/ekwCtYF</t>
  </si>
  <si>
    <t>https://www.youtube.com/watch?v=5rO5HXIbQak&amp;feature=youtu.be</t>
  </si>
  <si>
    <t>instagram.com</t>
  </si>
  <si>
    <t>hubspot.com</t>
  </si>
  <si>
    <t>sharedthislink.com</t>
  </si>
  <si>
    <t>lnkd.in</t>
  </si>
  <si>
    <t>twentytwo.agency</t>
  </si>
  <si>
    <t>coschedule.com</t>
  </si>
  <si>
    <t>internetbusinessideas-viralmarketing.com</t>
  </si>
  <si>
    <t>appreciationpal.com</t>
  </si>
  <si>
    <t>twitter.com</t>
  </si>
  <si>
    <t>socialmagnets.net</t>
  </si>
  <si>
    <t>lnkd.in lnkd.in</t>
  </si>
  <si>
    <t>dianeschroder.com</t>
  </si>
  <si>
    <t>karenyankovich.com</t>
  </si>
  <si>
    <t>webfx.com</t>
  </si>
  <si>
    <t>everyaction.com</t>
  </si>
  <si>
    <t>medium.com</t>
  </si>
  <si>
    <t>pharmadigression.com</t>
  </si>
  <si>
    <t>dmnews.com</t>
  </si>
  <si>
    <t>civalue.com</t>
  </si>
  <si>
    <t>vni.life</t>
  </si>
  <si>
    <t>youtube.com</t>
  </si>
  <si>
    <t>linkedin.com</t>
  </si>
  <si>
    <t>slideshare.net</t>
  </si>
  <si>
    <t>asentiv asentivcentralindia amazingbusiness spectacularlife relationships networking relationshipmarketing</t>
  </si>
  <si>
    <t>marketing relationshipmarketing</t>
  </si>
  <si>
    <t>thankyounote standout relationshipmarketing appreciationmarketing</t>
  </si>
  <si>
    <t>goforno relationshipmarketing sales business</t>
  </si>
  <si>
    <t>relationshipmarketing marketingtips</t>
  </si>
  <si>
    <t>relationshipmarketing strategy</t>
  </si>
  <si>
    <t>asentiv asentivcentralindia amazingbusiness spectacularlife relationships marketing businesscoach relationshipmarketing</t>
  </si>
  <si>
    <t>accountants marketing cpa accounting businesdevelopment practicegrowth relationshipmarketing</t>
  </si>
  <si>
    <t>bloggingtips blogtips relationshipmarketing marketing marketingtips</t>
  </si>
  <si>
    <t>relationshipmarketing</t>
  </si>
  <si>
    <t>marketing relationshipmarketing growthhacking frizemedia</t>
  </si>
  <si>
    <t>relationshipmarketing gratitudegeek</t>
  </si>
  <si>
    <t>relationshipmarketing customerexperience</t>
  </si>
  <si>
    <t>relationshipmarketing smmw19 wfhws</t>
  </si>
  <si>
    <t>haveyourmet marketing relationshipmarketing follow</t>
  </si>
  <si>
    <t>haveyourmet marketing</t>
  </si>
  <si>
    <t>pige projets marketing communication relationshipmarketing projectmanagement freelance retail digital content copywriting</t>
  </si>
  <si>
    <t>femaleentrepreneurs shopsmall womensinspire womenshistorymonth womenled womenwholead lionsisterhood smallbusiness relationshipmarketing girlboss</t>
  </si>
  <si>
    <t>goodgirlsgetrich linkedinconnections linkedintips socialmediatips relationshipmarketing</t>
  </si>
  <si>
    <t>buddyhodges peopleskills interpersonalskills relationshipmarketing networkmarketing businessrelationship influencemarketing</t>
  </si>
  <si>
    <t>donors fundraise fundraising nonprofit nonprofits charity socent ngo relationshipmarketing emailmarketing marketingtips npmarketing</t>
  </si>
  <si>
    <t>donors fundraise fundraising nonprofit nonprofits</t>
  </si>
  <si>
    <t>ngretail customercentric ai</t>
  </si>
  <si>
    <t>share relationshipmarketing tweetupothers twitteretiquette</t>
  </si>
  <si>
    <t>productmanagement customercentricity relationshipmarketing</t>
  </si>
  <si>
    <t>relationshipmarketing marketingstrategy empoweringentrepreneurs</t>
  </si>
  <si>
    <t>nonprofit marketing business workshop</t>
  </si>
  <si>
    <t>relationshipmarketing marketing brand</t>
  </si>
  <si>
    <t>digital relationships</t>
  </si>
  <si>
    <t>relationshipmarketing brand</t>
  </si>
  <si>
    <t>retailers retailerpersonalization drivingsalesinretail relationshipmarketing ai fmcg retailsolutions retailtechnology</t>
  </si>
  <si>
    <t>loyalty loyalcustomers retailtransformation personalization relationshipmarketing customerloyalty coupons increaserevenue</t>
  </si>
  <si>
    <t>ngretail customercentric ai personalized retail gdsgroup relationshipmarketing</t>
  </si>
  <si>
    <t>personaliztion increasesales customercentric relationshipmarketing retailtechnology fmcg retail</t>
  </si>
  <si>
    <t>retailers</t>
  </si>
  <si>
    <t>personaliztion increasesales</t>
  </si>
  <si>
    <t>ecommerce</t>
  </si>
  <si>
    <t>networkmarketing vitalizeone affiliatemarketing valentus relationshipmarketing vitaly attractionmarketing tennant socialmediamarketing vt onlinemarketing createyourownpath networkmarketinglifestyle inboundmarketing digitalmarketing directmarketing causemarke</t>
  </si>
  <si>
    <t>smmw19 relationshipmarketing</t>
  </si>
  <si>
    <t>vni vnipartners training relationshipmarketing businessbuilding prodovite</t>
  </si>
  <si>
    <t>marketingpodcast communitymanagement relationshipmarketing</t>
  </si>
  <si>
    <t>relationshipmarketing referalmarketing</t>
  </si>
  <si>
    <t>relationshipmarketing referalmarketing billdavis teamnimbus martinbrossman</t>
  </si>
  <si>
    <t>relationshipmarketing referralmarketing martinbrossman tracycotton</t>
  </si>
  <si>
    <t>coaching relationshipmarketing</t>
  </si>
  <si>
    <t>jamesandstacy relationshipmarketing freedomlifestyle thehappinessproject ownyourfuture momtrepreneur</t>
  </si>
  <si>
    <t>traveloutloud bettertogether jamesandstacy networkmarketing relationshipmarketing freedomlifestyle thehappinessproject ownyourfuture momtrepreneur</t>
  </si>
  <si>
    <t>barcelona spain bettertogether jamesandstacy ilovemyhusband networkmarketing relationshipmarketing freedomlifestyle thehappinessproject ownyourfuture momtrepreneur</t>
  </si>
  <si>
    <t>emueggs bettertogether jamesandstacy ilovemyhusband relationshipmarketing freedomlifestyle thehappinessproject ownyourfuture momtrepreneur</t>
  </si>
  <si>
    <t>smmw19 relationshipmarketing care buildrelationships</t>
  </si>
  <si>
    <t>relationshipmarketing chicago</t>
  </si>
  <si>
    <t>cbadawards craigmckimbizdev businessdevelopment bizdev networking relationshipmarketing sandiego sandiegoliving lifecoach</t>
  </si>
  <si>
    <t>craigmckimbizdev businessdevelopment bizdev networking relationshipmarketing sandiego sandiegoliving lasvegas vegas</t>
  </si>
  <si>
    <t>cbadawards craigmckimbizdev businessdevelopment bizdev networking relationshipmarketing sandiego sandiegoliving</t>
  </si>
  <si>
    <t>garyvee craigmckimbizdev businessdevelopment bizdev networking relationshipmarketing sandiego sandiegoliving lasvegas vegas lifecoach motivation</t>
  </si>
  <si>
    <t>craigmckimbizdev businessdevelopment bizdev networking relationshipmarketing sandiego sandiegoliving lasvegas vegas lifecoach motivation inspiration</t>
  </si>
  <si>
    <t>craigmckimbizdev businessdevelopment bizdev networking relationshipmarketing sandiego sandiegoliving lasvegas vegas lifecoach motivation</t>
  </si>
  <si>
    <t>craigmckimbizdev businessdevelopment bizdev networking relationshipmarketing sandiego sandiegoliving</t>
  </si>
  <si>
    <t>craigmckimbizdev businessdevelopment bizdev networking relationshipmarketing sandiego sandiegoliving lasvegas vegas lifecoach motivation inspiration love</t>
  </si>
  <si>
    <t>craigmckimbizdev businessdevelopment bizdev networking relationshipmarketing sandiego sandiegoliving lifecoach motivation inspiration love success coaching</t>
  </si>
  <si>
    <t>craigmckimbizdev businessdevelopment bizdev networking relationshipmarketing</t>
  </si>
  <si>
    <t>fridayfun relationshipmarketing</t>
  </si>
  <si>
    <t>whatinspiresme relationshipmarketing</t>
  </si>
  <si>
    <t>linkedinmarketing relationshipmarketing</t>
  </si>
  <si>
    <t>digitalmarketing relationshipmarketing linkedinmarketing</t>
  </si>
  <si>
    <t>publicspeaker digitalmarketing relationshipmarketing video freelancechat</t>
  </si>
  <si>
    <t>smwl19</t>
  </si>
  <si>
    <t>smwl19 relationshipmarketing business strategy</t>
  </si>
  <si>
    <t>relationshipmarketing buildrelationships smmw19 findyourtiara socialmedia smwl19</t>
  </si>
  <si>
    <t>cem relationshipmarketing smwl19</t>
  </si>
  <si>
    <t>smmw19 relationshipmarketing buildrelationships showcare</t>
  </si>
  <si>
    <t>relationshipmarketing twitersmarter</t>
  </si>
  <si>
    <t>digital360chat digital marketing social relationshipmarketing</t>
  </si>
  <si>
    <t>editing video relationshipmarketing nonprofits</t>
  </si>
  <si>
    <t>nonprofit marketing business workshop 4hcam2019 event relationshipmarketing volunteers sponsors</t>
  </si>
  <si>
    <t>relationshipmarketing brand community brandchat</t>
  </si>
  <si>
    <t>ecommerce automation relationshipmarketing startupchats</t>
  </si>
  <si>
    <t>brands digital relationshipmarketing youngbizchat</t>
  </si>
  <si>
    <t>success brand socialmedia content video business community relationshipmarketing</t>
  </si>
  <si>
    <t>digital relationships community relationshipmarketing</t>
  </si>
  <si>
    <t>https://pbs.twimg.com/media/D2rQeh_WsAA_vjQ.jpg</t>
  </si>
  <si>
    <t>https://pbs.twimg.com/media/D2q1dntWoAAb_xU.jpg</t>
  </si>
  <si>
    <t>https://pbs.twimg.com/media/D2wKLNyXQAImA6g.png</t>
  </si>
  <si>
    <t>https://pbs.twimg.com/media/D2xYUbbWkAAjZUu.jpg</t>
  </si>
  <si>
    <t>https://pbs.twimg.com/media/D2yUSOEU0AYiU_r.jpg</t>
  </si>
  <si>
    <t>https://pbs.twimg.com/media/D21z-r5XcAAlJkl.jpg</t>
  </si>
  <si>
    <t>https://pbs.twimg.com/ext_tw_video_thumb/1112107109754245125/pu/img/fULimstBv59TuJOt.jpg</t>
  </si>
  <si>
    <t>https://pbs.twimg.com/media/D3AIvkMX4AEkYfp.png</t>
  </si>
  <si>
    <t>https://pbs.twimg.com/media/D2xjhxgUcAAkMuq.jpg</t>
  </si>
  <si>
    <t>https://pbs.twimg.com/media/D3BAJC3W0AcF41i.jpg</t>
  </si>
  <si>
    <t>https://pbs.twimg.com/media/D3IVDPPWsAAJ7z-.jpg</t>
  </si>
  <si>
    <t>https://pbs.twimg.com/media/D2rKK6BX0AAdVx-.jpg</t>
  </si>
  <si>
    <t>https://pbs.twimg.com/media/D3D-3WwWsAESb_1.jpg</t>
  </si>
  <si>
    <t>https://pbs.twimg.com/media/D3H8bFrW4AEdB9Y.jpg</t>
  </si>
  <si>
    <t>https://pbs.twimg.com/media/D3PVJTSW0AEV3da.jpg</t>
  </si>
  <si>
    <t>https://pbs.twimg.com/media/D3PsyRJWkAANrAD.jpg</t>
  </si>
  <si>
    <t>https://pbs.twimg.com/media/D3QkieqX4AASlxI.jpg</t>
  </si>
  <si>
    <t>https://pbs.twimg.com/media/D2v14YBWwAAYsbs.jpg</t>
  </si>
  <si>
    <t>https://pbs.twimg.com/media/D3Jl3J1U0AEqCQZ.jpg</t>
  </si>
  <si>
    <t>https://pbs.twimg.com/media/D3T496YXkAARaAe.jpg</t>
  </si>
  <si>
    <t>https://pbs.twimg.com/media/D2wDl3XX4AUIB_9.jpg</t>
  </si>
  <si>
    <t>https://pbs.twimg.com/media/D3JzjWcW4AAUkxi.jpg</t>
  </si>
  <si>
    <t>https://pbs.twimg.com/media/D3UGz_TX4AAuxuL.jpg</t>
  </si>
  <si>
    <t>https://pbs.twimg.com/media/D3UiAgrWwAIEf2Z.jpg</t>
  </si>
  <si>
    <t>https://pbs.twimg.com/media/D3V5qJ7WsAAAJ8b.jpg</t>
  </si>
  <si>
    <t>https://pbs.twimg.com/media/D3XElexW0AAdHP4.jpg</t>
  </si>
  <si>
    <t>https://pbs.twimg.com/ext_tw_video_thumb/1111299393175605248/pu/img/FV7pVyabRJSqpqmb.jpg</t>
  </si>
  <si>
    <t>https://pbs.twimg.com/tweet_video_thumb/D2wpNq-W0AEYpzH.jpg</t>
  </si>
  <si>
    <t>https://pbs.twimg.com/media/D2xr9NdXcAAQ9Hu.jpg</t>
  </si>
  <si>
    <t>https://pbs.twimg.com/media/D24hXgxW0AAzq8l.jpg</t>
  </si>
  <si>
    <t>https://pbs.twimg.com/ext_tw_video_thumb/1113515649781968896/pu/img/T817q8TUQ3xuR2qw.jpg</t>
  </si>
  <si>
    <t>https://pbs.twimg.com/ext_tw_video_thumb/1111325389681577985/pu/img/I8dUKNHCxAJVu_2h.jpg</t>
  </si>
  <si>
    <t>https://pbs.twimg.com/media/D22t7aSWwAADhki.jpg</t>
  </si>
  <si>
    <t>https://pbs.twimg.com/tweet_video_thumb/D26diwQX0AA04s7.jpg</t>
  </si>
  <si>
    <t>https://pbs.twimg.com/ext_tw_video_thumb/1113463537135947777/pu/img/B6ke4nRb_IbObhhP.jpg</t>
  </si>
  <si>
    <t>https://pbs.twimg.com/ext_tw_video_thumb/1113473454739722240/pu/img/SEKvk2umLU28I51T.jpg</t>
  </si>
  <si>
    <t>https://pbs.twimg.com/tweet_video_thumb/D3Z62mQWsAQnoQm.jpg</t>
  </si>
  <si>
    <t>https://pbs.twimg.com/ext_tw_video_thumb/1112766185265864704/pu/img/Kvt7fF2CkEPOW9Mv.jpg</t>
  </si>
  <si>
    <t>https://pbs.twimg.com/ext_tw_video_thumb/1113183467326586881/pu/img/TkwAmnJzQhK2mB6x.jpg</t>
  </si>
  <si>
    <t>http://pbs.twimg.com/profile_images/453957601105965057/dC1cl5vF_normal.jpeg</t>
  </si>
  <si>
    <t>http://pbs.twimg.com/profile_images/848996095023734784/i99TQoco_normal.jpg</t>
  </si>
  <si>
    <t>http://pbs.twimg.com/profile_images/628304504237064192/KR3mdWe0_normal.jpg</t>
  </si>
  <si>
    <t>http://pbs.twimg.com/profile_images/1107092878919155713/8VHY0CeH_normal.jpg</t>
  </si>
  <si>
    <t>http://pbs.twimg.com/profile_images/378800000245343726/cd52534c1997b4b189d514989105f966_normal.jpeg</t>
  </si>
  <si>
    <t>http://pbs.twimg.com/profile_images/871701157810290688/6FjTWigC_normal.jpg</t>
  </si>
  <si>
    <t>http://pbs.twimg.com/profile_images/1015033243056459778/xDLbxc1h_normal.jpg</t>
  </si>
  <si>
    <t>http://pbs.twimg.com/profile_images/916812821236555776/cWuz9ZQW_normal.jpg</t>
  </si>
  <si>
    <t>http://pbs.twimg.com/profile_images/1110642023126716418/Ckj2ngbk_normal.png</t>
  </si>
  <si>
    <t>http://pbs.twimg.com/profile_images/648787278807072768/nV4W1vaU_normal.jpg</t>
  </si>
  <si>
    <t>http://pbs.twimg.com/profile_images/652895878215131137/iV1MmzXi_normal.jpg</t>
  </si>
  <si>
    <t>http://pbs.twimg.com/profile_images/757984876645720064/yhajiVam_normal.jpg</t>
  </si>
  <si>
    <t>http://pbs.twimg.com/profile_images/784430345332621312/kNSp2k0Z_normal.jpg</t>
  </si>
  <si>
    <t>http://abs.twimg.com/sticky/default_profile_images/default_profile_normal.png</t>
  </si>
  <si>
    <t>http://pbs.twimg.com/profile_images/1022525570276569089/Nfgma1a8_normal.jpg</t>
  </si>
  <si>
    <t>http://pbs.twimg.com/profile_images/644902646415933440/VQtnXIWu_normal.jpg</t>
  </si>
  <si>
    <t>http://pbs.twimg.com/profile_images/1081364741531029509/NbzzGKR0_normal.jpg</t>
  </si>
  <si>
    <t>http://pbs.twimg.com/profile_images/678256691113275393/6AWqYOay_normal.jpg</t>
  </si>
  <si>
    <t>http://pbs.twimg.com/profile_images/671054822892838912/fR39H74l_normal.png</t>
  </si>
  <si>
    <t>http://pbs.twimg.com/profile_images/678294824726999040/W3SZJgeX_normal.jpg</t>
  </si>
  <si>
    <t>http://pbs.twimg.com/profile_images/743365640820396032/6zaua3cZ_normal.jpg</t>
  </si>
  <si>
    <t>http://pbs.twimg.com/profile_images/996822214610767874/KFYxQpUk_normal.jpg</t>
  </si>
  <si>
    <t>http://pbs.twimg.com/profile_images/1103606043588874240/iHrR-UDL_normal.jpg</t>
  </si>
  <si>
    <t>http://pbs.twimg.com/profile_images/642851457687928832/5OCwR21Q_normal.jpg</t>
  </si>
  <si>
    <t>http://pbs.twimg.com/profile_images/1107267402423767040/xAAP__-Q_normal.jpg</t>
  </si>
  <si>
    <t>http://pbs.twimg.com/profile_images/741117725444083712/Kegiceaf_normal.jpg</t>
  </si>
  <si>
    <t>http://pbs.twimg.com/profile_images/754439130675810304/G8_87Zo__normal.jpg</t>
  </si>
  <si>
    <t>http://pbs.twimg.com/profile_images/710953063482130433/2xfJNwmR_normal.jpg</t>
  </si>
  <si>
    <t>http://pbs.twimg.com/profile_images/1081469011651637248/tOEza-nY_normal.png</t>
  </si>
  <si>
    <t>http://pbs.twimg.com/profile_images/1076390533591781376/TKqfOoKg_normal.jpg</t>
  </si>
  <si>
    <t>http://pbs.twimg.com/profile_images/1033645456306458624/K7uIEHSL_normal.jpg</t>
  </si>
  <si>
    <t>http://pbs.twimg.com/profile_images/730142233480015872/Rpqksare_normal.jpg</t>
  </si>
  <si>
    <t>http://pbs.twimg.com/profile_images/59909427/doesthisblogsitemakemywalletlookfat-mini_normal.jpg</t>
  </si>
  <si>
    <t>http://pbs.twimg.com/profile_images/949667506771382272/Kt-s3th1_normal.jpg</t>
  </si>
  <si>
    <t>http://pbs.twimg.com/profile_images/685539053115056129/QCsGDvdm_normal.jpg</t>
  </si>
  <si>
    <t>http://pbs.twimg.com/profile_images/2947229740/69035f67ec9af5dbaf979f0e1b7021b3_normal.jpeg</t>
  </si>
  <si>
    <t>http://pbs.twimg.com/profile_images/1109857927794311168/y-bUcOCg_normal.png</t>
  </si>
  <si>
    <t>http://pbs.twimg.com/profile_images/1099521964408897536/LagM2SXx_normal.jpg</t>
  </si>
  <si>
    <t>http://pbs.twimg.com/profile_images/780423629473546241/9BjyjaKZ_normal.jpg</t>
  </si>
  <si>
    <t>http://pbs.twimg.com/profile_images/917625925688315905/zASbkd_f_normal.jpg</t>
  </si>
  <si>
    <t>http://pbs.twimg.com/profile_images/1067496370389438465/Yl5sUbQF_normal.jpg</t>
  </si>
  <si>
    <t>http://pbs.twimg.com/profile_images/1044064116858597376/9LebCHQP_normal.jpg</t>
  </si>
  <si>
    <t>http://pbs.twimg.com/profile_images/1094237000541110274/k8grhY-1_normal.jpg</t>
  </si>
  <si>
    <t>http://pbs.twimg.com/profile_images/981878483453403137/czL8DQ5D_normal.jpg</t>
  </si>
  <si>
    <t>http://pbs.twimg.com/profile_images/1101205487838584832/8kG-fYO2_normal.jpg</t>
  </si>
  <si>
    <t>http://pbs.twimg.com/profile_images/714879912516198400/4bDHXeKY_normal.jpg</t>
  </si>
  <si>
    <t>http://pbs.twimg.com/profile_images/1094464519429152768/Jr6Rr-Ak_normal.jpg</t>
  </si>
  <si>
    <t>http://pbs.twimg.com/profile_images/958017150316351489/SYORuOIa_normal.jpg</t>
  </si>
  <si>
    <t>http://pbs.twimg.com/profile_images/892131141204942848/ipSHUsUj_normal.jpg</t>
  </si>
  <si>
    <t>http://pbs.twimg.com/profile_images/1118743237/jac_arms_folded_normal.jpg</t>
  </si>
  <si>
    <t>http://pbs.twimg.com/profile_images/1080180641394802691/Zw_XepF7_normal.jpg</t>
  </si>
  <si>
    <t>http://pbs.twimg.com/profile_images/916966647394684928/7XjxP3Nj_normal.jpg</t>
  </si>
  <si>
    <t>http://pbs.twimg.com/profile_images/1017154984771801089/GirUN66D_normal.jpg</t>
  </si>
  <si>
    <t>http://pbs.twimg.com/profile_images/991043512954245127/O2Et8QTV_normal.jpg</t>
  </si>
  <si>
    <t>http://pbs.twimg.com/profile_images/680276382375514112/hbpc4OLB_normal.jpg</t>
  </si>
  <si>
    <t>http://pbs.twimg.com/profile_images/877223098361159680/fm-JkDCC_normal.jpg</t>
  </si>
  <si>
    <t>http://pbs.twimg.com/profile_images/793555720805289985/GD1FncNo_normal.jpg</t>
  </si>
  <si>
    <t>http://pbs.twimg.com/profile_images/776609836737802240/jhynuYIG_normal.jpg</t>
  </si>
  <si>
    <t>http://pbs.twimg.com/profile_images/490883464434946049/HBLzC50e_normal.jpeg</t>
  </si>
  <si>
    <t>http://pbs.twimg.com/profile_images/884559897878302720/IWZmTla5_normal.jpg</t>
  </si>
  <si>
    <t>http://pbs.twimg.com/profile_images/1111314785298247685/tCG7273m_normal.jpg</t>
  </si>
  <si>
    <t>http://pbs.twimg.com/profile_images/994319408947449856/ScQPPPOP_normal.jpg</t>
  </si>
  <si>
    <t>http://pbs.twimg.com/profile_images/958446524907782144/pJLF79nv_normal.jpg</t>
  </si>
  <si>
    <t>https://twitter.com/#!/jethanibharat/status/1110787447162617856</t>
  </si>
  <si>
    <t>https://twitter.com/#!/coremarketing/status/1110929483828215810</t>
  </si>
  <si>
    <t>https://twitter.com/#!/mybeachmoney/status/1110899779851243520</t>
  </si>
  <si>
    <t>https://twitter.com/#!/mybeachmoney/status/1110977588262899712</t>
  </si>
  <si>
    <t>https://twitter.com/#!/ilkaflood/status/1110985670086942720</t>
  </si>
  <si>
    <t>https://twitter.com/#!/brio_marketing/status/1111021114388611073</t>
  </si>
  <si>
    <t>https://twitter.com/#!/erikseifert/status/1111238155536076803</t>
  </si>
  <si>
    <t>https://twitter.com/#!/asentivindia/status/1111250265779458048</t>
  </si>
  <si>
    <t>https://twitter.com/#!/22agency/status/1111274397422272515</t>
  </si>
  <si>
    <t>https://twitter.com/#!/bkcustomdesigns/status/1013873443979317248</t>
  </si>
  <si>
    <t>https://twitter.com/#!/bkcustomdesigns/status/1111339425802477569</t>
  </si>
  <si>
    <t>https://twitter.com/#!/craighoffman11/status/1111382941010026497</t>
  </si>
  <si>
    <t>https://twitter.com/#!/mike_allton/status/1111383208812175360</t>
  </si>
  <si>
    <t>https://twitter.com/#!/stonehampress/status/1111399025012412417</t>
  </si>
  <si>
    <t>https://twitter.com/#!/myfoodfantasy69/status/1111377875695853568</t>
  </si>
  <si>
    <t>https://twitter.com/#!/myfoodfantasy69/status/1111393239465160704</t>
  </si>
  <si>
    <t>https://twitter.com/#!/myfoodfantasy69/status/1111404366081069057</t>
  </si>
  <si>
    <t>https://twitter.com/#!/kandasrodarte/status/1111360317978746880</t>
  </si>
  <si>
    <t>https://twitter.com/#!/kandasrodarte/status/1111426251145637888</t>
  </si>
  <si>
    <t>https://twitter.com/#!/smoothsale/status/1111429250853134339</t>
  </si>
  <si>
    <t>https://twitter.com/#!/abdellawani/status/1111523037785006080</t>
  </si>
  <si>
    <t>https://twitter.com/#!/madina280469/status/1111573128046669825</t>
  </si>
  <si>
    <t>https://twitter.com/#!/debcomanwriting/status/1111672583194320896</t>
  </si>
  <si>
    <t>https://twitter.com/#!/wfhwstacey/status/1111709214391627776</t>
  </si>
  <si>
    <t>https://twitter.com/#!/b7_design/status/1111743209208774656</t>
  </si>
  <si>
    <t>https://twitter.com/#!/b7_design/status/1111743346354151425</t>
  </si>
  <si>
    <t>https://twitter.com/#!/careerbarn/status/1111744503545819136</t>
  </si>
  <si>
    <t>https://twitter.com/#!/berndog777/status/1111745500275986434</t>
  </si>
  <si>
    <t>https://twitter.com/#!/sportsplaypolls/status/1111746556703793154</t>
  </si>
  <si>
    <t>https://twitter.com/#!/brookiebeetle/status/1111747268334546945</t>
  </si>
  <si>
    <t>https://twitter.com/#!/ross_quintana/status/1005434693494411265</t>
  </si>
  <si>
    <t>https://twitter.com/#!/ross_quintana/status/1111976692145360897</t>
  </si>
  <si>
    <t>https://twitter.com/#!/lentremetteuse/status/1111981927584681985</t>
  </si>
  <si>
    <t>https://twitter.com/#!/ageless_2u/status/1110967565990461440</t>
  </si>
  <si>
    <t>https://twitter.com/#!/ageless_2u/status/1111518428576268288</t>
  </si>
  <si>
    <t>https://twitter.com/#!/ageless_2u/status/1112036510524690433</t>
  </si>
  <si>
    <t>https://twitter.com/#!/dianecschroder/status/1112107132126748673</t>
  </si>
  <si>
    <t>https://twitter.com/#!/karenyankovich/status/1112398723177422849</t>
  </si>
  <si>
    <t>https://twitter.com/#!/dynamicfrize/status/1111151104425934848</t>
  </si>
  <si>
    <t>https://twitter.com/#!/dynamicfrize/status/1112402364202434562</t>
  </si>
  <si>
    <t>https://twitter.com/#!/edgekonnect/status/1112403470135496705</t>
  </si>
  <si>
    <t>https://twitter.com/#!/relatingonline/status/1111372642420813825</t>
  </si>
  <si>
    <t>https://twitter.com/#!/relatingonline/status/1112459634051301377</t>
  </si>
  <si>
    <t>https://twitter.com/#!/charlesfrize/status/1110055413972721665</t>
  </si>
  <si>
    <t>https://twitter.com/#!/charlesfrize/status/1110403055382642689</t>
  </si>
  <si>
    <t>https://twitter.com/#!/charlesfrize/status/1111377096083804161</t>
  </si>
  <si>
    <t>https://twitter.com/#!/charlesfrize/status/1112396362467942403</t>
  </si>
  <si>
    <t>https://twitter.com/#!/charlesfrize/status/1112487527926120453</t>
  </si>
  <si>
    <t>https://twitter.com/#!/bubbles4tw/status/1112494282596859904</t>
  </si>
  <si>
    <t>https://twitter.com/#!/morweborg/status/1112764829884956672</t>
  </si>
  <si>
    <t>https://twitter.com/#!/fadanconsultant/status/1112766897056088064</t>
  </si>
  <si>
    <t>https://twitter.com/#!/niczthename/status/1112872524747063296</t>
  </si>
  <si>
    <t>https://twitter.com/#!/pardoe_ai/status/1112955886190977024</t>
  </si>
  <si>
    <t>https://twitter.com/#!/themylanfocus/status/1112975205100675072</t>
  </si>
  <si>
    <t>https://twitter.com/#!/javi99garcia/status/1113008266907455488</t>
  </si>
  <si>
    <t>https://twitter.com/#!/wpblogsites/status/1113096246892228608</t>
  </si>
  <si>
    <t>https://twitter.com/#!/fan_saves/status/1113102453589794816</t>
  </si>
  <si>
    <t>https://twitter.com/#!/4hontario/status/1113111483607547904</t>
  </si>
  <si>
    <t>https://twitter.com/#!/gambinredon/status/1113397449899630592</t>
  </si>
  <si>
    <t>https://twitter.com/#!/allthesocial/status/1113448588338585601</t>
  </si>
  <si>
    <t>https://twitter.com/#!/breepalm/status/1113464338180976642</t>
  </si>
  <si>
    <t>https://twitter.com/#!/civalueinfo/status/1110922703027007490</t>
  </si>
  <si>
    <t>https://twitter.com/#!/civalueinfo/status/1112669438728458240</t>
  </si>
  <si>
    <t>https://twitter.com/#!/civalueinfo/status/1112948281880072192</t>
  </si>
  <si>
    <t>https://twitter.com/#!/civalueinfo/status/1113467996385751040</t>
  </si>
  <si>
    <t>https://twitter.com/#!/foodmfguk/status/1110926376234815488</t>
  </si>
  <si>
    <t>https://twitter.com/#!/foodmfguk/status/1113470602713739264</t>
  </si>
  <si>
    <t>https://twitter.com/#!/planitoutsrcing/status/1113474062100193280</t>
  </si>
  <si>
    <t>https://twitter.com/#!/jade_a_consult/status/1113474152147480576</t>
  </si>
  <si>
    <t>https://twitter.com/#!/mikefallat/status/1113474402711146497</t>
  </si>
  <si>
    <t>https://twitter.com/#!/vitalizeone/status/1113493882443108353</t>
  </si>
  <si>
    <t>https://twitter.com/#!/blondepreneur/status/1113495790406774784</t>
  </si>
  <si>
    <t>https://twitter.com/#!/mike_gingerich/status/1113530867186425856</t>
  </si>
  <si>
    <t>https://twitter.com/#!/kandreawade/status/1113555226693443587</t>
  </si>
  <si>
    <t>https://twitter.com/#!/taylorsmendoza1/status/1113571963010596869</t>
  </si>
  <si>
    <t>https://twitter.com/#!/prodovite/status/1111252083494305792</t>
  </si>
  <si>
    <t>https://twitter.com/#!/prodovite/status/1113064058129772544</t>
  </si>
  <si>
    <t>https://twitter.com/#!/prodovite/status/1113788751766069248</t>
  </si>
  <si>
    <t>https://twitter.com/#!/victorynhq/status/1111267158368178176</t>
  </si>
  <si>
    <t>https://twitter.com/#!/victorynhq/status/1113079110782345220</t>
  </si>
  <si>
    <t>https://twitter.com/#!/victorynhq/status/1113803974661083136</t>
  </si>
  <si>
    <t>https://twitter.com/#!/nowmg/status/1111496622620491776</t>
  </si>
  <si>
    <t>https://twitter.com/#!/nowmg/status/1113833891448655872</t>
  </si>
  <si>
    <t>https://twitter.com/#!/jencoleict/status/1112760461022375936</t>
  </si>
  <si>
    <t>https://twitter.com/#!/roberts_ben_m/status/1113544648654491655</t>
  </si>
  <si>
    <t>https://twitter.com/#!/makeamarketer/status/1113897036850458625</t>
  </si>
  <si>
    <t>https://twitter.com/#!/teamnimbus/status/1113520198223572994</t>
  </si>
  <si>
    <t>https://twitter.com/#!/martinbrossman/status/1113511903815507968</t>
  </si>
  <si>
    <t>https://twitter.com/#!/tracylcotton/status/1113829054938001408</t>
  </si>
  <si>
    <t>https://twitter.com/#!/martinbrossman/status/1113800849099304960</t>
  </si>
  <si>
    <t>https://twitter.com/#!/martinbrossman/status/1113930250256359424</t>
  </si>
  <si>
    <t>https://twitter.com/#!/commonscentsmom/status/1111661635574218752</t>
  </si>
  <si>
    <t>https://twitter.com/#!/commonscentsmom/status/1112503259271327744</t>
  </si>
  <si>
    <t>https://twitter.com/#!/commonscentsmom/status/1113089479953338368</t>
  </si>
  <si>
    <t>https://twitter.com/#!/commonscentsmom/status/1113932443730481152</t>
  </si>
  <si>
    <t>https://twitter.com/#!/jessikaphillips/status/1110984769335164933</t>
  </si>
  <si>
    <t>https://twitter.com/#!/makeamarketer/status/1112548876257366017</t>
  </si>
  <si>
    <t>https://twitter.com/#!/jessikaphillips/status/1111309543110254592</t>
  </si>
  <si>
    <t>https://twitter.com/#!/jessikaphillips/status/1113251896599429120</t>
  </si>
  <si>
    <t>https://twitter.com/#!/mrleonardkim/status/1113253228768952320</t>
  </si>
  <si>
    <t>https://twitter.com/#!/jessikaphillips/status/1113928029150093313</t>
  </si>
  <si>
    <t>https://twitter.com/#!/sms_summit/status/1114022954247921664</t>
  </si>
  <si>
    <t>https://twitter.com/#!/jessikaphillips/status/1114012635140382720</t>
  </si>
  <si>
    <t>https://twitter.com/#!/jessikaphillips/status/1114184583770189825</t>
  </si>
  <si>
    <t>https://twitter.com/#!/nimble/status/1113573255040737285</t>
  </si>
  <si>
    <t>https://twitter.com/#!/craigmckimbd/status/1113895487499841536</t>
  </si>
  <si>
    <t>https://twitter.com/#!/craigmckimbd/status/1113902514380918784</t>
  </si>
  <si>
    <t>https://twitter.com/#!/craigmckimbd/status/1114194139552174080</t>
  </si>
  <si>
    <t>https://twitter.com/#!/craigmckimbd/status/1112718682688548870</t>
  </si>
  <si>
    <t>https://twitter.com/#!/craigmckimbd/status/1112893368357416962</t>
  </si>
  <si>
    <t>https://twitter.com/#!/craigmckimbd/status/1113080573545807872</t>
  </si>
  <si>
    <t>https://twitter.com/#!/craigmckimbd/status/1113215739966758915</t>
  </si>
  <si>
    <t>https://twitter.com/#!/craigmckimbd/status/1113471126913654791</t>
  </si>
  <si>
    <t>https://twitter.com/#!/craigmckimbd/status/1113829990179545088</t>
  </si>
  <si>
    <t>https://twitter.com/#!/craigmckimbd/status/1113878311900520449</t>
  </si>
  <si>
    <t>https://twitter.com/#!/craigmckimbd/status/1113915564282368000</t>
  </si>
  <si>
    <t>https://twitter.com/#!/craigmckimbd/status/1114015897839005698</t>
  </si>
  <si>
    <t>https://twitter.com/#!/annieroseinc/status/1110938568367570946</t>
  </si>
  <si>
    <t>https://twitter.com/#!/annieroseinc/status/1111313750248742912</t>
  </si>
  <si>
    <t>https://twitter.com/#!/annieroseinc/status/1111680125869780992</t>
  </si>
  <si>
    <t>https://twitter.com/#!/annieroseinc/status/1111689435253362688</t>
  </si>
  <si>
    <t>https://twitter.com/#!/annieroseinc/status/1112037525801992192</t>
  </si>
  <si>
    <t>https://twitter.com/#!/annieroseinc/status/1114186246970957832</t>
  </si>
  <si>
    <t>https://twitter.com/#!/annieroseinc/status/1114196086237749248</t>
  </si>
  <si>
    <t>https://twitter.com/#!/mllnnlmotivator/status/1111299620431384577</t>
  </si>
  <si>
    <t>https://twitter.com/#!/eggwhisk/status/1111314160015589377</t>
  </si>
  <si>
    <t>https://twitter.com/#!/mllnnlmotivator/status/1111308647844462593</t>
  </si>
  <si>
    <t>https://twitter.com/#!/maykingtea/status/1111615899818213381</t>
  </si>
  <si>
    <t>https://twitter.com/#!/jessikaphillips/status/1111381936679747584</t>
  </si>
  <si>
    <t>https://twitter.com/#!/jessikaphillips/status/1111862851508015104</t>
  </si>
  <si>
    <t>https://twitter.com/#!/jessikaphillips/status/1113515809215848449</t>
  </si>
  <si>
    <t>https://twitter.com/#!/mllnnlmotivator/status/1111325739423543296</t>
  </si>
  <si>
    <t>https://twitter.com/#!/b2the7/status/1111324778483380230</t>
  </si>
  <si>
    <t>https://twitter.com/#!/b2the7/status/1111735961514401793</t>
  </si>
  <si>
    <t>https://twitter.com/#!/b2the7/status/1111736432907952128</t>
  </si>
  <si>
    <t>https://twitter.com/#!/mllnnlmotivator/status/1111999387738300416</t>
  </si>
  <si>
    <t>https://twitter.com/#!/mllnnlmotivator/status/1112042541044695041</t>
  </si>
  <si>
    <t>https://twitter.com/#!/mllnnlmotivator/status/1113464192202309635</t>
  </si>
  <si>
    <t>https://twitter.com/#!/mllnnlmotivator/status/1113473727113703424</t>
  </si>
  <si>
    <t>https://twitter.com/#!/mllnnlmotivator/status/1114213057914392578</t>
  </si>
  <si>
    <t>https://twitter.com/#!/mllnnlmotivator/status/1112766635901927425</t>
  </si>
  <si>
    <t>https://twitter.com/#!/mllnnlmotivator/status/1113183729198006273</t>
  </si>
  <si>
    <t>1110787447162617856</t>
  </si>
  <si>
    <t>1110929483828215810</t>
  </si>
  <si>
    <t>1110899779851243520</t>
  </si>
  <si>
    <t>1110977588262899712</t>
  </si>
  <si>
    <t>1110985670086942720</t>
  </si>
  <si>
    <t>1111021114388611073</t>
  </si>
  <si>
    <t>1111238155536076803</t>
  </si>
  <si>
    <t>1111250265779458048</t>
  </si>
  <si>
    <t>1111274397422272515</t>
  </si>
  <si>
    <t>1013873443979317248</t>
  </si>
  <si>
    <t>1111339425802477569</t>
  </si>
  <si>
    <t>1111382941010026497</t>
  </si>
  <si>
    <t>1111383208812175360</t>
  </si>
  <si>
    <t>1111399025012412417</t>
  </si>
  <si>
    <t>1111377875695853568</t>
  </si>
  <si>
    <t>1111393239465160704</t>
  </si>
  <si>
    <t>1111404366081069057</t>
  </si>
  <si>
    <t>1111360317978746880</t>
  </si>
  <si>
    <t>1111426251145637888</t>
  </si>
  <si>
    <t>1111429250853134339</t>
  </si>
  <si>
    <t>1111523037785006080</t>
  </si>
  <si>
    <t>1111573128046669825</t>
  </si>
  <si>
    <t>1111672583194320896</t>
  </si>
  <si>
    <t>1111709214391627776</t>
  </si>
  <si>
    <t>1111743209208774656</t>
  </si>
  <si>
    <t>1111743346354151425</t>
  </si>
  <si>
    <t>1111744503545819136</t>
  </si>
  <si>
    <t>1111745500275986434</t>
  </si>
  <si>
    <t>1111746556703793154</t>
  </si>
  <si>
    <t>1111747268334546945</t>
  </si>
  <si>
    <t>1005434693494411265</t>
  </si>
  <si>
    <t>1111976692145360897</t>
  </si>
  <si>
    <t>1111981927584681985</t>
  </si>
  <si>
    <t>1110967565990461440</t>
  </si>
  <si>
    <t>1111518428576268288</t>
  </si>
  <si>
    <t>1112036510524690433</t>
  </si>
  <si>
    <t>1112107132126748673</t>
  </si>
  <si>
    <t>1112398723177422849</t>
  </si>
  <si>
    <t>1111151104425934848</t>
  </si>
  <si>
    <t>1112402364202434562</t>
  </si>
  <si>
    <t>1112403470135496705</t>
  </si>
  <si>
    <t>1111372642420813825</t>
  </si>
  <si>
    <t>1112459634051301377</t>
  </si>
  <si>
    <t>1110055413972721665</t>
  </si>
  <si>
    <t>1110403055382642689</t>
  </si>
  <si>
    <t>1111377096083804161</t>
  </si>
  <si>
    <t>1112396362467942403</t>
  </si>
  <si>
    <t>1112487527926120453</t>
  </si>
  <si>
    <t>1112494282596859904</t>
  </si>
  <si>
    <t>1112764829884956672</t>
  </si>
  <si>
    <t>1112766897056088064</t>
  </si>
  <si>
    <t>1112872524747063296</t>
  </si>
  <si>
    <t>1112955886190977024</t>
  </si>
  <si>
    <t>1112975205100675072</t>
  </si>
  <si>
    <t>1113008266907455488</t>
  </si>
  <si>
    <t>1113096246892228608</t>
  </si>
  <si>
    <t>1113102453589794816</t>
  </si>
  <si>
    <t>1113111483607547904</t>
  </si>
  <si>
    <t>1113397449899630592</t>
  </si>
  <si>
    <t>1113448588338585601</t>
  </si>
  <si>
    <t>1113464338180976642</t>
  </si>
  <si>
    <t>1110922703027007490</t>
  </si>
  <si>
    <t>1112669438728458240</t>
  </si>
  <si>
    <t>1112948281880072192</t>
  </si>
  <si>
    <t>1113467996385751040</t>
  </si>
  <si>
    <t>1110926376234815488</t>
  </si>
  <si>
    <t>1113470602713739264</t>
  </si>
  <si>
    <t>1113474062100193280</t>
  </si>
  <si>
    <t>1113474152147480576</t>
  </si>
  <si>
    <t>1113474402711146497</t>
  </si>
  <si>
    <t>1113493882443108353</t>
  </si>
  <si>
    <t>1113495790406774784</t>
  </si>
  <si>
    <t>1113530867186425856</t>
  </si>
  <si>
    <t>1113555226693443587</t>
  </si>
  <si>
    <t>1113571963010596869</t>
  </si>
  <si>
    <t>1111252083494305792</t>
  </si>
  <si>
    <t>1113064058129772544</t>
  </si>
  <si>
    <t>1113788751766069248</t>
  </si>
  <si>
    <t>1111267158368178176</t>
  </si>
  <si>
    <t>1113079110782345220</t>
  </si>
  <si>
    <t>1113803974661083136</t>
  </si>
  <si>
    <t>1111496622620491776</t>
  </si>
  <si>
    <t>1113833891448655872</t>
  </si>
  <si>
    <t>1112760461022375936</t>
  </si>
  <si>
    <t>1113544648654491655</t>
  </si>
  <si>
    <t>1113897036850458625</t>
  </si>
  <si>
    <t>1113520198223572994</t>
  </si>
  <si>
    <t>1113511903815507968</t>
  </si>
  <si>
    <t>1113829054938001408</t>
  </si>
  <si>
    <t>1113800849099304960</t>
  </si>
  <si>
    <t>1113930250256359424</t>
  </si>
  <si>
    <t>1111661635574218752</t>
  </si>
  <si>
    <t>1112503259271327744</t>
  </si>
  <si>
    <t>1113089479953338368</t>
  </si>
  <si>
    <t>1113932443730481152</t>
  </si>
  <si>
    <t>1110984769335164933</t>
  </si>
  <si>
    <t>1112548876257366017</t>
  </si>
  <si>
    <t>1111309543110254592</t>
  </si>
  <si>
    <t>1113251896599429120</t>
  </si>
  <si>
    <t>1113253228768952320</t>
  </si>
  <si>
    <t>1113928029150093313</t>
  </si>
  <si>
    <t>1114022954247921664</t>
  </si>
  <si>
    <t>1114012635140382720</t>
  </si>
  <si>
    <t>1114184583770189825</t>
  </si>
  <si>
    <t>1113573255040737285</t>
  </si>
  <si>
    <t>1113895487499841536</t>
  </si>
  <si>
    <t>1113902514380918784</t>
  </si>
  <si>
    <t>1114194139552174080</t>
  </si>
  <si>
    <t>1112718682688548870</t>
  </si>
  <si>
    <t>1112893368357416962</t>
  </si>
  <si>
    <t>1113080573545807872</t>
  </si>
  <si>
    <t>1113215739966758915</t>
  </si>
  <si>
    <t>1113471126913654791</t>
  </si>
  <si>
    <t>1113829990179545088</t>
  </si>
  <si>
    <t>1113878311900520449</t>
  </si>
  <si>
    <t>1113915564282368000</t>
  </si>
  <si>
    <t>1114015897839005698</t>
  </si>
  <si>
    <t>1110938568367570946</t>
  </si>
  <si>
    <t>1111313750248742912</t>
  </si>
  <si>
    <t>1111680125869780992</t>
  </si>
  <si>
    <t>1111689435253362688</t>
  </si>
  <si>
    <t>1112037525801992192</t>
  </si>
  <si>
    <t>1114186246970957832</t>
  </si>
  <si>
    <t>1114196086237749248</t>
  </si>
  <si>
    <t>1111299620431384577</t>
  </si>
  <si>
    <t>1111314160015589377</t>
  </si>
  <si>
    <t>1111308647844462593</t>
  </si>
  <si>
    <t>1111615899818213381</t>
  </si>
  <si>
    <t>1111381936679747584</t>
  </si>
  <si>
    <t>1111862851508015104</t>
  </si>
  <si>
    <t>1113515809215848449</t>
  </si>
  <si>
    <t>1111325739423543296</t>
  </si>
  <si>
    <t>1111324778483380230</t>
  </si>
  <si>
    <t>1111735961514401793</t>
  </si>
  <si>
    <t>1111736432907952128</t>
  </si>
  <si>
    <t>1111999387738300416</t>
  </si>
  <si>
    <t>1112042541044695041</t>
  </si>
  <si>
    <t>1113464192202309635</t>
  </si>
  <si>
    <t>1113473727113703424</t>
  </si>
  <si>
    <t>1114213057914392578</t>
  </si>
  <si>
    <t>1112766635901927425</t>
  </si>
  <si>
    <t>1113183729198006273</t>
  </si>
  <si>
    <t>1110962733560651776</t>
  </si>
  <si>
    <t>1113251452745424896</t>
  </si>
  <si>
    <t>1113919741586837504</t>
  </si>
  <si>
    <t>1114178999788417024</t>
  </si>
  <si>
    <t>1111298696547913728</t>
  </si>
  <si>
    <t>1111307591437746177</t>
  </si>
  <si>
    <t>1111324396470394885</t>
  </si>
  <si>
    <t>1113462971496325120</t>
  </si>
  <si>
    <t>1113472507808501760</t>
  </si>
  <si>
    <t>1114212289735823365</t>
  </si>
  <si>
    <t/>
  </si>
  <si>
    <t>25863030</t>
  </si>
  <si>
    <t>2154802629</t>
  </si>
  <si>
    <t>12160482</t>
  </si>
  <si>
    <t>944287250</t>
  </si>
  <si>
    <t>28384075</t>
  </si>
  <si>
    <t>54977849</t>
  </si>
  <si>
    <t>3988196303</t>
  </si>
  <si>
    <t>2717945611</t>
  </si>
  <si>
    <t>291332154</t>
  </si>
  <si>
    <t>1103067167216549893</t>
  </si>
  <si>
    <t>en</t>
  </si>
  <si>
    <t>und</t>
  </si>
  <si>
    <t>fr</t>
  </si>
  <si>
    <t>1110606112213094401</t>
  </si>
  <si>
    <t>1112745451659411456</t>
  </si>
  <si>
    <t>Instagram</t>
  </si>
  <si>
    <t xml:space="preserve">Social Media Publisher App </t>
  </si>
  <si>
    <t>Buffer</t>
  </si>
  <si>
    <t>Twitter Web Client</t>
  </si>
  <si>
    <t>Twitter for Android</t>
  </si>
  <si>
    <t>LinkedIn</t>
  </si>
  <si>
    <t>SocialBee.io</t>
  </si>
  <si>
    <t>SocialBee.io v2</t>
  </si>
  <si>
    <t>Twitter for iPhone</t>
  </si>
  <si>
    <t>Twitter Web App</t>
  </si>
  <si>
    <t>SmarterQueue</t>
  </si>
  <si>
    <t>Ripl App</t>
  </si>
  <si>
    <t>SocialOomph</t>
  </si>
  <si>
    <t>Hootsuite Inc.</t>
  </si>
  <si>
    <t>Facebook</t>
  </si>
  <si>
    <t>Bubble For Twitter</t>
  </si>
  <si>
    <t>Sprout Social</t>
  </si>
  <si>
    <t>Fadan website</t>
  </si>
  <si>
    <t>china land developer</t>
  </si>
  <si>
    <t>TweetDeck</t>
  </si>
  <si>
    <t>Retweet Tweets</t>
  </si>
  <si>
    <t>IFTTT</t>
  </si>
  <si>
    <t>Retweet</t>
  </si>
  <si>
    <t>-97.5349059,37.562483 
-97.152924,37.562483 
-97.152924,37.80531 
-97.5349059,37.80531</t>
  </si>
  <si>
    <t>-84.21664,40.767243 
-84.181568,40.767243 
-84.181568,40.797427 
-84.21664,40.797427</t>
  </si>
  <si>
    <t>-84.215102,40.687562 
-84.012941,40.687562 
-84.012941,40.817349 
-84.215102,40.817349</t>
  </si>
  <si>
    <t>-85.847503,38.108678 
-85.597188,38.108678 
-85.597188,38.282432 
-85.847503,38.282432</t>
  </si>
  <si>
    <t>-89.57151,36.497129 
-81.964971,36.497129 
-81.964971,39.147359 
-89.57151,39.147359</t>
  </si>
  <si>
    <t>United States</t>
  </si>
  <si>
    <t>US</t>
  </si>
  <si>
    <t>Wichita, KS</t>
  </si>
  <si>
    <t>Elida, OH</t>
  </si>
  <si>
    <t>Lima, OH</t>
  </si>
  <si>
    <t>Louisville, KY</t>
  </si>
  <si>
    <t>Kentucky, USA</t>
  </si>
  <si>
    <t>1661ada9b2b18024</t>
  </si>
  <si>
    <t>d9b1a8780fc61ff7</t>
  </si>
  <si>
    <t>6b1aa33507f2e472</t>
  </si>
  <si>
    <t>095534ad3107e0e6</t>
  </si>
  <si>
    <t>6ffcf3b0b904bbcb</t>
  </si>
  <si>
    <t>Wichita</t>
  </si>
  <si>
    <t>Elida</t>
  </si>
  <si>
    <t>Lima</t>
  </si>
  <si>
    <t>Louisville</t>
  </si>
  <si>
    <t>Kentucky</t>
  </si>
  <si>
    <t>city</t>
  </si>
  <si>
    <t>admin</t>
  </si>
  <si>
    <t>https://api.twitter.com/1.1/geo/id/1661ada9b2b18024.json</t>
  </si>
  <si>
    <t>https://api.twitter.com/1.1/geo/id/d9b1a8780fc61ff7.json</t>
  </si>
  <si>
    <t>https://api.twitter.com/1.1/geo/id/6b1aa33507f2e472.json</t>
  </si>
  <si>
    <t>https://api.twitter.com/1.1/geo/id/095534ad3107e0e6.json</t>
  </si>
  <si>
    <t>https://api.twitter.com/1.1/geo/id/6ffcf3b0b904bbcb.json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</si>
  <si>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</si>
  <si>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</si>
  <si>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</si>
  <si>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</si>
  <si>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</si>
  <si>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</si>
  <si>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</si>
  <si>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</si>
  <si>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</si>
  <si>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</si>
  <si>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</si>
  <si>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</si>
  <si>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</si>
  <si>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</si>
  <si>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</si>
  <si>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</si>
  <si>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</si>
  <si>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</si>
  <si>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</si>
  <si>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</si>
  <si>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</si>
  <si>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Bharat jethani</t>
  </si>
  <si>
    <t>CoreOnlineMarketing</t>
  </si>
  <si>
    <t>Caroline Forsey</t>
  </si>
  <si>
    <t>HubSpot</t>
  </si>
  <si>
    <t>Ilka Flood</t>
  </si>
  <si>
    <t>Brio Marketing</t>
  </si>
  <si>
    <t>Erik Seifert</t>
  </si>
  <si>
    <t>asentivcentralindia</t>
  </si>
  <si>
    <t>TwentyTwo Agency</t>
  </si>
  <si>
    <t>Charlene Brown</t>
  </si>
  <si>
    <t>Craig Hoffman</t>
  </si>
  <si>
    <t>Jessika Phillips #RelationshipMarketing #SMMW19</t>
  </si>
  <si>
    <t>Mike Allton #MDMC19</t>
  </si>
  <si>
    <t>Tim Lewis @ Stoneham Press</t>
  </si>
  <si>
    <t>Charles Friedo Frize</t>
  </si>
  <si>
    <t>Kandas Rodarte</t>
  </si>
  <si>
    <t>Elinor Stutz</t>
  </si>
  <si>
    <t>Abdel Lawani</t>
  </si>
  <si>
    <t>Мадина Эшмурадова</t>
  </si>
  <si>
    <t>Deb Coman</t>
  </si>
  <si>
    <t>Working From Home With Stacey</t>
  </si>
  <si>
    <t>B7 Design</t>
  </si>
  <si>
    <t>Bernie Fussenegger _xD83D__xDC1D_✌️the7️⃣</t>
  </si>
  <si>
    <t>Careerbarn</t>
  </si>
  <si>
    <t>B Haury</t>
  </si>
  <si>
    <t>Daily Sports Play</t>
  </si>
  <si>
    <t>Victoria z</t>
  </si>
  <si>
    <t>Ross Quintana #AdobeSummit</t>
  </si>
  <si>
    <t>entremetteuse</t>
  </si>
  <si>
    <t>Instantly Ageless 2U</t>
  </si>
  <si>
    <t>Diane Schroder _xD83E__xDD81__xD83C__xDFD6_️</t>
  </si>
  <si>
    <t>KarenYankovich</t>
  </si>
  <si>
    <t>EdgeKonnect - A Relationship (H2H) Marketing Co.</t>
  </si>
  <si>
    <t>Randy Hlavac</t>
  </si>
  <si>
    <t>RelationshipMarketer</t>
  </si>
  <si>
    <t>Bubbles</t>
  </si>
  <si>
    <t>MorwebORG</t>
  </si>
  <si>
    <t>Fadan Consultant</t>
  </si>
  <si>
    <t>Nicole Holland</t>
  </si>
  <si>
    <t>Prof Andy Pardoe</t>
  </si>
  <si>
    <t>ciValue</t>
  </si>
  <si>
    <t>Mylan Focus</t>
  </si>
  <si>
    <t>Javier García</t>
  </si>
  <si>
    <t>Javi T</t>
  </si>
  <si>
    <t>FanSaves</t>
  </si>
  <si>
    <t>4-H Ontario</t>
  </si>
  <si>
    <t>Dan Willis #SMWL19</t>
  </si>
  <si>
    <t>AlfonsoGambínRedondo</t>
  </si>
  <si>
    <t>Marisa #SMMW19 _xD83D__xDD11__xD83C__xDF0C__xD83D__xDC4B_</t>
  </si>
  <si>
    <t>вяєє ραℓмєя</t>
  </si>
  <si>
    <t>_xD835__xDDE7__xD835__xDDFF__xD835__xDDFC__xD835__xDE06_ _xD835__xDDE6__xD835__xDDEE__xD835__xDDFB__xD835__xDDF1__xD835__xDDF6__xD835__xDDF1__xD835__xDDF4__xD835__xDDF2_ #SMWL19</t>
  </si>
  <si>
    <t>Foodmanufacturinguk</t>
  </si>
  <si>
    <t>PlanIt! Outsourcing</t>
  </si>
  <si>
    <t>Scotiabank</t>
  </si>
  <si>
    <t>Startup Canada</t>
  </si>
  <si>
    <t>Jade Alberts Consulting</t>
  </si>
  <si>
    <t>theDreamStarter</t>
  </si>
  <si>
    <t>Vitalize.One</t>
  </si>
  <si>
    <t>Carrie Eddins</t>
  </si>
  <si>
    <t>➡ Mike Gingerich #SMWL19 #SMCamp Speaker</t>
  </si>
  <si>
    <t>Kandrea J. Wade</t>
  </si>
  <si>
    <t>Quicken Loans</t>
  </si>
  <si>
    <t>TaylorSMendoza</t>
  </si>
  <si>
    <t>Prodovite</t>
  </si>
  <si>
    <t>Victory Nutrition</t>
  </si>
  <si>
    <t>NOW Marketing Group #SMWL18</t>
  </si>
  <si>
    <t>Jen Cole #smechat _xD83D__xDE01__xD83C__xDF99__xD83C__xDFA5_ #SMMW19</t>
  </si>
  <si>
    <t>Ben M Roberts _xD83D__xDC1D__xD83D__xDC1D__xD83D__xDC1D_</t>
  </si>
  <si>
    <t>Making a Marketer _xD83C__xDF99__xD83D__xDCF2_</t>
  </si>
  <si>
    <t>Bill Davis</t>
  </si>
  <si>
    <t>Martin Brossman</t>
  </si>
  <si>
    <t>Tracy L. Cotton</t>
  </si>
  <si>
    <t>Stacy McDonald</t>
  </si>
  <si>
    <t>M Cuschieri #Asentiv</t>
  </si>
  <si>
    <t>Amanda Robinson _xD83C__xDDE8__xD83C__xDDE6_ The Digital Gal</t>
  </si>
  <si>
    <t>Lowell Brown</t>
  </si>
  <si>
    <t>Kelly Noble Mirabella - Baby Got Bot _xD83D__xDC4A_</t>
  </si>
  <si>
    <t>Elizabeth Glau, CMP</t>
  </si>
  <si>
    <t>Jennifer Watson #SMMW19</t>
  </si>
  <si>
    <t>scott page</t>
  </si>
  <si>
    <t>Brian Fanzo _xD83D__xDE0E_ iSocialFanz</t>
  </si>
  <si>
    <t>Powers of Marketing_xD83D__xDCA5_</t>
  </si>
  <si>
    <t>LinkedIn SlideShare</t>
  </si>
  <si>
    <t>SEMrush</t>
  </si>
  <si>
    <t>Leonard Kim | _xD83C__xDF7D__xD83C__xDF55__xD83C__xDF6A__xD83C__xDF66_</t>
  </si>
  <si>
    <t>Rebekah Radice</t>
  </si>
  <si>
    <t>Anton Shulke</t>
  </si>
  <si>
    <t>Rena Ahuja</t>
  </si>
  <si>
    <t>Ai Addyson-Zhang PhD | Energizer_xD83D__xDC30_Transforming Edu</t>
  </si>
  <si>
    <t>Ian Anderson Gray _xD83D__xDE80_</t>
  </si>
  <si>
    <t>Mari Smith Ⓜ️ Top Facebook Marketing Expert</t>
  </si>
  <si>
    <t>Jim Fuhs Digital Marketing Consultant #SMWL19</t>
  </si>
  <si>
    <t>Dan Gingiss</t>
  </si>
  <si>
    <t>Social Media Examiner</t>
  </si>
  <si>
    <t>Marc Smith</t>
  </si>
  <si>
    <t>Social Media Strategies Summit</t>
  </si>
  <si>
    <t>BombBomb</t>
  </si>
  <si>
    <t>Bonjoro_xD83D__xDC3B_</t>
  </si>
  <si>
    <t>WordPress Beginner</t>
  </si>
  <si>
    <t>Constant Contact</t>
  </si>
  <si>
    <t>Mad Mimi</t>
  </si>
  <si>
    <t>Mailchimp</t>
  </si>
  <si>
    <t>Ninja Forms</t>
  </si>
  <si>
    <t>WordPress</t>
  </si>
  <si>
    <t>Nimble</t>
  </si>
  <si>
    <t>Wistia</t>
  </si>
  <si>
    <t>Vimeo</t>
  </si>
  <si>
    <t>Dustin W. Stout</t>
  </si>
  <si>
    <t>WordPress.com</t>
  </si>
  <si>
    <t>Christian Lipp</t>
  </si>
  <si>
    <t>Craig McKim (Business Development)</t>
  </si>
  <si>
    <t>Oceanside Jewelers</t>
  </si>
  <si>
    <t>CrossingsAtCarlsbad</t>
  </si>
  <si>
    <t>Fortis &amp; YOGALUX</t>
  </si>
  <si>
    <t>Adam Jacobs</t>
  </si>
  <si>
    <t>Annie Rose</t>
  </si>
  <si>
    <t>Michelle Garrett</t>
  </si>
  <si>
    <t>Simon ~  _xD83D__xDCF1__xD83D__xDC54__xD83D__xDCF9_</t>
  </si>
  <si>
    <t>Experience Cloud</t>
  </si>
  <si>
    <t>Mark Schaefer</t>
  </si>
  <si>
    <t>maykingtea 曾美瓊</t>
  </si>
  <si>
    <t>Madalyn Sklar _xD83D__xDE80_</t>
  </si>
  <si>
    <t>Chris Strub #MDMC19</t>
  </si>
  <si>
    <t>YouTube</t>
  </si>
  <si>
    <t>Gene Petrov - Ultra Human Leadership Coach</t>
  </si>
  <si>
    <t>#WinnieSun ® ☀️#Tweetchat</t>
  </si>
  <si>
    <t>Roberto Blake #AWESOMESQUAD</t>
  </si>
  <si>
    <t>Adobe Premiere Pro</t>
  </si>
  <si>
    <t>RKD</t>
  </si>
  <si>
    <t>4-H</t>
  </si>
  <si>
    <t>Loose Threads Vintage</t>
  </si>
  <si>
    <t>Owner at ASENTIV (Referral institute) Central India .</t>
  </si>
  <si>
    <t>We specialize in comprehensive online marketing solutions that increase inbound leads, close rates, and revenues for small and medium businesses</t>
  </si>
  <si>
    <t>Staff Writer, Marketing Blog at @HubSpot. Writer with full portfolio available https://t.co/ZuDJlNDsqW</t>
  </si>
  <si>
    <t>It's not enough for businesses to grow. They need to #GrowBetter. 
Use @HubSpotSupport for Twitter support.</t>
  </si>
  <si>
    <t>I help #business owners #increaserevenue by using a simple #relationshipmarketing system they can work from their smart phone/laptop.  https://t.co/3GbEe3CE4j</t>
  </si>
  <si>
    <t>Wife, mother, Global Internet #Entrepreneur. Follow me for #Motivation #Quotes #Marketing #HealthyRecipes 
https://t.co/vepxS5s4iH</t>
  </si>
  <si>
    <t>The Relationship Marketing Firm for Nonprofits
_xD83C__xDF15_
https://t.co/tO6g5UfkiC</t>
  </si>
  <si>
    <t>brander, digital revenue accelerator, doggy daddy, tennis &amp; soccer player</t>
  </si>
  <si>
    <t>Outsourced Marketing Department for accountants: Want to get a free copy of the 100 Ways To Market Your Accounting Firm ebook? Click the website link below</t>
  </si>
  <si>
    <t>#branding #solopreneurs • let's make your brand profitable • https://t.co/fo0SsXlq0u • #bestsellingauthor of Keep It Super Simple • #reputationmarketing</t>
  </si>
  <si>
    <t>Craig Hoffman is a #novelist, #writer, #blogger, and #socialmedia guru living in #Japan. He muses on #expat #life, #travel, and #japanesefood!</t>
  </si>
  <si>
    <t>I help people master #RelationshipMarketing to _xD83D__xDC97_,do &amp; be more. Speaker #SMMW19 | Good Vibes Spreader| passionate Founder of @NOWMG, #SMWL19 #SMMW19</t>
  </si>
  <si>
    <t>Content Marketing Practitioner ⌨ | Brand Evangelist at @Agorapulse | Author _xD83D__xDCD8_ | _xD83C__xDFC6_ Award Winning Social Media Blogger | Fluent in Star Wars &amp; _xD83D__xDD96_ #BloggingBrute</t>
  </si>
  <si>
    <t>Author Social Media Fanatic Conference Junkie Speaker Host of the Begin Self-Publishing Podcast @beginsppodcast.</t>
  </si>
  <si>
    <t>#FrizeMedia Helps Amplify Online Presence Of Businesses Through Informative #Content #influencerMarketing https://t.co/fMh1M2Dz7a</t>
  </si>
  <si>
    <t>#CEO &amp; #Founder Of #FrizeMedia 4 #Content Rich Sites. Advertise With Us #ThoughtLeader, #InfluencerMarketing #DigitalMarketing, #GrowthHacking #BrandAdvocacy</t>
  </si>
  <si>
    <t>Gratitude Geek</t>
  </si>
  <si>
    <t>Inspirational Speaker, International Best-Selling Author, and Sales Consultant at Smooth Sale, A Sales Training Company.</t>
  </si>
  <si>
    <t>Explore, Research, Share on Digital Financial inclusion, Social or Business entrepreneurship, Africa and emerging markets, Marketing, Nonprofit and Leadership</t>
  </si>
  <si>
    <t>#Contentmarketing strategy and relationship marketing that convert. Speaker. Author. Live worthy. Do good. https://t.co/0FOaNLhx4G</t>
  </si>
  <si>
    <t>Your Online Blog Source| Providing Business &amp; Marketing Tips, Sharing Trends w/Beginner Entrepreneurs _xD83C__xDF0E_Wide| Get My Free ebook! https://t.co/pJgqwGqya7</t>
  </si>
  <si>
    <t>With more than 22 years of Marketing, Interactive, eCommerce, and Management with a focus on eMail Marketing, SMS Marketing and Website Consulting.</t>
  </si>
  <si>
    <t>Host #Digital360Chat (1st Thur of the Month @ 12pm ET) | Engaging the Customer w/ #Digital Experiences | CRM, eCRM, Social, Mobile &amp; Performance #Marketing</t>
  </si>
  <si>
    <t>Job and Career resources - emphasis on Digital Marketing - CRM, Performance marketing, Social, Mobile and Email Marketing</t>
  </si>
  <si>
    <t>Dallas Cowboy fan and loves pizza</t>
  </si>
  <si>
    <t>Sports related polls on Twitter. DM us your poll ideas. Turn on notifications so you can be the first to vote.</t>
  </si>
  <si>
    <t>Green Bay Packers Fan...Cheesehead. Go Pack Go!</t>
  </si>
  <si>
    <t>Thought Changer,#Business #Analyst #Marketing Top100 #SocialMedia #Influencer #CX #Sales #SocialSelling #Success #Startups #VR #AR #AI #Tech #SpatialComputing</t>
  </si>
  <si>
    <t>Recruteurs en Communication &amp; Marketing pour les entreprises du Québec #Emploi #Marketing #Communications #Numérique #Digital #Montréal #Job #SocialMedia #Pige</t>
  </si>
  <si>
    <t>#Founder &amp; #CEO #FrizeMedia #OnlineAdvertising #Advertise on our rich #content sites</t>
  </si>
  <si>
    <t>After 25 years working in Event Marketing and starting TWO women owned businesses, I have something to say!</t>
  </si>
  <si>
    <t>Dedicated to helping entrepreneurs &amp; smallbiz use LinkedIn and SocialMedia profitably. LinkedIn evangelist &amp; speaker.✨Click Below: Good Girls Get Rich podcast✨</t>
  </si>
  <si>
    <t>Advertising, Entrepreneur,Social Media And Digital Marketing Consultant,Business Mentor And Advice</t>
  </si>
  <si>
    <t>“People will forget what you said, people will forget what you did, but people will never forget how you made them feel.” —Maya Angelou</t>
  </si>
  <si>
    <t>Director of the OmniChannel Marketing Initiative with IBM Digital, Social &amp; Mobile Marketing instructor at Northwestern Medill IMC Business trainer on new tech</t>
  </si>
  <si>
    <t>Attraction and Relationship Marketing, Personal Branding, Referral Marketing *** Boost YOUR Brand with Buddy! ***</t>
  </si>
  <si>
    <t>Android App | Follow your favorites hashtags and trending topics with ( chathead-like ) bubbles | Download using the link below</t>
  </si>
  <si>
    <t>A Software Company + Digital Design Agency. Morweb is a website platform for leading nonprofits and associations. #CMS #webdesign #nonprofits</t>
  </si>
  <si>
    <t>Large scale solutions, sales and marketing, financial solutions, Route to market, transportation and project managing, we offer our clients the full package.</t>
  </si>
  <si>
    <t>Marketing &amp; Publicity Strategist
_xD83C__xDF99_️ Interviews That Convert™
_xD83C__xDFA7_ Podcasting Goldmine™
_xD83D__xDE4B__xD83C__xDFFC_‍♀️ Your #Visibility Partner
My Podcast: The Nicole Holland Show</t>
  </si>
  <si>
    <t>#AI Global #Influencer | Keynote #Speaker | Advisor | Investor | Futurist | Author | Founder @Informed_AI Group</t>
  </si>
  <si>
    <t>Customer Centric AI &amp; Monetization Solutions for FMCG Retail</t>
  </si>
  <si>
    <t>#ExperientialWorkshops with Humour 4 businesses &amp; young people, #SocialMediaTraining, #AudienceProfiling, #PublicSpeaker, IBAK17 Winner, CIM Qualified, Actress</t>
  </si>
  <si>
    <t>Marketing Director #pharma and road #cyclist lover. A challenging job and a marvellous family make me happy. #marketing #digitalmarketing #entrepreneurship</t>
  </si>
  <si>
    <t>Manager comunicación y RRII en grupo TEVA. @Teva_es @ratiopharm_es. #pharma #farmacia #sherpas20 Aquí conoceras mis opiniones y aficiones.</t>
  </si>
  <si>
    <t>The how to WordPress book for entrepreneurs</t>
  </si>
  <si>
    <t>FanSaves helps #sports teams increase their #sponsorship sales. Our mobile #app gives sports #fans discounts and deals from sponsors of their favourite #teams!</t>
  </si>
  <si>
    <t>To share the value of a clear Head, loyal Heart, serving Hands and better Health with youth, volunteers and communities across Ontario.</t>
  </si>
  <si>
    <t>#Millennials are the hope of the future. Get motivated! Lets connect on LinkedIn and discover your potential. #Keynotespeaker #BusinessConsultant #LifeCoach</t>
  </si>
  <si>
    <t>Economista, Consultor de Marketing, Comercio Exterior y Emprendimiento. Profesor Asociado de Marketing (Universidad Murcia), tutor en ENAE Business School</t>
  </si>
  <si>
    <t>Social Media Strategist | Big Picture Focused | Black Coffee Drinker &amp; Sticker Enthusiast</t>
  </si>
  <si>
    <t>#Positivity | #SocialMedia | #Lifestyle⁣ ⁣ _xD83D__xDCF1_IG: @ bree.palm⁣er _xD83D__xDC8C_ breeingsocial@gmail.com⁣ ☕️ Coffee Obsessed _xD83D__xDC5A_15% Off #BBxCollection use code: BREE15</t>
  </si>
  <si>
    <t>VP @NexGenDynamics | Speaker | Storyteller | @BrandChat Host | Workaholic | #BrandChat | #SMWL19 | #FindTroy https://t.co/U3u91yijR9</t>
  </si>
  <si>
    <t>Tweeting and retweeting all #foodmanufacutring and #mfgUK tweets</t>
  </si>
  <si>
    <t>Operational &amp; #Energy #Efficiency #innovation to help small #businesses implement #systems, #lean #processes &amp; #outsource to save time, money &amp; #Scale #BPO #BPM</t>
  </si>
  <si>
    <t>Welcome to Scotiabank! For questions &amp; customer service requests, please visit @ScotiabankHelps. Our disclaimer: https://t.co/LXHRj3fHL8</t>
  </si>
  <si>
    <t>Startup Canada gives a voice to every entrepreneur &amp; supports a network of grassroots Startup Communities. Join #StartupChats Wed. &amp; Fri. from 12-1pm ET</t>
  </si>
  <si>
    <t>_xD83C__xDDE8__xD83C__xDDE6_ Small Business Strategist / Influencer that Tells It Like It Is. Contact me to set up an Honest Meeting if you need business advice _xD83C__xDDE8__xD83C__xDDE6_</t>
  </si>
  <si>
    <t>Owner of the #1 Book Creation Service For Entrepreneurs. #StartedFromZero</t>
  </si>
  <si>
    <t>ᴜsᴇ #VitalizeOne ʜᴀsʜᴛᴀɢ for all the good things in life @VitalyVTennant • Mindset • Freedom • Network Marketing • Income • Organization • Evolution • Abundance</t>
  </si>
  <si>
    <t>Dyslexic PR + Soft Skills expert who loves  tea, cake, tree-hugging, animals, fresh flowers, journaling, GIFS, laughing! #DigitialHeart #SoftPR</t>
  </si>
  <si>
    <t>Web | Social | Biz | Fitness | Mission #InternationalSpeaker | #Author #Triathlete | Adding Value | Helping businesses grow #HalftimeMike #podcast</t>
  </si>
  <si>
    <t>We are the nation’s largest mortgage lender. Looking to buy a _xD83C__xDFE0_? Call 888-728-4702! │NMLS #3030 | NMLS Consumer Access: https://t.co/3LYoAYMkMh @RocketMortgage</t>
  </si>
  <si>
    <t>Social Media and Marketing Associate @Nimble by day, aspiring author &amp; bookworm by night. Boston University Class of 2018 graduate. #SocialMedia #Marketing #CRM</t>
  </si>
  <si>
    <t>Prodovite, a liquid multivitamin supplement that allows nutrients to be absorbed into the body in less than 5 minutes!</t>
  </si>
  <si>
    <t>Victory Nutrition International
Nutrition You Can Feel</t>
  </si>
  <si>
    <t>Advocates of relationship marketing. We help your company build relationships with your ideal audience using Inbound Marketing. #hubspot #inbound #marketing</t>
  </si>
  <si>
    <t>Social Media Specialist | Community Manager for @smexaminer | Co-Founder of @depict_media | Producer of #smechat | Podcaster on @makeamarketer ✨ #findyourtiara</t>
  </si>
  <si>
    <t>Head of Marketing at @talkativeuk. Host of the #MarketingBuzzword Podcast. Digital Marketing Strategist and Speaker. Believer in #OnlineReviews &amp; #Custserv</t>
  </si>
  <si>
    <t>This is a #podcast that explores &amp; explains all aspects of #marketing in a fun way! Our team is made up of @MeganPowers @JenColeICT &amp; @ElizabethGlau #SMM</t>
  </si>
  <si>
    <t>This is the piece your business is missing! -Small Business Coaching and Consulting</t>
  </si>
  <si>
    <t>I am a Success Coach, Trainer and Author - Including / Social Media / Business / Sales Coaching - Martin Brossman</t>
  </si>
  <si>
    <t>#Insurance - it’s my jam. Work for @MorrowMcDowell. Helping #farm and #smallbiz protect their dreams. IG: inswisetracy #farmtofork #plowtopint</t>
  </si>
  <si>
    <t>Stacy is a homeschool mom, author, network marketing professional, and ever-learning aromatherapy student turned Young Living Crown Diamond!</t>
  </si>
  <si>
    <t>The Einstein of marketing, helping businesses get more leads into their sales funnel from Social Media Coaching &amp; Strategic Referral Marketing #BNI #Asentiv</t>
  </si>
  <si>
    <t>The Digital Gal 
_xD83C__xDDE8__xD83C__xDDE6_ Digital &amp; Social Media Marketing, FB Ads, Analytics, Messenger Chatbots</t>
  </si>
  <si>
    <t>Facebook Ads Expert | Social Media Marketing Account Management &amp; Chatbots | CEO @igosocial | Dad of 2 Boys | #SMMW19</t>
  </si>
  <si>
    <t>Social media consultant, trainer and enthusiast. Also slinging 80's style chatbot tutorials over on YouTube via Baby Got Bot _xD83D__xDC8B__xD83D__xDCAF__xD83D__xDD25_</t>
  </si>
  <si>
    <t>Experiences that create strong emotional connections. Voice that connects to audiences and inspires advocates. @makeamarketer @spigotlabs</t>
  </si>
  <si>
    <t>Meteorologist &amp; social media specialist at the @weatherchannel. Storm chaser. Emmy Winner. Speaker. Twin. GIS analyst. Love photographing nature's beauty.</t>
  </si>
  <si>
    <t>Musician + Technologist + Business #Saxophonist for Pink Floyd #PinkFloyd #Toto #Supertramp Passions: #blockchain #Ai #saxophones #growthhacking</t>
  </si>
  <si>
    <t>Empowering #DigitalEmpathy | Translating Marketing &amp; Technology Geek-Speak | #KeynoteSpeaker &amp; #Podcast Host: #FOMOFanz #SMACtalk https://t.co/EWTKUgzv64 | DadX3</t>
  </si>
  <si>
    <t>Strategic Marketing Consultant | Communication is my passion in all forms | SPORTS_xD83C__xDFC8_ TRAVEL✈️ MUSIC_xD83C__xDFB5_ Podcast_xD83C__xDFA4_: @MakeAMarketer #SMMW19 #EventProfs</t>
  </si>
  <si>
    <t>Knowledge, Well Presented</t>
  </si>
  <si>
    <t>Be a digital marketing rock star with SEMrush! Follow us for the best industry updates &amp; tips and connect with top influencers via our weekly #SEMrushchat</t>
  </si>
  <si>
    <t>_xD83D__xDD8A_@ditchtheact Corporations hire me to market their leaders _xD83E__xDD84_https://t.co/cd2C9iw0bF _xD83E__xDD84_https://t.co/FI23tqJ24D ❤️_xD83D__xDC78__xD83D__xDC0E__xD83C__xDF66__xD83C__xDF55__xD83C__xDF54_⛵ Interviews:_xD83D__xDCEC_ Hello@LeonardKim.com</t>
  </si>
  <si>
    <t>#SocialMedia and Marketing Performance Strategist. Speaker | Author | Creator of PREP Performance™ Method and Authority Matrix. Host #BrandAuthority Podcast.</t>
  </si>
  <si>
    <t>Head of Video Content at SEMrush
Twitts are my own
https://t.co/ISBDk3Eea5</t>
  </si>
  <si>
    <t>#Digiterati Mum.Consultant to #smallbusiness #onlinebiz #DigitalMarketingServices. Closely follow #Pharma #Healthcare #MedicalDevices #LifeScs</t>
  </si>
  <si>
    <t>Prof. Entrepreneur. Featured in @Forbes @InsideHigherEd. Contributor @Entrepreneur @Thrive. Digital Learning &amp; Storytelling. @HubspotAcademy contributor</t>
  </si>
  <si>
    <t>I help entrepreneurs level up their impact, authority &amp; profits through Confident Live Streaming Video | Tools Guy | Pro international speaker, blogger &amp; singer</t>
  </si>
  <si>
    <t>Premier #FacebookMarketing Expert | #SocialMedia #ThoughtLeader | Keynote Speaker | Ambassador @wave_video + @agorapulse | Columnist Bank of America</t>
  </si>
  <si>
    <t>LtCol USMC, (Ret) now #socialmedia Trainer, Consultant Speaker at Fuhsion Marketing.  Fired Up_xD83D__xDD25_ to Help you Succeed!  Team member #TwitterSmarter</t>
  </si>
  <si>
    <t>#KeynoteSpeaker, Experience Consultant, Author, Podcaster | #CustomerExperience #Marketing #SocialMedia | @Forbes contributor | Ex-@McDonalds @Humana @Discover</t>
  </si>
  <si>
    <t>Follow us for news &amp; how-to's to help you navigate the social media jungle.</t>
  </si>
  <si>
    <t>Sociologist of computer-mediated collective action @ Connected Action http://t.co/5dRFa89a
Director: Social Media Research Foundation http://t.co/KPxyHajJ</t>
  </si>
  <si>
    <t>The leading social media conference for marketing professionals, 9 years running. Produced by @BreannaJacobs.
#SMSsummit #SocialMedia</t>
  </si>
  <si>
    <t>Relationships Through Video  |  BombBomb helps you get face to face with more people more often through simple video | http://t.co/zff4QcK1r9</t>
  </si>
  <si>
    <t>Bonjoro is an app for sending individual personalised videos to welcome and onboard new customers and clients #customersuccess #customeronboarding.</t>
  </si>
  <si>
    <t>WPBeginner is the largest unofficial #WordPress resource site offering WordPress tips, tricks, and other resources.</t>
  </si>
  <si>
    <t>Constant Contact empowers #smallbiz and #nonprofit organizations to grow and succeed. Start a free email marketing trial today: https://t.co/W47dFF4XfJ</t>
  </si>
  <si>
    <t>Mad Mimi is a lovely, simple email service that lets you create, send, share, and track emails. Over 250,000 businesses use Mad Mimi to do email the simple way.</t>
  </si>
  <si>
    <t>Your business was born for this. For updates about our service, check out @MailchimpStatus.</t>
  </si>
  <si>
    <t>Ninja Forms is THE WordPress drag and drop form builder.</t>
  </si>
  <si>
    <t>Updates and other fun stuff related to https://t.co/hjWxxEGF64  (that's the self-hosted version). For support: https://t.co/4R1sZtsKqA</t>
  </si>
  <si>
    <t>Simple, Smart #CRM that builds relationships everywhere you engage. Follow for sales, marketing &amp; digital tips! Managed by: @LisaMLoeffler</t>
  </si>
  <si>
    <t>We're your friendly neighborhood video platform. Create, host, share, and measure beautiful videos like the human you are. Instagram: @wistia ✨</t>
  </si>
  <si>
    <t>We can help (with your videos). Need support? We're here to help @VimeoStaff.</t>
  </si>
  <si>
    <t>Speaker, entrepreneur, award-winning #SocialMedia blogger. Founder @SoVisualco.</t>
  </si>
  <si>
    <t>News from http://t.co/Z3JOKIYzYa (that's the hosted version). Follow @WordPress for .org updates. Get support at: http://t.co/uAI0RPs8hM An @Automattic product.</t>
  </si>
  <si>
    <t>Online Marketing Manager who loves #sea #seo #landingpages &amp; #conversionoptimization | Mostly #onlinemarketing tweets in German &amp; English. Likes music _xD83C__xDFB8_</t>
  </si>
  <si>
    <t>My mission is to provide so much networking knowledge and skills that solopreneurs and small business can give and receive more referrals than they’ve dreamed.</t>
  </si>
  <si>
    <t>Specializing in Custom Jewelry, Engagement Rings, Repair, Fine Watches, Coins and Bullion. We also buy and loan!</t>
  </si>
  <si>
    <t>Premier golf course, restaurant, Wedding &amp; event facility. 760.444.1800 / 5800 The Crossings Dr. Carlsbad, CA 92008  https://t.co/feY3AjwTAf</t>
  </si>
  <si>
    <t>The only membership you need to get the workout and results you want! Hot Yoga, TRX, Indoor Cycling, Zumba, Barre, Personal Training Bressi Ranch, Carlsbad, CA</t>
  </si>
  <si>
    <t>TOP 1% LinkedIn Pro★_xD83D__xDDE3_️"LinkedIn 110% Done For You"★ Contractors I Commercial Construction I Roofers I Dentists I Local Businesses and More</t>
  </si>
  <si>
    <t>PR/writer gal. Freelance #writer. #PR consultant. Content creator.  #SM nerd._xD83E__xDD13_ #FreelanceChat host. #B2B|tech|manu. Contributor @PRDaily, @Meltwater, @MuckRack</t>
  </si>
  <si>
    <t>Journalist #vlogger #podcaster #entrepreneur Builds #startups #mentor #blockchain #crypto strategist @SageUK Biz Expert ❤️ #Everton #StarWars #Beer #EngagORS</t>
  </si>
  <si>
    <t>Adobe Experience Cloud provides integrated solutions to build campaigns, manage advertising, &amp; gain deep intelligence about your biz. #AdobeChat Wed. 12pm PT.</t>
  </si>
  <si>
    <t>Keynote speaker, executive branding coach, marketing strategist, podcaster, author of 7 books including Marketing Rebellion. I extract the signal from the noise</t>
  </si>
  <si>
    <t>May King's my 1st name. #FOMOCreator’s my game! Hire me to be social media correspondent at your next event. P.S. I also like #tea and #maykingFOMO</t>
  </si>
  <si>
    <t>Twitter Marketing Expert. Host #TwitterSmarter chat Thurs 1pm ET and podcast. https://t.co/nBDQrJYmZT. #SocialROI chat host Tues 5pm ET. #VideoReplyDay</t>
  </si>
  <si>
    <t>#LinkedInLive Pioneer; @Forbes Contributor; Author, @50States100Days &amp; #GivingDayGuy, hosting online giving days nationwide, like #GiveSTLDay St. Louis, May 1</t>
  </si>
  <si>
    <t>Pivoting to video.</t>
  </si>
  <si>
    <t>Leadership exp 21+ yrs. US Air Force Veteran. M.S. in Management. Trilingual (Russian/Spanish). Married w/ triplets. Purpose Driven Brand</t>
  </si>
  <si>
    <t>Wealth Whisperer | @CNBC @Forbes @GDLA | Top Social_xD83D__xDCB0_Fin Voice | Podcast |_xD83D__xDCA1__xD83D__xDD25_ Brands | #WinnieSun chat Wed 11a PT | ✈️ #Travel #Speaker #TV #SatelliteMediaTour</t>
  </si>
  <si>
    <t>Creative Entrepreneur, @YouTube Certified Video Marketer, Speaker. Featured on @Forbes @entrepreneur @USAToday  https://t.co/UJtVpx12R4</t>
  </si>
  <si>
    <t>Adobe Premiere Pro CC is a rich, comprehensive video editing tool for beginners to professionals. Premiere Pro is available through Adobe Creative Cloud.</t>
  </si>
  <si>
    <t>Web design, web development, digital media, SEO, mobile web, online marketing strategy. Since 1996.
https://t.co/JyIny6ppAV</t>
  </si>
  <si>
    <t>4-H grows confident kids with life skills to thrive in today's world &amp; succeed in their boldest dreams tomorrow. Community Guidelines: https://t.co/Z0wE4MKWWo</t>
  </si>
  <si>
    <t>curating vintage clothing and streetwear / based in orangeville, ontario / dm to buy, and for any questions and shipping details /  
online store coming soon!</t>
  </si>
  <si>
    <t>Mumbai, Maharashtra</t>
  </si>
  <si>
    <t>Canada</t>
  </si>
  <si>
    <t>Cambridge, MA</t>
  </si>
  <si>
    <t>Colorado</t>
  </si>
  <si>
    <t>Peachtree Corners, Georgia</t>
  </si>
  <si>
    <t>Mumbai, India</t>
  </si>
  <si>
    <t>London, England</t>
  </si>
  <si>
    <t>Brooklyn, NY</t>
  </si>
  <si>
    <t>Japan</t>
  </si>
  <si>
    <t>Elida,Ohio</t>
  </si>
  <si>
    <t>St. Louis, MO</t>
  </si>
  <si>
    <t>London</t>
  </si>
  <si>
    <t>Manchester, England</t>
  </si>
  <si>
    <t>Manchester,England</t>
  </si>
  <si>
    <t>Michigan</t>
  </si>
  <si>
    <t>Speaking and Consulting Worldwide</t>
  </si>
  <si>
    <t>Boston,MA/Benin,West Africa</t>
  </si>
  <si>
    <t>Syracuse, NY</t>
  </si>
  <si>
    <t>Lorain, OH</t>
  </si>
  <si>
    <t>Salt Lake City, UT</t>
  </si>
  <si>
    <t>Montréal</t>
  </si>
  <si>
    <t>Florida, USA</t>
  </si>
  <si>
    <t>New Jersey</t>
  </si>
  <si>
    <t>The Universe</t>
  </si>
  <si>
    <t>Chicago IL</t>
  </si>
  <si>
    <t>Calgary, Alberta</t>
  </si>
  <si>
    <t>Canada _xD83C__xDDE8__xD83C__xDDE6_</t>
  </si>
  <si>
    <t>Global</t>
  </si>
  <si>
    <t>Israel</t>
  </si>
  <si>
    <t>Rochester, South East</t>
  </si>
  <si>
    <t>Amsterdam, The Netherlands</t>
  </si>
  <si>
    <t>entre Tres Cantos y Bilbao</t>
  </si>
  <si>
    <t>Toronto, Canada</t>
  </si>
  <si>
    <t>Ontario, Canada</t>
  </si>
  <si>
    <t>Rockwood, ON</t>
  </si>
  <si>
    <t>Ottawa, Ontario</t>
  </si>
  <si>
    <t>MURCIA (España) Unión Europea</t>
  </si>
  <si>
    <t>San Diego, CA</t>
  </si>
  <si>
    <t>Chicago, IL</t>
  </si>
  <si>
    <t>Manchester</t>
  </si>
  <si>
    <t>Pittsburgh</t>
  </si>
  <si>
    <t>United Kingdom</t>
  </si>
  <si>
    <t>Pennsylvania, USA</t>
  </si>
  <si>
    <t>1050 Woodward Ave. Detroit, MI 48226</t>
  </si>
  <si>
    <t>Los Angeles, CA</t>
  </si>
  <si>
    <t>USA</t>
  </si>
  <si>
    <t>Ohio, USA</t>
  </si>
  <si>
    <t>Wales, United Kingdom</t>
  </si>
  <si>
    <t>Raleigh, North Carolina</t>
  </si>
  <si>
    <t>Raleigh NC</t>
  </si>
  <si>
    <t>Western NC</t>
  </si>
  <si>
    <t>Midwest</t>
  </si>
  <si>
    <t>Enfield London United Kingdom</t>
  </si>
  <si>
    <t>Toronto, Ontario</t>
  </si>
  <si>
    <t>Toronto, Ontario, Canada</t>
  </si>
  <si>
    <t>Santa Clarita, CA</t>
  </si>
  <si>
    <t>Portland, OR</t>
  </si>
  <si>
    <t>Atlanta, GA</t>
  </si>
  <si>
    <t>Virginia, USA</t>
  </si>
  <si>
    <t>San Francisco</t>
  </si>
  <si>
    <t>Boston, MA</t>
  </si>
  <si>
    <t>Los Angeles</t>
  </si>
  <si>
    <t>Hong Kong</t>
  </si>
  <si>
    <t>South Korea &amp; US</t>
  </si>
  <si>
    <t>Manchester, UK</t>
  </si>
  <si>
    <t>San Diego, California</t>
  </si>
  <si>
    <t>Atlanta, GA/Swansboro, NC</t>
  </si>
  <si>
    <t>The Social Media Jungle</t>
  </si>
  <si>
    <t>Belmont, CA, USA</t>
  </si>
  <si>
    <t>Colorado Springs, Colorado</t>
  </si>
  <si>
    <t>Sydney, New South Wales</t>
  </si>
  <si>
    <t>West Palm Beach, Florida</t>
  </si>
  <si>
    <t>New York, NY</t>
  </si>
  <si>
    <t>Cleveland, TN</t>
  </si>
  <si>
    <t>All over the world</t>
  </si>
  <si>
    <t>Santa Monica, CA</t>
  </si>
  <si>
    <t>_xD83D__xDC49_</t>
  </si>
  <si>
    <t>Eschborn, Germany</t>
  </si>
  <si>
    <t>Oceanside, CA</t>
  </si>
  <si>
    <t>Carlsbad, CA</t>
  </si>
  <si>
    <t>Grand Junction, CO</t>
  </si>
  <si>
    <t>Columbus, OH</t>
  </si>
  <si>
    <t>Worldwide</t>
  </si>
  <si>
    <t>Tennessee, USA</t>
  </si>
  <si>
    <t>Sheffield, England</t>
  </si>
  <si>
    <t>Houston, TX</t>
  </si>
  <si>
    <t>Greenville, SC</t>
  </si>
  <si>
    <t>San Bruno, CA</t>
  </si>
  <si>
    <t>So Calif + FB Live + (949) 625-6800</t>
  </si>
  <si>
    <t>youtube.com/robertoblake2</t>
  </si>
  <si>
    <t>Guelph, Ontario</t>
  </si>
  <si>
    <t>Chevy Chase, MD</t>
  </si>
  <si>
    <t>Orangeville, Ontario</t>
  </si>
  <si>
    <t>https://t.co/6UiDs7fyV0</t>
  </si>
  <si>
    <t>http://t.co/Qa4pw3VUXO</t>
  </si>
  <si>
    <t>https://t.co/uEscHAHpKu</t>
  </si>
  <si>
    <t>https://t.co/96xlVBgIIs</t>
  </si>
  <si>
    <t>https://t.co/P6aAOstDQH</t>
  </si>
  <si>
    <t>https://t.co/N0IzVZAmGs</t>
  </si>
  <si>
    <t>https://t.co/occpWS6Xjv</t>
  </si>
  <si>
    <t>https://t.co/6UiDs6XY3s</t>
  </si>
  <si>
    <t>https://t.co/mNVhYwh465</t>
  </si>
  <si>
    <t>https://t.co/j9WWFPtZeP</t>
  </si>
  <si>
    <t>https://t.co/h6LzJVfIIC</t>
  </si>
  <si>
    <t>https://t.co/5sopy0U1zA</t>
  </si>
  <si>
    <t>https://t.co/fgHMaTIPbB</t>
  </si>
  <si>
    <t>https://t.co/rK8uEDi2AE</t>
  </si>
  <si>
    <t>https://t.co/z08jPcukUD</t>
  </si>
  <si>
    <t>https://t.co/0UpT63atWt</t>
  </si>
  <si>
    <t>https://t.co/5mMdK3BnyC</t>
  </si>
  <si>
    <t>http://t.co/zjMUAMCINw</t>
  </si>
  <si>
    <t>http://t.co/noHpk2mu0n</t>
  </si>
  <si>
    <t>https://t.co/NThNvarswJ</t>
  </si>
  <si>
    <t>https://t.co/PK8EFg2VIe</t>
  </si>
  <si>
    <t>https://t.co/XINLmtnEyk</t>
  </si>
  <si>
    <t>https://t.co/qRRxq2kvPf</t>
  </si>
  <si>
    <t>https://t.co/8uTaJ8PQfe</t>
  </si>
  <si>
    <t>https://t.co/PxTPtZZfo4</t>
  </si>
  <si>
    <t>https://t.co/sgHefLaqAi</t>
  </si>
  <si>
    <t>https://t.co/rLYBIgqQeo</t>
  </si>
  <si>
    <t>https://t.co/krq8jPRNUt</t>
  </si>
  <si>
    <t>https://t.co/wp0Qy4Wq2i</t>
  </si>
  <si>
    <t>https://t.co/GBW6LZFqwn</t>
  </si>
  <si>
    <t>https://t.co/47ZLd8Jw6F</t>
  </si>
  <si>
    <t>https://t.co/9HZCsXHHrw</t>
  </si>
  <si>
    <t>https://t.co/bfXTRxw5lg</t>
  </si>
  <si>
    <t>https://t.co/zFOPMGsM19</t>
  </si>
  <si>
    <t>https://t.co/KgDnipQ1sT</t>
  </si>
  <si>
    <t>https://t.co/m12w37qTUC</t>
  </si>
  <si>
    <t>https://t.co/23dBBtX2sT</t>
  </si>
  <si>
    <t>https://t.co/eFQOM0A6rI</t>
  </si>
  <si>
    <t>http://t.co/0ZIUqx2gAU</t>
  </si>
  <si>
    <t>https://t.co/OiL2dGsH5S</t>
  </si>
  <si>
    <t>http://t.co/RhUxylstfQ</t>
  </si>
  <si>
    <t>https://t.co/GolFobgR60</t>
  </si>
  <si>
    <t>http://t.co/E7wyArwgvp</t>
  </si>
  <si>
    <t>https://t.co/eok6h2rzTv</t>
  </si>
  <si>
    <t>https://t.co/0KG5u8ucY3</t>
  </si>
  <si>
    <t>https://t.co/UwWXUmOfuo</t>
  </si>
  <si>
    <t>https://t.co/X5zH8QICEH</t>
  </si>
  <si>
    <t>https://t.co/mtVh0Gfh0s</t>
  </si>
  <si>
    <t>http://t.co/oY4I6ApMc8</t>
  </si>
  <si>
    <t>https://t.co/SrY9Q4Kv8F</t>
  </si>
  <si>
    <t>https://t.co/bTAdJqdBez</t>
  </si>
  <si>
    <t>https://t.co/SZTlXF5K8R</t>
  </si>
  <si>
    <t>https://t.co/pfVV8DbA2m</t>
  </si>
  <si>
    <t>https://t.co/oUDmwcv4sy</t>
  </si>
  <si>
    <t>https://t.co/FvVUwov6af</t>
  </si>
  <si>
    <t>https://t.co/tzVoqfpRG2</t>
  </si>
  <si>
    <t>https://t.co/YWxYPqlO4J</t>
  </si>
  <si>
    <t>http://t.co/E8QBN3UX49</t>
  </si>
  <si>
    <t>https://t.co/AVOFNckCpU</t>
  </si>
  <si>
    <t>https://t.co/PNjdKb7f3K</t>
  </si>
  <si>
    <t>https://t.co/3dWLyNLsjG</t>
  </si>
  <si>
    <t>https://t.co/OZHmfCk3SE</t>
  </si>
  <si>
    <t>https://t.co/pDND6dI67O</t>
  </si>
  <si>
    <t>https://t.co/kkMclWaOOv</t>
  </si>
  <si>
    <t>https://t.co/zNnk6mvHlC</t>
  </si>
  <si>
    <t>http://t.co/S31gBnQJKZ</t>
  </si>
  <si>
    <t>https://t.co/Vk8gpu5jq3</t>
  </si>
  <si>
    <t>https://t.co/AnQvN2p8aX</t>
  </si>
  <si>
    <t>https://t.co/Mqe0GTeYDz</t>
  </si>
  <si>
    <t>https://t.co/WabHA6mckg</t>
  </si>
  <si>
    <t>https://t.co/jPuXaiJelH</t>
  </si>
  <si>
    <t>https://t.co/dTutKQIhnt</t>
  </si>
  <si>
    <t>https://t.co/FC4G3p7JuI</t>
  </si>
  <si>
    <t>http://t.co/Q6GLUoLUtE</t>
  </si>
  <si>
    <t>https://t.co/JjZxAQAL1F</t>
  </si>
  <si>
    <t>https://t.co/8xm3atPGJB</t>
  </si>
  <si>
    <t>https://t.co/udmnyQRE8W</t>
  </si>
  <si>
    <t>https://t.co/bbuf0Dtdvu</t>
  </si>
  <si>
    <t>https://t.co/tuvpKs7Q3C</t>
  </si>
  <si>
    <t>https://t.co/vWBno8mc4F</t>
  </si>
  <si>
    <t>https://t.co/aBuDGgFEf2</t>
  </si>
  <si>
    <t>https://t.co/bZK4UfvJ1E</t>
  </si>
  <si>
    <t>https://t.co/RkZFAlOIOE</t>
  </si>
  <si>
    <t>https://t.co/uCX8SYEn3z</t>
  </si>
  <si>
    <t>https://t.co/EQUW0TKQ1q</t>
  </si>
  <si>
    <t>http://t.co/X1s40eTq9M</t>
  </si>
  <si>
    <t>https://t.co/7aDSifzNZh</t>
  </si>
  <si>
    <t>http://t.co/61x2DocYfN</t>
  </si>
  <si>
    <t>https://t.co/jR955Friq7</t>
  </si>
  <si>
    <t>http://t.co/s1gd9zjUs1</t>
  </si>
  <si>
    <t>https://t.co/HBXrTmXcgq</t>
  </si>
  <si>
    <t>https://t.co/EncjaBFNKG</t>
  </si>
  <si>
    <t>http://t.co/8GKo4bHYkv</t>
  </si>
  <si>
    <t>https://t.co/GrcBqQ5kEH</t>
  </si>
  <si>
    <t>http://t.co/nKiL3gnFZm</t>
  </si>
  <si>
    <t>https://t.co/xOECW2UUOu</t>
  </si>
  <si>
    <t>https://t.co/UvK9vrKFFu</t>
  </si>
  <si>
    <t>http://t.co/7biHwvTM4Z</t>
  </si>
  <si>
    <t>https://t.co/LGkMlOgclq</t>
  </si>
  <si>
    <t>http://t.co/Z3JOKIYzYa</t>
  </si>
  <si>
    <t>https://t.co/aLFakiacvX</t>
  </si>
  <si>
    <t>https://t.co/btTPaZB2Jg</t>
  </si>
  <si>
    <t>https://t.co/feY3AjwTAf</t>
  </si>
  <si>
    <t>http://t.co/WFHtgRtfeW</t>
  </si>
  <si>
    <t>https://t.co/WFHtgRtfeW</t>
  </si>
  <si>
    <t>https://t.co/UQns4kfZlB</t>
  </si>
  <si>
    <t>https://t.co/LP5QropCVW</t>
  </si>
  <si>
    <t>https://t.co/b7SsDNDOHf</t>
  </si>
  <si>
    <t>https://t.co/CfK9IiGJtw</t>
  </si>
  <si>
    <t>http://t.co/fs6fyN1zir</t>
  </si>
  <si>
    <t>https://t.co/5Cfpv6tGvv</t>
  </si>
  <si>
    <t>https://t.co/Oaeqp32FDf</t>
  </si>
  <si>
    <t>https://t.co/HzzyXa0AWS</t>
  </si>
  <si>
    <t>https://t.co/F3fLcfn45H</t>
  </si>
  <si>
    <t>https://t.co/ArVLTqLga2</t>
  </si>
  <si>
    <t>https://t.co/WNLZZUJTm0</t>
  </si>
  <si>
    <t>https://t.co/Iu7bRmryfc</t>
  </si>
  <si>
    <t>http://t.co/DLqckXlwMQ</t>
  </si>
  <si>
    <t>http://t.co/arsPeQNSnf</t>
  </si>
  <si>
    <t>https://t.co/5ZfTi4GeP5</t>
  </si>
  <si>
    <t>https://t.co/SQSmPlJKaJ</t>
  </si>
  <si>
    <t>https://pbs.twimg.com/profile_banners/16456876/1478710910</t>
  </si>
  <si>
    <t>https://pbs.twimg.com/profile_banners/62275749/1517249680</t>
  </si>
  <si>
    <t>https://pbs.twimg.com/profile_banners/14458280/1536174202</t>
  </si>
  <si>
    <t>https://pbs.twimg.com/profile_banners/47234940/1550709147</t>
  </si>
  <si>
    <t>https://pbs.twimg.com/profile_banners/15366620/1496095753</t>
  </si>
  <si>
    <t>https://pbs.twimg.com/profile_banners/1094786174370091008/1552787289</t>
  </si>
  <si>
    <t>https://pbs.twimg.com/profile_banners/871633343409864704/1496665658</t>
  </si>
  <si>
    <t>https://pbs.twimg.com/profile_banners/405116355/1554212529</t>
  </si>
  <si>
    <t>https://pbs.twimg.com/profile_banners/2394757158/1528774131</t>
  </si>
  <si>
    <t>https://pbs.twimg.com/profile_banners/2504132706/1479633886</t>
  </si>
  <si>
    <t>https://pbs.twimg.com/profile_banners/54977849/1531721781</t>
  </si>
  <si>
    <t>https://pbs.twimg.com/profile_banners/24212627/1504668451</t>
  </si>
  <si>
    <t>https://pbs.twimg.com/profile_banners/2467929380/1529511638</t>
  </si>
  <si>
    <t>https://pbs.twimg.com/profile_banners/3917981907/1462268416</t>
  </si>
  <si>
    <t>https://pbs.twimg.com/profile_banners/371902119/1462257887</t>
  </si>
  <si>
    <t>https://pbs.twimg.com/profile_banners/15368407/1518218568</t>
  </si>
  <si>
    <t>https://pbs.twimg.com/profile_banners/14763855/1472137131</t>
  </si>
  <si>
    <t>https://pbs.twimg.com/profile_banners/2649978313/1543041149</t>
  </si>
  <si>
    <t>https://pbs.twimg.com/profile_banners/2281568774/1545021611</t>
  </si>
  <si>
    <t>https://pbs.twimg.com/profile_banners/487618113/1442591779</t>
  </si>
  <si>
    <t>https://pbs.twimg.com/profile_banners/3988196303/1547598774</t>
  </si>
  <si>
    <t>https://pbs.twimg.com/profile_banners/221778522/1546652344</t>
  </si>
  <si>
    <t>https://pbs.twimg.com/profile_banners/3979221503/1450544070</t>
  </si>
  <si>
    <t>https://pbs.twimg.com/profile_banners/4321069097/1450363937</t>
  </si>
  <si>
    <t>https://pbs.twimg.com/profile_banners/4538512216/1450553091</t>
  </si>
  <si>
    <t>https://pbs.twimg.com/profile_banners/411845007/1397775217</t>
  </si>
  <si>
    <t>https://pbs.twimg.com/profile_banners/20471246/1427111812</t>
  </si>
  <si>
    <t>https://pbs.twimg.com/profile_banners/3067808998/1462268397</t>
  </si>
  <si>
    <t>https://pbs.twimg.com/profile_banners/991005980833050625/1525112903</t>
  </si>
  <si>
    <t>https://pbs.twimg.com/profile_banners/478878156/1529649392</t>
  </si>
  <si>
    <t>https://pbs.twimg.com/profile_banners/823020558/1462268320</t>
  </si>
  <si>
    <t>https://pbs.twimg.com/profile_banners/1093317155255390209/1550683744</t>
  </si>
  <si>
    <t>https://pbs.twimg.com/profile_banners/843966116204613632/1490068862</t>
  </si>
  <si>
    <t>https://pbs.twimg.com/profile_banners/754438227063373824/1468707391</t>
  </si>
  <si>
    <t>https://pbs.twimg.com/profile_banners/1244313356/1545077565</t>
  </si>
  <si>
    <t>https://pbs.twimg.com/profile_banners/3312710512/1552814563</t>
  </si>
  <si>
    <t>https://pbs.twimg.com/profile_banners/2607404960/1547289374</t>
  </si>
  <si>
    <t>https://pbs.twimg.com/profile_banners/4295107823/1456691921</t>
  </si>
  <si>
    <t>https://pbs.twimg.com/profile_banners/777490212096270340/1517833671</t>
  </si>
  <si>
    <t>https://pbs.twimg.com/profile_banners/265583681/1544093758</t>
  </si>
  <si>
    <t>https://pbs.twimg.com/profile_banners/71574232/1515169435</t>
  </si>
  <si>
    <t>https://pbs.twimg.com/profile_banners/949666755198189569/1553220888</t>
  </si>
  <si>
    <t>https://pbs.twimg.com/profile_banners/944287250/1553874350</t>
  </si>
  <si>
    <t>https://pbs.twimg.com/profile_banners/996838464/1399751935</t>
  </si>
  <si>
    <t>https://pbs.twimg.com/profile_banners/2813494135/1553451921</t>
  </si>
  <si>
    <t>https://pbs.twimg.com/profile_banners/213698076/1552159797</t>
  </si>
  <si>
    <t>https://pbs.twimg.com/profile_banners/2717945611/1554339143</t>
  </si>
  <si>
    <t>https://pbs.twimg.com/profile_banners/1007157456/1507613772</t>
  </si>
  <si>
    <t>https://pbs.twimg.com/profile_banners/19638600/1532352380</t>
  </si>
  <si>
    <t>https://pbs.twimg.com/profile_banners/291332154/1553635423</t>
  </si>
  <si>
    <t>https://pbs.twimg.com/profile_banners/3237327007/1543341632</t>
  </si>
  <si>
    <t>https://pbs.twimg.com/profile_banners/385121078/1529529057</t>
  </si>
  <si>
    <t>https://pbs.twimg.com/profile_banners/246124029/1526513798</t>
  </si>
  <si>
    <t>https://pbs.twimg.com/profile_banners/300222551/1541368837</t>
  </si>
  <si>
    <t>https://pbs.twimg.com/profile_banners/14247987/1476476721</t>
  </si>
  <si>
    <t>https://pbs.twimg.com/profile_banners/14336163/1548910722</t>
  </si>
  <si>
    <t>https://pbs.twimg.com/profile_banners/1100091219894362114/1551383575</t>
  </si>
  <si>
    <t>https://pbs.twimg.com/profile_banners/2191296468/1501013236</t>
  </si>
  <si>
    <t>https://pbs.twimg.com/profile_banners/2238517628/1501013669</t>
  </si>
  <si>
    <t>https://pbs.twimg.com/profile_banners/178236715/1405967575</t>
  </si>
  <si>
    <t>https://pbs.twimg.com/profile_banners/353439433/1548122020</t>
  </si>
  <si>
    <t>https://pbs.twimg.com/profile_banners/3436929017/1540987310</t>
  </si>
  <si>
    <t>https://pbs.twimg.com/profile_banners/887767958952398848/1502560798</t>
  </si>
  <si>
    <t>https://pbs.twimg.com/profile_banners/14119630/1479226623</t>
  </si>
  <si>
    <t>https://pbs.twimg.com/profile_banners/468812135/1471024359</t>
  </si>
  <si>
    <t>https://pbs.twimg.com/profile_banners/69495404/1417451629</t>
  </si>
  <si>
    <t>https://pbs.twimg.com/profile_banners/44101759/1526042848</t>
  </si>
  <si>
    <t>https://pbs.twimg.com/profile_banners/21155934/1544557318</t>
  </si>
  <si>
    <t>https://pbs.twimg.com/profile_banners/800283/1469979816</t>
  </si>
  <si>
    <t>https://pbs.twimg.com/profile_banners/28188070/1553534897</t>
  </si>
  <si>
    <t>https://pbs.twimg.com/profile_banners/54595030/1553713858</t>
  </si>
  <si>
    <t>https://pbs.twimg.com/profile_banners/40368131/1506098850</t>
  </si>
  <si>
    <t>https://pbs.twimg.com/profile_banners/216558300/1385670454</t>
  </si>
  <si>
    <t>https://pbs.twimg.com/profile_banners/633287684/1551909335</t>
  </si>
  <si>
    <t>https://pbs.twimg.com/profile_banners/25863030/1470117449</t>
  </si>
  <si>
    <t>https://pbs.twimg.com/profile_banners/9676152/1401365809</t>
  </si>
  <si>
    <t>https://pbs.twimg.com/profile_banners/21896072/1547242529</t>
  </si>
  <si>
    <t>https://pbs.twimg.com/profile_banners/1629244514/1550511096</t>
  </si>
  <si>
    <t>https://pbs.twimg.com/profile_banners/26554000/1546196763</t>
  </si>
  <si>
    <t>https://pbs.twimg.com/profile_banners/4083734428/1446313988</t>
  </si>
  <si>
    <t>https://pbs.twimg.com/profile_banners/4876039427/1536658894</t>
  </si>
  <si>
    <t>https://pbs.twimg.com/profile_banners/2154802629/1522832456</t>
  </si>
  <si>
    <t>https://pbs.twimg.com/profile_banners/369627599/1496051898</t>
  </si>
  <si>
    <t>https://pbs.twimg.com/profile_banners/8820652/1478912056</t>
  </si>
  <si>
    <t>https://pbs.twimg.com/profile_banners/733375141707689984/1533613079</t>
  </si>
  <si>
    <t>https://pbs.twimg.com/profile_banners/994223300/1551974686</t>
  </si>
  <si>
    <t>https://pbs.twimg.com/profile_banners/53925101/1399383763</t>
  </si>
  <si>
    <t>https://pbs.twimg.com/profile_banners/12160482/1423267766</t>
  </si>
  <si>
    <t>https://pbs.twimg.com/profile_banners/2598600180/1436564736</t>
  </si>
  <si>
    <t>https://pbs.twimg.com/profile_banners/29066893/1548441601</t>
  </si>
  <si>
    <t>https://pbs.twimg.com/profile_banners/4857136574/1480993246</t>
  </si>
  <si>
    <t>https://pbs.twimg.com/profile_banners/40516848/1349108714</t>
  </si>
  <si>
    <t>https://pbs.twimg.com/profile_banners/25960305/1551886992</t>
  </si>
  <si>
    <t>https://pbs.twimg.com/profile_banners/14325988/1399921111</t>
  </si>
  <si>
    <t>https://pbs.twimg.com/profile_banners/14377870/1553184089</t>
  </si>
  <si>
    <t>https://pbs.twimg.com/profile_banners/2326160587/1487613009</t>
  </si>
  <si>
    <t>https://pbs.twimg.com/profile_banners/25003235/1554244736</t>
  </si>
  <si>
    <t>https://pbs.twimg.com/profile_banners/14679953/1552924797</t>
  </si>
  <si>
    <t>https://pbs.twimg.com/profile_banners/14718218/1551717691</t>
  </si>
  <si>
    <t>https://pbs.twimg.com/profile_banners/34786569/1512757759</t>
  </si>
  <si>
    <t>https://pbs.twimg.com/profile_banners/823905/1546024293</t>
  </si>
  <si>
    <t>https://pbs.twimg.com/profile_banners/989410325022863362/1543793173</t>
  </si>
  <si>
    <t>https://pbs.twimg.com/profile_banners/2479174184/1474909652</t>
  </si>
  <si>
    <t>https://pbs.twimg.com/profile_banners/795037774155902976/1478388912</t>
  </si>
  <si>
    <t>https://pbs.twimg.com/profile_banners/43377387/1398355703</t>
  </si>
  <si>
    <t>https://pbs.twimg.com/profile_banners/1713237470/1423782014</t>
  </si>
  <si>
    <t>https://pbs.twimg.com/profile_banners/42998299/1360244590</t>
  </si>
  <si>
    <t>https://pbs.twimg.com/profile_banners/70517196/1495994686</t>
  </si>
  <si>
    <t>https://pbs.twimg.com/profile_banners/28384075/1523714732</t>
  </si>
  <si>
    <t>https://pbs.twimg.com/profile_banners/798183/1489062778</t>
  </si>
  <si>
    <t>https://pbs.twimg.com/profile_banners/15151711/1535642502</t>
  </si>
  <si>
    <t>https://pbs.twimg.com/profile_banners/17641457/1398301818</t>
  </si>
  <si>
    <t>https://pbs.twimg.com/profile_banners/17832146/1535574923</t>
  </si>
  <si>
    <t>https://pbs.twimg.com/profile_banners/14164297/1485550174</t>
  </si>
  <si>
    <t>https://pbs.twimg.com/profile_banners/116060961/1546208158</t>
  </si>
  <si>
    <t>https://pbs.twimg.com/profile_banners/10228272/1544543885</t>
  </si>
  <si>
    <t>https://pbs.twimg.com/profile_banners/771007619360231424/1551559237</t>
  </si>
  <si>
    <t>https://pbs.twimg.com/profile_banners/284241195/1519855417</t>
  </si>
  <si>
    <t>https://pbs.twimg.com/profile_banners/19003754/1542124517</t>
  </si>
  <si>
    <t>https://pbs.twimg.com/profile_banners/115584650/1540415997</t>
  </si>
  <si>
    <t>https://pbs.twimg.com/profile_banners/102374655/1518120898</t>
  </si>
  <si>
    <t>https://pbs.twimg.com/profile_banners/14107459/1552568553</t>
  </si>
  <si>
    <t>https://pbs.twimg.com/profile_banners/1103067167216549893/1552100062</t>
  </si>
  <si>
    <t>ru</t>
  </si>
  <si>
    <t>es</t>
  </si>
  <si>
    <t>de</t>
  </si>
  <si>
    <t>http://abs.twimg.com/images/themes/theme1/bg.png</t>
  </si>
  <si>
    <t>http://abs.twimg.com/images/themes/theme9/bg.gif</t>
  </si>
  <si>
    <t>http://abs.twimg.com/images/themes/theme5/bg.gif</t>
  </si>
  <si>
    <t>http://abs.twimg.com/images/themes/theme14/bg.gif</t>
  </si>
  <si>
    <t>http://abs.twimg.com/images/themes/theme4/bg.gif</t>
  </si>
  <si>
    <t>http://abs.twimg.com/images/themes/theme12/bg.gif</t>
  </si>
  <si>
    <t>http://abs.twimg.com/images/themes/theme17/bg.gif</t>
  </si>
  <si>
    <t>http://abs.twimg.com/images/themes/theme11/bg.gif</t>
  </si>
  <si>
    <t>http://abs.twimg.com/images/themes/theme8/bg.gif</t>
  </si>
  <si>
    <t>http://abs.twimg.com/images/themes/theme10/bg.gif</t>
  </si>
  <si>
    <t>http://abs.twimg.com/images/themes/theme15/bg.png</t>
  </si>
  <si>
    <t>http://abs.twimg.com/images/themes/theme3/bg.gif</t>
  </si>
  <si>
    <t>http://abs.twimg.com/images/themes/theme19/bg.gif</t>
  </si>
  <si>
    <t>http://abs.twimg.com/images/themes/theme7/bg.gif</t>
  </si>
  <si>
    <t>http://abs.twimg.com/images/themes/theme16/bg.gif</t>
  </si>
  <si>
    <t>http://pbs.twimg.com/profile_images/2179291749/core-square-logo_normal.jpg</t>
  </si>
  <si>
    <t>http://pbs.twimg.com/profile_images/960529570179907584/kSssUTif_normal.jpg</t>
  </si>
  <si>
    <t>http://pbs.twimg.com/profile_images/1013776579955130368/9Q0oQwl2_normal.jpg</t>
  </si>
  <si>
    <t>http://pbs.twimg.com/profile_images/1008621022717906946/e5GcVTVJ_normal.jpg</t>
  </si>
  <si>
    <t>http://pbs.twimg.com/profile_images/728258614142476289/ikoQdNbx_normal.jpg</t>
  </si>
  <si>
    <t>http://pbs.twimg.com/profile_images/872464223367905280/PlJKvXK0_normal.jpg</t>
  </si>
  <si>
    <t>http://pbs.twimg.com/profile_images/991006761535582210/T_J9U1kD_normal.jpg</t>
  </si>
  <si>
    <t>http://pbs.twimg.com/profile_images/2396887716/duzg1gvssmmeuucs9yx2_normal.jpeg</t>
  </si>
  <si>
    <t>http://pbs.twimg.com/profile_images/966797153430589440/dXD0sBTK_normal.jpg</t>
  </si>
  <si>
    <t>http://pbs.twimg.com/profile_images/843982815955968003/fHQFBsMa_normal.jpg</t>
  </si>
  <si>
    <t>http://pbs.twimg.com/profile_images/1082621516490133504/cKmXiIt2_normal.jpg</t>
  </si>
  <si>
    <t>http://pbs.twimg.com/profile_images/948934777675091968/y8qHMsF3_normal.jpg</t>
  </si>
  <si>
    <t>http://pbs.twimg.com/profile_images/666341381879816192/Jc4BsKHO_normal.jpg</t>
  </si>
  <si>
    <t>http://pbs.twimg.com/profile_images/1103289567875088384/iei8q22y_normal.jpg</t>
  </si>
  <si>
    <t>http://pbs.twimg.com/profile_images/1060954815474360320/H8h8uiiF_normal.jpg</t>
  </si>
  <si>
    <t>http://pbs.twimg.com/profile_images/638336916803469312/0BEeVU95_normal.png</t>
  </si>
  <si>
    <t>http://pbs.twimg.com/profile_images/1106246601973121024/dES_Ehq-_normal.png</t>
  </si>
  <si>
    <t>http://pbs.twimg.com/profile_images/378800000831132897/a9f81c0c557efd907ccc168a5185418e_normal.jpeg</t>
  </si>
  <si>
    <t>http://pbs.twimg.com/profile_images/860591895319326720/UgedOwFB_normal.jpg</t>
  </si>
  <si>
    <t>http://pbs.twimg.com/profile_images/915964774437007361/XsPZNQky_normal.jpg</t>
  </si>
  <si>
    <t>http://pbs.twimg.com/profile_images/915965190784606209/3fO4mXPF_normal.jpg</t>
  </si>
  <si>
    <t>http://pbs.twimg.com/profile_images/756026429171793920/YpAaSHXi_normal.jpg</t>
  </si>
  <si>
    <t>http://pbs.twimg.com/profile_images/888795452073623553/64A256lt_normal.jpg</t>
  </si>
  <si>
    <t>http://pbs.twimg.com/profile_images/759776954665070592/AhPuzzRG_normal.jpg</t>
  </si>
  <si>
    <t>http://pbs.twimg.com/profile_images/1014996593697701888/OknKZhEt_normal.jpg</t>
  </si>
  <si>
    <t>http://pbs.twimg.com/profile_images/1061070520496488448/sUFxMtbK_normal.jpg</t>
  </si>
  <si>
    <t>http://pbs.twimg.com/profile_images/2702898894/77fee9bb02649467f56aec7ce328ce0b_normal.jpeg</t>
  </si>
  <si>
    <t>http://pbs.twimg.com/profile_images/2305714784/0XybrijL_normal</t>
  </si>
  <si>
    <t>http://pbs.twimg.com/profile_images/1111970357811007488/5L_yJEHN_normal.jpg</t>
  </si>
  <si>
    <t>http://pbs.twimg.com/profile_images/898628702019256320/uF-d5Ia4_normal.jpg</t>
  </si>
  <si>
    <t>http://pbs.twimg.com/profile_images/590970599977037824/IIHS-deS_normal.png</t>
  </si>
  <si>
    <t>http://pbs.twimg.com/profile_images/979412214393266177/yasg4QdF_normal.jpg</t>
  </si>
  <si>
    <t>http://pbs.twimg.com/profile_images/1058052233739157504/269-TfB6_normal.jpg</t>
  </si>
  <si>
    <t>http://pbs.twimg.com/profile_images/922478535796772865/WXJqS2uD_normal.jpg</t>
  </si>
  <si>
    <t>http://pbs.twimg.com/profile_images/834650198378897408/ulmbUZ_c_normal.jpg</t>
  </si>
  <si>
    <t>http://pbs.twimg.com/profile_images/1097637144808415232/_XAhGP8t_normal.jpg</t>
  </si>
  <si>
    <t>http://pbs.twimg.com/profile_images/875709636153888769/QyzKlwBP_normal.jpg</t>
  </si>
  <si>
    <t>http://pbs.twimg.com/profile_images/887033617150390273/yLOyPUuo_normal.jpg</t>
  </si>
  <si>
    <t>http://pbs.twimg.com/profile_images/939910218204446723/6H_t9Ct1_normal.jpg</t>
  </si>
  <si>
    <t>http://pbs.twimg.com/profile_images/1046859275644153856/fR8Ep4aQ_normal.jpg</t>
  </si>
  <si>
    <t>http://pbs.twimg.com/profile_images/463673794716909569/DvZl4mU3_normal.png</t>
  </si>
  <si>
    <t>http://pbs.twimg.com/profile_images/943596894831255552/cMOzkc5i_normal.jpg</t>
  </si>
  <si>
    <t>http://pbs.twimg.com/profile_images/1054477963322740736/CYqys3Nq_normal.jpg</t>
  </si>
  <si>
    <t>http://pbs.twimg.com/profile_images/748013294296907776/ZE5P-C-J_normal.jpg</t>
  </si>
  <si>
    <t>http://pbs.twimg.com/profile_images/731041180/wpbeginnertwitterimg_normal.jpg</t>
  </si>
  <si>
    <t>http://pbs.twimg.com/profile_images/1058423636183388160/nFz-fG-v_normal.jpg</t>
  </si>
  <si>
    <t>http://pbs.twimg.com/profile_images/465925049443053568/UuU4e0Dw_normal.png</t>
  </si>
  <si>
    <t>http://pbs.twimg.com/profile_images/1045085858213384193/GXmN8hMr_normal.jpg</t>
  </si>
  <si>
    <t>http://pbs.twimg.com/profile_images/892084045777059841/_uPJj0qU_normal.jpg</t>
  </si>
  <si>
    <t>http://pbs.twimg.com/profile_images/59801350/logo_normal.png</t>
  </si>
  <si>
    <t>http://pbs.twimg.com/profile_images/1013961501403738112/oWHdBRI-_normal.jpg</t>
  </si>
  <si>
    <t>http://pbs.twimg.com/profile_images/1011275405247074305/v5Hou2-Y_normal.jpg</t>
  </si>
  <si>
    <t>http://pbs.twimg.com/profile_images/532246717261824000/5HCi8Ni2_normal.jpeg</t>
  </si>
  <si>
    <t>http://pbs.twimg.com/profile_images/1078730279110340613/C47HYxdP_normal.jpg</t>
  </si>
  <si>
    <t>http://pbs.twimg.com/profile_images/1016398921021775872/VpRU3_Me_normal.jpg</t>
  </si>
  <si>
    <t>http://pbs.twimg.com/profile_images/795046453345284096/tBhgEmK1_normal.jpg</t>
  </si>
  <si>
    <t>http://pbs.twimg.com/profile_images/457259565877182465/5fInTA6Y_normal.jpeg</t>
  </si>
  <si>
    <t>http://pbs.twimg.com/profile_images/566008595725041664/frM7SnhT_normal.jpeg</t>
  </si>
  <si>
    <t>http://pbs.twimg.com/profile_images/3220413375/c597bc040138b5ca7231fa3fe5bd9f6b_normal.jpeg</t>
  </si>
  <si>
    <t>http://pbs.twimg.com/profile_images/940935699183947776/-BrVXs4c_normal.jpg</t>
  </si>
  <si>
    <t>http://pbs.twimg.com/profile_images/1035183109614915586/GpVJITK__normal.jpg</t>
  </si>
  <si>
    <t>http://pbs.twimg.com/profile_images/1058837624314449920/UG58FrJ4_normal.jpg</t>
  </si>
  <si>
    <t>http://pbs.twimg.com/profile_images/971518376076984320/eQdX_nIQ_normal.jpg</t>
  </si>
  <si>
    <t>http://pbs.twimg.com/profile_images/1083110628015919104/pOpzARfj_normal.jpg</t>
  </si>
  <si>
    <t>http://pbs.twimg.com/profile_images/1013436760859299847/aQltRN9T_normal.jpg</t>
  </si>
  <si>
    <t>http://pbs.twimg.com/profile_images/1101890871967055873/Xov8z1Vt_normal.jpg</t>
  </si>
  <si>
    <t>http://pbs.twimg.com/profile_images/1113449485206556672/SRH0tKqB_normal.jpg</t>
  </si>
  <si>
    <t>http://pbs.twimg.com/profile_images/1083417055108452357/k2MIoesS_normal.jpg</t>
  </si>
  <si>
    <t>http://pbs.twimg.com/profile_images/880188177650077696/-BvinYiv_normal.jpg</t>
  </si>
  <si>
    <t>http://pbs.twimg.com/profile_images/796100190793035776/fqWxTYat_normal.jpg</t>
  </si>
  <si>
    <t>http://pbs.twimg.com/profile_images/887297027138363392/_vVlUqT7_normal.jpg</t>
  </si>
  <si>
    <t>http://pbs.twimg.com/profile_images/1103067317951438849/7fHdwCce_normal.jpg</t>
  </si>
  <si>
    <t>Open Twitter Page for This Person</t>
  </si>
  <si>
    <t>https://twitter.com/jethanibharat</t>
  </si>
  <si>
    <t>https://twitter.com/coremarketing</t>
  </si>
  <si>
    <t>https://twitter.com/cforsey1</t>
  </si>
  <si>
    <t>https://twitter.com/hubspot</t>
  </si>
  <si>
    <t>https://twitter.com/mybeachmoney</t>
  </si>
  <si>
    <t>https://twitter.com/ilkaflood</t>
  </si>
  <si>
    <t>https://twitter.com/brio_marketing</t>
  </si>
  <si>
    <t>https://twitter.com/erikseifert</t>
  </si>
  <si>
    <t>https://twitter.com/asentivindia</t>
  </si>
  <si>
    <t>https://twitter.com/22agency</t>
  </si>
  <si>
    <t>https://twitter.com/bkcustomdesigns</t>
  </si>
  <si>
    <t>https://twitter.com/craighoffman11</t>
  </si>
  <si>
    <t>https://twitter.com/jessikaphillips</t>
  </si>
  <si>
    <t>https://twitter.com/mike_allton</t>
  </si>
  <si>
    <t>https://twitter.com/stonehampress</t>
  </si>
  <si>
    <t>https://twitter.com/myfoodfantasy69</t>
  </si>
  <si>
    <t>https://twitter.com/charlesfrize</t>
  </si>
  <si>
    <t>https://twitter.com/kandasrodarte</t>
  </si>
  <si>
    <t>https://twitter.com/smoothsale</t>
  </si>
  <si>
    <t>https://twitter.com/abdellawani</t>
  </si>
  <si>
    <t>https://twitter.com/madina280469</t>
  </si>
  <si>
    <t>https://twitter.com/debcomanwriting</t>
  </si>
  <si>
    <t>https://twitter.com/wfhwstacey</t>
  </si>
  <si>
    <t>https://twitter.com/b7_design</t>
  </si>
  <si>
    <t>https://twitter.com/b2the7</t>
  </si>
  <si>
    <t>https://twitter.com/careerbarn</t>
  </si>
  <si>
    <t>https://twitter.com/berndog777</t>
  </si>
  <si>
    <t>https://twitter.com/sportsplaypolls</t>
  </si>
  <si>
    <t>https://twitter.com/brookiebeetle</t>
  </si>
  <si>
    <t>https://twitter.com/ross_quintana</t>
  </si>
  <si>
    <t>https://twitter.com/lentremetteuse</t>
  </si>
  <si>
    <t>https://twitter.com/ageless_2u</t>
  </si>
  <si>
    <t>https://twitter.com/dianecschroder</t>
  </si>
  <si>
    <t>https://twitter.com/karenyankovich</t>
  </si>
  <si>
    <t>https://twitter.com/dynamicfrize</t>
  </si>
  <si>
    <t>https://twitter.com/edgekonnect</t>
  </si>
  <si>
    <t>https://twitter.com/randyhlavac</t>
  </si>
  <si>
    <t>https://twitter.com/relatingonline</t>
  </si>
  <si>
    <t>https://twitter.com/bubbles4tw</t>
  </si>
  <si>
    <t>https://twitter.com/morweborg</t>
  </si>
  <si>
    <t>https://twitter.com/fadanconsultant</t>
  </si>
  <si>
    <t>https://twitter.com/niczthename</t>
  </si>
  <si>
    <t>https://twitter.com/pardoe_ai</t>
  </si>
  <si>
    <t>https://twitter.com/civalueinfo</t>
  </si>
  <si>
    <t>https://twitter.com/themylanfocus</t>
  </si>
  <si>
    <t>https://twitter.com/javi99garcia</t>
  </si>
  <si>
    <t>https://twitter.com/javitelez</t>
  </si>
  <si>
    <t>https://twitter.com/wpblogsites</t>
  </si>
  <si>
    <t>https://twitter.com/fan_saves</t>
  </si>
  <si>
    <t>https://twitter.com/4hontario</t>
  </si>
  <si>
    <t>https://twitter.com/mllnnlmotivator</t>
  </si>
  <si>
    <t>https://twitter.com/gambinredon</t>
  </si>
  <si>
    <t>https://twitter.com/allthesocial</t>
  </si>
  <si>
    <t>https://twitter.com/breepalm</t>
  </si>
  <si>
    <t>https://twitter.com/findtroy</t>
  </si>
  <si>
    <t>https://twitter.com/foodmfguk</t>
  </si>
  <si>
    <t>https://twitter.com/planitoutsrcing</t>
  </si>
  <si>
    <t>https://twitter.com/scotiabank</t>
  </si>
  <si>
    <t>https://twitter.com/startup_canada</t>
  </si>
  <si>
    <t>https://twitter.com/jade_a_consult</t>
  </si>
  <si>
    <t>https://twitter.com/mikefallat</t>
  </si>
  <si>
    <t>https://twitter.com/vitalizeone</t>
  </si>
  <si>
    <t>https://twitter.com/blondepreneur</t>
  </si>
  <si>
    <t>https://twitter.com/mike_gingerich</t>
  </si>
  <si>
    <t>https://twitter.com/kandreawade</t>
  </si>
  <si>
    <t>https://twitter.com/quickenloans</t>
  </si>
  <si>
    <t>https://twitter.com/taylorsmendoza1</t>
  </si>
  <si>
    <t>https://twitter.com/prodovite</t>
  </si>
  <si>
    <t>https://twitter.com/victorynhq</t>
  </si>
  <si>
    <t>https://twitter.com/nowmg</t>
  </si>
  <si>
    <t>https://twitter.com/jencoleict</t>
  </si>
  <si>
    <t>https://twitter.com/roberts_ben_m</t>
  </si>
  <si>
    <t>https://twitter.com/makeamarketer</t>
  </si>
  <si>
    <t>https://twitter.com/teamnimbus</t>
  </si>
  <si>
    <t>https://twitter.com/martinbrossman</t>
  </si>
  <si>
    <t>https://twitter.com/tracylcotton</t>
  </si>
  <si>
    <t>https://twitter.com/commonscentsmom</t>
  </si>
  <si>
    <t>https://twitter.com/mcsquareltd</t>
  </si>
  <si>
    <t>https://twitter.com/thedigitalgal</t>
  </si>
  <si>
    <t>https://twitter.com/lowellbrown</t>
  </si>
  <si>
    <t>https://twitter.com/stellar247</t>
  </si>
  <si>
    <t>https://twitter.com/elizabethglau</t>
  </si>
  <si>
    <t>https://twitter.com/jwatson_wx</t>
  </si>
  <si>
    <t>https://twitter.com/iamscottpage</t>
  </si>
  <si>
    <t>https://twitter.com/isocialfanz</t>
  </si>
  <si>
    <t>https://twitter.com/meganpowers</t>
  </si>
  <si>
    <t>https://twitter.com/slideshare</t>
  </si>
  <si>
    <t>https://twitter.com/semrush</t>
  </si>
  <si>
    <t>https://twitter.com/mrleonardkim</t>
  </si>
  <si>
    <t>https://twitter.com/rebekahradice</t>
  </si>
  <si>
    <t>https://twitter.com/anton_shulke</t>
  </si>
  <si>
    <t>https://twitter.com/reasonrena</t>
  </si>
  <si>
    <t>https://twitter.com/aiaddysonzhang</t>
  </si>
  <si>
    <t>https://twitter.com/iagdotme</t>
  </si>
  <si>
    <t>https://twitter.com/marismith</t>
  </si>
  <si>
    <t>https://twitter.com/fuhsionmktg</t>
  </si>
  <si>
    <t>https://twitter.com/dgingiss</t>
  </si>
  <si>
    <t>https://twitter.com/smexaminer</t>
  </si>
  <si>
    <t>https://twitter.com/marc_smith</t>
  </si>
  <si>
    <t>https://twitter.com/sms_summit</t>
  </si>
  <si>
    <t>https://twitter.com/bombbomb</t>
  </si>
  <si>
    <t>https://twitter.com/bonjoroapp</t>
  </si>
  <si>
    <t>https://twitter.com/wpbeginner</t>
  </si>
  <si>
    <t>https://twitter.com/constantcontact</t>
  </si>
  <si>
    <t>https://twitter.com/madmimi</t>
  </si>
  <si>
    <t>https://twitter.com/mailchimp</t>
  </si>
  <si>
    <t>https://twitter.com/ninjaforms</t>
  </si>
  <si>
    <t>https://twitter.com/wordpress</t>
  </si>
  <si>
    <t>https://twitter.com/nimble</t>
  </si>
  <si>
    <t>https://twitter.com/wistia</t>
  </si>
  <si>
    <t>https://twitter.com/vimeo</t>
  </si>
  <si>
    <t>https://twitter.com/dustinwstout</t>
  </si>
  <si>
    <t>https://twitter.com/wordpressdotcom</t>
  </si>
  <si>
    <t>https://twitter.com/semgalore</t>
  </si>
  <si>
    <t>https://twitter.com/craigmckimbd</t>
  </si>
  <si>
    <t>https://twitter.com/osidejewelers</t>
  </si>
  <si>
    <t>https://twitter.com/crossingscbad</t>
  </si>
  <si>
    <t>https://twitter.com/fortis_yogalux</t>
  </si>
  <si>
    <t>https://twitter.com/adam_jacobs22</t>
  </si>
  <si>
    <t>https://twitter.com/annieroseinc</t>
  </si>
  <si>
    <t>https://twitter.com/prisus</t>
  </si>
  <si>
    <t>https://twitter.com/eggwhisk</t>
  </si>
  <si>
    <t>https://twitter.com/adobeexpcloud</t>
  </si>
  <si>
    <t>https://twitter.com/markwschaefer</t>
  </si>
  <si>
    <t>https://twitter.com/maykingtea</t>
  </si>
  <si>
    <t>https://twitter.com/madalynsklar</t>
  </si>
  <si>
    <t>https://twitter.com/chrisstrub</t>
  </si>
  <si>
    <t>https://twitter.com/youtube</t>
  </si>
  <si>
    <t>https://twitter.com/genepetrovlmc</t>
  </si>
  <si>
    <t>https://twitter.com/winniesun</t>
  </si>
  <si>
    <t>https://twitter.com/robertoblake</t>
  </si>
  <si>
    <t>https://twitter.com/adobepremiere</t>
  </si>
  <si>
    <t>https://twitter.com/rkdwebstudios</t>
  </si>
  <si>
    <t>https://twitter.com/4h</t>
  </si>
  <si>
    <t>https://twitter.com/loosethreadsvnt</t>
  </si>
  <si>
    <t>jethanibharat
One more spectacular morning #asentiv
#asentivcentralindia #amazingbusiness
#spectacularlife #relationships
#networking #relationshipmarketing
https://t.co/i2zAWpYzXU</t>
  </si>
  <si>
    <t>coremarketing
The Ultimate Guide to Relationship
#Marketing: https://t.co/sSdmGgrOOV
#RelationshipMarketing @Hubspot
@cforsey1 https://t.co/5pw7raZauE</t>
  </si>
  <si>
    <t xml:space="preserve">cforsey1
</t>
  </si>
  <si>
    <t xml:space="preserve">hubspot
</t>
  </si>
  <si>
    <t>mybeachmoney
Andrea Waltz is wildly passionate
about teaching audiences how they
can overcome the fear of failure
and rejection in sales, and reprogram
how they think about the word ‘no.’
CLICK to listen! #goforno #relationshipmarketing
#sales #business https://t.co/1toqwIdptR</t>
  </si>
  <si>
    <t>ilkaflood
RT @mybeachmoney: Andrea Waltz
is wildly passionate about teaching
audiences how they can overcome
the fear of failure and rejection
in sal…</t>
  </si>
  <si>
    <t>brio_marketing
Our specialty is #relationshipmarketing.
Curious what that means? Give us
a follow. We'll be sharing our
methodology for how to make REAL
connections with your target audiences.
#marketingtips</t>
  </si>
  <si>
    <t>erikseifert
Re-writing the header slightly:
How to Grow Sales Without Wasting
a Dime on Marketing – because you
took your time and spent money
to get the strategy right before
wasting them :-) #relationshipmarketing
#strategy https://t.co/rgeSRSn1Gj</t>
  </si>
  <si>
    <t>asentivindia
Asentiv Worldwide partners meeting
at Ascona, Switzerland _xD83C__xDDE8__xD83C__xDDED_ #asentiv
#asentivcentralindia #amazingbusiness
#spectacularlife #relationships
#marketing #businesscoach #relationshipmarketing
https://t.co/1jzhvdTt9p</t>
  </si>
  <si>
    <t>22agency
Please Will You Marry Me, Mr. Accountant?
(A Relationship First Approach
To Marketing) https://t.co/CMTOpcLKEQ
#Accountants #Marketing #CPA #Accounting
#BusinesDevelopment #PracticeGrowth
#RelationshipMarketing https://t.co/Cat40Rwd1Q</t>
  </si>
  <si>
    <t>bkcustomdesigns
RT @bkcustomdesigns: I like blogging,
tweeting and long romantic walks
on my analytics page. How relationship
marketing can save your biz.…</t>
  </si>
  <si>
    <t>craighoffman11
RT @jessikaphillips: #RelationshipMarketing
is to turning your: _xD83D__xDC97_ Followers
into Fans _xD83D__xDC97_ Clients into Advocates
_xD83D__xDC97_ Community into Collaborat…</t>
  </si>
  <si>
    <t>jessikaphillips
@MLLNNLmotivator @SEMgalore @YouTube
@wordpressdotcom @DustinWStout
@Vimeo @wistia @Nimble @WordPress
@ninjaforms @Mailchimp @madmimi
@ConstantContact @wpbeginner @bonjoroapp
@BombBomb I heard about @bonjoroapp
and as soon as I mentioned them
they started building a relationship
with ME.. so since they align with
#relationshipmarketing I’ve been
seriously considering checking
them out instead. I like the idea
of working with companies who value
relationships</t>
  </si>
  <si>
    <t>mike_allton
RT @jessikaphillips: #RelationshipMarketing
is to turning your: _xD83D__xDC97_ Followers
into Fans _xD83D__xDC97_ Clients into Advocates
_xD83D__xDC97_ Community into Collaborat…</t>
  </si>
  <si>
    <t>stonehampress
RT @jessikaphillips: #RelationshipMarketing
is to turning your: _xD83D__xDC97_ Followers
into Fans _xD83D__xDC97_ Clients into Advocates
_xD83D__xDC97_ Community into Collaborat…</t>
  </si>
  <si>
    <t>myfoodfantasy69
RT @Charlesfrize: Reading about
this: #Marketing - #RelationshipMarketing
#GrowthHacking #FrizeMedia - https://t.co/nUlgVb7ZTJ</t>
  </si>
  <si>
    <t>charlesfrize
Reading about this: #Marketing
- #RelationshipMarketing #GrowthHacking
#FrizeMedia - https://t.co/nUlgVb7ZTJ</t>
  </si>
  <si>
    <t>kandasrodarte
It's okay to give away a piece
of your heart. https://t.co/oZBqpw1dqL
#relationshipmarketing #gratitudegeek
https://t.co/76T3zG2Zvk</t>
  </si>
  <si>
    <t>smoothsale
RT @jessikaphillips: #RelationshipMarketing
is to turning your: _xD83D__xDC97_ Followers
into Fans _xD83D__xDC97_ Clients into Advocates
_xD83D__xDC97_ Community into Collaborat…</t>
  </si>
  <si>
    <t>abdellawani
RT @jessikaphillips: #RelationshipMarketing
is to turning your: _xD83D__xDC97_ Followers
into Fans _xD83D__xDC97_ Clients into Advocates
_xD83D__xDC97_ Community into Collaborat…</t>
  </si>
  <si>
    <t>madina280469
RT @jessikaphillips: #RelationshipMarketing
is to turning your: _xD83D__xDC97_ Followers
into Fans _xD83D__xDC97_ Clients into Advocates
_xD83D__xDC97_ Community into Collaborat…</t>
  </si>
  <si>
    <t>debcomanwriting
When's the last time you rolled
out the red carpet? I'm holding
Office Hours today for my subscribers.
No strings attached. #relationshipmarketing
#CustomerExperience https://t.co/lyLijDcJhm</t>
  </si>
  <si>
    <t>wfhwstacey
Jessika Phillips: Turn your "clients
into advocates." or What I like
to refer to as Brand Embassadors.
_xD83D__xDE09_ #RelationshipMarketing #SMMW19
#WFHWS https://t.co/0T7EQWjS1G</t>
  </si>
  <si>
    <t>b7_design
RT @B2the7: Why Relationship Marketing?
Think of relationship marketing
as building a long term relationship
with your customers by buildi…</t>
  </si>
  <si>
    <t>b2the7
Why Relationship Marketing? Think
of relationship marketing as building
a long term relationship with your
customers by building loyalty with
the brand. #Digital360chat #digital
#marketing #social #relationshipmarketing
https://t.co/1f56or0Ayq</t>
  </si>
  <si>
    <t>careerbarn
RT @B2the7: Why Relationship Marketing?
Think of relationship marketing
as building a long term relationship
with your customers by buildi…</t>
  </si>
  <si>
    <t>berndog777
RT @B2the7: Why Relationship Marketing?
Think of relationship marketing
as building a long term relationship
with your customers by buildi…</t>
  </si>
  <si>
    <t>sportsplaypolls
RT @B2the7: Why Relationship Marketing?
Think of relationship marketing
as building a long term relationship
with your customers by buildi…</t>
  </si>
  <si>
    <t>brookiebeetle
RT @B2the7: Why Relationship Marketing?
Think of relationship marketing
as building a long term relationship
with your customers by buildi…</t>
  </si>
  <si>
    <t>ross_quintana
RT @Ross_Quintana: Have You Met
- Jessika Phillips (@JessikaPhillips)-
Social Magnets https://t.co/281QtmsYMV
#HaveYourMet #Marketing #Rela…</t>
  </si>
  <si>
    <t>lentremetteuse
#Pige 3 mois - Chargé #projets
en #marketing #communication -
Montréal - Commerce de détail #relationshipmarketing
#projectmanagement #freelance #retail
#digital Google Analytics #content
#copywriting Plus de détails: https://t.co/4zoWtM93j0
https://t.co/h8luDnYRI9</t>
  </si>
  <si>
    <t>ageless_2u
RT @Charlesfrize: #Marketing -
#RelationshipMarketing #GrowthHacking
#FrizeMedia @Charlesfrize https://t.co/KmgeAJgp5e</t>
  </si>
  <si>
    <t>dianecschroder
Contact me today to sign up your
next group for this airline discount!
https://t.co/BUoKZbYPOi ✈️ #FemaleEntrepreneurs
#shopsmall #womensinspire #WomensHistoryMonth
#womenled #womenwholead #lionsisterhood
#smallbusiness #relationshipmarketing
#girlboss https://t.co/y99unhqeS6</t>
  </si>
  <si>
    <t>karenyankovich
Don't just connect with random
prospective clients and business
owners; you want to connect with
a PURPOSE! More on episode 5 of
#GoodGirlsGetRich: https://t.co/22lUEEwRfB
#linkedinconnections #linkedintips
#socialmediatips #relationshipmarketing
https://t.co/g1JqG3xsDS</t>
  </si>
  <si>
    <t>dynamicfrize
RT @Charlesfrize: #Marketing -
#RelationshipMarketing #GrowthHacking
#FrizeMedia @Charlesfrize https://t.co/KmgeAJy0tO</t>
  </si>
  <si>
    <t>edgekonnect
How Do Businesses Use #RelationshipMarketing?
⁦@RandyHlavac⁩ https://t.co/Y0taSzWEfr</t>
  </si>
  <si>
    <t xml:space="preserve">randyhlavac
</t>
  </si>
  <si>
    <t>relatingonline
#BuddyHodges #PeopleSkills #InterpersonalSkills
#RelationshipMarketing #NetworkMarketing
#BusinessRelationship #InfluenceMarketing
https://t.co/KZVs8dZSE4</t>
  </si>
  <si>
    <t>bubbles4tw
RT @Charlesfrize: Reading about
this: #Marketing - #RelationshipMarketing
#GrowthHacking #FrizeMedia - https://t.co/nUlgVb7ZTJ</t>
  </si>
  <si>
    <t>morweborg
6 effective ways to thank your
donors https://t.co/2tq9i0Td6h
#donors #fundraise #fundraising
#nonprofit #nonprofits #charity
#socent #NGO #relationshipmarketing
#emailmarketing #marketingtips
#npmarketing</t>
  </si>
  <si>
    <t>fadanconsultant
RT @MorwebORG: 6 effective ways
to thank your donors https://t.co/2tq9i0Td6h
#donors #fundraise #fundraising
#nonprofit #nonprofits #charit…</t>
  </si>
  <si>
    <t>niczthename
The key to Retaining Customers
for Life #RelationshipMarketing
https://t.co/fvCDBnZybe</t>
  </si>
  <si>
    <t>pardoe_ai
RT @CivalueInfo: ciValue is excited
to attend GDS Group’s #NGRetail
Summit as a solution provider,
specializing in #customercentric
#AI sol…</t>
  </si>
  <si>
    <t>civalueinfo
Sending personalized offers? Make
sure to get these 10 things right
https://t.co/4zhpvNCeVk #Personaliztion
#increasesales #customercentric
#relationshipmarketing #retailtechnology
#FMCG #retail https://t.co/mQPS2Sbj5P</t>
  </si>
  <si>
    <t>themylanfocus
Do you ensure you #share other
people's tweets, especially if
they share yours? #RelationshipMarketing
#TweetUpOthers #TwitterEtiquette
https://t.co/wh5MvcBQAL</t>
  </si>
  <si>
    <t>javi99garcia
Is the role of Product Management
in Pharma dead? What's Customer
Centricity? How to make it happen?
Check out my new blog post! @JaviTelez
https://t.co/72xJt1mcEw #productmanagement
#customercentricity #relationshipmarketing</t>
  </si>
  <si>
    <t xml:space="preserve">javitelez
</t>
  </si>
  <si>
    <t>wpblogsites
Why Relationship Marketing is Important
in Business #RelationshipMarketing
#MarketingStrategy #EmpoweringEntrepreneurs
https://t.co/AbfhxjG5KT</t>
  </si>
  <si>
    <t>fan_saves
RT @wpblogsites: Why Relationship
Marketing is Important in Business
#RelationshipMarketing #MarketingStrategy
#EmpoweringEntrepreneurs h…</t>
  </si>
  <si>
    <t>4hontario
RT @MLLNNLmotivator: Is your #nonprofit
struggling to compete against the
#marketing budgets of big #business?
This #workshop is from the @…</t>
  </si>
  <si>
    <t>mllnnlmotivator
@loosethreadsvnt Dan the @MLLNNLmotivator
here! I help #brands define their
#digital voice and use #relationshipmarketing
to its full potential! #youngbizchat
https://t.co/HqfKO2itE2</t>
  </si>
  <si>
    <t>gambinredon
Why relationship marketing is brand
marketing. #relationshipmarketing
#marketing #brand https://t.co/UPLIjevZVQ</t>
  </si>
  <si>
    <t>allthesocial
RT @MLLNNLmotivator: When we start
treating #digital #relationships
with the same respect we treat
real-world connections the value
is obvi…</t>
  </si>
  <si>
    <t>breepalm
RT @MLLNNLmotivator: @FindTroy
A2 When you build on #relationshipmarketing
for your #brand the entire internet
could explode and you are al…</t>
  </si>
  <si>
    <t xml:space="preserve">findtroy
</t>
  </si>
  <si>
    <t>foodmfguk
RT @CivalueInfo: Sending personalized
offers? Make sure to get these
10 things right https://t.co/4zhpvNCeVk
#Personaliztion #increasesales…</t>
  </si>
  <si>
    <t>planitoutsrcing
RT @MLLNNLmotivator: @Startup_Canada
@scotiabank A1 It's an exciting
time in #ecommerce! Anyone selling
online is taking a stand with the
#…</t>
  </si>
  <si>
    <t xml:space="preserve">scotiabank
</t>
  </si>
  <si>
    <t xml:space="preserve">startup_canada
</t>
  </si>
  <si>
    <t>jade_a_consult
RT @MLLNNLmotivator: @Startup_Canada
@scotiabank A1 It's an exciting
time in #ecommerce! Anyone selling
online is taking a stand with the
#…</t>
  </si>
  <si>
    <t>mikefallat
RT @MLLNNLmotivator: When we start
treating #digital #relationships
with the same respect we treat
real-world connections the value
is obvi…</t>
  </si>
  <si>
    <t>vitalizeone
#networkmarketing #VitalizeOne
#affiliatemarketing #valentus #relationshipmarketing
#vitaly #attractionmarketing #tennant
#socialmediamarketing #vt #onlinemarketing
#createyourownpath #networkmarketinglifestyle
#inboundmarketing #digitalmarketing
#directmarketing #causemarke… https://t.co/cBZLhW6wLo</t>
  </si>
  <si>
    <t>blondepreneur
RT @MLLNNLmotivator: When we start
treating #digital #relationships
with the same respect we treat
real-world connections the value
is obvi…</t>
  </si>
  <si>
    <t>mike_gingerich
RT @jessikaphillips: “Count conversations
not Likes” Ekk love hearing the
take away from my talk at #SMMW19
#relationshipmarketing #buildre…</t>
  </si>
  <si>
    <t>kandreawade
Thank you to Quicken Loans for
hosting such an amazing Relationship
Marketing event with ANA in Detroit
yesterday! It was a hit! @QuickenLoans
#relationshipmarketing https://t.co/Y5TyvlyPvz</t>
  </si>
  <si>
    <t xml:space="preserve">quickenloans
</t>
  </si>
  <si>
    <t>taylorsmendoza1
RT @MLLNNLmotivator: When we start
treating #digital #relationships
with the same respect we treat
real-world connections the value
is obvi…</t>
  </si>
  <si>
    <t>prodovite
Join Us Tonight For Our Product
&amp;amp; Business Overview At 9 PM!
Invite Guests To This Event. https://t.co/rs5FoLmkeh
#vni #vnipartners #training #relationshipmarketing
#businessbuilding #prodovite https://t.co/T4otXP6IVn</t>
  </si>
  <si>
    <t>victorynhq
Join Us Tonight For Our Product
&amp;amp; Business Overview At 9 PM!
Invite Guests To This Event. https://t.co/Sy245XfaT2
#vni #vnipartners #training #relationshipmarketing
#businessbuilding #prodovite https://t.co/HWDIPZXD1Y</t>
  </si>
  <si>
    <t>nowmg
Stop counting likes and start counting
conversations- @jessikaphillips
#RelationshipMarketing is what
we do! https://t.co/a03fZ0xeV9</t>
  </si>
  <si>
    <t>jencoleict
Loved this interview with @Roberts_Ben_M,
talking about the power of building
true community! Have a listen!
_xD83D__xDE01__xD83C__xDF99_❤️ | #marketingpodcast #communitymanagement
#relationshipmarketing https://t.co/F5Lbju6V49</t>
  </si>
  <si>
    <t>roberts_ben_m
RT @jencoleICT: Loved this interview
with @Roberts_Ben_M, talking about
the power of building true community!
Have a listen! _xD83D__xDE01__xD83C__xDF99_❤️ | #market…</t>
  </si>
  <si>
    <t>makeamarketer
RT @jencoleICT: Loved this interview
with @Roberts_Ben_M, talking about
the power of building true community!
Have a listen! _xD83D__xDE01__xD83C__xDF99_❤️ | #market…</t>
  </si>
  <si>
    <t>teamnimbus
RT @martinbrossman: Great interview
Bill Davis (@TeamNimbus ) , thanks!
https://t.co/fDIZXZV9Ir #RelationshipMarketing
#ReferalMarketing #B…</t>
  </si>
  <si>
    <t>martinbrossman
As I interview a prospective #coaching
client, if I see that I’m not giving
them value, I don’t accept them
as a client. I acknowledge making
mistakes from time to time, but
they are made in good faith. #relationshipmarketing
https://t.co/9arcjXVvZG https://t.co/x3Hy9ZuPJ3</t>
  </si>
  <si>
    <t>tracylcotton
RT @martinbrossman: Great discussion
with @TracyLCotton about Relationship
Marketing https://t.co/y0498SCUhW
#relationshipmarketing #Referr…</t>
  </si>
  <si>
    <t>commonscentsmom
Eggs for breakfast anyone? #emueggs
#bettertogether #jamesandstacy
#ilovemyhusband #relationshipmarketing
#freedomlifestyle #thehappinessproject
#ownyourfuture #momtrepreneur…
https://t.co/5qzIaqIiKq</t>
  </si>
  <si>
    <t xml:space="preserve">mcsquareltd
</t>
  </si>
  <si>
    <t xml:space="preserve">thedigitalgal
</t>
  </si>
  <si>
    <t xml:space="preserve">lowellbrown
</t>
  </si>
  <si>
    <t xml:space="preserve">stellar247
</t>
  </si>
  <si>
    <t xml:space="preserve">elizabethglau
</t>
  </si>
  <si>
    <t xml:space="preserve">jwatson_wx
</t>
  </si>
  <si>
    <t xml:space="preserve">iamscottpage
</t>
  </si>
  <si>
    <t xml:space="preserve">isocialfanz
</t>
  </si>
  <si>
    <t xml:space="preserve">meganpowers
</t>
  </si>
  <si>
    <t xml:space="preserve">slideshare
</t>
  </si>
  <si>
    <t xml:space="preserve">semrush
</t>
  </si>
  <si>
    <t>mrleonardkim
RT @jessikaphillips: #RelationshipMarketing
is to turning your: _xD83D__xDC97_ Followers
into Fans _xD83D__xDC97_ Clients into Advocates
_xD83D__xDC97_ Community into Collaborat…</t>
  </si>
  <si>
    <t xml:space="preserve">rebekahradice
</t>
  </si>
  <si>
    <t xml:space="preserve">anton_shulke
</t>
  </si>
  <si>
    <t xml:space="preserve">reasonrena
</t>
  </si>
  <si>
    <t xml:space="preserve">aiaddysonzhang
</t>
  </si>
  <si>
    <t xml:space="preserve">iagdotme
</t>
  </si>
  <si>
    <t xml:space="preserve">marismith
</t>
  </si>
  <si>
    <t xml:space="preserve">fuhsionmktg
</t>
  </si>
  <si>
    <t xml:space="preserve">dgingiss
</t>
  </si>
  <si>
    <t xml:space="preserve">smexaminer
</t>
  </si>
  <si>
    <t xml:space="preserve">marc_smith
</t>
  </si>
  <si>
    <t>sms_summit
RT @jessikaphillips: I’m speaking
at @SMS_summit next month in Chicago.
What hotel should I stay at? Any
suggestions of places to stay and…</t>
  </si>
  <si>
    <t xml:space="preserve">bombbomb
</t>
  </si>
  <si>
    <t xml:space="preserve">bonjoroapp
</t>
  </si>
  <si>
    <t xml:space="preserve">wpbeginner
</t>
  </si>
  <si>
    <t xml:space="preserve">constantcontact
</t>
  </si>
  <si>
    <t xml:space="preserve">madmimi
</t>
  </si>
  <si>
    <t xml:space="preserve">mailchimp
</t>
  </si>
  <si>
    <t xml:space="preserve">ninjaforms
</t>
  </si>
  <si>
    <t xml:space="preserve">wordpress
</t>
  </si>
  <si>
    <t>nimble
RT @MLLNNLmotivator: When we start
treating #digital #relationships
with the same respect we treat
real-world connections the value
is obvi…</t>
  </si>
  <si>
    <t xml:space="preserve">wistia
</t>
  </si>
  <si>
    <t xml:space="preserve">vimeo
</t>
  </si>
  <si>
    <t xml:space="preserve">dustinwstout
</t>
  </si>
  <si>
    <t xml:space="preserve">wordpressdotcom
</t>
  </si>
  <si>
    <t xml:space="preserve">semgalore
</t>
  </si>
  <si>
    <t>craigmckimbd
Fellow gentleman @Adam_Jacobs22
of @fortis_yogalux! Great time
at #cbadawards! #craigmckimbizdev
#businessdevelopment #bizdev #networking
#relationshipmarketing #sandiego
#sandiegoliving… https://t.co/B7Vbk0GfRp</t>
  </si>
  <si>
    <t xml:space="preserve">osidejewelers
</t>
  </si>
  <si>
    <t xml:space="preserve">crossingscbad
</t>
  </si>
  <si>
    <t xml:space="preserve">fortis_yogalux
</t>
  </si>
  <si>
    <t xml:space="preserve">adam_jacobs22
</t>
  </si>
  <si>
    <t>annieroseinc
"“We need to stop interrupting
what people are interested in and
be what people are interested in.”
–Craig Davis #digitalmarketing
#relationshipmarketing #linkedinmarketing</t>
  </si>
  <si>
    <t xml:space="preserve">prisus
</t>
  </si>
  <si>
    <t>eggwhisk
RT @MLLNNLmotivator: @jessikaphillips
@eggwhisk @markwschaefer @AdobeExpCloud
All this and so much more getting
dropped at #SMWL19 for thos…</t>
  </si>
  <si>
    <t xml:space="preserve">adobeexpcloud
</t>
  </si>
  <si>
    <t xml:space="preserve">markwschaefer
</t>
  </si>
  <si>
    <t>maykingtea
@MLLNNLmotivator @B2the7 @MadalynSklar
@iSocialFanz @ChrisStrub @robertoblake
@winniesun @markwschaefer @GenePetrovLMC
@jessikaphillips Honoured to have
been included in this list of distinguished
#relationshipmarketing rockstars</t>
  </si>
  <si>
    <t xml:space="preserve">madalynsklar
</t>
  </si>
  <si>
    <t xml:space="preserve">chrisstrub
</t>
  </si>
  <si>
    <t xml:space="preserve">youtube
</t>
  </si>
  <si>
    <t xml:space="preserve">genepetrovlmc
</t>
  </si>
  <si>
    <t xml:space="preserve">winniesun
</t>
  </si>
  <si>
    <t xml:space="preserve">robertoblake
</t>
  </si>
  <si>
    <t xml:space="preserve">adobepremiere
</t>
  </si>
  <si>
    <t xml:space="preserve">rkdwebstudios
</t>
  </si>
  <si>
    <t xml:space="preserve">4h
</t>
  </si>
  <si>
    <t xml:space="preserve">loosethreadsvnt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</si>
  <si>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</si>
  <si>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</si>
  <si>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</si>
  <si>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</si>
  <si>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</si>
  <si>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</si>
  <si>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</si>
  <si>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</si>
  <si>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</si>
  <si>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</si>
  <si>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</si>
  <si>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</si>
  <si>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</si>
  <si>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</si>
  <si>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</si>
  <si>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</si>
  <si>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</si>
  <si>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</si>
  <si>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</si>
  <si>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</si>
  <si>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</si>
  <si>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</si>
  <si>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</si>
  <si>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</si>
  <si>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</si>
  <si>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</si>
  <si>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</si>
  <si>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</si>
  <si>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</si>
  <si>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</si>
  <si>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</si>
  <si>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</si>
  <si>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</si>
  <si>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</si>
  <si>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</si>
  <si>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</si>
  <si>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</si>
  <si>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</si>
  <si>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</si>
  <si>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</si>
  <si>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</si>
  <si>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</si>
  <si>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</si>
  <si>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</si>
  <si>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</si>
  <si>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</si>
  <si>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</si>
  <si>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</si>
  <si>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</si>
  <si>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</si>
  <si>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</si>
  <si>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</si>
  <si>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</si>
  <si>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</si>
  <si>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</si>
  <si>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</si>
  <si>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</si>
  <si>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</si>
  <si>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</si>
  <si>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</si>
  <si>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</si>
  <si>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</si>
  <si>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</si>
  <si>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</si>
  <si>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</si>
  <si>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</si>
  <si>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</si>
  <si>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</si>
  <si>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</si>
  <si>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</si>
  <si>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</si>
  <si>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</si>
  <si>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</si>
  <si>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</si>
  <si>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</si>
  <si>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</si>
  <si>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</si>
  <si>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</si>
  <si>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</si>
  <si>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</si>
  <si>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</si>
  <si>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</si>
  <si>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</si>
  <si>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</si>
  <si>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</si>
  <si>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</si>
  <si>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</si>
  <si>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</si>
  <si>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</si>
  <si>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</si>
  <si>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</si>
  <si>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</si>
  <si>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</si>
  <si>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</si>
  <si>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</si>
  <si>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</si>
  <si>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</si>
  <si>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</si>
  <si>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</si>
  <si>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https://www.socialmagnets.net/have-you-met-jessika-phillips/?utm_sq=frl5z57oz9&amp;utm_source=twitter&amp;utm_medium=social&amp;utm_campaign=ross_quintana&amp;utm_content=ross+friends https://www.slideshare.net/jessikaphillips/relationship-roi-with-jessika-phillips https://twitter.com/Roberts_Ben_M/status/1112745451659411456</t>
  </si>
  <si>
    <t>https://vni.life/partner/corporate/article/57 https://vni.life/partner/corporate/article/66 https://www.instagram.com/p/BvgFgpognWc/?utm_source=ig_twitter_share&amp;igshid=1rqfiufp4hm4m https://lnkd.in/eYpE_zV https://lnkd.in/fPwbFzz https://twentytwo.agency/please-will-you-marry-me-mr-accountant-a-relationship-first-approach-to-marketing/?utm_content=bufferf2c26&amp;utm_medium=social&amp;utm_source=twitter.com&amp;utm_campaign=buffer http://coschedule.com/blog/relationship-marketing-sales-pro/ https://www.appreciationpal.com/give-someone-piece-heart/#!207 https://www.appreciationpal.com/stretch-heart-expand-love/#!207 https://twitter.com/jessikaphillips/status/1111381936679747584</t>
  </si>
  <si>
    <t>https://www.instagram.com/p/Bv4SsOIlmVG/?utm_source=ig_twitter_share&amp;igshid=1jvcmxgud7ue5 https://www.instagram.com/p/Bvtzu-olhf1/?utm_source=ig_twitter_share&amp;igshid=1bzu612rlwp6z https://www.instagram.com/p/BvvDBkeFPKb/?utm_source=ig_twitter_share&amp;igshid=1whmbqsy8cvmj https://www.instagram.com/p/BvwYTQxFhwK/?utm_source=ig_twitter_share&amp;igshid=3fggi5hxxgf5 https://www.instagram.com/p/BvxVxMylpv7/?utm_source=ig_twitter_share&amp;igshid=9wlo40jf4c5u https://www.instagram.com/p/BvzJ59qloKi/?utm_source=ig_twitter_share&amp;igshid=yb27uh2nppgz https://www.instagram.com/p/Bv1tGL-lm7U/?utm_source=ig_twitter_share&amp;igshid=1sg4qsvac1682 https://www.instagram.com/p/Bv2DEl0l_s7/?utm_source=ig_twitter_share&amp;igshid=yp1zxhrdbyjf https://www.instagram.com/p/Bv2UAXelXHM/?utm_source=ig_twitter_share&amp;igshid=icf8blgrb82k https://www.instagram.com/p/Bv3BoSRl_Vo/?utm_source=ig_twitter_share&amp;igshid=1pad1sir55g0x</t>
  </si>
  <si>
    <t>http://www.internetbusinessideas-viralmarketing.com/marketing-2.html http://www.internetbusinessideas-viralmarketing.com/marketing-2.html#.WGhBpx9OZRI.facebook</t>
  </si>
  <si>
    <t>https://www.youtube.com/watch?v=6zpuyNGBPaI&amp;feature=youtu.be https://www.youtube.com/watch?v=DEe9OpZ035g&amp;feature=youtu.be https://www.linkedin.com/pulse/what-relationship-marketing-part-1-martin-brossman/</t>
  </si>
  <si>
    <t>https://www.civalue.com/single-post/2016/07/11/10-Best-Practices-for-High-Frequency-Retail-Personalization https://www.civalue.com/single-post/Four-Reasons-Retailers-Should-Switch-to-Always-On-Promotions https://www.civalue.com/single-post/2017/06/27/From-Dating-to-Long-Term-Relationship-How-to-Establish-Effective-Customer-Acquisition https://www.civalue.com/ng-retail-us-registration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</si>
  <si>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</si>
  <si>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</si>
  <si>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</si>
  <si>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</si>
  <si>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</si>
  <si>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</si>
  <si>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</si>
  <si>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</si>
  <si>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</si>
  <si>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</si>
  <si>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</si>
  <si>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</si>
  <si>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socialmagnets.net slideshare.net twitter.com</t>
  </si>
  <si>
    <t>lnkd.in vni.life instagram.com appreciationpal.com twentytwo.agency coschedule.com twitter.com dianeschroder.com karenyankovich.com medium.com</t>
  </si>
  <si>
    <t>youtube.com linkedin.com</t>
  </si>
  <si>
    <t>Top Hashtags in Tweet in Entire Graph</t>
  </si>
  <si>
    <t>marketing</t>
  </si>
  <si>
    <t>growthhacking</t>
  </si>
  <si>
    <t>frizemedia</t>
  </si>
  <si>
    <t>networking</t>
  </si>
  <si>
    <t>craigmckimbizdev</t>
  </si>
  <si>
    <t>businessdevelopment</t>
  </si>
  <si>
    <t>bizdev</t>
  </si>
  <si>
    <t>sandiego</t>
  </si>
  <si>
    <t>sandiegoliving</t>
  </si>
  <si>
    <t>Top Hashtags in Tweet in G1</t>
  </si>
  <si>
    <t>smmw19</t>
  </si>
  <si>
    <t>buildrelationships</t>
  </si>
  <si>
    <t>haveyourmet</t>
  </si>
  <si>
    <t>findyourtiara</t>
  </si>
  <si>
    <t>socialmedia</t>
  </si>
  <si>
    <t>showcare</t>
  </si>
  <si>
    <t>cem</t>
  </si>
  <si>
    <t>Top Hashtags in Tweet in G2</t>
  </si>
  <si>
    <t>digital</t>
  </si>
  <si>
    <t>relationships</t>
  </si>
  <si>
    <t>business</t>
  </si>
  <si>
    <t>brand</t>
  </si>
  <si>
    <t>video</t>
  </si>
  <si>
    <t>community</t>
  </si>
  <si>
    <t>nonprofit</t>
  </si>
  <si>
    <t>Top Hashtags in Tweet in G3</t>
  </si>
  <si>
    <t>vni</t>
  </si>
  <si>
    <t>vnipartners</t>
  </si>
  <si>
    <t>training</t>
  </si>
  <si>
    <t>businessbuilding</t>
  </si>
  <si>
    <t>networkmarketing</t>
  </si>
  <si>
    <t>jamesandstacy</t>
  </si>
  <si>
    <t>freedomlifestyle</t>
  </si>
  <si>
    <t>Top Hashtags in Tweet in G4</t>
  </si>
  <si>
    <t>digital360chat</t>
  </si>
  <si>
    <t>social</t>
  </si>
  <si>
    <t>twitersmarter</t>
  </si>
  <si>
    <t>Top Hashtags in Tweet in G5</t>
  </si>
  <si>
    <t>lasvegas</t>
  </si>
  <si>
    <t>vegas</t>
  </si>
  <si>
    <t>lifecoach</t>
  </si>
  <si>
    <t>Top Hashtags in Tweet in G6</t>
  </si>
  <si>
    <t>Top Hashtags in Tweet in G7</t>
  </si>
  <si>
    <t>referalmarketing</t>
  </si>
  <si>
    <t>referralmarketing</t>
  </si>
  <si>
    <t>tracycotton</t>
  </si>
  <si>
    <t>billdavis</t>
  </si>
  <si>
    <t>coaching</t>
  </si>
  <si>
    <t>Top Hashtags in Tweet in G8</t>
  </si>
  <si>
    <t>customercentric</t>
  </si>
  <si>
    <t>ai</t>
  </si>
  <si>
    <t>personaliztion</t>
  </si>
  <si>
    <t>increasesales</t>
  </si>
  <si>
    <t>retailtechnology</t>
  </si>
  <si>
    <t>fmcg</t>
  </si>
  <si>
    <t>retail</t>
  </si>
  <si>
    <t>ngretail</t>
  </si>
  <si>
    <t>Top Hashtags in Tweet in G9</t>
  </si>
  <si>
    <t>Top Hashtags in Tweet in G10</t>
  </si>
  <si>
    <t>Top Hashtags in Tweet</t>
  </si>
  <si>
    <t>relationshipmarketing smmw19 buildrelationships smwl19 haveyourmet marketing findyourtiara socialmedia showcare cem</t>
  </si>
  <si>
    <t>relationshipmarketing digital relationships business brand video community ecommerce smwl19 nonprofit</t>
  </si>
  <si>
    <t>relationshipmarketing vni vnipartners training businessbuilding prodovite marketing networkmarketing jamesandstacy freedomlifestyle</t>
  </si>
  <si>
    <t>relationshipmarketing digital360chat digital marketing social twitersmarter</t>
  </si>
  <si>
    <t>craigmckimbizdev businessdevelopment bizdev networking relationshipmarketing sandiego sandiegoliving lasvegas vegas lifecoach</t>
  </si>
  <si>
    <t>relationshipmarketing martinbrossman referalmarketing referralmarketing tracycotton billdavis teamnimbus coaching</t>
  </si>
  <si>
    <t>relationshipmarketing customercentric ai personaliztion increasesales retailers retailtechnology fmcg retail ngretail</t>
  </si>
  <si>
    <t>donors fundraise fundraising nonprofit nonprofits charity socent ngo relationshipmarketing emailmarketing</t>
  </si>
  <si>
    <t>relationshipmarketing goforno sales business thankyounote standout appreciationmarketing</t>
  </si>
  <si>
    <t>Top Words in Tweet in Entire Graph</t>
  </si>
  <si>
    <t>Words in Sentiment List#1: Positive</t>
  </si>
  <si>
    <t>Words in Sentiment List#2: Negative</t>
  </si>
  <si>
    <t>Words in Sentiment List#3: Angry/Violent</t>
  </si>
  <si>
    <t>Non-categorized Words</t>
  </si>
  <si>
    <t>Total Words</t>
  </si>
  <si>
    <t>#relationshipmarketing</t>
  </si>
  <si>
    <t>relationship</t>
  </si>
  <si>
    <t>#marketing</t>
  </si>
  <si>
    <t>Top Words in Tweet in G1</t>
  </si>
  <si>
    <t>turning</t>
  </si>
  <si>
    <t>followers</t>
  </si>
  <si>
    <t>fans</t>
  </si>
  <si>
    <t>clients</t>
  </si>
  <si>
    <t>advocates</t>
  </si>
  <si>
    <t>collaborat</t>
  </si>
  <si>
    <t>#smmw19</t>
  </si>
  <si>
    <t>Top Words in Tweet in G2</t>
  </si>
  <si>
    <t>#digital</t>
  </si>
  <si>
    <t>start</t>
  </si>
  <si>
    <t>treating</t>
  </si>
  <si>
    <t>#relationships</t>
  </si>
  <si>
    <t>same</t>
  </si>
  <si>
    <t>respect</t>
  </si>
  <si>
    <t>treat</t>
  </si>
  <si>
    <t>real</t>
  </si>
  <si>
    <t>Top Words in Tweet in G3</t>
  </si>
  <si>
    <t>join</t>
  </si>
  <si>
    <t>tonight</t>
  </si>
  <si>
    <t>9</t>
  </si>
  <si>
    <t>pm</t>
  </si>
  <si>
    <t>#vni</t>
  </si>
  <si>
    <t>#vnipartners</t>
  </si>
  <si>
    <t>#training</t>
  </si>
  <si>
    <t>#businessbuilding</t>
  </si>
  <si>
    <t>Top Words in Tweet in G4</t>
  </si>
  <si>
    <t>building</t>
  </si>
  <si>
    <t>think</t>
  </si>
  <si>
    <t>long</t>
  </si>
  <si>
    <t>term</t>
  </si>
  <si>
    <t>customers</t>
  </si>
  <si>
    <t>buildi</t>
  </si>
  <si>
    <t>Top Words in Tweet in G5</t>
  </si>
  <si>
    <t>#craigmckimbizdev</t>
  </si>
  <si>
    <t>#businessdevelopment</t>
  </si>
  <si>
    <t>#bizdev</t>
  </si>
  <si>
    <t>#networking</t>
  </si>
  <si>
    <t>#sandiego</t>
  </si>
  <si>
    <t>#sandiegoliving</t>
  </si>
  <si>
    <t>#lasvegas</t>
  </si>
  <si>
    <t>#vegas</t>
  </si>
  <si>
    <t>#lifecoach</t>
  </si>
  <si>
    <t>Top Words in Tweet in G6</t>
  </si>
  <si>
    <t>#growthhacking</t>
  </si>
  <si>
    <t>#frizemedia</t>
  </si>
  <si>
    <t>reading</t>
  </si>
  <si>
    <t>Top Words in Tweet in G7</t>
  </si>
  <si>
    <t>great</t>
  </si>
  <si>
    <t>interview</t>
  </si>
  <si>
    <t>discussion</t>
  </si>
  <si>
    <t>#martinbrossman</t>
  </si>
  <si>
    <t>bill</t>
  </si>
  <si>
    <t>davis</t>
  </si>
  <si>
    <t>Top Words in Tweet in G8</t>
  </si>
  <si>
    <t>sure</t>
  </si>
  <si>
    <t>#customercentric</t>
  </si>
  <si>
    <t>#ai</t>
  </si>
  <si>
    <t>sending</t>
  </si>
  <si>
    <t>personalized</t>
  </si>
  <si>
    <t>offers</t>
  </si>
  <si>
    <t>make</t>
  </si>
  <si>
    <t>10</t>
  </si>
  <si>
    <t>Top Words in Tweet in G9</t>
  </si>
  <si>
    <t>Top Words in Tweet in G10</t>
  </si>
  <si>
    <t>Top Words in Tweet</t>
  </si>
  <si>
    <t>#relationshipmarketing jessikaphillips community turning followers fans clients advocates collaborat #smmw19</t>
  </si>
  <si>
    <t>mllnnlmotivator #relationshipmarketing #digital start treating #relationships same respect treat real</t>
  </si>
  <si>
    <t>#relationshipmarketing marketing join tonight 9 pm #vni #vnipartners #training #businessbuilding</t>
  </si>
  <si>
    <t>relationship marketing building think long term customers b2the7 buildi #relationshipmarketing</t>
  </si>
  <si>
    <t>#craigmckimbizdev #businessdevelopment #bizdev #networking #relationshipmarketing #sandiego #sandiegoliving #lasvegas #vegas #lifecoach</t>
  </si>
  <si>
    <t>charlesfrize #marketing #relationshipmarketing #growthhacking #frizemedia reading</t>
  </si>
  <si>
    <t>#relationshipmarketing great interview discussion tracylcotton relationship marketing #martinbrossman bill davis</t>
  </si>
  <si>
    <t>#relationshipmarketing civalueinfo sure #customercentric #ai sending personalized offers make 10</t>
  </si>
  <si>
    <t>relationship marketing important business #relationshipmarketing #marketingstrategy #empoweringentrepreneurs</t>
  </si>
  <si>
    <t>6 effective ways thank donors #donors #fundraise #fundraising #nonprofit #nonprofits</t>
  </si>
  <si>
    <t>andrea waltz wildly passionate teaching audiences overcome fear failure rejection</t>
  </si>
  <si>
    <t>Top Word Pairs in Tweet in Entire Graph</t>
  </si>
  <si>
    <t>relationship,marketing</t>
  </si>
  <si>
    <t>#marketing,#relationshipmarketing</t>
  </si>
  <si>
    <t>#relationshipmarketing,#growthhacking</t>
  </si>
  <si>
    <t>#growthhacking,#frizemedia</t>
  </si>
  <si>
    <t>#networking,#relationshipmarketing</t>
  </si>
  <si>
    <t>#craigmckimbizdev,#businessdevelopment</t>
  </si>
  <si>
    <t>#businessdevelopment,#bizdev</t>
  </si>
  <si>
    <t>#bizdev,#networking</t>
  </si>
  <si>
    <t>#relationshipmarketing,#sandiego</t>
  </si>
  <si>
    <t>#sandiego,#sandiegoliving</t>
  </si>
  <si>
    <t>Top Word Pairs in Tweet in G1</t>
  </si>
  <si>
    <t>#relationshipmarketing,turning</t>
  </si>
  <si>
    <t>turning,followers</t>
  </si>
  <si>
    <t>followers,fans</t>
  </si>
  <si>
    <t>fans,clients</t>
  </si>
  <si>
    <t>clients,advocates</t>
  </si>
  <si>
    <t>advocates,community</t>
  </si>
  <si>
    <t>jessikaphillips,#relationshipmarketing</t>
  </si>
  <si>
    <t>community,collaborat</t>
  </si>
  <si>
    <t>#smmw19,#relationshipmarketing</t>
  </si>
  <si>
    <t>loved,interview</t>
  </si>
  <si>
    <t>Top Word Pairs in Tweet in G2</t>
  </si>
  <si>
    <t>start,treating</t>
  </si>
  <si>
    <t>treating,#digital</t>
  </si>
  <si>
    <t>#digital,#relationships</t>
  </si>
  <si>
    <t>#relationships,same</t>
  </si>
  <si>
    <t>same,respect</t>
  </si>
  <si>
    <t>respect,treat</t>
  </si>
  <si>
    <t>treat,real</t>
  </si>
  <si>
    <t>real,world</t>
  </si>
  <si>
    <t>world,connections</t>
  </si>
  <si>
    <t>connections,value</t>
  </si>
  <si>
    <t>Top Word Pairs in Tweet in G3</t>
  </si>
  <si>
    <t>9,pm</t>
  </si>
  <si>
    <t>#vni,#vnipartners</t>
  </si>
  <si>
    <t>#vnipartners,#training</t>
  </si>
  <si>
    <t>#training,#relationshipmarketing</t>
  </si>
  <si>
    <t>#relationshipmarketing,#businessbuilding</t>
  </si>
  <si>
    <t>#businessbuilding,#prodovite</t>
  </si>
  <si>
    <t>join,tonight</t>
  </si>
  <si>
    <t>tonight,product</t>
  </si>
  <si>
    <t>product,business</t>
  </si>
  <si>
    <t>business,overview</t>
  </si>
  <si>
    <t>Top Word Pairs in Tweet in G4</t>
  </si>
  <si>
    <t>marketing,think</t>
  </si>
  <si>
    <t>think,relationship</t>
  </si>
  <si>
    <t>marketing,building</t>
  </si>
  <si>
    <t>building,long</t>
  </si>
  <si>
    <t>long,term</t>
  </si>
  <si>
    <t>term,relationship</t>
  </si>
  <si>
    <t>relationship,customers</t>
  </si>
  <si>
    <t>b2the7,relationship</t>
  </si>
  <si>
    <t>customers,buildi</t>
  </si>
  <si>
    <t>Top Word Pairs in Tweet in G5</t>
  </si>
  <si>
    <t>#sandiegoliving,#lasvegas</t>
  </si>
  <si>
    <t>#lasvegas,#vegas</t>
  </si>
  <si>
    <t>#lifecoach,#motivation</t>
  </si>
  <si>
    <t>#vegas,#lifecoach</t>
  </si>
  <si>
    <t>Top Word Pairs in Tweet in G6</t>
  </si>
  <si>
    <t>charlesfrize,#marketing</t>
  </si>
  <si>
    <t>reading,#marketing</t>
  </si>
  <si>
    <t>#frizemedia,charlesfrize</t>
  </si>
  <si>
    <t>charlesfrize,reading</t>
  </si>
  <si>
    <t>Top Word Pairs in Tweet in G7</t>
  </si>
  <si>
    <t>great,discussion</t>
  </si>
  <si>
    <t>discussion,tracylcotton</t>
  </si>
  <si>
    <t>tracylcotton,relationship</t>
  </si>
  <si>
    <t>marketing,#relationshipmarketing</t>
  </si>
  <si>
    <t>great,interview</t>
  </si>
  <si>
    <t>interview,bill</t>
  </si>
  <si>
    <t>bill,davis</t>
  </si>
  <si>
    <t>davis,teamnimbus</t>
  </si>
  <si>
    <t>teamnimbus,thanks</t>
  </si>
  <si>
    <t>Top Word Pairs in Tweet in G8</t>
  </si>
  <si>
    <t>sending,personalized</t>
  </si>
  <si>
    <t>personalized,offers</t>
  </si>
  <si>
    <t>offers,make</t>
  </si>
  <si>
    <t>make,sure</t>
  </si>
  <si>
    <t>sure,10</t>
  </si>
  <si>
    <t>10,things</t>
  </si>
  <si>
    <t>things,right</t>
  </si>
  <si>
    <t>right,#personaliztion</t>
  </si>
  <si>
    <t>#personaliztion,#increasesales</t>
  </si>
  <si>
    <t>four,reasons</t>
  </si>
  <si>
    <t>Top Word Pairs in Tweet in G9</t>
  </si>
  <si>
    <t>Top Word Pairs in Tweet in G10</t>
  </si>
  <si>
    <t>Top Word Pairs in Tweet</t>
  </si>
  <si>
    <t>#relationshipmarketing,turning  turning,followers  followers,fans  fans,clients  clients,advocates  advocates,community  jessikaphillips,#relationshipmarketing  community,collaborat  #smmw19,#relationshipmarketing  loved,interview</t>
  </si>
  <si>
    <t>start,treating  treating,#digital  #digital,#relationships  #relationships,same  same,respect  respect,treat  treat,real  real,world  world,connections  connections,value</t>
  </si>
  <si>
    <t>9,pm  #vni,#vnipartners  #vnipartners,#training  #training,#relationshipmarketing  #relationshipmarketing,#businessbuilding  #businessbuilding,#prodovite  join,tonight  tonight,product  product,business  business,overview</t>
  </si>
  <si>
    <t>relationship,marketing  marketing,think  think,relationship  marketing,building  building,long  long,term  term,relationship  relationship,customers  b2the7,relationship  customers,buildi</t>
  </si>
  <si>
    <t>#craigmckimbizdev,#businessdevelopment  #businessdevelopment,#bizdev  #bizdev,#networking  #networking,#relationshipmarketing  #relationshipmarketing,#sandiego  #sandiego,#sandiegoliving  #sandiegoliving,#lasvegas  #lasvegas,#vegas  #lifecoach,#motivation  #vegas,#lifecoach</t>
  </si>
  <si>
    <t>#marketing,#relationshipmarketing  #relationshipmarketing,#growthhacking  #growthhacking,#frizemedia  charlesfrize,#marketing  reading,#marketing  #frizemedia,charlesfrize  charlesfrize,reading</t>
  </si>
  <si>
    <t>great,discussion  discussion,tracylcotton  tracylcotton,relationship  relationship,marketing  marketing,#relationshipmarketing  great,interview  interview,bill  bill,davis  davis,teamnimbus  teamnimbus,thanks</t>
  </si>
  <si>
    <t>sending,personalized  personalized,offers  offers,make  make,sure  sure,10  10,things  things,right  right,#personaliztion  #personaliztion,#increasesales  four,reasons</t>
  </si>
  <si>
    <t>relationship,marketing  marketing,important  important,business  business,#relationshipmarketing  #relationshipmarketing,#marketingstrategy  #marketingstrategy,#empoweringentrepreneurs</t>
  </si>
  <si>
    <t>6,effective  effective,ways  ways,thank  thank,donors  donors,#donors  #donors,#fundraise  #fundraise,#fundraising  #fundraising,#nonprofit  #nonprofit,#nonprofits</t>
  </si>
  <si>
    <t>andrea,waltz  waltz,wildly  wildly,passionate  passionate,teaching  teaching,audiences  audiences,overcome  overcome,fear  fear,failure  failure,rejection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</si>
  <si>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</si>
  <si>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</si>
  <si>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</si>
  <si>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</si>
  <si>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</si>
  <si>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</si>
  <si>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</si>
  <si>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</si>
  <si>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</si>
  <si>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</si>
  <si>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</si>
  <si>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</si>
  <si>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</si>
  <si>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</si>
  <si>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</si>
  <si>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</si>
  <si>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</si>
  <si>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</si>
  <si>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</si>
  <si>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</si>
  <si>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</si>
  <si>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</si>
  <si>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</si>
  <si>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mllnnlmotivator meganpowers aiaddysonzhang marc_smith</t>
  </si>
  <si>
    <t>loosethreadsvnt findtroy startup_canada prisus jessikaphillips b2the7 mllnnlmotivator</t>
  </si>
  <si>
    <t>Top Mentioned in Tweet</t>
  </si>
  <si>
    <t>jessikaphillips jencoleict isocialfanz roberts_ben_m makeamarketer iamscottpage jwatson_wx elizabethglau stellar247 lowellbrown</t>
  </si>
  <si>
    <t>mllnnlmotivator markwschaefer scotiabank jessikaphillips eggwhisk adobeexpcloud madalynsklar isocialfanz chrisstrub robertoblake</t>
  </si>
  <si>
    <t>b2the7 madalynsklar</t>
  </si>
  <si>
    <t>adam_jacobs22 fortis_yogalux osidejewelers crossingscbad</t>
  </si>
  <si>
    <t>tracylcotton teamnimbus martinbrossman</t>
  </si>
  <si>
    <t>hubspot cforsey1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</si>
  <si>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</si>
  <si>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</si>
  <si>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</si>
  <si>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</si>
  <si>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</si>
  <si>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</si>
  <si>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</si>
  <si>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</si>
  <si>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</si>
  <si>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</si>
  <si>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</si>
  <si>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</si>
  <si>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smoothsale semrush mike_allton rebekahradice marismith ross_quintana iagdotme aiaddysonzhang mailchimp constantcontact</t>
  </si>
  <si>
    <t>madalynsklar isocialfanz startup_canada eggwhisk chrisstrub robertoblake genepetrovlmc maykingtea markwschaefer winniesun</t>
  </si>
  <si>
    <t>karenyankovich niczthename themylanfocus debcomanwriting 22agency annieroseinc kandasrodarte bkcustomdesigns dianecschroder vitalizeone</t>
  </si>
  <si>
    <t>careerbarn b2the7 berndog777 brookiebeetle b7_design sportsplaypolls</t>
  </si>
  <si>
    <t>crossingscbad craigmckimbd adam_jacobs22 fortis_yogalux osidejewelers</t>
  </si>
  <si>
    <t>charlesfrize dynamicfrize ageless_2u myfoodfantasy69 bubbles4tw</t>
  </si>
  <si>
    <t>tracylcotton martinbrossman teamnimbus</t>
  </si>
  <si>
    <t>pardoe_ai foodmfguk civalueinfo</t>
  </si>
  <si>
    <t>hubspot coremarketing cforsey1</t>
  </si>
  <si>
    <t>quickenloans kandreawade</t>
  </si>
  <si>
    <t>wpblogsites fan_saves</t>
  </si>
  <si>
    <t>javitelez javi99garcia</t>
  </si>
  <si>
    <t>morweborg fadanconsultant</t>
  </si>
  <si>
    <t>randyhlavac edgekonnect</t>
  </si>
  <si>
    <t>ilkaflood mybeachmoney</t>
  </si>
  <si>
    <t>Top URLs in Tweet by Count</t>
  </si>
  <si>
    <t>https://www.appreciationpal.com/give-someone-piece-heart/#!207 https://www.appreciationpal.com/stretch-heart-expand-love/#!207</t>
  </si>
  <si>
    <t>http://www.internetbusinessideas-viralmarketing.com/marketing-2.html#.WGhBpx9OZRI.facebook http://www.internetbusinessideas-viralmarketing.com/marketing-2.html</t>
  </si>
  <si>
    <t>https://www.civalue.com/single-post/2016/07/11/10-Best-Practices-for-High-Frequency-Retail-Personalization https://www.civalue.com/ng-retail-us-registration https://www.civalue.com/single-post/2017/06/27/From-Dating-to-Long-Term-Relationship-How-to-Establish-Effective-Customer-Acquisition https://www.civalue.com/single-post/Four-Reasons-Retailers-Should-Switch-to-Always-On-Promotions</t>
  </si>
  <si>
    <t>https://vni.life/partner/corporate/article/57 https://vni.life/partner/corporate/article/66</t>
  </si>
  <si>
    <t>https://www.youtube.com/watch?v=6zpuyNGBPaI&amp;feature=youtu.be https://www.linkedin.com/pulse/what-relationship-marketing-part-1-martin-brossman/ https://www.youtube.com/watch?v=DEe9OpZ035g&amp;feature=youtu.be</t>
  </si>
  <si>
    <t>https://www.instagram.com/p/Bv2brzuBKZp/?utm_source=ig_twitter_share&amp;igshid=17jywal28el9q https://www.instagram.com/p/BvwcWSxB2GQ/?utm_source=ig_twitter_share&amp;igshid=y9y9y5z1nxxy https://www.instagram.com/p/BvsRxS0BTRD/?utm_source=ig_twitter_share&amp;igshid=xo4l1uh9gajb https://www.instagram.com/p/BvmTCqlh4sN/?utm_source=ig_twitter_share&amp;igshid=1gpspfvpb877x</t>
  </si>
  <si>
    <t>https://www.instagram.com/p/Bv4SsOIlmVG/?utm_source=ig_twitter_share&amp;igshid=1jvcmxgud7ue5 https://www.instagram.com/p/Bv2OEPvlu5r/?utm_source=ig_twitter_share&amp;igshid=tnmmf7offlbd https://www.instagram.com/p/Bv2K3vflJCv/?utm_source=ig_twitter_share&amp;igshid=32l8p7or5bko https://www.instagram.com/p/Bv3BoSRl_Vo/?utm_source=ig_twitter_share&amp;igshid=1pad1sir55g0x https://www.instagram.com/p/Bv2UAXelXHM/?utm_source=ig_twitter_share&amp;igshid=icf8blgrb82k https://www.instagram.com/p/Bv2DEl0l_s7/?utm_source=ig_twitter_share&amp;igshid=yp1zxhrdbyjf https://www.instagram.com/p/Bv1tGL-lm7U/?utm_source=ig_twitter_share&amp;igshid=1sg4qsvac1682 https://www.instagram.com/p/BvzJ59qloKi/?utm_source=ig_twitter_share&amp;igshid=yb27uh2nppgz https://www.instagram.com/p/BvxVxMylpv7/?utm_source=ig_twitter_share&amp;igshid=9wlo40jf4c5u https://www.instagram.com/p/BvwYTQxFhwK/?utm_source=ig_twitter_share&amp;igshid=3fggi5hxxgf5</t>
  </si>
  <si>
    <t>https://lnkd.in/gJvVTUV https://lnkd.in/gD9zR3p https://lnkd.in/gM3ZbRJ https://lnkd.in/gFxnXxP https://lnkd.in/gc5Diez https://lnkd.in/gtGYdve</t>
  </si>
  <si>
    <t>Top URLs in Tweet by Salience</t>
  </si>
  <si>
    <t>https://vni.life/partner/corporate/article/66 https://vni.life/partner/corporate/article/57</t>
  </si>
  <si>
    <t>Top Domains in Tweet by Count</t>
  </si>
  <si>
    <t>Top Domains in Tweet by Salience</t>
  </si>
  <si>
    <t>linkedin.com youtube.com</t>
  </si>
  <si>
    <t>Top Hashtags in Tweet by Count</t>
  </si>
  <si>
    <t>relationshipmarketing smmw19 buildrelationships smwl19 chicago care cem showcare findyourtiara socialmedia</t>
  </si>
  <si>
    <t>pige projets marketing communication relationshipmarketing projectmanagement freelance retail digital content</t>
  </si>
  <si>
    <t>relationshipmarketing customercentric retailtechnology fmcg retail ai personaliztion increasesales ngretail personalized</t>
  </si>
  <si>
    <t>relationshipmarketing business video community digital brand brands youngbizchat nonprofit marketing</t>
  </si>
  <si>
    <t>personaliztion increasesales retailers</t>
  </si>
  <si>
    <t>networkmarketing vitalizeone affiliatemarketing valentus relationshipmarketing vitaly attractionmarketing tennant socialmediamarketing vt</t>
  </si>
  <si>
    <t>relationshipmarketing martinbrossman referralmarketing tracycotton coaching referalmarketing billdavis teamnimbus</t>
  </si>
  <si>
    <t>jamesandstacy relationshipmarketing freedomlifestyle thehappinessproject ownyourfuture momtrepreneur bettertogether ilovemyhusband networkmarketing emueggs</t>
  </si>
  <si>
    <t>relationshipmarketing linkedinmarketing fridayfun digitalmarketing whatinspiresme</t>
  </si>
  <si>
    <t>Top Hashtags in Tweet by Salience</t>
  </si>
  <si>
    <t>goforno sales business thankyounote standout appreciationmarketing relationshipmarketing</t>
  </si>
  <si>
    <t>buildrelationships smmw19 smwl19 chicago care cem showcare findyourtiara socialmedia relationshipmarketing</t>
  </si>
  <si>
    <t>twitersmarter digital360chat digital marketing social relationshipmarketing</t>
  </si>
  <si>
    <t>relationshipmarketing follow haveyourmet marketing</t>
  </si>
  <si>
    <t>customercentric retailtechnology fmcg retail ai personaliztion increasesales ngretail personalized gdsgroup</t>
  </si>
  <si>
    <t>business video community digital brand brands youngbizchat nonprofit marketing workshop</t>
  </si>
  <si>
    <t>referralmarketing tracycotton coaching referalmarketing billdavis teamnimbus martinbrossman relationshipmarketing</t>
  </si>
  <si>
    <t>ilovemyhusband networkmarketing emueggs barcelona spain traveloutloud bettertogether jamesandstacy relationshipmarketing freedomlifestyle</t>
  </si>
  <si>
    <t>motivation lasvegas vegas lifecoach cbadawards inspiration love success coaching garyvee</t>
  </si>
  <si>
    <t>linkedinmarketing fridayfun digitalmarketing whatinspiresme relationshipmarketing</t>
  </si>
  <si>
    <t>Top Words in Tweet by Count</t>
  </si>
  <si>
    <t>one more spectacular morning #asentiv #asentivcentralindia #amazingbusiness #spectacularlife #relationships #networking</t>
  </si>
  <si>
    <t>ultimate guide relationship #marketing hubspot cforsey1</t>
  </si>
  <si>
    <t>mybeachmoney andrea waltz wildly passionate teaching audiences overcome fear failure</t>
  </si>
  <si>
    <t>specialty curious means give follow sharing methodology make real connections</t>
  </si>
  <si>
    <t>wasting re writing header slightly grow sales without dime marketing</t>
  </si>
  <si>
    <t>asentiv worldwide partners meeting ascona switzerland #asentiv #asentivcentralindia #amazingbusiness #spectacularlife</t>
  </si>
  <si>
    <t>please marry mr accountant relationship first approach marketing #accountants #marketing</t>
  </si>
  <si>
    <t>blogging tweeting long romantic walks analytics page relationship marketing save</t>
  </si>
  <si>
    <t>jessikaphillips turning followers fans clients advocates community collaborat</t>
  </si>
  <si>
    <t>#smmw19 #buildrelationships mllnnlmotivator bonjoroapp relationship ve isocialfanz next stay great</t>
  </si>
  <si>
    <t>charlesfrize #marketing #growthhacking #frizemedia reading</t>
  </si>
  <si>
    <t>#marketing #growthhacking #frizemedia reading charlesfrize</t>
  </si>
  <si>
    <t>heart #gratitudegeek okay give away piece expand</t>
  </si>
  <si>
    <t>when's last time rolled out red carpet holding office hours</t>
  </si>
  <si>
    <t>jessika phillips turn clients advocates refer brand embassadors #smmw19 #wfhws</t>
  </si>
  <si>
    <t>relationship marketing b2the7 think building long term customers buildi</t>
  </si>
  <si>
    <t>relationship marketing building think long term customers loyalty brand #digital360chat</t>
  </si>
  <si>
    <t>met jessika phillips jessikaphillips social magnets #haveyourmet #marketing ross_quintana #rela</t>
  </si>
  <si>
    <t>de #pige 3 mois chargé #projets en #marketing #communication montréal</t>
  </si>
  <si>
    <t>contact today sign up next group airline discount #femaleentrepreneurs #shopsmall</t>
  </si>
  <si>
    <t>connect random prospective clients business owners want purpose more episode</t>
  </si>
  <si>
    <t>charlesfrize #marketing #growthhacking #frizemedia</t>
  </si>
  <si>
    <t>businesses use randyhlavac</t>
  </si>
  <si>
    <t>#buddyhodges #peopleskills #interpersonalskills #networkmarketing #businessrelationship #influencemarketing</t>
  </si>
  <si>
    <t>charlesfrize reading #marketing #growthhacking #frizemedia</t>
  </si>
  <si>
    <t>morweborg 6 effective ways thank donors #donors #fundraise #fundraising #nonprofit</t>
  </si>
  <si>
    <t>key retaining customers life</t>
  </si>
  <si>
    <t>civalueinfo civalue excited attend gds group s #ngretail summit solution</t>
  </si>
  <si>
    <t>sure #customercentric #retailtechnology #fmcg #retail #ai sending personalized offers make</t>
  </si>
  <si>
    <t>ensure #share people's tweets especially share yours #tweetupothers #twitteretiquette</t>
  </si>
  <si>
    <t>role product management pharma dead customer centricity make happen check</t>
  </si>
  <si>
    <t>relationship marketing important business #marketingstrategy #empoweringentrepreneurs</t>
  </si>
  <si>
    <t>wpblogsites relationship marketing important business #marketingstrategy #empoweringentrepreneurs h</t>
  </si>
  <si>
    <t>mllnnlmotivator #nonprofit struggling compete against #marketing budgets big #business #workshop</t>
  </si>
  <si>
    <t>#business #video #community dan mllnnlmotivator #digital use big time b2the7</t>
  </si>
  <si>
    <t>marketing relationship brand #marketing #brand</t>
  </si>
  <si>
    <t>mllnnlmotivator start treating #digital #relationships same respect treat real world</t>
  </si>
  <si>
    <t>mllnnlmotivator findtroy a2 build #brand entire internet explode al</t>
  </si>
  <si>
    <t>civalueinfo sending personalized offers make sure 10 things right #personaliztion</t>
  </si>
  <si>
    <t>mllnnlmotivator startup_canada scotiabank a1 exciting time #ecommerce anyone selling online</t>
  </si>
  <si>
    <t>#networkmarketing #vitalizeone #affiliatemarketing #valentus #vitaly #attractionmarketing #tennant #socialmediamarketing #vt #onlinemarketing</t>
  </si>
  <si>
    <t>jessikaphillips count conversations likes ekk love hearing take away talk</t>
  </si>
  <si>
    <t>thank quicken loans hosting such amazing relationship marketing event ana</t>
  </si>
  <si>
    <t>join tonight 9 pm #vni #vnipartners #training #businessbuilding #prodovite product</t>
  </si>
  <si>
    <t>counting jessikaphillips stop likes start conversations turning followers fans clients</t>
  </si>
  <si>
    <t>loved interview roberts_ben_m talking power building true community listen #marketingpodcast</t>
  </si>
  <si>
    <t>jencoleict loved interview roberts_ben_m talking power building true community listen</t>
  </si>
  <si>
    <t>jencoleict jessikaphillips meganpowers makeamarketer iamscottpage jwatson_wx isocialfanz elizabethglau stellar247 lowellbrown</t>
  </si>
  <si>
    <t>martinbrossman great interview bill davis teamnimbus thanks #referalmarketing #b</t>
  </si>
  <si>
    <t>great #martinbrossman interview client time discussion tracylcotton relationship marketing #referralmarketing</t>
  </si>
  <si>
    <t>martinbrossman great discussion tracylcotton relationship marketing #referr</t>
  </si>
  <si>
    <t>#jamesandstacy #freedomlifestyle #thehappinessproject #ownyourfuture #momtrepreneur #bettertogether #ilovemyhusband #networkmarketing eggs breakfast</t>
  </si>
  <si>
    <t>stay jessikaphillips m speaking sms_summit next month chicago hotel suggestions</t>
  </si>
  <si>
    <t>#craigmckimbizdev #businessdevelopment #bizdev #networking #sandiego #sandiegoliving #lasvegas #vegas #lifecoach #motivation</t>
  </si>
  <si>
    <t>people interested #linkedinmarketing #fridayfun need stop interrupting craig davis #digitalmarketing</t>
  </si>
  <si>
    <t>mllnnlmotivator jessikaphillips eggwhisk markwschaefer adobeexpcloud much more getting dropped #smwl19</t>
  </si>
  <si>
    <t>mllnnlmotivator b2the7 madalynsklar isocialfanz chrisstrub robertoblake winniesun markwschaefer genepetrovlmc jessikaphillips</t>
  </si>
  <si>
    <t>Top Words in Tweet by Salience</t>
  </si>
  <si>
    <t>bkcustomdesigns #bloggingtips #blogtips #marketing #marketingtips blogging tweeting long romantic walks</t>
  </si>
  <si>
    <t>bonjoroapp stay #buildrelationships #smmw19 mllnnlmotivator relationship ve isocialfanz next great</t>
  </si>
  <si>
    <t>reading charlesfrize #marketing #growthhacking #frizemedia</t>
  </si>
  <si>
    <t>okay give away piece expand heart #gratitudegeek</t>
  </si>
  <si>
    <t>relationship marketing building mllnnlmotivator madalynsklar great topic help #twitersmarter think</t>
  </si>
  <si>
    <t>ross_quintana #rela #follow met jessika phillips jessikaphillips social magnets #haveyourmet</t>
  </si>
  <si>
    <t>big b2the7 #business #video #community dan mllnnlmotivator #digital use time</t>
  </si>
  <si>
    <t>sending personalized offers make sure 10 things right #personaliztion #increasesales</t>
  </si>
  <si>
    <t>president jeff hooks top leaders april kick call 701 801</t>
  </si>
  <si>
    <t>counting stop likes start conversations turning followers fans clients advocates</t>
  </si>
  <si>
    <t>jessikaphillips meganpowers makeamarketer iamscottpage jwatson_wx isocialfanz elizabethglau stellar247 lowellbrown loved</t>
  </si>
  <si>
    <t>client time discussion tracylcotton relationship marketing #referralmarketing #tracycotton prospective #coaching</t>
  </si>
  <si>
    <t>#ilovemyhusband #networkmarketing eggs breakfast anyone #emueggs #barcelona #spain next stop</t>
  </si>
  <si>
    <t>step win #motivation #lasvegas #vegas #lifecoach #cbadawards #inspiration s great</t>
  </si>
  <si>
    <t>Top Word Pairs in Tweet by Count</t>
  </si>
  <si>
    <t>one,more  more,spectacular  spectacular,morning  morning,#asentiv  #asentiv,#asentivcentralindia  #asentivcentralindia,#amazingbusiness  #amazingbusiness,#spectacularlife  #spectacularlife,#relationships  #relationships,#networking  #networking,#relationshipmarketing</t>
  </si>
  <si>
    <t>ultimate,guide  guide,relationship  relationship,#marketing  #marketing,#relationshipmarketing  #relationshipmarketing,hubspot  hubspot,cforsey1</t>
  </si>
  <si>
    <t>andrea,waltz  waltz,wildly  wildly,passionate  passionate,teaching  teaching,audiences  audiences,overcome  overcome,fear  fear,failure  failure,rejection  rejection,sales</t>
  </si>
  <si>
    <t>mybeachmoney,andrea  andrea,waltz  waltz,wildly  wildly,passionate  passionate,teaching  teaching,audiences  audiences,overcome  overcome,fear  fear,failure  failure,rejection</t>
  </si>
  <si>
    <t>specialty,#relationshipmarketing  #relationshipmarketing,curious  curious,means  means,give  give,follow  follow,sharing  sharing,methodology  methodology,make  make,real  real,connections</t>
  </si>
  <si>
    <t>re,writing  writing,header  header,slightly  slightly,grow  grow,sales  sales,without  without,wasting  wasting,dime  dime,marketing  marketing,took</t>
  </si>
  <si>
    <t>asentiv,worldwide  worldwide,partners  partners,meeting  meeting,ascona  ascona,switzerland  switzerland,#asentiv  #asentiv,#asentivcentralindia  #asentivcentralindia,#amazingbusiness  #amazingbusiness,#spectacularlife  #spectacularlife,#relationships</t>
  </si>
  <si>
    <t>please,marry  marry,mr  mr,accountant  accountant,relationship  relationship,first  first,approach  approach,marketing  marketing,#accountants  #accountants,#marketing  #marketing,#cpa</t>
  </si>
  <si>
    <t>blogging,tweeting  tweeting,long  long,romantic  romantic,walks  walks,analytics  analytics,page  page,relationship  relationship,marketing  marketing,save  save,biz</t>
  </si>
  <si>
    <t>jessikaphillips,#relationshipmarketing  #relationshipmarketing,turning  turning,followers  followers,fans  fans,clients  clients,advocates  advocates,community  community,collaborat</t>
  </si>
  <si>
    <t>#smmw19,#relationshipmarketing  mllnnlmotivator,semgalore  semgalore,youtube  youtube,wordpressdotcom  wordpressdotcom,dustinwstout  dustinwstout,vimeo  vimeo,wistia  wistia,nimble  nimble,wordpress  wordpress,ninjaforms</t>
  </si>
  <si>
    <t>#marketing,#relationshipmarketing  #relationshipmarketing,#growthhacking  #growthhacking,#frizemedia  charlesfrize,#marketing  charlesfrize,reading  reading,#marketing  #frizemedia,charlesfrize</t>
  </si>
  <si>
    <t>#marketing,#relationshipmarketing  #relationshipmarketing,#growthhacking  #growthhacking,#frizemedia  reading,#marketing  #frizemedia,charlesfrize</t>
  </si>
  <si>
    <t>heart,#relationshipmarketing  #relationshipmarketing,#gratitudegeek  okay,give  give,away  away,piece  piece,heart  expand,heart</t>
  </si>
  <si>
    <t>when's,last  last,time  time,rolled  rolled,out  out,red  red,carpet  carpet,holding  holding,office  office,hours  hours,today</t>
  </si>
  <si>
    <t>jessika,phillips  phillips,turn  turn,clients  clients,advocates  advocates,refer  refer,brand  brand,embassadors  embassadors,#relationshipmarketing  #relationshipmarketing,#smmw19  #smmw19,#wfhws</t>
  </si>
  <si>
    <t>relationship,marketing  b2the7,relationship  marketing,think  think,relationship  marketing,building  building,long  long,term  term,relationship  relationship,customers  customers,buildi</t>
  </si>
  <si>
    <t>relationship,marketing  marketing,think  think,relationship  marketing,building  building,long  long,term  term,relationship  relationship,customers  customers,building  building,loyalty</t>
  </si>
  <si>
    <t>met,jessika  jessika,phillips  phillips,jessikaphillips  jessikaphillips,social  social,magnets  magnets,#haveyourmet  #haveyourmet,#marketing  ross_quintana,met  #marketing,#rela  #marketing,#relationshipmarketing</t>
  </si>
  <si>
    <t>#pige,3  3,mois  mois,chargé  chargé,#projets  #projets,en  en,#marketing  #marketing,#communication  #communication,montréal  montréal,commerce  commerce,de</t>
  </si>
  <si>
    <t>#marketing,#relationshipmarketing  #relationshipmarketing,#growthhacking  #growthhacking,#frizemedia  charlesfrize,#marketing  #frizemedia,charlesfrize  charlesfrize,reading  reading,#marketing</t>
  </si>
  <si>
    <t>contact,today  today,sign  sign,up  up,next  next,group  group,airline  airline,discount  discount,#femaleentrepreneurs  #femaleentrepreneurs,#shopsmall  #shopsmall,#womensinspire</t>
  </si>
  <si>
    <t>connect,random  random,prospective  prospective,clients  clients,business  business,owners  owners,want  want,connect  connect,purpose  purpose,more  more,episode</t>
  </si>
  <si>
    <t>charlesfrize,#marketing  #marketing,#relationshipmarketing  #relationshipmarketing,#growthhacking  #growthhacking,#frizemedia  #frizemedia,charlesfrize</t>
  </si>
  <si>
    <t>businesses,use  use,#relationshipmarketing  #relationshipmarketing,randyhlavac</t>
  </si>
  <si>
    <t>#buddyhodges,#peopleskills  #peopleskills,#interpersonalskills  #interpersonalskills,#relationshipmarketing  #relationshipmarketing,#networkmarketing  #networkmarketing,#businessrelationship  #businessrelationship,#influencemarketing</t>
  </si>
  <si>
    <t>charlesfrize,reading  reading,#marketing  #marketing,#relationshipmarketing  #relationshipmarketing,#growthhacking  #growthhacking,#frizemedia</t>
  </si>
  <si>
    <t>6,effective  effective,ways  ways,thank  thank,donors  donors,#donors  #donors,#fundraise  #fundraise,#fundraising  #fundraising,#nonprofit  #nonprofit,#nonprofits  #nonprofits,#charity</t>
  </si>
  <si>
    <t>morweborg,6  6,effective  effective,ways  ways,thank  thank,donors  donors,#donors  #donors,#fundraise  #fundraise,#fundraising  #fundraising,#nonprofit  #nonprofit,#nonprofits</t>
  </si>
  <si>
    <t>key,retaining  retaining,customers  customers,life  life,#relationshipmarketing</t>
  </si>
  <si>
    <t>civalueinfo,civalue  civalue,excited  excited,attend  attend,gds  gds,group  group,s  s,#ngretail  #ngretail,summit  summit,solution  solution,provider</t>
  </si>
  <si>
    <t>sending,personalized  personalized,offers  offers,make  make,sure  sure,10  10,things  things,right  right,#personaliztion  #personaliztion,#increasesales  #increasesales,#customercentric</t>
  </si>
  <si>
    <t>ensure,#share  #share,people's  people's,tweets  tweets,especially  especially,share  share,yours  yours,#relationshipmarketing  #relationshipmarketing,#tweetupothers  #tweetupothers,#twitteretiquette</t>
  </si>
  <si>
    <t>role,product  product,management  management,pharma  pharma,dead  dead,customer  customer,centricity  centricity,make  make,happen  happen,check  check,out</t>
  </si>
  <si>
    <t>wpblogsites,relationship  relationship,marketing  marketing,important  important,business  business,#relationshipmarketing  #relationshipmarketing,#marketingstrategy  #marketingstrategy,#empoweringentrepreneurs  #empoweringentrepreneurs,h</t>
  </si>
  <si>
    <t>mllnnlmotivator,#nonprofit  #nonprofit,struggling  struggling,compete  compete,against  against,#marketing  #marketing,budgets  budgets,big  big,#business  #business,#workshop</t>
  </si>
  <si>
    <t>dan,mllnnlmotivator  use,#relationshipmarketing  #community,#relationshipmarketing  loosethreadsvnt,dan  mllnnlmotivator,here  here,help  help,#brands  #brands,define  define,#digital  #digital,voice</t>
  </si>
  <si>
    <t>relationship,marketing  marketing,brand  brand,marketing  marketing,#relationshipmarketing  #relationshipmarketing,#marketing  #marketing,#brand</t>
  </si>
  <si>
    <t>mllnnlmotivator,start  start,treating  treating,#digital  #digital,#relationships  #relationships,same  same,respect  respect,treat  treat,real  real,world  world,connections</t>
  </si>
  <si>
    <t>mllnnlmotivator,findtroy  findtroy,a2  a2,build  build,#relationshipmarketing  #relationshipmarketing,#brand  #brand,entire  entire,internet  internet,explode  explode,al</t>
  </si>
  <si>
    <t>civalueinfo,sending  sending,personalized  personalized,offers  offers,make  make,sure  sure,10  10,things  things,right  right,#personaliztion  #personaliztion,#increasesales</t>
  </si>
  <si>
    <t>mllnnlmotivator,startup_canada  startup_canada,scotiabank  scotiabank,a1  a1,exciting  exciting,time  time,#ecommerce  #ecommerce,anyone  anyone,selling  selling,online  online,taking</t>
  </si>
  <si>
    <t>#networkmarketing,#vitalizeone  #vitalizeone,#affiliatemarketing  #affiliatemarketing,#valentus  #valentus,#relationshipmarketing  #relationshipmarketing,#vitaly  #vitaly,#attractionmarketing  #attractionmarketing,#tennant  #tennant,#socialmediamarketing  #socialmediamarketing,#vt  #vt,#onlinemarketing</t>
  </si>
  <si>
    <t>jessikaphillips,count  count,conversations  conversations,likes  likes,ekk  ekk,love  love,hearing  hearing,take  take,away  away,talk  talk,#smmw19</t>
  </si>
  <si>
    <t>thank,quicken  quicken,loans  loans,hosting  hosting,such  such,amazing  amazing,relationship  relationship,marketing  marketing,event  event,ana  ana,detroit</t>
  </si>
  <si>
    <t>jessikaphillips,#relationshipmarketing  stop,counting  counting,likes  likes,start  start,counting  counting,conversations  conversations,jessikaphillips  #relationshipmarketing,turning  turning,followers  followers,fans</t>
  </si>
  <si>
    <t>loved,interview  interview,roberts_ben_m  roberts_ben_m,talking  talking,power  power,building  building,true  true,community  community,listen  listen,#marketingpodcast  #marketingpodcast,#communitymanagement</t>
  </si>
  <si>
    <t>jencoleict,loved  loved,interview  interview,roberts_ben_m  roberts_ben_m,talking  talking,power  power,building  building,true  true,community  community,listen  listen,#market</t>
  </si>
  <si>
    <t>jessikaphillips,meganpowers  meganpowers,makeamarketer  makeamarketer,iamscottpage  iamscottpage,jwatson_wx  jwatson_wx,isocialfanz  isocialfanz,jencoleict  jencoleict,elizabethglau  elizabethglau,stellar247  stellar247,lowellbrown  jencoleict,loved</t>
  </si>
  <si>
    <t>martinbrossman,great  great,interview  interview,bill  bill,davis  davis,teamnimbus  teamnimbus,thanks  thanks,#relationshipmarketing  #relationshipmarketing,#referalmarketing  #referalmarketing,#b</t>
  </si>
  <si>
    <t>great,discussion  discussion,tracylcotton  tracylcotton,relationship  relationship,marketing  marketing,#relationshipmarketing  #relationshipmarketing,#referralmarketing  #referralmarketing,#martinbrossman  #martinbrossman,#tracycotton  interview,prospective  prospective,#coaching</t>
  </si>
  <si>
    <t>martinbrossman,great  great,discussion  discussion,tracylcotton  tracylcotton,relationship  relationship,marketing  marketing,#relationshipmarketing  #relationshipmarketing,#referr</t>
  </si>
  <si>
    <t>#relationshipmarketing,#freedomlifestyle  #freedomlifestyle,#thehappinessproject  #thehappinessproject,#ownyourfuture  #ownyourfuture,#momtrepreneur  #bettertogether,#jamesandstacy  #jamesandstacy,#ilovemyhusband  #networkmarketing,#relationshipmarketing  eggs,breakfast  breakfast,anyone  anyone,#emueggs</t>
  </si>
  <si>
    <t>jessikaphillips,m  m,speaking  speaking,sms_summit  sms_summit,next  next,month  month,chicago  chicago,hotel  hotel,stay  stay,suggestions  suggestions,places</t>
  </si>
  <si>
    <t>people,interested  #fridayfun,#relationshipmarketing  need,stop  stop,interrupting  interrupting,people  interested,people  interested,craig  craig,davis  davis,#digitalmarketing  #digitalmarketing,#relationshipmarketing</t>
  </si>
  <si>
    <t>mllnnlmotivator,jessikaphillips  jessikaphillips,eggwhisk  eggwhisk,markwschaefer  markwschaefer,adobeexpcloud  adobeexpcloud,much  much,more  more,getting  getting,dropped  dropped,#smwl19  #smwl19,thos</t>
  </si>
  <si>
    <t>mllnnlmotivator,b2the7  b2the7,madalynsklar  madalynsklar,isocialfanz  isocialfanz,chrisstrub  chrisstrub,robertoblake  robertoblake,winniesun  winniesun,markwschaefer  markwschaefer,genepetrovlmc  genepetrovlmc,jessikaphillips  jessikaphillips,honoured</t>
  </si>
  <si>
    <t>Top Word Pairs in Tweet by Salience</t>
  </si>
  <si>
    <t>bkcustomdesigns,blogging  biz,#bloggingtips  #bloggingtips,#blogtips  #blogtips,#relationshipmarketing  #relationshipmarketing,#marketing  #marketing,#marketingtips  blogging,tweeting  tweeting,long  long,romantic  romantic,walks</t>
  </si>
  <si>
    <t>charlesfrize,reading  reading,#marketing  #frizemedia,charlesfrize  charlesfrize,#marketing  #marketing,#relationshipmarketing  #relationshipmarketing,#growthhacking  #growthhacking,#frizemedia</t>
  </si>
  <si>
    <t>reading,#marketing  #frizemedia,charlesfrize  #marketing,#relationshipmarketing  #relationshipmarketing,#growthhacking  #growthhacking,#frizemedia</t>
  </si>
  <si>
    <t>okay,give  give,away  away,piece  piece,heart  expand,heart  heart,#relationshipmarketing  #relationshipmarketing,#gratitudegeek</t>
  </si>
  <si>
    <t>relationship,marketing  mllnnlmotivator,madalynsklar  madalynsklar,#relationshipmarketing  #relationshipmarketing,great  great,topic  topic,help  help,#twitersmarter  marketing,think  think,relationship  marketing,building</t>
  </si>
  <si>
    <t>ross_quintana,met  #marketing,#rela  #marketing,#relationshipmarketing  #relationshipmarketing,#follow  met,jessika  jessika,phillips  phillips,jessikaphillips  jessikaphillips,social  social,magnets  magnets,#haveyourmet</t>
  </si>
  <si>
    <t>#frizemedia,charlesfrize  charlesfrize,reading  reading,#marketing  charlesfrize,#marketing  #marketing,#relationshipmarketing  #relationshipmarketing,#growthhacking  #growthhacking,#frizemedia</t>
  </si>
  <si>
    <t>#frizemedia,charlesfrize  charlesfrize,#marketing  #marketing,#relationshipmarketing  #relationshipmarketing,#growthhacking  #growthhacking,#frizemedia</t>
  </si>
  <si>
    <t>join,president  president,jeff  jeff,hooks  hooks,top  top,leaders  leaders,tonight  tonight,9  pm,april  april,kick  kick,call</t>
  </si>
  <si>
    <t>stop,counting  counting,likes  likes,start  start,counting  counting,conversations  conversations,jessikaphillips  #relationshipmarketing,turning  turning,followers  followers,fans  fans,clients</t>
  </si>
  <si>
    <t>#jamesandstacy,#ilovemyhusband  #networkmarketing,#relationshipmarketing  eggs,breakfast  breakfast,anyone  anyone,#emueggs  #emueggs,#bettertogether  #ilovemyhusband,#relationshipmarketing  #barcelona,#spain  #spain,#bettertogether  #ilovemyhusband,#networkmarketing</t>
  </si>
  <si>
    <t>#vegas,#lifecoach  #lifecoach,#motivation  #sandiegoliving,#lasvegas  #lasvegas,#vegas  #motivation,#inspiration  #cbadawards,#craigmckimbizdev  #sandiegoliving,#lifecoach  #inspiration,#love  coffee,#craigmckimbizdev  fellow,gentleman</t>
  </si>
  <si>
    <t>Word</t>
  </si>
  <si>
    <t>time</t>
  </si>
  <si>
    <t>value</t>
  </si>
  <si>
    <t>connections</t>
  </si>
  <si>
    <t>s</t>
  </si>
  <si>
    <t>world</t>
  </si>
  <si>
    <t>event</t>
  </si>
  <si>
    <t>#prodovite</t>
  </si>
  <si>
    <t>#business</t>
  </si>
  <si>
    <t>right</t>
  </si>
  <si>
    <t>guests</t>
  </si>
  <si>
    <t>next</t>
  </si>
  <si>
    <t>more</t>
  </si>
  <si>
    <t>#motivation</t>
  </si>
  <si>
    <t>obvi</t>
  </si>
  <si>
    <t>#networkmarketing</t>
  </si>
  <si>
    <t>product</t>
  </si>
  <si>
    <t>#nonprofit</t>
  </si>
  <si>
    <t>out</t>
  </si>
  <si>
    <t>#smwl19</t>
  </si>
  <si>
    <t>power</t>
  </si>
  <si>
    <t>stop</t>
  </si>
  <si>
    <t>stay</t>
  </si>
  <si>
    <t>loved</t>
  </si>
  <si>
    <t>anyone</t>
  </si>
  <si>
    <t>#jamesandstacy</t>
  </si>
  <si>
    <t>#freedomlifestyle</t>
  </si>
  <si>
    <t>#thehappinessproject</t>
  </si>
  <si>
    <t>#ownyourfuture</t>
  </si>
  <si>
    <t>#momtrepreneur</t>
  </si>
  <si>
    <t>listen</t>
  </si>
  <si>
    <t>conversations</t>
  </si>
  <si>
    <t>overview</t>
  </si>
  <si>
    <t>invite</t>
  </si>
  <si>
    <t>give</t>
  </si>
  <si>
    <t>#brand</t>
  </si>
  <si>
    <t>use</t>
  </si>
  <si>
    <t>big</t>
  </si>
  <si>
    <t>thanks</t>
  </si>
  <si>
    <t>#video</t>
  </si>
  <si>
    <t>#nonprofits</t>
  </si>
  <si>
    <t>top</t>
  </si>
  <si>
    <t>much</t>
  </si>
  <si>
    <t>#digitalmarketing</t>
  </si>
  <si>
    <t>up</t>
  </si>
  <si>
    <t>one</t>
  </si>
  <si>
    <t>try</t>
  </si>
  <si>
    <t>#cbadawards</t>
  </si>
  <si>
    <t>t</t>
  </si>
  <si>
    <t>step</t>
  </si>
  <si>
    <t>#inspiration</t>
  </si>
  <si>
    <t>see</t>
  </si>
  <si>
    <t>m</t>
  </si>
  <si>
    <t>#buildrelationships</t>
  </si>
  <si>
    <t>#bettertogether</t>
  </si>
  <si>
    <t>talking</t>
  </si>
  <si>
    <t>true</t>
  </si>
  <si>
    <t>likes</t>
  </si>
  <si>
    <t>thank</t>
  </si>
  <si>
    <t>love</t>
  </si>
  <si>
    <t>away</t>
  </si>
  <si>
    <t>a1</t>
  </si>
  <si>
    <t>exciting</t>
  </si>
  <si>
    <t>#ecommerce</t>
  </si>
  <si>
    <t>selling</t>
  </si>
  <si>
    <t>online</t>
  </si>
  <si>
    <t>taking</t>
  </si>
  <si>
    <t>stand</t>
  </si>
  <si>
    <t>build</t>
  </si>
  <si>
    <t>#community</t>
  </si>
  <si>
    <t>save</t>
  </si>
  <si>
    <t>today</t>
  </si>
  <si>
    <t>#retail</t>
  </si>
  <si>
    <t>group</t>
  </si>
  <si>
    <t>effective</t>
  </si>
  <si>
    <t>#marketingtips</t>
  </si>
  <si>
    <t>analytics</t>
  </si>
  <si>
    <t>jessika</t>
  </si>
  <si>
    <t>phillips</t>
  </si>
  <si>
    <t>audiences</t>
  </si>
  <si>
    <t>dan</t>
  </si>
  <si>
    <t>here</t>
  </si>
  <si>
    <t>help</t>
  </si>
  <si>
    <t>struggling</t>
  </si>
  <si>
    <t>compete</t>
  </si>
  <si>
    <t>against</t>
  </si>
  <si>
    <t>budgets</t>
  </si>
  <si>
    <t>#workshop</t>
  </si>
  <si>
    <t>work</t>
  </si>
  <si>
    <t>list</t>
  </si>
  <si>
    <t>ve</t>
  </si>
  <si>
    <t>seriously</t>
  </si>
  <si>
    <t>getting</t>
  </si>
  <si>
    <t>dropped</t>
  </si>
  <si>
    <t>core</t>
  </si>
  <si>
    <t>#strategy</t>
  </si>
  <si>
    <t>brands</t>
  </si>
  <si>
    <t>people</t>
  </si>
  <si>
    <t>interested</t>
  </si>
  <si>
    <t>#linkedinmarketing</t>
  </si>
  <si>
    <t>#fridayfun</t>
  </si>
  <si>
    <t>key</t>
  </si>
  <si>
    <t>new</t>
  </si>
  <si>
    <t>works</t>
  </si>
  <si>
    <t>already</t>
  </si>
  <si>
    <t>hit</t>
  </si>
  <si>
    <t>g_smig</t>
  </si>
  <si>
    <t>win</t>
  </si>
  <si>
    <t>#love</t>
  </si>
  <si>
    <t>#success</t>
  </si>
  <si>
    <t>#coaching</t>
  </si>
  <si>
    <t>don</t>
  </si>
  <si>
    <t>coffee</t>
  </si>
  <si>
    <t>morning</t>
  </si>
  <si>
    <t>speaking</t>
  </si>
  <si>
    <t>month</t>
  </si>
  <si>
    <t>chicago</t>
  </si>
  <si>
    <t>hotel</t>
  </si>
  <si>
    <t>suggestions</t>
  </si>
  <si>
    <t>places</t>
  </si>
  <si>
    <t>sharing</t>
  </si>
  <si>
    <t>#ilovemyhusband</t>
  </si>
  <si>
    <t>prospective</t>
  </si>
  <si>
    <t>client</t>
  </si>
  <si>
    <t>good</t>
  </si>
  <si>
    <t>#referalmarketing</t>
  </si>
  <si>
    <t>#market</t>
  </si>
  <si>
    <t>counting</t>
  </si>
  <si>
    <t>president</t>
  </si>
  <si>
    <t>jeff</t>
  </si>
  <si>
    <t>hooks</t>
  </si>
  <si>
    <t>leaders</t>
  </si>
  <si>
    <t>april</t>
  </si>
  <si>
    <t>kick</t>
  </si>
  <si>
    <t>call</t>
  </si>
  <si>
    <t>701</t>
  </si>
  <si>
    <t>801</t>
  </si>
  <si>
    <t>2008</t>
  </si>
  <si>
    <t>access</t>
  </si>
  <si>
    <t>code</t>
  </si>
  <si>
    <t>needed</t>
  </si>
  <si>
    <t>amazing</t>
  </si>
  <si>
    <t>count</t>
  </si>
  <si>
    <t>ekk</t>
  </si>
  <si>
    <t>hearing</t>
  </si>
  <si>
    <t>take</t>
  </si>
  <si>
    <t>talk</t>
  </si>
  <si>
    <t>#</t>
  </si>
  <si>
    <t>things</t>
  </si>
  <si>
    <t>#personaliztion</t>
  </si>
  <si>
    <t>#increasesales</t>
  </si>
  <si>
    <t>four</t>
  </si>
  <si>
    <t>reasons</t>
  </si>
  <si>
    <t>#retailers</t>
  </si>
  <si>
    <t>switch</t>
  </si>
  <si>
    <t>always</t>
  </si>
  <si>
    <t>promotions</t>
  </si>
  <si>
    <t>experience</t>
  </si>
  <si>
    <t>benefits</t>
  </si>
  <si>
    <t>a2</t>
  </si>
  <si>
    <t>entire</t>
  </si>
  <si>
    <t>internet</t>
  </si>
  <si>
    <t>explode</t>
  </si>
  <si>
    <t>#socialmedia</t>
  </si>
  <si>
    <t>#content</t>
  </si>
  <si>
    <t>meet</t>
  </si>
  <si>
    <t>important</t>
  </si>
  <si>
    <t>#marketingstrategy</t>
  </si>
  <si>
    <t>#empoweringentrepreneurs</t>
  </si>
  <si>
    <t>customer</t>
  </si>
  <si>
    <t>#retailtechnology</t>
  </si>
  <si>
    <t>#fmcg</t>
  </si>
  <si>
    <t>civalue</t>
  </si>
  <si>
    <t>excited</t>
  </si>
  <si>
    <t>attend</t>
  </si>
  <si>
    <t>gds</t>
  </si>
  <si>
    <t>#ngretail</t>
  </si>
  <si>
    <t>summit</t>
  </si>
  <si>
    <t>solution</t>
  </si>
  <si>
    <t>provider</t>
  </si>
  <si>
    <t>specializing</t>
  </si>
  <si>
    <t>team</t>
  </si>
  <si>
    <t>6</t>
  </si>
  <si>
    <t>ways</t>
  </si>
  <si>
    <t>donors</t>
  </si>
  <si>
    <t>#donors</t>
  </si>
  <si>
    <t>#fundraise</t>
  </si>
  <si>
    <t>#fundraising</t>
  </si>
  <si>
    <t>#buddyhodges</t>
  </si>
  <si>
    <t>#peopleskills</t>
  </si>
  <si>
    <t>#interpersonalskills</t>
  </si>
  <si>
    <t>#businessrelationship</t>
  </si>
  <si>
    <t>#influencemarketing</t>
  </si>
  <si>
    <t>connect</t>
  </si>
  <si>
    <t>met</t>
  </si>
  <si>
    <t>magnets</t>
  </si>
  <si>
    <t>#haveyourmet</t>
  </si>
  <si>
    <t>loyalty</t>
  </si>
  <si>
    <t>#digital360chat</t>
  </si>
  <si>
    <t>#social</t>
  </si>
  <si>
    <t>heart</t>
  </si>
  <si>
    <t>#gratitudegeek</t>
  </si>
  <si>
    <t>blogging</t>
  </si>
  <si>
    <t>tweeting</t>
  </si>
  <si>
    <t>romantic</t>
  </si>
  <si>
    <t>walks</t>
  </si>
  <si>
    <t>page</t>
  </si>
  <si>
    <t>biz</t>
  </si>
  <si>
    <t>#asentiv</t>
  </si>
  <si>
    <t>#asentivcentralindia</t>
  </si>
  <si>
    <t>#amazingbusiness</t>
  </si>
  <si>
    <t>#spectacularlife</t>
  </si>
  <si>
    <t>sales</t>
  </si>
  <si>
    <t>wasting</t>
  </si>
  <si>
    <t>andrea</t>
  </si>
  <si>
    <t>waltz</t>
  </si>
  <si>
    <t>wildly</t>
  </si>
  <si>
    <t>passionate</t>
  </si>
  <si>
    <t>teaching</t>
  </si>
  <si>
    <t>overcome</t>
  </si>
  <si>
    <t>fear</t>
  </si>
  <si>
    <t>failure</t>
  </si>
  <si>
    <t>rejection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</si>
  <si>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</si>
  <si>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</si>
  <si>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</si>
  <si>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</si>
  <si>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</si>
  <si>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</si>
  <si>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</si>
  <si>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</si>
  <si>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</si>
  <si>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</si>
  <si>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</si>
  <si>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</si>
  <si>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</si>
  <si>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</si>
  <si>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</si>
  <si>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</si>
  <si>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</si>
  <si>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</si>
  <si>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</si>
  <si>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</si>
  <si>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</si>
  <si>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</si>
  <si>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</si>
  <si>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</si>
  <si>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</si>
  <si>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</si>
  <si>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</si>
  <si>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</si>
  <si>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</si>
  <si>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33, 112, 0</t>
  </si>
  <si>
    <t>66, 95, 0</t>
  </si>
  <si>
    <t>131, 62, 0</t>
  </si>
  <si>
    <t>98, 79, 0</t>
  </si>
  <si>
    <t>Red</t>
  </si>
  <si>
    <t>196, 30, 0</t>
  </si>
  <si>
    <t>G1: #relationshipmarketing jessikaphillips community turning followers fans clients advocates collaborat #smmw19</t>
  </si>
  <si>
    <t>G2: mllnnlmotivator #relationshipmarketing #digital start treating #relationships same respect treat real</t>
  </si>
  <si>
    <t>G3: #relationshipmarketing marketing join tonight 9 pm #vni #vnipartners #training #businessbuilding</t>
  </si>
  <si>
    <t>G4: relationship marketing building think long term customers b2the7 buildi #relationshipmarketing</t>
  </si>
  <si>
    <t>G5: #craigmckimbizdev #businessdevelopment #bizdev #networking #relationshipmarketing #sandiego #sandiegoliving #lasvegas #vegas #lifecoach</t>
  </si>
  <si>
    <t>G6: charlesfrize #marketing #relationshipmarketing #growthhacking #frizemedia reading</t>
  </si>
  <si>
    <t>G7: #relationshipmarketing great interview discussion tracylcotton relationship marketing #martinbrossman bill davis</t>
  </si>
  <si>
    <t>G8: #relationshipmarketing civalueinfo sure #customercentric #ai sending personalized offers make 10</t>
  </si>
  <si>
    <t>G11: relationship marketing important business #relationshipmarketing #marketingstrategy #empoweringentrepreneurs</t>
  </si>
  <si>
    <t>G13: 6 effective ways thank donors #donors #fundraise #fundraising #nonprofit #nonprofits</t>
  </si>
  <si>
    <t>G15: andrea waltz wildly passionate teaching audiences overcome fear failure rejection</t>
  </si>
  <si>
    <t>Autofill Workbook Results</t>
  </si>
  <si>
    <t>Edge Weight▓1▓9▓0▓True▓Green▓Red▓▓Edge Weight▓1▓3▓0▓3▓10▓False▓Edge Weight▓1▓9▓0▓32▓6▓False▓▓0▓0▓0▓True▓Black▓Black▓▓Followers▓14▓1747850▓0▓162▓1000▓False▓Followers▓14▓71412974▓0▓100▓70▓False▓▓0▓0▓0▓0▓0▓False▓▓0▓0▓0▓0▓0▓False</t>
  </si>
  <si>
    <t>Subgraph</t>
  </si>
  <si>
    <t>GraphSource░TwitterSearch▓GraphTerm░#RelationshipMarketing▓ImportDescription░The graph represents a network of 135 Twitter users whose recent tweets contained "#RelationshipMarketing", or who were replied to or mentioned in those tweets, taken from a data set limited to a maximum of 18,000 tweets.  The network was obtained from Twitter on Friday, 05 April 2019 at 17:14 UTC.
The tweets in the network were tweeted over the 9-day, 10-hour, 52-minute period from Wednesday, 27 March 2019 at 06:15 UTC to Friday, 05 April 2019 at 17:07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</si>
</sst>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137158"/>
        <c:axId val="29016695"/>
      </c:barChart>
      <c:catAx>
        <c:axId val="181371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016695"/>
        <c:crosses val="autoZero"/>
        <c:auto val="1"/>
        <c:lblOffset val="100"/>
        <c:noMultiLvlLbl val="0"/>
      </c:catAx>
      <c:valAx>
        <c:axId val="2901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823664"/>
        <c:axId val="1542065"/>
      </c:barChart>
      <c:catAx>
        <c:axId val="598236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2065"/>
        <c:crosses val="autoZero"/>
        <c:auto val="1"/>
        <c:lblOffset val="100"/>
        <c:noMultiLvlLbl val="0"/>
      </c:catAx>
      <c:valAx>
        <c:axId val="154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2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878586"/>
        <c:axId val="57798411"/>
      </c:barChart>
      <c:catAx>
        <c:axId val="138785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798411"/>
        <c:crosses val="autoZero"/>
        <c:auto val="1"/>
        <c:lblOffset val="100"/>
        <c:noMultiLvlLbl val="0"/>
      </c:catAx>
      <c:valAx>
        <c:axId val="5779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8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423652"/>
        <c:axId val="51159685"/>
      </c:barChart>
      <c:catAx>
        <c:axId val="504236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59685"/>
        <c:crosses val="autoZero"/>
        <c:auto val="1"/>
        <c:lblOffset val="100"/>
        <c:noMultiLvlLbl val="0"/>
      </c:catAx>
      <c:valAx>
        <c:axId val="511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783982"/>
        <c:axId val="50293791"/>
      </c:barChart>
      <c:catAx>
        <c:axId val="577839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93791"/>
        <c:crosses val="autoZero"/>
        <c:auto val="1"/>
        <c:lblOffset val="100"/>
        <c:noMultiLvlLbl val="0"/>
      </c:catAx>
      <c:valAx>
        <c:axId val="502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990936"/>
        <c:axId val="47265241"/>
      </c:barChart>
      <c:catAx>
        <c:axId val="499909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65241"/>
        <c:crosses val="autoZero"/>
        <c:auto val="1"/>
        <c:lblOffset val="100"/>
        <c:noMultiLvlLbl val="0"/>
      </c:catAx>
      <c:valAx>
        <c:axId val="4726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733986"/>
        <c:axId val="3279283"/>
      </c:barChart>
      <c:catAx>
        <c:axId val="22733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79283"/>
        <c:crosses val="autoZero"/>
        <c:auto val="1"/>
        <c:lblOffset val="100"/>
        <c:noMultiLvlLbl val="0"/>
      </c:catAx>
      <c:valAx>
        <c:axId val="327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513548"/>
        <c:axId val="64295341"/>
      </c:barChart>
      <c:catAx>
        <c:axId val="295135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295341"/>
        <c:crosses val="autoZero"/>
        <c:auto val="1"/>
        <c:lblOffset val="100"/>
        <c:noMultiLvlLbl val="0"/>
      </c:catAx>
      <c:valAx>
        <c:axId val="64295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3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787158"/>
        <c:axId val="40540103"/>
      </c:barChart>
      <c:catAx>
        <c:axId val="41787158"/>
        <c:scaling>
          <c:orientation val="minMax"/>
        </c:scaling>
        <c:axPos val="b"/>
        <c:delete val="1"/>
        <c:majorTickMark val="out"/>
        <c:minorTickMark val="none"/>
        <c:tickLblPos val="none"/>
        <c:crossAx val="40540103"/>
        <c:crosses val="autoZero"/>
        <c:auto val="1"/>
        <c:lblOffset val="100"/>
        <c:noMultiLvlLbl val="0"/>
      </c:catAx>
      <c:valAx>
        <c:axId val="40540103"/>
        <c:scaling>
          <c:orientation val="minMax"/>
        </c:scaling>
        <c:axPos val="l"/>
        <c:delete val="1"/>
        <c:majorTickMark val="out"/>
        <c:minorTickMark val="none"/>
        <c:tickLblPos val="none"/>
        <c:crossAx val="417871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ethanibhara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coremarket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forsey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hubspo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ybeachm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lkafloo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rio_marketi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rikseife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sentivin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22agenc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kcustomdesig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raighoffman1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essikaphillip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ike_allt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tonehampre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yfoodfantasy6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harlesfriz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kandasrodart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moothsa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bdellawa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adina28046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debcomanwriti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wfhwstac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7_desig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2the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areerbar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berndog77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portsplaypoll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rookiebeetl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oss_quinta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lentremetteus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geless_2u"/>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ianecschrod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karenyankovi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ynamicfriz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edgekonnec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andyhlava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elatingonlin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bubbles4t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orwebo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fadanconsultan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niczthena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ardoe_a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ivalueinf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hemylanfoc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avi99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avitelez"/>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wpblogsit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fan_sav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4hontari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llnnlmotivato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gambinred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llthesoci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breepal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findtro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foodmfguk"/>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lanitoutsrcin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cotiaban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tartup_canad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ade_a_consul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ikefall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vitalizeo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blondeprene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ike_gingeri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kandreawad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quickenloan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aylorsmendoza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prodovit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victorynhq"/>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nowm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encoleic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roberts_ben_m"/>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akeamarket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teamnimbu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martinbrossma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tracylcott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commonscentsmo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csquarelt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thedigitalga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lowellbrow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tellar247"/>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elizabethglau"/>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watson_wx"/>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iamscottpag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isocialfanz"/>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eganpower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lidesha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emrus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mrleonardki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rebekahradic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nton_shulk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reasonren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aiaddysonzhan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iagdotm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arismith"/>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fuhsionmkt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dgingis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smexamine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arc_smith"/>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sms_summi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bombbomb"/>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bonjoroapp"/>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wpbeginn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constantcontac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madmim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mailchim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ninjaform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wordpres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nimbl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wisti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vime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dustinwstou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wordpressdotco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emgalor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craigmckimbd"/>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osidejeweler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rossingscba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fortis_yogalux"/>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dam_jacobs22"/>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annierosein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prisu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eggwhisk"/>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adobeexpcloud"/>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markwschaefe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maykingte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madalynskla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chrisstrub"/>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youtub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genepetrovlmc"/>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winniesu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robertoblak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dobepremier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rkdwebstudio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4h"/>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loosethreadsvn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27" totalsRowShown="0" headerRowDxfId="427" dataDxfId="426">
  <autoFilter ref="A2:BL227"/>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1" totalsRowShown="0" headerRowDxfId="297" dataDxfId="296">
  <autoFilter ref="A2:C21"/>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374" dataDxfId="373">
  <autoFilter ref="A2:BT137"/>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57" totalsRowShown="0" headerRowDxfId="82" dataDxfId="81">
  <autoFilter ref="A1:G65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59" totalsRowShown="0" headerRowDxfId="73" dataDxfId="72">
  <autoFilter ref="A1:L55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31">
  <autoFilter ref="A2:AO1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328" dataDxfId="327">
  <autoFilter ref="A1:C13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vgFgpognWc/?utm_source=ig_twitter_share&amp;igshid=1rqfiufp4hm4m" TargetMode="External" /><Relationship Id="rId2" Type="http://schemas.openxmlformats.org/officeDocument/2006/relationships/hyperlink" Target="https://blog.hubspot.com/marketing/relationship-marketing" TargetMode="External" /><Relationship Id="rId3" Type="http://schemas.openxmlformats.org/officeDocument/2006/relationships/hyperlink" Target="https://blog.hubspot.com/marketing/relationship-marketing" TargetMode="External" /><Relationship Id="rId4" Type="http://schemas.openxmlformats.org/officeDocument/2006/relationships/hyperlink" Target="http://ilkaflood.sharedthislink.com/card/hYtvx4" TargetMode="External" /><Relationship Id="rId5" Type="http://schemas.openxmlformats.org/officeDocument/2006/relationships/hyperlink" Target="https://lnkd.in/eYpE_zV" TargetMode="External" /><Relationship Id="rId6" Type="http://schemas.openxmlformats.org/officeDocument/2006/relationships/hyperlink" Target="https://lnkd.in/fPwbFzz" TargetMode="External" /><Relationship Id="rId7" Type="http://schemas.openxmlformats.org/officeDocument/2006/relationships/hyperlink" Target="https://twentytwo.agency/please-will-you-marry-me-mr-accountant-a-relationship-first-approach-to-marketing/?utm_content=bufferf2c26&amp;utm_medium=social&amp;utm_source=twitter.com&amp;utm_campaign=buffer" TargetMode="External" /><Relationship Id="rId8" Type="http://schemas.openxmlformats.org/officeDocument/2006/relationships/hyperlink" Target="http://coschedule.com/blog/relationship-marketing-sales-pro/" TargetMode="External" /><Relationship Id="rId9" Type="http://schemas.openxmlformats.org/officeDocument/2006/relationships/hyperlink" Target="http://www.internetbusinessideas-viralmarketing.com/marketing-2.html#.WGhBpx9OZRI.facebook" TargetMode="External" /><Relationship Id="rId10" Type="http://schemas.openxmlformats.org/officeDocument/2006/relationships/hyperlink" Target="http://www.internetbusinessideas-viralmarketing.com/marketing-2.html" TargetMode="External" /><Relationship Id="rId11" Type="http://schemas.openxmlformats.org/officeDocument/2006/relationships/hyperlink" Target="http://www.internetbusinessideas-viralmarketing.com/marketing-2.html" TargetMode="External" /><Relationship Id="rId12" Type="http://schemas.openxmlformats.org/officeDocument/2006/relationships/hyperlink" Target="https://www.appreciationpal.com/stretch-heart-expand-love/#!207" TargetMode="External" /><Relationship Id="rId13" Type="http://schemas.openxmlformats.org/officeDocument/2006/relationships/hyperlink" Target="https://www.appreciationpal.com/give-someone-piece-heart/#!207" TargetMode="External" /><Relationship Id="rId14" Type="http://schemas.openxmlformats.org/officeDocument/2006/relationships/hyperlink" Target="https://twitter.com/jessikaphillips/status/1111381936679747584" TargetMode="External" /><Relationship Id="rId15" Type="http://schemas.openxmlformats.org/officeDocument/2006/relationships/hyperlink" Target="https://www.socialmagnets.net/have-you-met-jessika-phillips/?utm_sq=frl5z57oz9&amp;utm_source=twitter&amp;utm_medium=social&amp;utm_campaign=ross_quintana&amp;utm_content=ross+friends" TargetMode="External" /><Relationship Id="rId16" Type="http://schemas.openxmlformats.org/officeDocument/2006/relationships/hyperlink" Target="https://www.socialmagnets.net/have-you-met-jessika-phillips/?utm_sq=frl5z57oz9&amp;utm_source=twitter&amp;utm_medium=social&amp;utm_campaign=ross_quintana&amp;utm_content=ross+friends" TargetMode="External" /><Relationship Id="rId17" Type="http://schemas.openxmlformats.org/officeDocument/2006/relationships/hyperlink" Target="http://www.internetbusinessideas-viralmarketing.com/marketing-2.html" TargetMode="External" /><Relationship Id="rId18" Type="http://schemas.openxmlformats.org/officeDocument/2006/relationships/hyperlink" Target="http://www.internetbusinessideas-viralmarketing.com/marketing-2.html" TargetMode="External" /><Relationship Id="rId19" Type="http://schemas.openxmlformats.org/officeDocument/2006/relationships/hyperlink" Target="http://www.internetbusinessideas-viralmarketing.com/marketing-2.html#.WGhBpx9OZRI.facebook" TargetMode="External" /><Relationship Id="rId20" Type="http://schemas.openxmlformats.org/officeDocument/2006/relationships/hyperlink" Target="http://dianeschroder.com/contact/" TargetMode="External" /><Relationship Id="rId21" Type="http://schemas.openxmlformats.org/officeDocument/2006/relationships/hyperlink" Target="https://karenyankovich.com/gggr-episode5/" TargetMode="External" /><Relationship Id="rId22" Type="http://schemas.openxmlformats.org/officeDocument/2006/relationships/hyperlink" Target="http://www.internetbusinessideas-viralmarketing.com/marketing-2.html" TargetMode="External" /><Relationship Id="rId23" Type="http://schemas.openxmlformats.org/officeDocument/2006/relationships/hyperlink" Target="http://www.internetbusinessideas-viralmarketing.com/marketing-2.html#.WGhBpx9OZRI.facebook" TargetMode="External" /><Relationship Id="rId24" Type="http://schemas.openxmlformats.org/officeDocument/2006/relationships/hyperlink" Target="https://www.webfx.com/blog/marketing/businesses-use-relationship-marketing/" TargetMode="External" /><Relationship Id="rId25" Type="http://schemas.openxmlformats.org/officeDocument/2006/relationships/hyperlink" Target="http://www.internetbusinessideas-viralmarketing.com/marketing-2.html" TargetMode="External" /><Relationship Id="rId26" Type="http://schemas.openxmlformats.org/officeDocument/2006/relationships/hyperlink" Target="http://www.internetbusinessideas-viralmarketing.com/marketing-2.html" TargetMode="External" /><Relationship Id="rId27" Type="http://schemas.openxmlformats.org/officeDocument/2006/relationships/hyperlink" Target="http://www.internetbusinessideas-viralmarketing.com/marketing-2.html#.WGhBpx9OZRI.facebook" TargetMode="External" /><Relationship Id="rId28" Type="http://schemas.openxmlformats.org/officeDocument/2006/relationships/hyperlink" Target="http://www.internetbusinessideas-viralmarketing.com/marketing-2.html#.WGhBpx9OZRI.facebook" TargetMode="External" /><Relationship Id="rId29" Type="http://schemas.openxmlformats.org/officeDocument/2006/relationships/hyperlink" Target="http://www.internetbusinessideas-viralmarketing.com/marketing-2.html" TargetMode="External" /><Relationship Id="rId30" Type="http://schemas.openxmlformats.org/officeDocument/2006/relationships/hyperlink" Target="http://www.internetbusinessideas-viralmarketing.com/marketing-2.html" TargetMode="External" /><Relationship Id="rId31" Type="http://schemas.openxmlformats.org/officeDocument/2006/relationships/hyperlink" Target="https://blog.everyaction.com/6-effective-ways-to-thank-donors-for-a-lasting-relationship" TargetMode="External" /><Relationship Id="rId32" Type="http://schemas.openxmlformats.org/officeDocument/2006/relationships/hyperlink" Target="https://blog.everyaction.com/6-effective-ways-to-thank-donors-for-a-lasting-relationship" TargetMode="External" /><Relationship Id="rId33" Type="http://schemas.openxmlformats.org/officeDocument/2006/relationships/hyperlink" Target="https://medium.com/m/global-identity?redirectUrl=https%3A%2F%2Fartplusmarketing.com%2Frelationship-marketing-the-key-to-retaining-customers-for-life-c8e04f25a6f9" TargetMode="External" /><Relationship Id="rId34" Type="http://schemas.openxmlformats.org/officeDocument/2006/relationships/hyperlink" Target="https://www.pharmadigression.com/the-product-manager-is-dead-long-live-to-the-product-customer-manager/" TargetMode="External" /><Relationship Id="rId35" Type="http://schemas.openxmlformats.org/officeDocument/2006/relationships/hyperlink" Target="https://twitter.com/kimgarst/status/1110606112213094401" TargetMode="External" /><Relationship Id="rId36" Type="http://schemas.openxmlformats.org/officeDocument/2006/relationships/hyperlink" Target="https://www.dmnews.com/customer-experience/loyalty-and-retention/article/21061717/why-relationship-marketing-is-brand-marketing" TargetMode="External" /><Relationship Id="rId37" Type="http://schemas.openxmlformats.org/officeDocument/2006/relationships/hyperlink" Target="https://www.civalue.com/single-post/Four-Reasons-Retailers-Should-Switch-to-Always-On-Promotions" TargetMode="External" /><Relationship Id="rId38" Type="http://schemas.openxmlformats.org/officeDocument/2006/relationships/hyperlink" Target="https://www.civalue.com/single-post/2017/06/27/From-Dating-to-Long-Term-Relationship-How-to-Establish-Effective-Customer-Acquisition" TargetMode="External" /><Relationship Id="rId39" Type="http://schemas.openxmlformats.org/officeDocument/2006/relationships/hyperlink" Target="https://www.civalue.com/ng-retail-us-registration" TargetMode="External" /><Relationship Id="rId40" Type="http://schemas.openxmlformats.org/officeDocument/2006/relationships/hyperlink" Target="https://www.civalue.com/single-post/2016/07/11/10-Best-Practices-for-High-Frequency-Retail-Personalization" TargetMode="External" /><Relationship Id="rId41" Type="http://schemas.openxmlformats.org/officeDocument/2006/relationships/hyperlink" Target="https://www.civalue.com/single-post/2016/07/11/10-Best-Practices-for-High-Frequency-Retail-Personalization" TargetMode="External" /><Relationship Id="rId42" Type="http://schemas.openxmlformats.org/officeDocument/2006/relationships/hyperlink" Target="https://vni.life/partner/corporate/article/57" TargetMode="External" /><Relationship Id="rId43" Type="http://schemas.openxmlformats.org/officeDocument/2006/relationships/hyperlink" Target="https://vni.life/partner/corporate/article/66" TargetMode="External" /><Relationship Id="rId44" Type="http://schemas.openxmlformats.org/officeDocument/2006/relationships/hyperlink" Target="https://vni.life/partner/corporate/article/57" TargetMode="External" /><Relationship Id="rId45" Type="http://schemas.openxmlformats.org/officeDocument/2006/relationships/hyperlink" Target="https://vni.life/partner/corporate/article/57" TargetMode="External" /><Relationship Id="rId46" Type="http://schemas.openxmlformats.org/officeDocument/2006/relationships/hyperlink" Target="https://vni.life/partner/corporate/article/66" TargetMode="External" /><Relationship Id="rId47" Type="http://schemas.openxmlformats.org/officeDocument/2006/relationships/hyperlink" Target="https://vni.life/partner/corporate/article/57" TargetMode="External" /><Relationship Id="rId48" Type="http://schemas.openxmlformats.org/officeDocument/2006/relationships/hyperlink" Target="https://twitter.com/Roberts_Ben_M/status/1112745451659411456" TargetMode="External" /><Relationship Id="rId49" Type="http://schemas.openxmlformats.org/officeDocument/2006/relationships/hyperlink" Target="https://www.youtube.com/watch?v=DEe9OpZ035g&amp;feature=youtu.be" TargetMode="External" /><Relationship Id="rId50" Type="http://schemas.openxmlformats.org/officeDocument/2006/relationships/hyperlink" Target="https://www.youtube.com/watch?v=DEe9OpZ035g&amp;feature=youtu.be" TargetMode="External" /><Relationship Id="rId51" Type="http://schemas.openxmlformats.org/officeDocument/2006/relationships/hyperlink" Target="https://www.youtube.com/watch?v=6zpuyNGBPaI&amp;feature=youtu.be" TargetMode="External" /><Relationship Id="rId52" Type="http://schemas.openxmlformats.org/officeDocument/2006/relationships/hyperlink" Target="https://www.youtube.com/watch?v=6zpuyNGBPaI&amp;feature=youtu.be" TargetMode="External" /><Relationship Id="rId53" Type="http://schemas.openxmlformats.org/officeDocument/2006/relationships/hyperlink" Target="https://www.linkedin.com/pulse/what-relationship-marketing-part-1-martin-brossman/" TargetMode="External" /><Relationship Id="rId54" Type="http://schemas.openxmlformats.org/officeDocument/2006/relationships/hyperlink" Target="https://www.instagram.com/p/BvmTCqlh4sN/?utm_source=ig_twitter_share&amp;igshid=1gpspfvpb877x" TargetMode="External" /><Relationship Id="rId55" Type="http://schemas.openxmlformats.org/officeDocument/2006/relationships/hyperlink" Target="https://www.instagram.com/p/BvsRxS0BTRD/?utm_source=ig_twitter_share&amp;igshid=xo4l1uh9gajb" TargetMode="External" /><Relationship Id="rId56" Type="http://schemas.openxmlformats.org/officeDocument/2006/relationships/hyperlink" Target="https://www.instagram.com/p/BvwcWSxB2GQ/?utm_source=ig_twitter_share&amp;igshid=y9y9y5z1nxxy" TargetMode="External" /><Relationship Id="rId57" Type="http://schemas.openxmlformats.org/officeDocument/2006/relationships/hyperlink" Target="https://www.instagram.com/p/Bv2brzuBKZp/?utm_source=ig_twitter_share&amp;igshid=17jywal28el9q" TargetMode="External" /><Relationship Id="rId58" Type="http://schemas.openxmlformats.org/officeDocument/2006/relationships/hyperlink" Target="https://www.slideshare.net/jessikaphillips/relationship-roi-with-jessika-phillips" TargetMode="External" /><Relationship Id="rId59" Type="http://schemas.openxmlformats.org/officeDocument/2006/relationships/hyperlink" Target="https://www.instagram.com/p/Bv2K3vflJCv/?utm_source=ig_twitter_share&amp;igshid=32l8p7or5bko" TargetMode="External" /><Relationship Id="rId60" Type="http://schemas.openxmlformats.org/officeDocument/2006/relationships/hyperlink" Target="https://www.instagram.com/p/Bv2OEPvlu5r/?utm_source=ig_twitter_share&amp;igshid=tnmmf7offlbd" TargetMode="External" /><Relationship Id="rId61" Type="http://schemas.openxmlformats.org/officeDocument/2006/relationships/hyperlink" Target="https://www.instagram.com/p/Bv4SsOIlmVG/?utm_source=ig_twitter_share&amp;igshid=1jvcmxgud7ue5" TargetMode="External" /><Relationship Id="rId62" Type="http://schemas.openxmlformats.org/officeDocument/2006/relationships/hyperlink" Target="https://www.instagram.com/p/Bv4SsOIlmVG/?utm_source=ig_twitter_share&amp;igshid=1jvcmxgud7ue5" TargetMode="External" /><Relationship Id="rId63" Type="http://schemas.openxmlformats.org/officeDocument/2006/relationships/hyperlink" Target="https://www.instagram.com/p/Bvtzu-olhf1/?utm_source=ig_twitter_share&amp;igshid=1bzu612rlwp6z" TargetMode="External" /><Relationship Id="rId64" Type="http://schemas.openxmlformats.org/officeDocument/2006/relationships/hyperlink" Target="https://www.instagram.com/p/BvvDBkeFPKb/?utm_source=ig_twitter_share&amp;igshid=1whmbqsy8cvmj" TargetMode="External" /><Relationship Id="rId65" Type="http://schemas.openxmlformats.org/officeDocument/2006/relationships/hyperlink" Target="https://www.instagram.com/p/BvwYTQxFhwK/?utm_source=ig_twitter_share&amp;igshid=3fggi5hxxgf5" TargetMode="External" /><Relationship Id="rId66" Type="http://schemas.openxmlformats.org/officeDocument/2006/relationships/hyperlink" Target="https://www.instagram.com/p/BvxVxMylpv7/?utm_source=ig_twitter_share&amp;igshid=9wlo40jf4c5u" TargetMode="External" /><Relationship Id="rId67" Type="http://schemas.openxmlformats.org/officeDocument/2006/relationships/hyperlink" Target="https://www.instagram.com/p/BvzJ59qloKi/?utm_source=ig_twitter_share&amp;igshid=yb27uh2nppgz" TargetMode="External" /><Relationship Id="rId68" Type="http://schemas.openxmlformats.org/officeDocument/2006/relationships/hyperlink" Target="https://www.instagram.com/p/Bv1tGL-lm7U/?utm_source=ig_twitter_share&amp;igshid=1sg4qsvac1682" TargetMode="External" /><Relationship Id="rId69" Type="http://schemas.openxmlformats.org/officeDocument/2006/relationships/hyperlink" Target="https://www.instagram.com/p/Bv2DEl0l_s7/?utm_source=ig_twitter_share&amp;igshid=yp1zxhrdbyjf" TargetMode="External" /><Relationship Id="rId70" Type="http://schemas.openxmlformats.org/officeDocument/2006/relationships/hyperlink" Target="https://www.instagram.com/p/Bv2UAXelXHM/?utm_source=ig_twitter_share&amp;igshid=icf8blgrb82k" TargetMode="External" /><Relationship Id="rId71" Type="http://schemas.openxmlformats.org/officeDocument/2006/relationships/hyperlink" Target="https://www.instagram.com/p/Bv3BoSRl_Vo/?utm_source=ig_twitter_share&amp;igshid=1pad1sir55g0x" TargetMode="External" /><Relationship Id="rId72" Type="http://schemas.openxmlformats.org/officeDocument/2006/relationships/hyperlink" Target="https://lnkd.in/gtGYdve" TargetMode="External" /><Relationship Id="rId73" Type="http://schemas.openxmlformats.org/officeDocument/2006/relationships/hyperlink" Target="https://lnkd.in/gc5Diez" TargetMode="External" /><Relationship Id="rId74" Type="http://schemas.openxmlformats.org/officeDocument/2006/relationships/hyperlink" Target="https://lnkd.in/gFxnXxP" TargetMode="External" /><Relationship Id="rId75" Type="http://schemas.openxmlformats.org/officeDocument/2006/relationships/hyperlink" Target="https://lnkd.in/gM3ZbRJ" TargetMode="External" /><Relationship Id="rId76" Type="http://schemas.openxmlformats.org/officeDocument/2006/relationships/hyperlink" Target="https://lnkd.in/gD9zR3p" TargetMode="External" /><Relationship Id="rId77" Type="http://schemas.openxmlformats.org/officeDocument/2006/relationships/hyperlink" Target="https://lnkd.in/gJvVTUV" TargetMode="External" /><Relationship Id="rId78" Type="http://schemas.openxmlformats.org/officeDocument/2006/relationships/hyperlink" Target="https://lnkd.in/ekwCtYF" TargetMode="External" /><Relationship Id="rId79" Type="http://schemas.openxmlformats.org/officeDocument/2006/relationships/hyperlink" Target="https://www.youtube.com/watch?v=5rO5HXIbQak&amp;feature=youtu.be" TargetMode="External" /><Relationship Id="rId80" Type="http://schemas.openxmlformats.org/officeDocument/2006/relationships/hyperlink" Target="https://www.youtube.com/watch?v=5rO5HXIbQak&amp;feature=youtu.be" TargetMode="External" /><Relationship Id="rId81" Type="http://schemas.openxmlformats.org/officeDocument/2006/relationships/hyperlink" Target="https://pbs.twimg.com/media/D2rQeh_WsAA_vjQ.jpg" TargetMode="External" /><Relationship Id="rId82" Type="http://schemas.openxmlformats.org/officeDocument/2006/relationships/hyperlink" Target="https://pbs.twimg.com/media/D2rQeh_WsAA_vjQ.jpg" TargetMode="External" /><Relationship Id="rId83" Type="http://schemas.openxmlformats.org/officeDocument/2006/relationships/hyperlink" Target="https://pbs.twimg.com/media/D2q1dntWoAAb_xU.jpg" TargetMode="External" /><Relationship Id="rId84" Type="http://schemas.openxmlformats.org/officeDocument/2006/relationships/hyperlink" Target="https://pbs.twimg.com/media/D2wKLNyXQAImA6g.png" TargetMode="External" /><Relationship Id="rId85" Type="http://schemas.openxmlformats.org/officeDocument/2006/relationships/hyperlink" Target="https://pbs.twimg.com/media/D2xYUbbWkAAjZUu.jpg" TargetMode="External" /><Relationship Id="rId86" Type="http://schemas.openxmlformats.org/officeDocument/2006/relationships/hyperlink" Target="https://pbs.twimg.com/media/D2yUSOEU0AYiU_r.jpg" TargetMode="External" /><Relationship Id="rId87" Type="http://schemas.openxmlformats.org/officeDocument/2006/relationships/hyperlink" Target="https://pbs.twimg.com/media/D21z-r5XcAAlJkl.jpg" TargetMode="External" /><Relationship Id="rId88" Type="http://schemas.openxmlformats.org/officeDocument/2006/relationships/hyperlink" Target="https://pbs.twimg.com/ext_tw_video_thumb/1112107109754245125/pu/img/fULimstBv59TuJOt.jpg" TargetMode="External" /><Relationship Id="rId89" Type="http://schemas.openxmlformats.org/officeDocument/2006/relationships/hyperlink" Target="https://pbs.twimg.com/media/D3AIvkMX4AEkYfp.png" TargetMode="External" /><Relationship Id="rId90" Type="http://schemas.openxmlformats.org/officeDocument/2006/relationships/hyperlink" Target="https://pbs.twimg.com/media/D2xjhxgUcAAkMuq.jpg" TargetMode="External" /><Relationship Id="rId91" Type="http://schemas.openxmlformats.org/officeDocument/2006/relationships/hyperlink" Target="https://pbs.twimg.com/media/D3BAJC3W0AcF41i.jpg" TargetMode="External" /><Relationship Id="rId92" Type="http://schemas.openxmlformats.org/officeDocument/2006/relationships/hyperlink" Target="https://pbs.twimg.com/media/D3IVDPPWsAAJ7z-.jpg" TargetMode="External" /><Relationship Id="rId93" Type="http://schemas.openxmlformats.org/officeDocument/2006/relationships/hyperlink" Target="https://pbs.twimg.com/media/D2rKK6BX0AAdVx-.jpg" TargetMode="External" /><Relationship Id="rId94" Type="http://schemas.openxmlformats.org/officeDocument/2006/relationships/hyperlink" Target="https://pbs.twimg.com/media/D3D-3WwWsAESb_1.jpg" TargetMode="External" /><Relationship Id="rId95" Type="http://schemas.openxmlformats.org/officeDocument/2006/relationships/hyperlink" Target="https://pbs.twimg.com/media/D3H8bFrW4AEdB9Y.jpg" TargetMode="External" /><Relationship Id="rId96" Type="http://schemas.openxmlformats.org/officeDocument/2006/relationships/hyperlink" Target="https://pbs.twimg.com/media/D3PVJTSW0AEV3da.jpg" TargetMode="External" /><Relationship Id="rId97" Type="http://schemas.openxmlformats.org/officeDocument/2006/relationships/hyperlink" Target="https://pbs.twimg.com/media/D3PsyRJWkAANrAD.jpg" TargetMode="External" /><Relationship Id="rId98" Type="http://schemas.openxmlformats.org/officeDocument/2006/relationships/hyperlink" Target="https://pbs.twimg.com/media/D3QkieqX4AASlxI.jpg" TargetMode="External" /><Relationship Id="rId99" Type="http://schemas.openxmlformats.org/officeDocument/2006/relationships/hyperlink" Target="https://pbs.twimg.com/media/D2v14YBWwAAYsbs.jpg" TargetMode="External" /><Relationship Id="rId100" Type="http://schemas.openxmlformats.org/officeDocument/2006/relationships/hyperlink" Target="https://pbs.twimg.com/media/D3Jl3J1U0AEqCQZ.jpg" TargetMode="External" /><Relationship Id="rId101" Type="http://schemas.openxmlformats.org/officeDocument/2006/relationships/hyperlink" Target="https://pbs.twimg.com/media/D3T496YXkAARaAe.jpg" TargetMode="External" /><Relationship Id="rId102" Type="http://schemas.openxmlformats.org/officeDocument/2006/relationships/hyperlink" Target="https://pbs.twimg.com/media/D2wDl3XX4AUIB_9.jpg" TargetMode="External" /><Relationship Id="rId103" Type="http://schemas.openxmlformats.org/officeDocument/2006/relationships/hyperlink" Target="https://pbs.twimg.com/media/D3JzjWcW4AAUkxi.jpg" TargetMode="External" /><Relationship Id="rId104" Type="http://schemas.openxmlformats.org/officeDocument/2006/relationships/hyperlink" Target="https://pbs.twimg.com/media/D3UGz_TX4AAuxuL.jpg" TargetMode="External" /><Relationship Id="rId105" Type="http://schemas.openxmlformats.org/officeDocument/2006/relationships/hyperlink" Target="https://pbs.twimg.com/media/D3UiAgrWwAIEf2Z.jpg" TargetMode="External" /><Relationship Id="rId106" Type="http://schemas.openxmlformats.org/officeDocument/2006/relationships/hyperlink" Target="https://pbs.twimg.com/media/D3V5qJ7WsAAAJ8b.jpg" TargetMode="External" /><Relationship Id="rId107" Type="http://schemas.openxmlformats.org/officeDocument/2006/relationships/hyperlink" Target="https://pbs.twimg.com/media/D3XElexW0AAdHP4.jpg" TargetMode="External" /><Relationship Id="rId108" Type="http://schemas.openxmlformats.org/officeDocument/2006/relationships/hyperlink" Target="https://pbs.twimg.com/ext_tw_video_thumb/1111299393175605248/pu/img/FV7pVyabRJSqpqmb.jpg" TargetMode="External" /><Relationship Id="rId109" Type="http://schemas.openxmlformats.org/officeDocument/2006/relationships/hyperlink" Target="https://pbs.twimg.com/tweet_video_thumb/D2wpNq-W0AEYpzH.jpg" TargetMode="External" /><Relationship Id="rId110" Type="http://schemas.openxmlformats.org/officeDocument/2006/relationships/hyperlink" Target="https://pbs.twimg.com/tweet_video_thumb/D2wpNq-W0AEYpzH.jpg" TargetMode="External" /><Relationship Id="rId111" Type="http://schemas.openxmlformats.org/officeDocument/2006/relationships/hyperlink" Target="https://pbs.twimg.com/media/D2xr9NdXcAAQ9Hu.jpg" TargetMode="External" /><Relationship Id="rId112" Type="http://schemas.openxmlformats.org/officeDocument/2006/relationships/hyperlink" Target="https://pbs.twimg.com/media/D24hXgxW0AAzq8l.jpg" TargetMode="External" /><Relationship Id="rId113" Type="http://schemas.openxmlformats.org/officeDocument/2006/relationships/hyperlink" Target="https://pbs.twimg.com/ext_tw_video_thumb/1113515649781968896/pu/img/T817q8TUQ3xuR2qw.jpg" TargetMode="External" /><Relationship Id="rId114" Type="http://schemas.openxmlformats.org/officeDocument/2006/relationships/hyperlink" Target="https://pbs.twimg.com/tweet_video_thumb/D2wpNq-W0AEYpzH.jpg" TargetMode="External" /><Relationship Id="rId115" Type="http://schemas.openxmlformats.org/officeDocument/2006/relationships/hyperlink" Target="https://pbs.twimg.com/ext_tw_video_thumb/1111325389681577985/pu/img/I8dUKNHCxAJVu_2h.jpg" TargetMode="External" /><Relationship Id="rId116" Type="http://schemas.openxmlformats.org/officeDocument/2006/relationships/hyperlink" Target="https://pbs.twimg.com/ext_tw_video_thumb/1111325389681577985/pu/img/I8dUKNHCxAJVu_2h.jpg" TargetMode="External" /><Relationship Id="rId117" Type="http://schemas.openxmlformats.org/officeDocument/2006/relationships/hyperlink" Target="https://pbs.twimg.com/ext_tw_video_thumb/1111325389681577985/pu/img/I8dUKNHCxAJVu_2h.jpg" TargetMode="External" /><Relationship Id="rId118" Type="http://schemas.openxmlformats.org/officeDocument/2006/relationships/hyperlink" Target="https://pbs.twimg.com/tweet_video_thumb/D2wpNq-W0AEYpzH.jpg" TargetMode="External" /><Relationship Id="rId119" Type="http://schemas.openxmlformats.org/officeDocument/2006/relationships/hyperlink" Target="https://pbs.twimg.com/ext_tw_video_thumb/1111325389681577985/pu/img/I8dUKNHCxAJVu_2h.jpg" TargetMode="External" /><Relationship Id="rId120" Type="http://schemas.openxmlformats.org/officeDocument/2006/relationships/hyperlink" Target="https://pbs.twimg.com/ext_tw_video_thumb/1111325389681577985/pu/img/I8dUKNHCxAJVu_2h.jpg" TargetMode="External" /><Relationship Id="rId121" Type="http://schemas.openxmlformats.org/officeDocument/2006/relationships/hyperlink" Target="https://pbs.twimg.com/ext_tw_video_thumb/1111325389681577985/pu/img/I8dUKNHCxAJVu_2h.jpg" TargetMode="External" /><Relationship Id="rId122" Type="http://schemas.openxmlformats.org/officeDocument/2006/relationships/hyperlink" Target="https://pbs.twimg.com/ext_tw_video_thumb/1111325389681577985/pu/img/I8dUKNHCxAJVu_2h.jpg" TargetMode="External" /><Relationship Id="rId123" Type="http://schemas.openxmlformats.org/officeDocument/2006/relationships/hyperlink" Target="https://pbs.twimg.com/ext_tw_video_thumb/1111325389681577985/pu/img/I8dUKNHCxAJVu_2h.jpg" TargetMode="External" /><Relationship Id="rId124" Type="http://schemas.openxmlformats.org/officeDocument/2006/relationships/hyperlink" Target="https://pbs.twimg.com/ext_tw_video_thumb/1111325389681577985/pu/img/I8dUKNHCxAJVu_2h.jpg" TargetMode="External" /><Relationship Id="rId125" Type="http://schemas.openxmlformats.org/officeDocument/2006/relationships/hyperlink" Target="https://pbs.twimg.com/media/D22t7aSWwAADhki.jpg" TargetMode="External" /><Relationship Id="rId126" Type="http://schemas.openxmlformats.org/officeDocument/2006/relationships/hyperlink" Target="https://pbs.twimg.com/ext_tw_video_thumb/1111325389681577985/pu/img/I8dUKNHCxAJVu_2h.jpg" TargetMode="External" /><Relationship Id="rId127" Type="http://schemas.openxmlformats.org/officeDocument/2006/relationships/hyperlink" Target="https://pbs.twimg.com/tweet_video_thumb/D26diwQX0AA04s7.jpg" TargetMode="External" /><Relationship Id="rId128" Type="http://schemas.openxmlformats.org/officeDocument/2006/relationships/hyperlink" Target="https://pbs.twimg.com/tweet_video_thumb/D26diwQX0AA04s7.jpg" TargetMode="External" /><Relationship Id="rId129" Type="http://schemas.openxmlformats.org/officeDocument/2006/relationships/hyperlink" Target="https://pbs.twimg.com/ext_tw_video_thumb/1113463537135947777/pu/img/B6ke4nRb_IbObhhP.jpg" TargetMode="External" /><Relationship Id="rId130" Type="http://schemas.openxmlformats.org/officeDocument/2006/relationships/hyperlink" Target="https://pbs.twimg.com/ext_tw_video_thumb/1113473454739722240/pu/img/SEKvk2umLU28I51T.jpg" TargetMode="External" /><Relationship Id="rId131" Type="http://schemas.openxmlformats.org/officeDocument/2006/relationships/hyperlink" Target="https://pbs.twimg.com/ext_tw_video_thumb/1113473454739722240/pu/img/SEKvk2umLU28I51T.jpg" TargetMode="External" /><Relationship Id="rId132" Type="http://schemas.openxmlformats.org/officeDocument/2006/relationships/hyperlink" Target="https://pbs.twimg.com/tweet_video_thumb/D3Z62mQWsAQnoQm.jpg" TargetMode="External" /><Relationship Id="rId133" Type="http://schemas.openxmlformats.org/officeDocument/2006/relationships/hyperlink" Target="https://pbs.twimg.com/ext_tw_video_thumb/1112766185265864704/pu/img/Kvt7fF2CkEPOW9Mv.jpg" TargetMode="External" /><Relationship Id="rId134" Type="http://schemas.openxmlformats.org/officeDocument/2006/relationships/hyperlink" Target="https://pbs.twimg.com/ext_tw_video_thumb/1113183467326586881/pu/img/TkwAmnJzQhK2mB6x.jpg" TargetMode="External" /><Relationship Id="rId135" Type="http://schemas.openxmlformats.org/officeDocument/2006/relationships/hyperlink" Target="http://pbs.twimg.com/profile_images/453957601105965057/dC1cl5vF_normal.jpeg" TargetMode="External" /><Relationship Id="rId136" Type="http://schemas.openxmlformats.org/officeDocument/2006/relationships/hyperlink" Target="https://pbs.twimg.com/media/D2rQeh_WsAA_vjQ.jpg" TargetMode="External" /><Relationship Id="rId137" Type="http://schemas.openxmlformats.org/officeDocument/2006/relationships/hyperlink" Target="https://pbs.twimg.com/media/D2rQeh_WsAA_vjQ.jpg" TargetMode="External" /><Relationship Id="rId138" Type="http://schemas.openxmlformats.org/officeDocument/2006/relationships/hyperlink" Target="https://pbs.twimg.com/media/D2q1dntWoAAb_xU.jpg" TargetMode="External" /><Relationship Id="rId139" Type="http://schemas.openxmlformats.org/officeDocument/2006/relationships/hyperlink" Target="http://pbs.twimg.com/profile_images/848996095023734784/i99TQoco_normal.jpg" TargetMode="External" /><Relationship Id="rId140" Type="http://schemas.openxmlformats.org/officeDocument/2006/relationships/hyperlink" Target="http://pbs.twimg.com/profile_images/628304504237064192/KR3mdWe0_normal.jpg" TargetMode="External" /><Relationship Id="rId141" Type="http://schemas.openxmlformats.org/officeDocument/2006/relationships/hyperlink" Target="http://pbs.twimg.com/profile_images/1107092878919155713/8VHY0CeH_normal.jpg" TargetMode="External" /><Relationship Id="rId142" Type="http://schemas.openxmlformats.org/officeDocument/2006/relationships/hyperlink" Target="http://pbs.twimg.com/profile_images/378800000245343726/cd52534c1997b4b189d514989105f966_normal.jpeg" TargetMode="External" /><Relationship Id="rId143" Type="http://schemas.openxmlformats.org/officeDocument/2006/relationships/hyperlink" Target="http://pbs.twimg.com/profile_images/871701157810290688/6FjTWigC_normal.jpg" TargetMode="External" /><Relationship Id="rId144" Type="http://schemas.openxmlformats.org/officeDocument/2006/relationships/hyperlink" Target="https://pbs.twimg.com/media/D2wKLNyXQAImA6g.png" TargetMode="External" /><Relationship Id="rId145" Type="http://schemas.openxmlformats.org/officeDocument/2006/relationships/hyperlink" Target="http://pbs.twimg.com/profile_images/1015033243056459778/xDLbxc1h_normal.jpg" TargetMode="External" /><Relationship Id="rId146" Type="http://schemas.openxmlformats.org/officeDocument/2006/relationships/hyperlink" Target="http://pbs.twimg.com/profile_images/1015033243056459778/xDLbxc1h_normal.jpg" TargetMode="External" /><Relationship Id="rId147" Type="http://schemas.openxmlformats.org/officeDocument/2006/relationships/hyperlink" Target="http://pbs.twimg.com/profile_images/916812821236555776/cWuz9ZQW_normal.jpg" TargetMode="External" /><Relationship Id="rId148" Type="http://schemas.openxmlformats.org/officeDocument/2006/relationships/hyperlink" Target="http://pbs.twimg.com/profile_images/1110642023126716418/Ckj2ngbk_normal.png" TargetMode="External" /><Relationship Id="rId149" Type="http://schemas.openxmlformats.org/officeDocument/2006/relationships/hyperlink" Target="http://pbs.twimg.com/profile_images/648787278807072768/nV4W1vaU_normal.jpg" TargetMode="External" /><Relationship Id="rId150" Type="http://schemas.openxmlformats.org/officeDocument/2006/relationships/hyperlink" Target="http://pbs.twimg.com/profile_images/652895878215131137/iV1MmzXi_normal.jpg" TargetMode="External" /><Relationship Id="rId151" Type="http://schemas.openxmlformats.org/officeDocument/2006/relationships/hyperlink" Target="http://pbs.twimg.com/profile_images/652895878215131137/iV1MmzXi_normal.jpg" TargetMode="External" /><Relationship Id="rId152" Type="http://schemas.openxmlformats.org/officeDocument/2006/relationships/hyperlink" Target="http://pbs.twimg.com/profile_images/652895878215131137/iV1MmzXi_normal.jpg" TargetMode="External" /><Relationship Id="rId153" Type="http://schemas.openxmlformats.org/officeDocument/2006/relationships/hyperlink" Target="https://pbs.twimg.com/media/D2xYUbbWkAAjZUu.jpg" TargetMode="External" /><Relationship Id="rId154" Type="http://schemas.openxmlformats.org/officeDocument/2006/relationships/hyperlink" Target="https://pbs.twimg.com/media/D2yUSOEU0AYiU_r.jpg" TargetMode="External" /><Relationship Id="rId155" Type="http://schemas.openxmlformats.org/officeDocument/2006/relationships/hyperlink" Target="http://pbs.twimg.com/profile_images/757984876645720064/yhajiVam_normal.jpg" TargetMode="External" /><Relationship Id="rId156" Type="http://schemas.openxmlformats.org/officeDocument/2006/relationships/hyperlink" Target="http://pbs.twimg.com/profile_images/784430345332621312/kNSp2k0Z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s://pbs.twimg.com/media/D21z-r5XcAAlJkl.jpg" TargetMode="External" /><Relationship Id="rId159" Type="http://schemas.openxmlformats.org/officeDocument/2006/relationships/hyperlink" Target="http://pbs.twimg.com/profile_images/1022525570276569089/Nfgma1a8_normal.jpg" TargetMode="External" /><Relationship Id="rId160" Type="http://schemas.openxmlformats.org/officeDocument/2006/relationships/hyperlink" Target="http://pbs.twimg.com/profile_images/644902646415933440/VQtnXIWu_normal.jpg" TargetMode="External" /><Relationship Id="rId161" Type="http://schemas.openxmlformats.org/officeDocument/2006/relationships/hyperlink" Target="http://pbs.twimg.com/profile_images/644902646415933440/VQtnXIWu_normal.jpg" TargetMode="External" /><Relationship Id="rId162" Type="http://schemas.openxmlformats.org/officeDocument/2006/relationships/hyperlink" Target="http://pbs.twimg.com/profile_images/1081364741531029509/NbzzGKR0_normal.jpg" TargetMode="External" /><Relationship Id="rId163" Type="http://schemas.openxmlformats.org/officeDocument/2006/relationships/hyperlink" Target="http://pbs.twimg.com/profile_images/678256691113275393/6AWqYOay_normal.jpg" TargetMode="External" /><Relationship Id="rId164" Type="http://schemas.openxmlformats.org/officeDocument/2006/relationships/hyperlink" Target="http://pbs.twimg.com/profile_images/671054822892838912/fR39H74l_normal.png" TargetMode="External" /><Relationship Id="rId165" Type="http://schemas.openxmlformats.org/officeDocument/2006/relationships/hyperlink" Target="http://pbs.twimg.com/profile_images/678294824726999040/W3SZJgeX_normal.jpg" TargetMode="External" /><Relationship Id="rId166" Type="http://schemas.openxmlformats.org/officeDocument/2006/relationships/hyperlink" Target="http://pbs.twimg.com/profile_images/743365640820396032/6zaua3cZ_normal.jpg" TargetMode="External" /><Relationship Id="rId167" Type="http://schemas.openxmlformats.org/officeDocument/2006/relationships/hyperlink" Target="http://pbs.twimg.com/profile_images/743365640820396032/6zaua3cZ_normal.jpg" TargetMode="External" /><Relationship Id="rId168" Type="http://schemas.openxmlformats.org/officeDocument/2006/relationships/hyperlink" Target="http://pbs.twimg.com/profile_images/996822214610767874/KFYxQpUk_normal.jpg" TargetMode="External" /><Relationship Id="rId169" Type="http://schemas.openxmlformats.org/officeDocument/2006/relationships/hyperlink" Target="http://pbs.twimg.com/profile_images/1103606043588874240/iHrR-UDL_normal.jpg" TargetMode="External" /><Relationship Id="rId170" Type="http://schemas.openxmlformats.org/officeDocument/2006/relationships/hyperlink" Target="http://pbs.twimg.com/profile_images/1103606043588874240/iHrR-UDL_normal.jpg" TargetMode="External" /><Relationship Id="rId171" Type="http://schemas.openxmlformats.org/officeDocument/2006/relationships/hyperlink" Target="http://pbs.twimg.com/profile_images/1103606043588874240/iHrR-UDL_normal.jpg" TargetMode="External" /><Relationship Id="rId172" Type="http://schemas.openxmlformats.org/officeDocument/2006/relationships/hyperlink" Target="https://pbs.twimg.com/ext_tw_video_thumb/1112107109754245125/pu/img/fULimstBv59TuJOt.jpg" TargetMode="External" /><Relationship Id="rId173" Type="http://schemas.openxmlformats.org/officeDocument/2006/relationships/hyperlink" Target="https://pbs.twimg.com/media/D3AIvkMX4AEkYfp.png" TargetMode="External" /><Relationship Id="rId174" Type="http://schemas.openxmlformats.org/officeDocument/2006/relationships/hyperlink" Target="http://pbs.twimg.com/profile_images/642851457687928832/5OCwR21Q_normal.jpg" TargetMode="External" /><Relationship Id="rId175" Type="http://schemas.openxmlformats.org/officeDocument/2006/relationships/hyperlink" Target="http://pbs.twimg.com/profile_images/642851457687928832/5OCwR21Q_normal.jpg" TargetMode="External" /><Relationship Id="rId176" Type="http://schemas.openxmlformats.org/officeDocument/2006/relationships/hyperlink" Target="http://pbs.twimg.com/profile_images/1107267402423767040/xAAP__-Q_normal.jpg" TargetMode="External" /><Relationship Id="rId177" Type="http://schemas.openxmlformats.org/officeDocument/2006/relationships/hyperlink" Target="https://pbs.twimg.com/media/D2xjhxgUcAAkMuq.jpg" TargetMode="External" /><Relationship Id="rId178" Type="http://schemas.openxmlformats.org/officeDocument/2006/relationships/hyperlink" Target="https://pbs.twimg.com/media/D3BAJC3W0AcF41i.jpg" TargetMode="External" /><Relationship Id="rId179" Type="http://schemas.openxmlformats.org/officeDocument/2006/relationships/hyperlink" Target="http://pbs.twimg.com/profile_images/741117725444083712/Kegiceaf_normal.jpg" TargetMode="External" /><Relationship Id="rId180" Type="http://schemas.openxmlformats.org/officeDocument/2006/relationships/hyperlink" Target="http://pbs.twimg.com/profile_images/741117725444083712/Kegiceaf_normal.jpg" TargetMode="External" /><Relationship Id="rId181" Type="http://schemas.openxmlformats.org/officeDocument/2006/relationships/hyperlink" Target="http://pbs.twimg.com/profile_images/741117725444083712/Kegiceaf_normal.jpg" TargetMode="External" /><Relationship Id="rId182" Type="http://schemas.openxmlformats.org/officeDocument/2006/relationships/hyperlink" Target="http://pbs.twimg.com/profile_images/741117725444083712/Kegiceaf_normal.jpg" TargetMode="External" /><Relationship Id="rId183" Type="http://schemas.openxmlformats.org/officeDocument/2006/relationships/hyperlink" Target="http://pbs.twimg.com/profile_images/741117725444083712/Kegiceaf_normal.jpg" TargetMode="External" /><Relationship Id="rId184" Type="http://schemas.openxmlformats.org/officeDocument/2006/relationships/hyperlink" Target="http://pbs.twimg.com/profile_images/754439130675810304/G8_87Zo__normal.jpg" TargetMode="External" /><Relationship Id="rId185" Type="http://schemas.openxmlformats.org/officeDocument/2006/relationships/hyperlink" Target="http://pbs.twimg.com/profile_images/710953063482130433/2xfJNwmR_normal.jpg" TargetMode="External" /><Relationship Id="rId186" Type="http://schemas.openxmlformats.org/officeDocument/2006/relationships/hyperlink" Target="http://pbs.twimg.com/profile_images/1081469011651637248/tOEza-nY_normal.png" TargetMode="External" /><Relationship Id="rId187" Type="http://schemas.openxmlformats.org/officeDocument/2006/relationships/hyperlink" Target="http://pbs.twimg.com/profile_images/1076390533591781376/TKqfOoKg_normal.jpg" TargetMode="External" /><Relationship Id="rId188" Type="http://schemas.openxmlformats.org/officeDocument/2006/relationships/hyperlink" Target="http://pbs.twimg.com/profile_images/1033645456306458624/K7uIEHSL_normal.jpg" TargetMode="External" /><Relationship Id="rId189" Type="http://schemas.openxmlformats.org/officeDocument/2006/relationships/hyperlink" Target="https://pbs.twimg.com/media/D3IVDPPWsAAJ7z-.jpg" TargetMode="External" /><Relationship Id="rId190" Type="http://schemas.openxmlformats.org/officeDocument/2006/relationships/hyperlink" Target="http://pbs.twimg.com/profile_images/730142233480015872/Rpqksare_normal.jpg" TargetMode="External" /><Relationship Id="rId191" Type="http://schemas.openxmlformats.org/officeDocument/2006/relationships/hyperlink" Target="http://pbs.twimg.com/profile_images/59909427/doesthisblogsitemakemywalletlookfat-mini_normal.jpg" TargetMode="External" /><Relationship Id="rId192" Type="http://schemas.openxmlformats.org/officeDocument/2006/relationships/hyperlink" Target="http://pbs.twimg.com/profile_images/949667506771382272/Kt-s3th1_normal.jpg" TargetMode="External" /><Relationship Id="rId193" Type="http://schemas.openxmlformats.org/officeDocument/2006/relationships/hyperlink" Target="http://pbs.twimg.com/profile_images/685539053115056129/QCsGDvdm_normal.jpg" TargetMode="External" /><Relationship Id="rId194" Type="http://schemas.openxmlformats.org/officeDocument/2006/relationships/hyperlink" Target="http://pbs.twimg.com/profile_images/2947229740/69035f67ec9af5dbaf979f0e1b7021b3_normal.jpeg" TargetMode="External" /><Relationship Id="rId195" Type="http://schemas.openxmlformats.org/officeDocument/2006/relationships/hyperlink" Target="http://pbs.twimg.com/profile_images/1109857927794311168/y-bUcOCg_normal.png" TargetMode="External" /><Relationship Id="rId196" Type="http://schemas.openxmlformats.org/officeDocument/2006/relationships/hyperlink" Target="http://pbs.twimg.com/profile_images/1099521964408897536/LagM2SXx_normal.jpg" TargetMode="External" /><Relationship Id="rId197" Type="http://schemas.openxmlformats.org/officeDocument/2006/relationships/hyperlink" Target="http://pbs.twimg.com/profile_images/1099521964408897536/LagM2SXx_normal.jpg" TargetMode="External" /><Relationship Id="rId198" Type="http://schemas.openxmlformats.org/officeDocument/2006/relationships/hyperlink" Target="https://pbs.twimg.com/media/D2rKK6BX0AAdVx-.jpg" TargetMode="External" /><Relationship Id="rId199" Type="http://schemas.openxmlformats.org/officeDocument/2006/relationships/hyperlink" Target="https://pbs.twimg.com/media/D3D-3WwWsAESb_1.jpg" TargetMode="External" /><Relationship Id="rId200" Type="http://schemas.openxmlformats.org/officeDocument/2006/relationships/hyperlink" Target="https://pbs.twimg.com/media/D3H8bFrW4AEdB9Y.jpg" TargetMode="External" /><Relationship Id="rId201" Type="http://schemas.openxmlformats.org/officeDocument/2006/relationships/hyperlink" Target="https://pbs.twimg.com/media/D3PVJTSW0AEV3da.jpg" TargetMode="External" /><Relationship Id="rId202" Type="http://schemas.openxmlformats.org/officeDocument/2006/relationships/hyperlink" Target="http://pbs.twimg.com/profile_images/780423629473546241/9BjyjaKZ_normal.jpg" TargetMode="External" /><Relationship Id="rId203" Type="http://schemas.openxmlformats.org/officeDocument/2006/relationships/hyperlink" Target="http://pbs.twimg.com/profile_images/780423629473546241/9BjyjaKZ_normal.jpg" TargetMode="External" /><Relationship Id="rId204" Type="http://schemas.openxmlformats.org/officeDocument/2006/relationships/hyperlink" Target="http://pbs.twimg.com/profile_images/917625925688315905/zASbkd_f_normal.jpg" TargetMode="External" /><Relationship Id="rId205" Type="http://schemas.openxmlformats.org/officeDocument/2006/relationships/hyperlink" Target="http://pbs.twimg.com/profile_images/917625925688315905/zASbkd_f_normal.jpg" TargetMode="External" /><Relationship Id="rId206" Type="http://schemas.openxmlformats.org/officeDocument/2006/relationships/hyperlink" Target="http://pbs.twimg.com/profile_images/917625925688315905/zASbkd_f_normal.jpg" TargetMode="External" /><Relationship Id="rId207" Type="http://schemas.openxmlformats.org/officeDocument/2006/relationships/hyperlink" Target="http://pbs.twimg.com/profile_images/1067496370389438465/Yl5sUbQF_normal.jpg" TargetMode="External" /><Relationship Id="rId208" Type="http://schemas.openxmlformats.org/officeDocument/2006/relationships/hyperlink" Target="http://pbs.twimg.com/profile_images/1067496370389438465/Yl5sUbQF_normal.jpg" TargetMode="External" /><Relationship Id="rId209" Type="http://schemas.openxmlformats.org/officeDocument/2006/relationships/hyperlink" Target="http://pbs.twimg.com/profile_images/1067496370389438465/Yl5sUbQF_normal.jpg" TargetMode="External" /><Relationship Id="rId210" Type="http://schemas.openxmlformats.org/officeDocument/2006/relationships/hyperlink" Target="http://pbs.twimg.com/profile_images/1044064116858597376/9LebCHQP_normal.jpg" TargetMode="External" /><Relationship Id="rId211" Type="http://schemas.openxmlformats.org/officeDocument/2006/relationships/hyperlink" Target="https://pbs.twimg.com/media/D3PsyRJWkAANrAD.jpg" TargetMode="External" /><Relationship Id="rId212" Type="http://schemas.openxmlformats.org/officeDocument/2006/relationships/hyperlink" Target="http://pbs.twimg.com/profile_images/1094237000541110274/k8grhY-1_normal.jpg" TargetMode="External" /><Relationship Id="rId213" Type="http://schemas.openxmlformats.org/officeDocument/2006/relationships/hyperlink" Target="http://pbs.twimg.com/profile_images/981878483453403137/czL8DQ5D_normal.jpg" TargetMode="External" /><Relationship Id="rId214" Type="http://schemas.openxmlformats.org/officeDocument/2006/relationships/hyperlink" Target="https://pbs.twimg.com/media/D3QkieqX4AASlxI.jpg" TargetMode="External" /><Relationship Id="rId215" Type="http://schemas.openxmlformats.org/officeDocument/2006/relationships/hyperlink" Target="http://pbs.twimg.com/profile_images/1101205487838584832/8kG-fYO2_normal.jpg" TargetMode="External" /><Relationship Id="rId216" Type="http://schemas.openxmlformats.org/officeDocument/2006/relationships/hyperlink" Target="https://pbs.twimg.com/media/D2v14YBWwAAYsbs.jpg" TargetMode="External" /><Relationship Id="rId217" Type="http://schemas.openxmlformats.org/officeDocument/2006/relationships/hyperlink" Target="https://pbs.twimg.com/media/D3Jl3J1U0AEqCQZ.jpg" TargetMode="External" /><Relationship Id="rId218" Type="http://schemas.openxmlformats.org/officeDocument/2006/relationships/hyperlink" Target="https://pbs.twimg.com/media/D3T496YXkAARaAe.jpg" TargetMode="External" /><Relationship Id="rId219" Type="http://schemas.openxmlformats.org/officeDocument/2006/relationships/hyperlink" Target="https://pbs.twimg.com/media/D2wDl3XX4AUIB_9.jpg" TargetMode="External" /><Relationship Id="rId220" Type="http://schemas.openxmlformats.org/officeDocument/2006/relationships/hyperlink" Target="https://pbs.twimg.com/media/D3JzjWcW4AAUkxi.jpg" TargetMode="External" /><Relationship Id="rId221" Type="http://schemas.openxmlformats.org/officeDocument/2006/relationships/hyperlink" Target="https://pbs.twimg.com/media/D3UGz_TX4AAuxuL.jpg" TargetMode="External" /><Relationship Id="rId222" Type="http://schemas.openxmlformats.org/officeDocument/2006/relationships/hyperlink" Target="http://pbs.twimg.com/profile_images/714879912516198400/4bDHXeKY_normal.jpg" TargetMode="External" /><Relationship Id="rId223" Type="http://schemas.openxmlformats.org/officeDocument/2006/relationships/hyperlink" Target="https://pbs.twimg.com/media/D3UiAgrWwAIEf2Z.jpg" TargetMode="External" /><Relationship Id="rId224" Type="http://schemas.openxmlformats.org/officeDocument/2006/relationships/hyperlink" Target="http://pbs.twimg.com/profile_images/1094464519429152768/Jr6Rr-Ak_normal.jpg" TargetMode="External" /><Relationship Id="rId225" Type="http://schemas.openxmlformats.org/officeDocument/2006/relationships/hyperlink" Target="http://pbs.twimg.com/profile_images/958017150316351489/SYORuOIa_normal.jpg" TargetMode="External" /><Relationship Id="rId226" Type="http://schemas.openxmlformats.org/officeDocument/2006/relationships/hyperlink" Target="http://pbs.twimg.com/profile_images/892131141204942848/ipSHUsUj_normal.jpg" TargetMode="External" /><Relationship Id="rId227" Type="http://schemas.openxmlformats.org/officeDocument/2006/relationships/hyperlink" Target="http://pbs.twimg.com/profile_images/1118743237/jac_arms_folded_normal.jpg" TargetMode="External" /><Relationship Id="rId228" Type="http://schemas.openxmlformats.org/officeDocument/2006/relationships/hyperlink" Target="http://pbs.twimg.com/profile_images/1080180641394802691/Zw_XepF7_normal.jpg" TargetMode="External" /><Relationship Id="rId229" Type="http://schemas.openxmlformats.org/officeDocument/2006/relationships/hyperlink" Target="http://pbs.twimg.com/profile_images/916966647394684928/7XjxP3Nj_normal.jpg" TargetMode="External" /><Relationship Id="rId230" Type="http://schemas.openxmlformats.org/officeDocument/2006/relationships/hyperlink" Target="http://pbs.twimg.com/profile_images/1080180641394802691/Zw_XepF7_normal.jpg" TargetMode="External" /><Relationship Id="rId231" Type="http://schemas.openxmlformats.org/officeDocument/2006/relationships/hyperlink" Target="https://pbs.twimg.com/media/D3V5qJ7WsAAAJ8b.jpg" TargetMode="External" /><Relationship Id="rId232" Type="http://schemas.openxmlformats.org/officeDocument/2006/relationships/hyperlink" Target="http://pbs.twimg.com/profile_images/1017154984771801089/GirUN66D_normal.jpg" TargetMode="External" /><Relationship Id="rId233" Type="http://schemas.openxmlformats.org/officeDocument/2006/relationships/hyperlink" Target="http://pbs.twimg.com/profile_images/1017154984771801089/GirUN66D_normal.jpg" TargetMode="External" /><Relationship Id="rId234" Type="http://schemas.openxmlformats.org/officeDocument/2006/relationships/hyperlink" Target="http://pbs.twimg.com/profile_images/1017154984771801089/GirUN66D_normal.jpg" TargetMode="External" /><Relationship Id="rId235" Type="http://schemas.openxmlformats.org/officeDocument/2006/relationships/hyperlink" Target="http://pbs.twimg.com/profile_images/1017154984771801089/GirUN66D_normal.jpg" TargetMode="External" /><Relationship Id="rId236" Type="http://schemas.openxmlformats.org/officeDocument/2006/relationships/hyperlink" Target="http://pbs.twimg.com/profile_images/991043512954245127/O2Et8QTV_normal.jpg" TargetMode="External" /><Relationship Id="rId237" Type="http://schemas.openxmlformats.org/officeDocument/2006/relationships/hyperlink" Target="http://pbs.twimg.com/profile_images/991043512954245127/O2Et8QTV_normal.jpg" TargetMode="External" /><Relationship Id="rId238" Type="http://schemas.openxmlformats.org/officeDocument/2006/relationships/hyperlink" Target="http://pbs.twimg.com/profile_images/892131141204942848/ipSHUsUj_normal.jpg" TargetMode="External" /><Relationship Id="rId239" Type="http://schemas.openxmlformats.org/officeDocument/2006/relationships/hyperlink" Target="http://pbs.twimg.com/profile_images/991043512954245127/O2Et8QTV_normal.jpg" TargetMode="External" /><Relationship Id="rId240" Type="http://schemas.openxmlformats.org/officeDocument/2006/relationships/hyperlink" Target="http://pbs.twimg.com/profile_images/892131141204942848/ipSHUsUj_normal.jpg" TargetMode="External" /><Relationship Id="rId241" Type="http://schemas.openxmlformats.org/officeDocument/2006/relationships/hyperlink" Target="http://pbs.twimg.com/profile_images/991043512954245127/O2Et8QTV_normal.jpg" TargetMode="External" /><Relationship Id="rId242" Type="http://schemas.openxmlformats.org/officeDocument/2006/relationships/hyperlink" Target="http://pbs.twimg.com/profile_images/892131141204942848/ipSHUsUj_normal.jpg" TargetMode="External" /><Relationship Id="rId243" Type="http://schemas.openxmlformats.org/officeDocument/2006/relationships/hyperlink" Target="http://pbs.twimg.com/profile_images/991043512954245127/O2Et8QTV_normal.jpg" TargetMode="External" /><Relationship Id="rId244" Type="http://schemas.openxmlformats.org/officeDocument/2006/relationships/hyperlink" Target="http://pbs.twimg.com/profile_images/892131141204942848/ipSHUsUj_normal.jpg" TargetMode="External" /><Relationship Id="rId245" Type="http://schemas.openxmlformats.org/officeDocument/2006/relationships/hyperlink" Target="http://pbs.twimg.com/profile_images/892131141204942848/ipSHUsUj_normal.jpg" TargetMode="External" /><Relationship Id="rId246" Type="http://schemas.openxmlformats.org/officeDocument/2006/relationships/hyperlink" Target="http://pbs.twimg.com/profile_images/991043512954245127/O2Et8QTV_normal.jpg" TargetMode="External" /><Relationship Id="rId247" Type="http://schemas.openxmlformats.org/officeDocument/2006/relationships/hyperlink" Target="http://pbs.twimg.com/profile_images/892131141204942848/ipSHUsUj_normal.jpg" TargetMode="External" /><Relationship Id="rId248" Type="http://schemas.openxmlformats.org/officeDocument/2006/relationships/hyperlink" Target="http://pbs.twimg.com/profile_images/991043512954245127/O2Et8QTV_normal.jpg" TargetMode="External" /><Relationship Id="rId249" Type="http://schemas.openxmlformats.org/officeDocument/2006/relationships/hyperlink" Target="http://pbs.twimg.com/profile_images/892131141204942848/ipSHUsUj_normal.jpg" TargetMode="External" /><Relationship Id="rId250" Type="http://schemas.openxmlformats.org/officeDocument/2006/relationships/hyperlink" Target="http://pbs.twimg.com/profile_images/991043512954245127/O2Et8QTV_normal.jpg" TargetMode="External" /><Relationship Id="rId251" Type="http://schemas.openxmlformats.org/officeDocument/2006/relationships/hyperlink" Target="http://pbs.twimg.com/profile_images/892131141204942848/ipSHUsUj_normal.jpg" TargetMode="External" /><Relationship Id="rId252" Type="http://schemas.openxmlformats.org/officeDocument/2006/relationships/hyperlink" Target="http://pbs.twimg.com/profile_images/892131141204942848/ipSHUsUj_normal.jpg" TargetMode="External" /><Relationship Id="rId253" Type="http://schemas.openxmlformats.org/officeDocument/2006/relationships/hyperlink" Target="http://pbs.twimg.com/profile_images/892131141204942848/ipSHUsUj_normal.jpg" TargetMode="External" /><Relationship Id="rId254" Type="http://schemas.openxmlformats.org/officeDocument/2006/relationships/hyperlink" Target="http://pbs.twimg.com/profile_images/991043512954245127/O2Et8QTV_normal.jpg" TargetMode="External" /><Relationship Id="rId255" Type="http://schemas.openxmlformats.org/officeDocument/2006/relationships/hyperlink" Target="http://pbs.twimg.com/profile_images/991043512954245127/O2Et8QTV_normal.jpg" TargetMode="External" /><Relationship Id="rId256" Type="http://schemas.openxmlformats.org/officeDocument/2006/relationships/hyperlink" Target="http://pbs.twimg.com/profile_images/991043512954245127/O2Et8QTV_normal.jpg" TargetMode="External" /><Relationship Id="rId257" Type="http://schemas.openxmlformats.org/officeDocument/2006/relationships/hyperlink" Target="http://pbs.twimg.com/profile_images/991043512954245127/O2Et8QTV_normal.jpg" TargetMode="External" /><Relationship Id="rId258" Type="http://schemas.openxmlformats.org/officeDocument/2006/relationships/hyperlink" Target="http://pbs.twimg.com/profile_images/680276382375514112/hbpc4OLB_normal.jpg" TargetMode="External" /><Relationship Id="rId259" Type="http://schemas.openxmlformats.org/officeDocument/2006/relationships/hyperlink" Target="http://pbs.twimg.com/profile_images/991043512954245127/O2Et8QTV_normal.jpg" TargetMode="External" /><Relationship Id="rId260" Type="http://schemas.openxmlformats.org/officeDocument/2006/relationships/hyperlink" Target="http://pbs.twimg.com/profile_images/991043512954245127/O2Et8QTV_normal.jpg" TargetMode="External" /><Relationship Id="rId261" Type="http://schemas.openxmlformats.org/officeDocument/2006/relationships/hyperlink" Target="http://pbs.twimg.com/profile_images/991043512954245127/O2Et8QTV_normal.jpg" TargetMode="External" /><Relationship Id="rId262" Type="http://schemas.openxmlformats.org/officeDocument/2006/relationships/hyperlink" Target="http://pbs.twimg.com/profile_images/991043512954245127/O2Et8QTV_normal.jpg" TargetMode="External" /><Relationship Id="rId263" Type="http://schemas.openxmlformats.org/officeDocument/2006/relationships/hyperlink" Target="http://pbs.twimg.com/profile_images/991043512954245127/O2Et8QTV_normal.jpg" TargetMode="External" /><Relationship Id="rId264" Type="http://schemas.openxmlformats.org/officeDocument/2006/relationships/hyperlink" Target="http://pbs.twimg.com/profile_images/991043512954245127/O2Et8QTV_normal.jpg" TargetMode="External" /><Relationship Id="rId265" Type="http://schemas.openxmlformats.org/officeDocument/2006/relationships/hyperlink" Target="http://pbs.twimg.com/profile_images/991043512954245127/O2Et8QTV_normal.jpg" TargetMode="External" /><Relationship Id="rId266" Type="http://schemas.openxmlformats.org/officeDocument/2006/relationships/hyperlink" Target="http://pbs.twimg.com/profile_images/991043512954245127/O2Et8QTV_normal.jpg" TargetMode="External" /><Relationship Id="rId267" Type="http://schemas.openxmlformats.org/officeDocument/2006/relationships/hyperlink" Target="http://pbs.twimg.com/profile_images/991043512954245127/O2Et8QTV_normal.jpg" TargetMode="External" /><Relationship Id="rId268" Type="http://schemas.openxmlformats.org/officeDocument/2006/relationships/hyperlink" Target="http://pbs.twimg.com/profile_images/991043512954245127/O2Et8QTV_normal.jpg" TargetMode="External" /><Relationship Id="rId269" Type="http://schemas.openxmlformats.org/officeDocument/2006/relationships/hyperlink" Target="http://pbs.twimg.com/profile_images/991043512954245127/O2Et8QTV_normal.jpg" TargetMode="External" /><Relationship Id="rId270" Type="http://schemas.openxmlformats.org/officeDocument/2006/relationships/hyperlink" Target="http://pbs.twimg.com/profile_images/877223098361159680/fm-JkDCC_normal.jpg" TargetMode="External" /><Relationship Id="rId271" Type="http://schemas.openxmlformats.org/officeDocument/2006/relationships/hyperlink" Target="https://pbs.twimg.com/media/D3XElexW0AAdHP4.jpg" TargetMode="External" /><Relationship Id="rId272" Type="http://schemas.openxmlformats.org/officeDocument/2006/relationships/hyperlink" Target="http://pbs.twimg.com/profile_images/991043512954245127/O2Et8QTV_normal.jpg" TargetMode="External" /><Relationship Id="rId273" Type="http://schemas.openxmlformats.org/officeDocument/2006/relationships/hyperlink" Target="http://pbs.twimg.com/profile_images/991043512954245127/O2Et8QTV_normal.jpg" TargetMode="External" /><Relationship Id="rId274" Type="http://schemas.openxmlformats.org/officeDocument/2006/relationships/hyperlink" Target="http://pbs.twimg.com/profile_images/991043512954245127/O2Et8QTV_normal.jpg" TargetMode="External" /><Relationship Id="rId275" Type="http://schemas.openxmlformats.org/officeDocument/2006/relationships/hyperlink" Target="http://pbs.twimg.com/profile_images/991043512954245127/O2Et8QTV_normal.jpg" TargetMode="External" /><Relationship Id="rId276" Type="http://schemas.openxmlformats.org/officeDocument/2006/relationships/hyperlink" Target="http://pbs.twimg.com/profile_images/991043512954245127/O2Et8QTV_normal.jpg" TargetMode="External" /><Relationship Id="rId277" Type="http://schemas.openxmlformats.org/officeDocument/2006/relationships/hyperlink" Target="http://pbs.twimg.com/profile_images/991043512954245127/O2Et8QTV_normal.jpg" TargetMode="External" /><Relationship Id="rId278" Type="http://schemas.openxmlformats.org/officeDocument/2006/relationships/hyperlink" Target="http://pbs.twimg.com/profile_images/991043512954245127/O2Et8QTV_normal.jpg" TargetMode="External" /><Relationship Id="rId279" Type="http://schemas.openxmlformats.org/officeDocument/2006/relationships/hyperlink" Target="http://pbs.twimg.com/profile_images/991043512954245127/O2Et8QTV_normal.jpg" TargetMode="External" /><Relationship Id="rId280" Type="http://schemas.openxmlformats.org/officeDocument/2006/relationships/hyperlink" Target="http://pbs.twimg.com/profile_images/793555720805289985/GD1FncNo_normal.jpg" TargetMode="External" /><Relationship Id="rId281" Type="http://schemas.openxmlformats.org/officeDocument/2006/relationships/hyperlink" Target="http://pbs.twimg.com/profile_images/991043512954245127/O2Et8QTV_normal.jpg" TargetMode="External" /><Relationship Id="rId282" Type="http://schemas.openxmlformats.org/officeDocument/2006/relationships/hyperlink" Target="http://pbs.twimg.com/profile_images/991043512954245127/O2Et8QTV_normal.jpg" TargetMode="External" /><Relationship Id="rId283" Type="http://schemas.openxmlformats.org/officeDocument/2006/relationships/hyperlink" Target="http://pbs.twimg.com/profile_images/991043512954245127/O2Et8QTV_normal.jpg" TargetMode="External" /><Relationship Id="rId284" Type="http://schemas.openxmlformats.org/officeDocument/2006/relationships/hyperlink" Target="http://pbs.twimg.com/profile_images/991043512954245127/O2Et8QTV_normal.jpg" TargetMode="External" /><Relationship Id="rId285" Type="http://schemas.openxmlformats.org/officeDocument/2006/relationships/hyperlink" Target="http://pbs.twimg.com/profile_images/991043512954245127/O2Et8QTV_normal.jpg" TargetMode="External" /><Relationship Id="rId286" Type="http://schemas.openxmlformats.org/officeDocument/2006/relationships/hyperlink" Target="http://pbs.twimg.com/profile_images/991043512954245127/O2Et8QTV_normal.jpg" TargetMode="External" /><Relationship Id="rId287" Type="http://schemas.openxmlformats.org/officeDocument/2006/relationships/hyperlink" Target="http://pbs.twimg.com/profile_images/776609836737802240/jhynuYIG_normal.jpg" TargetMode="External" /><Relationship Id="rId288" Type="http://schemas.openxmlformats.org/officeDocument/2006/relationships/hyperlink" Target="http://pbs.twimg.com/profile_images/776609836737802240/jhynuYIG_normal.jpg" TargetMode="External" /><Relationship Id="rId289" Type="http://schemas.openxmlformats.org/officeDocument/2006/relationships/hyperlink" Target="http://pbs.twimg.com/profile_images/776609836737802240/jhynuYIG_normal.jpg" TargetMode="External" /><Relationship Id="rId290" Type="http://schemas.openxmlformats.org/officeDocument/2006/relationships/hyperlink" Target="http://pbs.twimg.com/profile_images/776609836737802240/jhynuYIG_normal.jpg" TargetMode="External" /><Relationship Id="rId291" Type="http://schemas.openxmlformats.org/officeDocument/2006/relationships/hyperlink" Target="http://pbs.twimg.com/profile_images/776609836737802240/jhynuYIG_normal.jpg" TargetMode="External" /><Relationship Id="rId292" Type="http://schemas.openxmlformats.org/officeDocument/2006/relationships/hyperlink" Target="http://pbs.twimg.com/profile_images/776609836737802240/jhynuYIG_normal.jpg" TargetMode="External" /><Relationship Id="rId293" Type="http://schemas.openxmlformats.org/officeDocument/2006/relationships/hyperlink" Target="http://pbs.twimg.com/profile_images/776609836737802240/jhynuYIG_normal.jpg" TargetMode="External" /><Relationship Id="rId294" Type="http://schemas.openxmlformats.org/officeDocument/2006/relationships/hyperlink" Target="http://pbs.twimg.com/profile_images/776609836737802240/jhynuYIG_normal.jpg" TargetMode="External" /><Relationship Id="rId295" Type="http://schemas.openxmlformats.org/officeDocument/2006/relationships/hyperlink" Target="http://pbs.twimg.com/profile_images/776609836737802240/jhynuYIG_normal.jpg" TargetMode="External" /><Relationship Id="rId296" Type="http://schemas.openxmlformats.org/officeDocument/2006/relationships/hyperlink" Target="http://pbs.twimg.com/profile_images/776609836737802240/jhynuYIG_normal.jpg" TargetMode="External" /><Relationship Id="rId297" Type="http://schemas.openxmlformats.org/officeDocument/2006/relationships/hyperlink" Target="http://pbs.twimg.com/profile_images/776609836737802240/jhynuYIG_normal.jpg" TargetMode="External" /><Relationship Id="rId298" Type="http://schemas.openxmlformats.org/officeDocument/2006/relationships/hyperlink" Target="http://pbs.twimg.com/profile_images/776609836737802240/jhynuYIG_normal.jpg" TargetMode="External" /><Relationship Id="rId299" Type="http://schemas.openxmlformats.org/officeDocument/2006/relationships/hyperlink" Target="http://pbs.twimg.com/profile_images/776609836737802240/jhynuYIG_normal.jpg" TargetMode="External" /><Relationship Id="rId300" Type="http://schemas.openxmlformats.org/officeDocument/2006/relationships/hyperlink" Target="http://pbs.twimg.com/profile_images/490883464434946049/HBLzC50e_normal.jpeg" TargetMode="External" /><Relationship Id="rId301" Type="http://schemas.openxmlformats.org/officeDocument/2006/relationships/hyperlink" Target="http://pbs.twimg.com/profile_images/490883464434946049/HBLzC50e_normal.jpeg" TargetMode="External" /><Relationship Id="rId302" Type="http://schemas.openxmlformats.org/officeDocument/2006/relationships/hyperlink" Target="http://pbs.twimg.com/profile_images/490883464434946049/HBLzC50e_normal.jpeg" TargetMode="External" /><Relationship Id="rId303" Type="http://schemas.openxmlformats.org/officeDocument/2006/relationships/hyperlink" Target="http://pbs.twimg.com/profile_images/490883464434946049/HBLzC50e_normal.jpeg" TargetMode="External" /><Relationship Id="rId304" Type="http://schemas.openxmlformats.org/officeDocument/2006/relationships/hyperlink" Target="http://pbs.twimg.com/profile_images/490883464434946049/HBLzC50e_normal.jpeg" TargetMode="External" /><Relationship Id="rId305" Type="http://schemas.openxmlformats.org/officeDocument/2006/relationships/hyperlink" Target="http://pbs.twimg.com/profile_images/490883464434946049/HBLzC50e_normal.jpeg" TargetMode="External" /><Relationship Id="rId306" Type="http://schemas.openxmlformats.org/officeDocument/2006/relationships/hyperlink" Target="http://pbs.twimg.com/profile_images/490883464434946049/HBLzC50e_normal.jpeg" TargetMode="External" /><Relationship Id="rId307" Type="http://schemas.openxmlformats.org/officeDocument/2006/relationships/hyperlink" Target="https://pbs.twimg.com/ext_tw_video_thumb/1111299393175605248/pu/img/FV7pVyabRJSqpqmb.jpg" TargetMode="External" /><Relationship Id="rId308" Type="http://schemas.openxmlformats.org/officeDocument/2006/relationships/hyperlink" Target="http://pbs.twimg.com/profile_images/884559897878302720/IWZmTla5_normal.jpg" TargetMode="External" /><Relationship Id="rId309" Type="http://schemas.openxmlformats.org/officeDocument/2006/relationships/hyperlink" Target="https://pbs.twimg.com/tweet_video_thumb/D2wpNq-W0AEYpzH.jpg" TargetMode="External" /><Relationship Id="rId310" Type="http://schemas.openxmlformats.org/officeDocument/2006/relationships/hyperlink" Target="http://pbs.twimg.com/profile_images/884559897878302720/IWZmTla5_normal.jpg" TargetMode="External" /><Relationship Id="rId311" Type="http://schemas.openxmlformats.org/officeDocument/2006/relationships/hyperlink" Target="http://pbs.twimg.com/profile_images/884559897878302720/IWZmTla5_normal.jpg" TargetMode="External" /><Relationship Id="rId312" Type="http://schemas.openxmlformats.org/officeDocument/2006/relationships/hyperlink" Target="http://pbs.twimg.com/profile_images/884559897878302720/IWZmTla5_normal.jpg" TargetMode="External" /><Relationship Id="rId313" Type="http://schemas.openxmlformats.org/officeDocument/2006/relationships/hyperlink" Target="https://pbs.twimg.com/tweet_video_thumb/D2wpNq-W0AEYpzH.jpg" TargetMode="External" /><Relationship Id="rId314" Type="http://schemas.openxmlformats.org/officeDocument/2006/relationships/hyperlink" Target="http://pbs.twimg.com/profile_images/1111314785298247685/tCG7273m_normal.jpg" TargetMode="External" /><Relationship Id="rId315" Type="http://schemas.openxmlformats.org/officeDocument/2006/relationships/hyperlink" Target="http://pbs.twimg.com/profile_images/991043512954245127/O2Et8QTV_normal.jpg" TargetMode="External" /><Relationship Id="rId316" Type="http://schemas.openxmlformats.org/officeDocument/2006/relationships/hyperlink" Target="https://pbs.twimg.com/media/D2xr9NdXcAAQ9Hu.jpg" TargetMode="External" /><Relationship Id="rId317" Type="http://schemas.openxmlformats.org/officeDocument/2006/relationships/hyperlink" Target="https://pbs.twimg.com/media/D24hXgxW0AAzq8l.jpg" TargetMode="External" /><Relationship Id="rId318" Type="http://schemas.openxmlformats.org/officeDocument/2006/relationships/hyperlink" Target="https://pbs.twimg.com/ext_tw_video_thumb/1113515649781968896/pu/img/T817q8TUQ3xuR2qw.jpg" TargetMode="External" /><Relationship Id="rId319" Type="http://schemas.openxmlformats.org/officeDocument/2006/relationships/hyperlink" Target="http://pbs.twimg.com/profile_images/991043512954245127/O2Et8QTV_normal.jpg" TargetMode="External" /><Relationship Id="rId320" Type="http://schemas.openxmlformats.org/officeDocument/2006/relationships/hyperlink" Target="http://pbs.twimg.com/profile_images/991043512954245127/O2Et8QTV_normal.jpg" TargetMode="External" /><Relationship Id="rId321" Type="http://schemas.openxmlformats.org/officeDocument/2006/relationships/hyperlink" Target="http://pbs.twimg.com/profile_images/991043512954245127/O2Et8QTV_normal.jpg" TargetMode="External" /><Relationship Id="rId322" Type="http://schemas.openxmlformats.org/officeDocument/2006/relationships/hyperlink" Target="http://pbs.twimg.com/profile_images/991043512954245127/O2Et8QTV_normal.jpg" TargetMode="External" /><Relationship Id="rId323" Type="http://schemas.openxmlformats.org/officeDocument/2006/relationships/hyperlink" Target="http://pbs.twimg.com/profile_images/991043512954245127/O2Et8QTV_normal.jpg" TargetMode="External" /><Relationship Id="rId324" Type="http://schemas.openxmlformats.org/officeDocument/2006/relationships/hyperlink" Target="http://pbs.twimg.com/profile_images/991043512954245127/O2Et8QTV_normal.jpg" TargetMode="External" /><Relationship Id="rId325" Type="http://schemas.openxmlformats.org/officeDocument/2006/relationships/hyperlink" Target="https://pbs.twimg.com/tweet_video_thumb/D2wpNq-W0AEYpzH.jpg" TargetMode="External" /><Relationship Id="rId326" Type="http://schemas.openxmlformats.org/officeDocument/2006/relationships/hyperlink" Target="https://pbs.twimg.com/ext_tw_video_thumb/1111325389681577985/pu/img/I8dUKNHCxAJVu_2h.jpg" TargetMode="External" /><Relationship Id="rId327" Type="http://schemas.openxmlformats.org/officeDocument/2006/relationships/hyperlink" Target="http://pbs.twimg.com/profile_images/1111314785298247685/tCG7273m_normal.jpg" TargetMode="External" /><Relationship Id="rId328" Type="http://schemas.openxmlformats.org/officeDocument/2006/relationships/hyperlink" Target="https://pbs.twimg.com/ext_tw_video_thumb/1111325389681577985/pu/img/I8dUKNHCxAJVu_2h.jpg" TargetMode="External" /><Relationship Id="rId329" Type="http://schemas.openxmlformats.org/officeDocument/2006/relationships/hyperlink" Target="http://pbs.twimg.com/profile_images/1111314785298247685/tCG7273m_normal.jpg" TargetMode="External" /><Relationship Id="rId330" Type="http://schemas.openxmlformats.org/officeDocument/2006/relationships/hyperlink" Target="http://pbs.twimg.com/profile_images/1111314785298247685/tCG7273m_normal.jpg" TargetMode="External" /><Relationship Id="rId331" Type="http://schemas.openxmlformats.org/officeDocument/2006/relationships/hyperlink" Target="http://pbs.twimg.com/profile_images/1111314785298247685/tCG7273m_normal.jpg" TargetMode="External" /><Relationship Id="rId332" Type="http://schemas.openxmlformats.org/officeDocument/2006/relationships/hyperlink" Target="http://pbs.twimg.com/profile_images/1111314785298247685/tCG7273m_normal.jpg" TargetMode="External" /><Relationship Id="rId333" Type="http://schemas.openxmlformats.org/officeDocument/2006/relationships/hyperlink" Target="http://pbs.twimg.com/profile_images/1111314785298247685/tCG7273m_normal.jpg" TargetMode="External" /><Relationship Id="rId334" Type="http://schemas.openxmlformats.org/officeDocument/2006/relationships/hyperlink" Target="http://pbs.twimg.com/profile_images/1111314785298247685/tCG7273m_normal.jpg" TargetMode="External" /><Relationship Id="rId335" Type="http://schemas.openxmlformats.org/officeDocument/2006/relationships/hyperlink" Target="http://pbs.twimg.com/profile_images/1111314785298247685/tCG7273m_normal.jpg" TargetMode="External" /><Relationship Id="rId336" Type="http://schemas.openxmlformats.org/officeDocument/2006/relationships/hyperlink" Target="http://pbs.twimg.com/profile_images/1111314785298247685/tCG7273m_normal.jpg" TargetMode="External" /><Relationship Id="rId337" Type="http://schemas.openxmlformats.org/officeDocument/2006/relationships/hyperlink" Target="https://pbs.twimg.com/ext_tw_video_thumb/1111325389681577985/pu/img/I8dUKNHCxAJVu_2h.jpg" TargetMode="External" /><Relationship Id="rId338" Type="http://schemas.openxmlformats.org/officeDocument/2006/relationships/hyperlink" Target="https://pbs.twimg.com/tweet_video_thumb/D2wpNq-W0AEYpzH.jpg" TargetMode="External" /><Relationship Id="rId339" Type="http://schemas.openxmlformats.org/officeDocument/2006/relationships/hyperlink" Target="https://pbs.twimg.com/ext_tw_video_thumb/1111325389681577985/pu/img/I8dUKNHCxAJVu_2h.jpg" TargetMode="External" /><Relationship Id="rId340" Type="http://schemas.openxmlformats.org/officeDocument/2006/relationships/hyperlink" Target="https://pbs.twimg.com/ext_tw_video_thumb/1111325389681577985/pu/img/I8dUKNHCxAJVu_2h.jpg" TargetMode="External" /><Relationship Id="rId341" Type="http://schemas.openxmlformats.org/officeDocument/2006/relationships/hyperlink" Target="https://pbs.twimg.com/ext_tw_video_thumb/1111325389681577985/pu/img/I8dUKNHCxAJVu_2h.jpg" TargetMode="External" /><Relationship Id="rId342" Type="http://schemas.openxmlformats.org/officeDocument/2006/relationships/hyperlink" Target="https://pbs.twimg.com/ext_tw_video_thumb/1111325389681577985/pu/img/I8dUKNHCxAJVu_2h.jpg" TargetMode="External" /><Relationship Id="rId343" Type="http://schemas.openxmlformats.org/officeDocument/2006/relationships/hyperlink" Target="https://pbs.twimg.com/ext_tw_video_thumb/1111325389681577985/pu/img/I8dUKNHCxAJVu_2h.jpg" TargetMode="External" /><Relationship Id="rId344" Type="http://schemas.openxmlformats.org/officeDocument/2006/relationships/hyperlink" Target="http://pbs.twimg.com/profile_images/994319408947449856/ScQPPPOP_normal.jpg" TargetMode="External" /><Relationship Id="rId345" Type="http://schemas.openxmlformats.org/officeDocument/2006/relationships/hyperlink" Target="https://pbs.twimg.com/ext_tw_video_thumb/1111325389681577985/pu/img/I8dUKNHCxAJVu_2h.jpg" TargetMode="External" /><Relationship Id="rId346" Type="http://schemas.openxmlformats.org/officeDocument/2006/relationships/hyperlink" Target="http://pbs.twimg.com/profile_images/994319408947449856/ScQPPPOP_normal.jpg" TargetMode="External" /><Relationship Id="rId347" Type="http://schemas.openxmlformats.org/officeDocument/2006/relationships/hyperlink" Target="https://pbs.twimg.com/media/D22t7aSWwAADhki.jpg" TargetMode="External" /><Relationship Id="rId348" Type="http://schemas.openxmlformats.org/officeDocument/2006/relationships/hyperlink" Target="http://pbs.twimg.com/profile_images/994319408947449856/ScQPPPOP_normal.jpg" TargetMode="External" /><Relationship Id="rId349" Type="http://schemas.openxmlformats.org/officeDocument/2006/relationships/hyperlink" Target="https://pbs.twimg.com/ext_tw_video_thumb/1111325389681577985/pu/img/I8dUKNHCxAJVu_2h.jpg" TargetMode="External" /><Relationship Id="rId350" Type="http://schemas.openxmlformats.org/officeDocument/2006/relationships/hyperlink" Target="https://pbs.twimg.com/tweet_video_thumb/D26diwQX0AA04s7.jpg" TargetMode="External" /><Relationship Id="rId351" Type="http://schemas.openxmlformats.org/officeDocument/2006/relationships/hyperlink" Target="https://pbs.twimg.com/tweet_video_thumb/D26diwQX0AA04s7.jpg" TargetMode="External" /><Relationship Id="rId352" Type="http://schemas.openxmlformats.org/officeDocument/2006/relationships/hyperlink" Target="http://pbs.twimg.com/profile_images/958446524907782144/pJLF79nv_normal.jpg" TargetMode="External" /><Relationship Id="rId353" Type="http://schemas.openxmlformats.org/officeDocument/2006/relationships/hyperlink" Target="http://pbs.twimg.com/profile_images/958446524907782144/pJLF79nv_normal.jpg" TargetMode="External" /><Relationship Id="rId354" Type="http://schemas.openxmlformats.org/officeDocument/2006/relationships/hyperlink" Target="https://pbs.twimg.com/ext_tw_video_thumb/1113463537135947777/pu/img/B6ke4nRb_IbObhhP.jpg" TargetMode="External" /><Relationship Id="rId355" Type="http://schemas.openxmlformats.org/officeDocument/2006/relationships/hyperlink" Target="https://pbs.twimg.com/ext_tw_video_thumb/1113473454739722240/pu/img/SEKvk2umLU28I51T.jpg" TargetMode="External" /><Relationship Id="rId356" Type="http://schemas.openxmlformats.org/officeDocument/2006/relationships/hyperlink" Target="https://pbs.twimg.com/ext_tw_video_thumb/1113473454739722240/pu/img/SEKvk2umLU28I51T.jpg" TargetMode="External" /><Relationship Id="rId357" Type="http://schemas.openxmlformats.org/officeDocument/2006/relationships/hyperlink" Target="https://pbs.twimg.com/tweet_video_thumb/D3Z62mQWsAQnoQm.jpg" TargetMode="External" /><Relationship Id="rId358" Type="http://schemas.openxmlformats.org/officeDocument/2006/relationships/hyperlink" Target="https://pbs.twimg.com/ext_tw_video_thumb/1112766185265864704/pu/img/Kvt7fF2CkEPOW9Mv.jpg" TargetMode="External" /><Relationship Id="rId359" Type="http://schemas.openxmlformats.org/officeDocument/2006/relationships/hyperlink" Target="https://pbs.twimg.com/ext_tw_video_thumb/1113183467326586881/pu/img/TkwAmnJzQhK2mB6x.jpg" TargetMode="External" /><Relationship Id="rId360" Type="http://schemas.openxmlformats.org/officeDocument/2006/relationships/hyperlink" Target="https://twitter.com/#!/jethanibharat/status/1110787447162617856" TargetMode="External" /><Relationship Id="rId361" Type="http://schemas.openxmlformats.org/officeDocument/2006/relationships/hyperlink" Target="https://twitter.com/#!/coremarketing/status/1110929483828215810" TargetMode="External" /><Relationship Id="rId362" Type="http://schemas.openxmlformats.org/officeDocument/2006/relationships/hyperlink" Target="https://twitter.com/#!/coremarketing/status/1110929483828215810" TargetMode="External" /><Relationship Id="rId363" Type="http://schemas.openxmlformats.org/officeDocument/2006/relationships/hyperlink" Target="https://twitter.com/#!/mybeachmoney/status/1110899779851243520" TargetMode="External" /><Relationship Id="rId364" Type="http://schemas.openxmlformats.org/officeDocument/2006/relationships/hyperlink" Target="https://twitter.com/#!/mybeachmoney/status/1110977588262899712" TargetMode="External" /><Relationship Id="rId365" Type="http://schemas.openxmlformats.org/officeDocument/2006/relationships/hyperlink" Target="https://twitter.com/#!/ilkaflood/status/1110985670086942720" TargetMode="External" /><Relationship Id="rId366" Type="http://schemas.openxmlformats.org/officeDocument/2006/relationships/hyperlink" Target="https://twitter.com/#!/brio_marketing/status/1111021114388611073" TargetMode="External" /><Relationship Id="rId367" Type="http://schemas.openxmlformats.org/officeDocument/2006/relationships/hyperlink" Target="https://twitter.com/#!/erikseifert/status/1111238155536076803" TargetMode="External" /><Relationship Id="rId368" Type="http://schemas.openxmlformats.org/officeDocument/2006/relationships/hyperlink" Target="https://twitter.com/#!/asentivindia/status/1111250265779458048" TargetMode="External" /><Relationship Id="rId369" Type="http://schemas.openxmlformats.org/officeDocument/2006/relationships/hyperlink" Target="https://twitter.com/#!/22agency/status/1111274397422272515" TargetMode="External" /><Relationship Id="rId370" Type="http://schemas.openxmlformats.org/officeDocument/2006/relationships/hyperlink" Target="https://twitter.com/#!/bkcustomdesigns/status/1013873443979317248" TargetMode="External" /><Relationship Id="rId371" Type="http://schemas.openxmlformats.org/officeDocument/2006/relationships/hyperlink" Target="https://twitter.com/#!/bkcustomdesigns/status/1111339425802477569" TargetMode="External" /><Relationship Id="rId372" Type="http://schemas.openxmlformats.org/officeDocument/2006/relationships/hyperlink" Target="https://twitter.com/#!/craighoffman11/status/1111382941010026497" TargetMode="External" /><Relationship Id="rId373" Type="http://schemas.openxmlformats.org/officeDocument/2006/relationships/hyperlink" Target="https://twitter.com/#!/mike_allton/status/1111383208812175360" TargetMode="External" /><Relationship Id="rId374" Type="http://schemas.openxmlformats.org/officeDocument/2006/relationships/hyperlink" Target="https://twitter.com/#!/stonehampress/status/1111399025012412417" TargetMode="External" /><Relationship Id="rId375" Type="http://schemas.openxmlformats.org/officeDocument/2006/relationships/hyperlink" Target="https://twitter.com/#!/myfoodfantasy69/status/1111377875695853568" TargetMode="External" /><Relationship Id="rId376" Type="http://schemas.openxmlformats.org/officeDocument/2006/relationships/hyperlink" Target="https://twitter.com/#!/myfoodfantasy69/status/1111393239465160704" TargetMode="External" /><Relationship Id="rId377" Type="http://schemas.openxmlformats.org/officeDocument/2006/relationships/hyperlink" Target="https://twitter.com/#!/myfoodfantasy69/status/1111404366081069057" TargetMode="External" /><Relationship Id="rId378" Type="http://schemas.openxmlformats.org/officeDocument/2006/relationships/hyperlink" Target="https://twitter.com/#!/kandasrodarte/status/1111360317978746880" TargetMode="External" /><Relationship Id="rId379" Type="http://schemas.openxmlformats.org/officeDocument/2006/relationships/hyperlink" Target="https://twitter.com/#!/kandasrodarte/status/1111426251145637888" TargetMode="External" /><Relationship Id="rId380" Type="http://schemas.openxmlformats.org/officeDocument/2006/relationships/hyperlink" Target="https://twitter.com/#!/smoothsale/status/1111429250853134339" TargetMode="External" /><Relationship Id="rId381" Type="http://schemas.openxmlformats.org/officeDocument/2006/relationships/hyperlink" Target="https://twitter.com/#!/abdellawani/status/1111523037785006080" TargetMode="External" /><Relationship Id="rId382" Type="http://schemas.openxmlformats.org/officeDocument/2006/relationships/hyperlink" Target="https://twitter.com/#!/madina280469/status/1111573128046669825" TargetMode="External" /><Relationship Id="rId383" Type="http://schemas.openxmlformats.org/officeDocument/2006/relationships/hyperlink" Target="https://twitter.com/#!/debcomanwriting/status/1111672583194320896" TargetMode="External" /><Relationship Id="rId384" Type="http://schemas.openxmlformats.org/officeDocument/2006/relationships/hyperlink" Target="https://twitter.com/#!/wfhwstacey/status/1111709214391627776" TargetMode="External" /><Relationship Id="rId385" Type="http://schemas.openxmlformats.org/officeDocument/2006/relationships/hyperlink" Target="https://twitter.com/#!/b7_design/status/1111743209208774656" TargetMode="External" /><Relationship Id="rId386" Type="http://schemas.openxmlformats.org/officeDocument/2006/relationships/hyperlink" Target="https://twitter.com/#!/b7_design/status/1111743346354151425" TargetMode="External" /><Relationship Id="rId387" Type="http://schemas.openxmlformats.org/officeDocument/2006/relationships/hyperlink" Target="https://twitter.com/#!/careerbarn/status/1111744503545819136" TargetMode="External" /><Relationship Id="rId388" Type="http://schemas.openxmlformats.org/officeDocument/2006/relationships/hyperlink" Target="https://twitter.com/#!/berndog777/status/1111745500275986434" TargetMode="External" /><Relationship Id="rId389" Type="http://schemas.openxmlformats.org/officeDocument/2006/relationships/hyperlink" Target="https://twitter.com/#!/sportsplaypolls/status/1111746556703793154" TargetMode="External" /><Relationship Id="rId390" Type="http://schemas.openxmlformats.org/officeDocument/2006/relationships/hyperlink" Target="https://twitter.com/#!/brookiebeetle/status/1111747268334546945" TargetMode="External" /><Relationship Id="rId391" Type="http://schemas.openxmlformats.org/officeDocument/2006/relationships/hyperlink" Target="https://twitter.com/#!/ross_quintana/status/1005434693494411265" TargetMode="External" /><Relationship Id="rId392" Type="http://schemas.openxmlformats.org/officeDocument/2006/relationships/hyperlink" Target="https://twitter.com/#!/ross_quintana/status/1111976692145360897" TargetMode="External" /><Relationship Id="rId393" Type="http://schemas.openxmlformats.org/officeDocument/2006/relationships/hyperlink" Target="https://twitter.com/#!/lentremetteuse/status/1111981927584681985" TargetMode="External" /><Relationship Id="rId394" Type="http://schemas.openxmlformats.org/officeDocument/2006/relationships/hyperlink" Target="https://twitter.com/#!/ageless_2u/status/1110967565990461440" TargetMode="External" /><Relationship Id="rId395" Type="http://schemas.openxmlformats.org/officeDocument/2006/relationships/hyperlink" Target="https://twitter.com/#!/ageless_2u/status/1111518428576268288" TargetMode="External" /><Relationship Id="rId396" Type="http://schemas.openxmlformats.org/officeDocument/2006/relationships/hyperlink" Target="https://twitter.com/#!/ageless_2u/status/1112036510524690433" TargetMode="External" /><Relationship Id="rId397" Type="http://schemas.openxmlformats.org/officeDocument/2006/relationships/hyperlink" Target="https://twitter.com/#!/dianecschroder/status/1112107132126748673" TargetMode="External" /><Relationship Id="rId398" Type="http://schemas.openxmlformats.org/officeDocument/2006/relationships/hyperlink" Target="https://twitter.com/#!/karenyankovich/status/1112398723177422849" TargetMode="External" /><Relationship Id="rId399" Type="http://schemas.openxmlformats.org/officeDocument/2006/relationships/hyperlink" Target="https://twitter.com/#!/dynamicfrize/status/1111151104425934848" TargetMode="External" /><Relationship Id="rId400" Type="http://schemas.openxmlformats.org/officeDocument/2006/relationships/hyperlink" Target="https://twitter.com/#!/dynamicfrize/status/1112402364202434562" TargetMode="External" /><Relationship Id="rId401" Type="http://schemas.openxmlformats.org/officeDocument/2006/relationships/hyperlink" Target="https://twitter.com/#!/edgekonnect/status/1112403470135496705" TargetMode="External" /><Relationship Id="rId402" Type="http://schemas.openxmlformats.org/officeDocument/2006/relationships/hyperlink" Target="https://twitter.com/#!/relatingonline/status/1111372642420813825" TargetMode="External" /><Relationship Id="rId403" Type="http://schemas.openxmlformats.org/officeDocument/2006/relationships/hyperlink" Target="https://twitter.com/#!/relatingonline/status/1112459634051301377" TargetMode="External" /><Relationship Id="rId404" Type="http://schemas.openxmlformats.org/officeDocument/2006/relationships/hyperlink" Target="https://twitter.com/#!/charlesfrize/status/1110055413972721665" TargetMode="External" /><Relationship Id="rId405" Type="http://schemas.openxmlformats.org/officeDocument/2006/relationships/hyperlink" Target="https://twitter.com/#!/charlesfrize/status/1110403055382642689" TargetMode="External" /><Relationship Id="rId406" Type="http://schemas.openxmlformats.org/officeDocument/2006/relationships/hyperlink" Target="https://twitter.com/#!/charlesfrize/status/1111377096083804161" TargetMode="External" /><Relationship Id="rId407" Type="http://schemas.openxmlformats.org/officeDocument/2006/relationships/hyperlink" Target="https://twitter.com/#!/charlesfrize/status/1112396362467942403" TargetMode="External" /><Relationship Id="rId408" Type="http://schemas.openxmlformats.org/officeDocument/2006/relationships/hyperlink" Target="https://twitter.com/#!/charlesfrize/status/1112487527926120453" TargetMode="External" /><Relationship Id="rId409" Type="http://schemas.openxmlformats.org/officeDocument/2006/relationships/hyperlink" Target="https://twitter.com/#!/bubbles4tw/status/1112494282596859904" TargetMode="External" /><Relationship Id="rId410" Type="http://schemas.openxmlformats.org/officeDocument/2006/relationships/hyperlink" Target="https://twitter.com/#!/morweborg/status/1112764829884956672" TargetMode="External" /><Relationship Id="rId411" Type="http://schemas.openxmlformats.org/officeDocument/2006/relationships/hyperlink" Target="https://twitter.com/#!/fadanconsultant/status/1112766897056088064" TargetMode="External" /><Relationship Id="rId412" Type="http://schemas.openxmlformats.org/officeDocument/2006/relationships/hyperlink" Target="https://twitter.com/#!/niczthename/status/1112872524747063296" TargetMode="External" /><Relationship Id="rId413" Type="http://schemas.openxmlformats.org/officeDocument/2006/relationships/hyperlink" Target="https://twitter.com/#!/pardoe_ai/status/1112955886190977024" TargetMode="External" /><Relationship Id="rId414" Type="http://schemas.openxmlformats.org/officeDocument/2006/relationships/hyperlink" Target="https://twitter.com/#!/themylanfocus/status/1112975205100675072" TargetMode="External" /><Relationship Id="rId415" Type="http://schemas.openxmlformats.org/officeDocument/2006/relationships/hyperlink" Target="https://twitter.com/#!/javi99garcia/status/1113008266907455488" TargetMode="External" /><Relationship Id="rId416" Type="http://schemas.openxmlformats.org/officeDocument/2006/relationships/hyperlink" Target="https://twitter.com/#!/wpblogsites/status/1113096246892228608" TargetMode="External" /><Relationship Id="rId417" Type="http://schemas.openxmlformats.org/officeDocument/2006/relationships/hyperlink" Target="https://twitter.com/#!/fan_saves/status/1113102453589794816" TargetMode="External" /><Relationship Id="rId418" Type="http://schemas.openxmlformats.org/officeDocument/2006/relationships/hyperlink" Target="https://twitter.com/#!/4hontario/status/1113111483607547904" TargetMode="External" /><Relationship Id="rId419" Type="http://schemas.openxmlformats.org/officeDocument/2006/relationships/hyperlink" Target="https://twitter.com/#!/gambinredon/status/1113397449899630592" TargetMode="External" /><Relationship Id="rId420" Type="http://schemas.openxmlformats.org/officeDocument/2006/relationships/hyperlink" Target="https://twitter.com/#!/allthesocial/status/1113448588338585601" TargetMode="External" /><Relationship Id="rId421" Type="http://schemas.openxmlformats.org/officeDocument/2006/relationships/hyperlink" Target="https://twitter.com/#!/breepalm/status/1113464338180976642" TargetMode="External" /><Relationship Id="rId422" Type="http://schemas.openxmlformats.org/officeDocument/2006/relationships/hyperlink" Target="https://twitter.com/#!/breepalm/status/1113464338180976642" TargetMode="External" /><Relationship Id="rId423" Type="http://schemas.openxmlformats.org/officeDocument/2006/relationships/hyperlink" Target="https://twitter.com/#!/civalueinfo/status/1110922703027007490" TargetMode="External" /><Relationship Id="rId424" Type="http://schemas.openxmlformats.org/officeDocument/2006/relationships/hyperlink" Target="https://twitter.com/#!/civalueinfo/status/1112669438728458240" TargetMode="External" /><Relationship Id="rId425" Type="http://schemas.openxmlformats.org/officeDocument/2006/relationships/hyperlink" Target="https://twitter.com/#!/civalueinfo/status/1112948281880072192" TargetMode="External" /><Relationship Id="rId426" Type="http://schemas.openxmlformats.org/officeDocument/2006/relationships/hyperlink" Target="https://twitter.com/#!/civalueinfo/status/1113467996385751040" TargetMode="External" /><Relationship Id="rId427" Type="http://schemas.openxmlformats.org/officeDocument/2006/relationships/hyperlink" Target="https://twitter.com/#!/foodmfguk/status/1110926376234815488" TargetMode="External" /><Relationship Id="rId428" Type="http://schemas.openxmlformats.org/officeDocument/2006/relationships/hyperlink" Target="https://twitter.com/#!/foodmfguk/status/1113470602713739264" TargetMode="External" /><Relationship Id="rId429" Type="http://schemas.openxmlformats.org/officeDocument/2006/relationships/hyperlink" Target="https://twitter.com/#!/planitoutsrcing/status/1113474062100193280" TargetMode="External" /><Relationship Id="rId430" Type="http://schemas.openxmlformats.org/officeDocument/2006/relationships/hyperlink" Target="https://twitter.com/#!/planitoutsrcing/status/1113474062100193280" TargetMode="External" /><Relationship Id="rId431" Type="http://schemas.openxmlformats.org/officeDocument/2006/relationships/hyperlink" Target="https://twitter.com/#!/planitoutsrcing/status/1113474062100193280" TargetMode="External" /><Relationship Id="rId432" Type="http://schemas.openxmlformats.org/officeDocument/2006/relationships/hyperlink" Target="https://twitter.com/#!/jade_a_consult/status/1113474152147480576" TargetMode="External" /><Relationship Id="rId433" Type="http://schemas.openxmlformats.org/officeDocument/2006/relationships/hyperlink" Target="https://twitter.com/#!/jade_a_consult/status/1113474152147480576" TargetMode="External" /><Relationship Id="rId434" Type="http://schemas.openxmlformats.org/officeDocument/2006/relationships/hyperlink" Target="https://twitter.com/#!/jade_a_consult/status/1113474152147480576" TargetMode="External" /><Relationship Id="rId435" Type="http://schemas.openxmlformats.org/officeDocument/2006/relationships/hyperlink" Target="https://twitter.com/#!/mikefallat/status/1113474402711146497" TargetMode="External" /><Relationship Id="rId436" Type="http://schemas.openxmlformats.org/officeDocument/2006/relationships/hyperlink" Target="https://twitter.com/#!/vitalizeone/status/1113493882443108353" TargetMode="External" /><Relationship Id="rId437" Type="http://schemas.openxmlformats.org/officeDocument/2006/relationships/hyperlink" Target="https://twitter.com/#!/blondepreneur/status/1113495790406774784" TargetMode="External" /><Relationship Id="rId438" Type="http://schemas.openxmlformats.org/officeDocument/2006/relationships/hyperlink" Target="https://twitter.com/#!/mike_gingerich/status/1113530867186425856" TargetMode="External" /><Relationship Id="rId439" Type="http://schemas.openxmlformats.org/officeDocument/2006/relationships/hyperlink" Target="https://twitter.com/#!/kandreawade/status/1113555226693443587" TargetMode="External" /><Relationship Id="rId440" Type="http://schemas.openxmlformats.org/officeDocument/2006/relationships/hyperlink" Target="https://twitter.com/#!/taylorsmendoza1/status/1113571963010596869" TargetMode="External" /><Relationship Id="rId441" Type="http://schemas.openxmlformats.org/officeDocument/2006/relationships/hyperlink" Target="https://twitter.com/#!/prodovite/status/1111252083494305792" TargetMode="External" /><Relationship Id="rId442" Type="http://schemas.openxmlformats.org/officeDocument/2006/relationships/hyperlink" Target="https://twitter.com/#!/prodovite/status/1113064058129772544" TargetMode="External" /><Relationship Id="rId443" Type="http://schemas.openxmlformats.org/officeDocument/2006/relationships/hyperlink" Target="https://twitter.com/#!/prodovite/status/1113788751766069248" TargetMode="External" /><Relationship Id="rId444" Type="http://schemas.openxmlformats.org/officeDocument/2006/relationships/hyperlink" Target="https://twitter.com/#!/victorynhq/status/1111267158368178176" TargetMode="External" /><Relationship Id="rId445" Type="http://schemas.openxmlformats.org/officeDocument/2006/relationships/hyperlink" Target="https://twitter.com/#!/victorynhq/status/1113079110782345220" TargetMode="External" /><Relationship Id="rId446" Type="http://schemas.openxmlformats.org/officeDocument/2006/relationships/hyperlink" Target="https://twitter.com/#!/victorynhq/status/1113803974661083136" TargetMode="External" /><Relationship Id="rId447" Type="http://schemas.openxmlformats.org/officeDocument/2006/relationships/hyperlink" Target="https://twitter.com/#!/nowmg/status/1111496622620491776" TargetMode="External" /><Relationship Id="rId448" Type="http://schemas.openxmlformats.org/officeDocument/2006/relationships/hyperlink" Target="https://twitter.com/#!/nowmg/status/1113833891448655872" TargetMode="External" /><Relationship Id="rId449" Type="http://schemas.openxmlformats.org/officeDocument/2006/relationships/hyperlink" Target="https://twitter.com/#!/jencoleict/status/1112760461022375936" TargetMode="External" /><Relationship Id="rId450" Type="http://schemas.openxmlformats.org/officeDocument/2006/relationships/hyperlink" Target="https://twitter.com/#!/roberts_ben_m/status/1113544648654491655" TargetMode="External" /><Relationship Id="rId451" Type="http://schemas.openxmlformats.org/officeDocument/2006/relationships/hyperlink" Target="https://twitter.com/#!/makeamarketer/status/1113897036850458625" TargetMode="External" /><Relationship Id="rId452" Type="http://schemas.openxmlformats.org/officeDocument/2006/relationships/hyperlink" Target="https://twitter.com/#!/teamnimbus/status/1113520198223572994" TargetMode="External" /><Relationship Id="rId453" Type="http://schemas.openxmlformats.org/officeDocument/2006/relationships/hyperlink" Target="https://twitter.com/#!/martinbrossman/status/1113511903815507968" TargetMode="External" /><Relationship Id="rId454" Type="http://schemas.openxmlformats.org/officeDocument/2006/relationships/hyperlink" Target="https://twitter.com/#!/tracylcotton/status/1113829054938001408" TargetMode="External" /><Relationship Id="rId455" Type="http://schemas.openxmlformats.org/officeDocument/2006/relationships/hyperlink" Target="https://twitter.com/#!/martinbrossman/status/1113800849099304960" TargetMode="External" /><Relationship Id="rId456" Type="http://schemas.openxmlformats.org/officeDocument/2006/relationships/hyperlink" Target="https://twitter.com/#!/martinbrossman/status/1113930250256359424" TargetMode="External" /><Relationship Id="rId457" Type="http://schemas.openxmlformats.org/officeDocument/2006/relationships/hyperlink" Target="https://twitter.com/#!/commonscentsmom/status/1111661635574218752" TargetMode="External" /><Relationship Id="rId458" Type="http://schemas.openxmlformats.org/officeDocument/2006/relationships/hyperlink" Target="https://twitter.com/#!/commonscentsmom/status/1112503259271327744" TargetMode="External" /><Relationship Id="rId459" Type="http://schemas.openxmlformats.org/officeDocument/2006/relationships/hyperlink" Target="https://twitter.com/#!/commonscentsmom/status/1113089479953338368" TargetMode="External" /><Relationship Id="rId460" Type="http://schemas.openxmlformats.org/officeDocument/2006/relationships/hyperlink" Target="https://twitter.com/#!/commonscentsmom/status/1113932443730481152" TargetMode="External" /><Relationship Id="rId461" Type="http://schemas.openxmlformats.org/officeDocument/2006/relationships/hyperlink" Target="https://twitter.com/#!/jessikaphillips/status/1110984769335164933" TargetMode="External" /><Relationship Id="rId462" Type="http://schemas.openxmlformats.org/officeDocument/2006/relationships/hyperlink" Target="https://twitter.com/#!/jessikaphillips/status/1110984769335164933" TargetMode="External" /><Relationship Id="rId463" Type="http://schemas.openxmlformats.org/officeDocument/2006/relationships/hyperlink" Target="https://twitter.com/#!/makeamarketer/status/1112548876257366017" TargetMode="External" /><Relationship Id="rId464" Type="http://schemas.openxmlformats.org/officeDocument/2006/relationships/hyperlink" Target="https://twitter.com/#!/jessikaphillips/status/1110984769335164933" TargetMode="External" /><Relationship Id="rId465" Type="http://schemas.openxmlformats.org/officeDocument/2006/relationships/hyperlink" Target="https://twitter.com/#!/makeamarketer/status/1112548876257366017" TargetMode="External" /><Relationship Id="rId466" Type="http://schemas.openxmlformats.org/officeDocument/2006/relationships/hyperlink" Target="https://twitter.com/#!/jessikaphillips/status/1110984769335164933" TargetMode="External" /><Relationship Id="rId467" Type="http://schemas.openxmlformats.org/officeDocument/2006/relationships/hyperlink" Target="https://twitter.com/#!/makeamarketer/status/1112548876257366017" TargetMode="External" /><Relationship Id="rId468" Type="http://schemas.openxmlformats.org/officeDocument/2006/relationships/hyperlink" Target="https://twitter.com/#!/jessikaphillips/status/1110984769335164933" TargetMode="External" /><Relationship Id="rId469" Type="http://schemas.openxmlformats.org/officeDocument/2006/relationships/hyperlink" Target="https://twitter.com/#!/makeamarketer/status/1112548876257366017" TargetMode="External" /><Relationship Id="rId470" Type="http://schemas.openxmlformats.org/officeDocument/2006/relationships/hyperlink" Target="https://twitter.com/#!/makeamarketer/status/1113897036850458625" TargetMode="External" /><Relationship Id="rId471" Type="http://schemas.openxmlformats.org/officeDocument/2006/relationships/hyperlink" Target="https://twitter.com/#!/jessikaphillips/status/1110984769335164933" TargetMode="External" /><Relationship Id="rId472" Type="http://schemas.openxmlformats.org/officeDocument/2006/relationships/hyperlink" Target="https://twitter.com/#!/makeamarketer/status/1112548876257366017" TargetMode="External" /><Relationship Id="rId473" Type="http://schemas.openxmlformats.org/officeDocument/2006/relationships/hyperlink" Target="https://twitter.com/#!/jessikaphillips/status/1110984769335164933" TargetMode="External" /><Relationship Id="rId474" Type="http://schemas.openxmlformats.org/officeDocument/2006/relationships/hyperlink" Target="https://twitter.com/#!/makeamarketer/status/1112548876257366017" TargetMode="External" /><Relationship Id="rId475" Type="http://schemas.openxmlformats.org/officeDocument/2006/relationships/hyperlink" Target="https://twitter.com/#!/jessikaphillips/status/1110984769335164933" TargetMode="External" /><Relationship Id="rId476" Type="http://schemas.openxmlformats.org/officeDocument/2006/relationships/hyperlink" Target="https://twitter.com/#!/makeamarketer/status/1112548876257366017" TargetMode="External" /><Relationship Id="rId477" Type="http://schemas.openxmlformats.org/officeDocument/2006/relationships/hyperlink" Target="https://twitter.com/#!/makeamarketer/status/1112548876257366017" TargetMode="External" /><Relationship Id="rId478" Type="http://schemas.openxmlformats.org/officeDocument/2006/relationships/hyperlink" Target="https://twitter.com/#!/makeamarketer/status/1112548876257366017" TargetMode="External" /><Relationship Id="rId479" Type="http://schemas.openxmlformats.org/officeDocument/2006/relationships/hyperlink" Target="https://twitter.com/#!/jessikaphillips/status/1110984769335164933" TargetMode="External" /><Relationship Id="rId480" Type="http://schemas.openxmlformats.org/officeDocument/2006/relationships/hyperlink" Target="https://twitter.com/#!/jessikaphillips/status/1110984769335164933" TargetMode="External" /><Relationship Id="rId481" Type="http://schemas.openxmlformats.org/officeDocument/2006/relationships/hyperlink" Target="https://twitter.com/#!/jessikaphillips/status/1111309543110254592" TargetMode="External" /><Relationship Id="rId482" Type="http://schemas.openxmlformats.org/officeDocument/2006/relationships/hyperlink" Target="https://twitter.com/#!/jessikaphillips/status/1113251896599429120" TargetMode="External" /><Relationship Id="rId483" Type="http://schemas.openxmlformats.org/officeDocument/2006/relationships/hyperlink" Target="https://twitter.com/#!/mrleonardkim/status/1113253228768952320" TargetMode="External" /><Relationship Id="rId484" Type="http://schemas.openxmlformats.org/officeDocument/2006/relationships/hyperlink" Target="https://twitter.com/#!/jessikaphillips/status/1113251896599429120" TargetMode="External" /><Relationship Id="rId485" Type="http://schemas.openxmlformats.org/officeDocument/2006/relationships/hyperlink" Target="https://twitter.com/#!/jessikaphillips/status/1113251896599429120" TargetMode="External" /><Relationship Id="rId486" Type="http://schemas.openxmlformats.org/officeDocument/2006/relationships/hyperlink" Target="https://twitter.com/#!/jessikaphillips/status/1113251896599429120" TargetMode="External" /><Relationship Id="rId487" Type="http://schemas.openxmlformats.org/officeDocument/2006/relationships/hyperlink" Target="https://twitter.com/#!/jessikaphillips/status/1113251896599429120" TargetMode="External" /><Relationship Id="rId488" Type="http://schemas.openxmlformats.org/officeDocument/2006/relationships/hyperlink" Target="https://twitter.com/#!/jessikaphillips/status/1113251896599429120" TargetMode="External" /><Relationship Id="rId489" Type="http://schemas.openxmlformats.org/officeDocument/2006/relationships/hyperlink" Target="https://twitter.com/#!/jessikaphillips/status/1113928029150093313" TargetMode="External" /><Relationship Id="rId490" Type="http://schemas.openxmlformats.org/officeDocument/2006/relationships/hyperlink" Target="https://twitter.com/#!/jessikaphillips/status/1113928029150093313" TargetMode="External" /><Relationship Id="rId491" Type="http://schemas.openxmlformats.org/officeDocument/2006/relationships/hyperlink" Target="https://twitter.com/#!/jessikaphillips/status/1113928029150093313" TargetMode="External" /><Relationship Id="rId492" Type="http://schemas.openxmlformats.org/officeDocument/2006/relationships/hyperlink" Target="https://twitter.com/#!/jessikaphillips/status/1113928029150093313" TargetMode="External" /><Relationship Id="rId493" Type="http://schemas.openxmlformats.org/officeDocument/2006/relationships/hyperlink" Target="https://twitter.com/#!/jessikaphillips/status/1113928029150093313" TargetMode="External" /><Relationship Id="rId494" Type="http://schemas.openxmlformats.org/officeDocument/2006/relationships/hyperlink" Target="https://twitter.com/#!/jessikaphillips/status/1113928029150093313" TargetMode="External" /><Relationship Id="rId495" Type="http://schemas.openxmlformats.org/officeDocument/2006/relationships/hyperlink" Target="https://twitter.com/#!/sms_summit/status/1114022954247921664" TargetMode="External" /><Relationship Id="rId496" Type="http://schemas.openxmlformats.org/officeDocument/2006/relationships/hyperlink" Target="https://twitter.com/#!/jessikaphillips/status/1114012635140382720" TargetMode="External" /><Relationship Id="rId497" Type="http://schemas.openxmlformats.org/officeDocument/2006/relationships/hyperlink" Target="https://twitter.com/#!/jessikaphillips/status/1114184583770189825" TargetMode="External" /><Relationship Id="rId498" Type="http://schemas.openxmlformats.org/officeDocument/2006/relationships/hyperlink" Target="https://twitter.com/#!/jessikaphillips/status/1114184583770189825" TargetMode="External" /><Relationship Id="rId499" Type="http://schemas.openxmlformats.org/officeDocument/2006/relationships/hyperlink" Target="https://twitter.com/#!/jessikaphillips/status/1114184583770189825" TargetMode="External" /><Relationship Id="rId500" Type="http://schemas.openxmlformats.org/officeDocument/2006/relationships/hyperlink" Target="https://twitter.com/#!/jessikaphillips/status/1114184583770189825" TargetMode="External" /><Relationship Id="rId501" Type="http://schemas.openxmlformats.org/officeDocument/2006/relationships/hyperlink" Target="https://twitter.com/#!/jessikaphillips/status/1114184583770189825" TargetMode="External" /><Relationship Id="rId502" Type="http://schemas.openxmlformats.org/officeDocument/2006/relationships/hyperlink" Target="https://twitter.com/#!/jessikaphillips/status/1114184583770189825" TargetMode="External" /><Relationship Id="rId503" Type="http://schemas.openxmlformats.org/officeDocument/2006/relationships/hyperlink" Target="https://twitter.com/#!/jessikaphillips/status/1114184583770189825" TargetMode="External" /><Relationship Id="rId504" Type="http://schemas.openxmlformats.org/officeDocument/2006/relationships/hyperlink" Target="https://twitter.com/#!/jessikaphillips/status/1114184583770189825" TargetMode="External" /><Relationship Id="rId505" Type="http://schemas.openxmlformats.org/officeDocument/2006/relationships/hyperlink" Target="https://twitter.com/#!/nimble/status/1113573255040737285" TargetMode="External" /><Relationship Id="rId506" Type="http://schemas.openxmlformats.org/officeDocument/2006/relationships/hyperlink" Target="https://twitter.com/#!/jessikaphillips/status/1114184583770189825" TargetMode="External" /><Relationship Id="rId507" Type="http://schemas.openxmlformats.org/officeDocument/2006/relationships/hyperlink" Target="https://twitter.com/#!/jessikaphillips/status/1114184583770189825" TargetMode="External" /><Relationship Id="rId508" Type="http://schemas.openxmlformats.org/officeDocument/2006/relationships/hyperlink" Target="https://twitter.com/#!/jessikaphillips/status/1114184583770189825" TargetMode="External" /><Relationship Id="rId509" Type="http://schemas.openxmlformats.org/officeDocument/2006/relationships/hyperlink" Target="https://twitter.com/#!/jessikaphillips/status/1114184583770189825" TargetMode="External" /><Relationship Id="rId510" Type="http://schemas.openxmlformats.org/officeDocument/2006/relationships/hyperlink" Target="https://twitter.com/#!/jessikaphillips/status/1114184583770189825" TargetMode="External" /><Relationship Id="rId511" Type="http://schemas.openxmlformats.org/officeDocument/2006/relationships/hyperlink" Target="https://twitter.com/#!/jessikaphillips/status/1114184583770189825" TargetMode="External" /><Relationship Id="rId512" Type="http://schemas.openxmlformats.org/officeDocument/2006/relationships/hyperlink" Target="https://twitter.com/#!/craigmckimbd/status/1113895487499841536" TargetMode="External" /><Relationship Id="rId513" Type="http://schemas.openxmlformats.org/officeDocument/2006/relationships/hyperlink" Target="https://twitter.com/#!/craigmckimbd/status/1113902514380918784" TargetMode="External" /><Relationship Id="rId514" Type="http://schemas.openxmlformats.org/officeDocument/2006/relationships/hyperlink" Target="https://twitter.com/#!/craigmckimbd/status/1114194139552174080" TargetMode="External" /><Relationship Id="rId515" Type="http://schemas.openxmlformats.org/officeDocument/2006/relationships/hyperlink" Target="https://twitter.com/#!/craigmckimbd/status/1114194139552174080" TargetMode="External" /><Relationship Id="rId516" Type="http://schemas.openxmlformats.org/officeDocument/2006/relationships/hyperlink" Target="https://twitter.com/#!/craigmckimbd/status/1112718682688548870" TargetMode="External" /><Relationship Id="rId517" Type="http://schemas.openxmlformats.org/officeDocument/2006/relationships/hyperlink" Target="https://twitter.com/#!/craigmckimbd/status/1112893368357416962" TargetMode="External" /><Relationship Id="rId518" Type="http://schemas.openxmlformats.org/officeDocument/2006/relationships/hyperlink" Target="https://twitter.com/#!/craigmckimbd/status/1113080573545807872" TargetMode="External" /><Relationship Id="rId519" Type="http://schemas.openxmlformats.org/officeDocument/2006/relationships/hyperlink" Target="https://twitter.com/#!/craigmckimbd/status/1113215739966758915" TargetMode="External" /><Relationship Id="rId520" Type="http://schemas.openxmlformats.org/officeDocument/2006/relationships/hyperlink" Target="https://twitter.com/#!/craigmckimbd/status/1113471126913654791" TargetMode="External" /><Relationship Id="rId521" Type="http://schemas.openxmlformats.org/officeDocument/2006/relationships/hyperlink" Target="https://twitter.com/#!/craigmckimbd/status/1113829990179545088" TargetMode="External" /><Relationship Id="rId522" Type="http://schemas.openxmlformats.org/officeDocument/2006/relationships/hyperlink" Target="https://twitter.com/#!/craigmckimbd/status/1113878311900520449" TargetMode="External" /><Relationship Id="rId523" Type="http://schemas.openxmlformats.org/officeDocument/2006/relationships/hyperlink" Target="https://twitter.com/#!/craigmckimbd/status/1113915564282368000" TargetMode="External" /><Relationship Id="rId524" Type="http://schemas.openxmlformats.org/officeDocument/2006/relationships/hyperlink" Target="https://twitter.com/#!/craigmckimbd/status/1114015897839005698" TargetMode="External" /><Relationship Id="rId525" Type="http://schemas.openxmlformats.org/officeDocument/2006/relationships/hyperlink" Target="https://twitter.com/#!/annieroseinc/status/1110938568367570946" TargetMode="External" /><Relationship Id="rId526" Type="http://schemas.openxmlformats.org/officeDocument/2006/relationships/hyperlink" Target="https://twitter.com/#!/annieroseinc/status/1111313750248742912" TargetMode="External" /><Relationship Id="rId527" Type="http://schemas.openxmlformats.org/officeDocument/2006/relationships/hyperlink" Target="https://twitter.com/#!/annieroseinc/status/1111680125869780992" TargetMode="External" /><Relationship Id="rId528" Type="http://schemas.openxmlformats.org/officeDocument/2006/relationships/hyperlink" Target="https://twitter.com/#!/annieroseinc/status/1111689435253362688" TargetMode="External" /><Relationship Id="rId529" Type="http://schemas.openxmlformats.org/officeDocument/2006/relationships/hyperlink" Target="https://twitter.com/#!/annieroseinc/status/1112037525801992192" TargetMode="External" /><Relationship Id="rId530" Type="http://schemas.openxmlformats.org/officeDocument/2006/relationships/hyperlink" Target="https://twitter.com/#!/annieroseinc/status/1114186246970957832" TargetMode="External" /><Relationship Id="rId531" Type="http://schemas.openxmlformats.org/officeDocument/2006/relationships/hyperlink" Target="https://twitter.com/#!/annieroseinc/status/1114196086237749248" TargetMode="External" /><Relationship Id="rId532" Type="http://schemas.openxmlformats.org/officeDocument/2006/relationships/hyperlink" Target="https://twitter.com/#!/mllnnlmotivator/status/1111299620431384577" TargetMode="External" /><Relationship Id="rId533" Type="http://schemas.openxmlformats.org/officeDocument/2006/relationships/hyperlink" Target="https://twitter.com/#!/eggwhisk/status/1111314160015589377" TargetMode="External" /><Relationship Id="rId534" Type="http://schemas.openxmlformats.org/officeDocument/2006/relationships/hyperlink" Target="https://twitter.com/#!/mllnnlmotivator/status/1111308647844462593" TargetMode="External" /><Relationship Id="rId535" Type="http://schemas.openxmlformats.org/officeDocument/2006/relationships/hyperlink" Target="https://twitter.com/#!/eggwhisk/status/1111314160015589377" TargetMode="External" /><Relationship Id="rId536" Type="http://schemas.openxmlformats.org/officeDocument/2006/relationships/hyperlink" Target="https://twitter.com/#!/eggwhisk/status/1111314160015589377" TargetMode="External" /><Relationship Id="rId537" Type="http://schemas.openxmlformats.org/officeDocument/2006/relationships/hyperlink" Target="https://twitter.com/#!/eggwhisk/status/1111314160015589377" TargetMode="External" /><Relationship Id="rId538" Type="http://schemas.openxmlformats.org/officeDocument/2006/relationships/hyperlink" Target="https://twitter.com/#!/mllnnlmotivator/status/1111308647844462593" TargetMode="External" /><Relationship Id="rId539" Type="http://schemas.openxmlformats.org/officeDocument/2006/relationships/hyperlink" Target="https://twitter.com/#!/maykingtea/status/1111615899818213381" TargetMode="External" /><Relationship Id="rId540" Type="http://schemas.openxmlformats.org/officeDocument/2006/relationships/hyperlink" Target="https://twitter.com/#!/jessikaphillips/status/1110984769335164933" TargetMode="External" /><Relationship Id="rId541" Type="http://schemas.openxmlformats.org/officeDocument/2006/relationships/hyperlink" Target="https://twitter.com/#!/jessikaphillips/status/1111381936679747584" TargetMode="External" /><Relationship Id="rId542" Type="http://schemas.openxmlformats.org/officeDocument/2006/relationships/hyperlink" Target="https://twitter.com/#!/jessikaphillips/status/1111862851508015104" TargetMode="External" /><Relationship Id="rId543" Type="http://schemas.openxmlformats.org/officeDocument/2006/relationships/hyperlink" Target="https://twitter.com/#!/jessikaphillips/status/1113515809215848449" TargetMode="External" /><Relationship Id="rId544" Type="http://schemas.openxmlformats.org/officeDocument/2006/relationships/hyperlink" Target="https://twitter.com/#!/jessikaphillips/status/1113928029150093313" TargetMode="External" /><Relationship Id="rId545" Type="http://schemas.openxmlformats.org/officeDocument/2006/relationships/hyperlink" Target="https://twitter.com/#!/jessikaphillips/status/1113928029150093313" TargetMode="External" /><Relationship Id="rId546" Type="http://schemas.openxmlformats.org/officeDocument/2006/relationships/hyperlink" Target="https://twitter.com/#!/jessikaphillips/status/1113928029150093313" TargetMode="External" /><Relationship Id="rId547" Type="http://schemas.openxmlformats.org/officeDocument/2006/relationships/hyperlink" Target="https://twitter.com/#!/jessikaphillips/status/1113928029150093313" TargetMode="External" /><Relationship Id="rId548" Type="http://schemas.openxmlformats.org/officeDocument/2006/relationships/hyperlink" Target="https://twitter.com/#!/jessikaphillips/status/1114184583770189825" TargetMode="External" /><Relationship Id="rId549" Type="http://schemas.openxmlformats.org/officeDocument/2006/relationships/hyperlink" Target="https://twitter.com/#!/jessikaphillips/status/1114184583770189825" TargetMode="External" /><Relationship Id="rId550" Type="http://schemas.openxmlformats.org/officeDocument/2006/relationships/hyperlink" Target="https://twitter.com/#!/mllnnlmotivator/status/1111308647844462593" TargetMode="External" /><Relationship Id="rId551" Type="http://schemas.openxmlformats.org/officeDocument/2006/relationships/hyperlink" Target="https://twitter.com/#!/mllnnlmotivator/status/1111325739423543296" TargetMode="External" /><Relationship Id="rId552" Type="http://schemas.openxmlformats.org/officeDocument/2006/relationships/hyperlink" Target="https://twitter.com/#!/maykingtea/status/1111615899818213381" TargetMode="External" /><Relationship Id="rId553" Type="http://schemas.openxmlformats.org/officeDocument/2006/relationships/hyperlink" Target="https://twitter.com/#!/mllnnlmotivator/status/1111325739423543296" TargetMode="External" /><Relationship Id="rId554" Type="http://schemas.openxmlformats.org/officeDocument/2006/relationships/hyperlink" Target="https://twitter.com/#!/maykingtea/status/1111615899818213381" TargetMode="External" /><Relationship Id="rId555" Type="http://schemas.openxmlformats.org/officeDocument/2006/relationships/hyperlink" Target="https://twitter.com/#!/maykingtea/status/1111615899818213381" TargetMode="External" /><Relationship Id="rId556" Type="http://schemas.openxmlformats.org/officeDocument/2006/relationships/hyperlink" Target="https://twitter.com/#!/maykingtea/status/1111615899818213381" TargetMode="External" /><Relationship Id="rId557" Type="http://schemas.openxmlformats.org/officeDocument/2006/relationships/hyperlink" Target="https://twitter.com/#!/maykingtea/status/1111615899818213381" TargetMode="External" /><Relationship Id="rId558" Type="http://schemas.openxmlformats.org/officeDocument/2006/relationships/hyperlink" Target="https://twitter.com/#!/maykingtea/status/1111615899818213381" TargetMode="External" /><Relationship Id="rId559" Type="http://schemas.openxmlformats.org/officeDocument/2006/relationships/hyperlink" Target="https://twitter.com/#!/maykingtea/status/1111615899818213381" TargetMode="External" /><Relationship Id="rId560" Type="http://schemas.openxmlformats.org/officeDocument/2006/relationships/hyperlink" Target="https://twitter.com/#!/maykingtea/status/1111615899818213381" TargetMode="External" /><Relationship Id="rId561" Type="http://schemas.openxmlformats.org/officeDocument/2006/relationships/hyperlink" Target="https://twitter.com/#!/maykingtea/status/1111615899818213381" TargetMode="External" /><Relationship Id="rId562" Type="http://schemas.openxmlformats.org/officeDocument/2006/relationships/hyperlink" Target="https://twitter.com/#!/mllnnlmotivator/status/1111325739423543296" TargetMode="External" /><Relationship Id="rId563" Type="http://schemas.openxmlformats.org/officeDocument/2006/relationships/hyperlink" Target="https://twitter.com/#!/mllnnlmotivator/status/1111308647844462593" TargetMode="External" /><Relationship Id="rId564" Type="http://schemas.openxmlformats.org/officeDocument/2006/relationships/hyperlink" Target="https://twitter.com/#!/mllnnlmotivator/status/1111325739423543296" TargetMode="External" /><Relationship Id="rId565" Type="http://schemas.openxmlformats.org/officeDocument/2006/relationships/hyperlink" Target="https://twitter.com/#!/mllnnlmotivator/status/1111325739423543296" TargetMode="External" /><Relationship Id="rId566" Type="http://schemas.openxmlformats.org/officeDocument/2006/relationships/hyperlink" Target="https://twitter.com/#!/mllnnlmotivator/status/1111325739423543296" TargetMode="External" /><Relationship Id="rId567" Type="http://schemas.openxmlformats.org/officeDocument/2006/relationships/hyperlink" Target="https://twitter.com/#!/mllnnlmotivator/status/1111325739423543296" TargetMode="External" /><Relationship Id="rId568" Type="http://schemas.openxmlformats.org/officeDocument/2006/relationships/hyperlink" Target="https://twitter.com/#!/mllnnlmotivator/status/1111325739423543296" TargetMode="External" /><Relationship Id="rId569" Type="http://schemas.openxmlformats.org/officeDocument/2006/relationships/hyperlink" Target="https://twitter.com/#!/b2the7/status/1111324778483380230" TargetMode="External" /><Relationship Id="rId570" Type="http://schemas.openxmlformats.org/officeDocument/2006/relationships/hyperlink" Target="https://twitter.com/#!/mllnnlmotivator/status/1111325739423543296" TargetMode="External" /><Relationship Id="rId571" Type="http://schemas.openxmlformats.org/officeDocument/2006/relationships/hyperlink" Target="https://twitter.com/#!/b2the7/status/1111324778483380230" TargetMode="External" /><Relationship Id="rId572" Type="http://schemas.openxmlformats.org/officeDocument/2006/relationships/hyperlink" Target="https://twitter.com/#!/b2the7/status/1111735961514401793" TargetMode="External" /><Relationship Id="rId573" Type="http://schemas.openxmlformats.org/officeDocument/2006/relationships/hyperlink" Target="https://twitter.com/#!/b2the7/status/1111736432907952128" TargetMode="External" /><Relationship Id="rId574" Type="http://schemas.openxmlformats.org/officeDocument/2006/relationships/hyperlink" Target="https://twitter.com/#!/mllnnlmotivator/status/1111325739423543296" TargetMode="External" /><Relationship Id="rId575" Type="http://schemas.openxmlformats.org/officeDocument/2006/relationships/hyperlink" Target="https://twitter.com/#!/mllnnlmotivator/status/1111999387738300416" TargetMode="External" /><Relationship Id="rId576" Type="http://schemas.openxmlformats.org/officeDocument/2006/relationships/hyperlink" Target="https://twitter.com/#!/mllnnlmotivator/status/1111999387738300416" TargetMode="External" /><Relationship Id="rId577" Type="http://schemas.openxmlformats.org/officeDocument/2006/relationships/hyperlink" Target="https://twitter.com/#!/mllnnlmotivator/status/1112042541044695041" TargetMode="External" /><Relationship Id="rId578" Type="http://schemas.openxmlformats.org/officeDocument/2006/relationships/hyperlink" Target="https://twitter.com/#!/mllnnlmotivator/status/1112042541044695041" TargetMode="External" /><Relationship Id="rId579" Type="http://schemas.openxmlformats.org/officeDocument/2006/relationships/hyperlink" Target="https://twitter.com/#!/mllnnlmotivator/status/1113464192202309635" TargetMode="External" /><Relationship Id="rId580" Type="http://schemas.openxmlformats.org/officeDocument/2006/relationships/hyperlink" Target="https://twitter.com/#!/mllnnlmotivator/status/1113473727113703424" TargetMode="External" /><Relationship Id="rId581" Type="http://schemas.openxmlformats.org/officeDocument/2006/relationships/hyperlink" Target="https://twitter.com/#!/mllnnlmotivator/status/1113473727113703424" TargetMode="External" /><Relationship Id="rId582" Type="http://schemas.openxmlformats.org/officeDocument/2006/relationships/hyperlink" Target="https://twitter.com/#!/mllnnlmotivator/status/1114213057914392578" TargetMode="External" /><Relationship Id="rId583" Type="http://schemas.openxmlformats.org/officeDocument/2006/relationships/hyperlink" Target="https://twitter.com/#!/mllnnlmotivator/status/1112766635901927425" TargetMode="External" /><Relationship Id="rId584" Type="http://schemas.openxmlformats.org/officeDocument/2006/relationships/hyperlink" Target="https://twitter.com/#!/mllnnlmotivator/status/1113183729198006273" TargetMode="External" /><Relationship Id="rId585" Type="http://schemas.openxmlformats.org/officeDocument/2006/relationships/hyperlink" Target="https://api.twitter.com/1.1/geo/id/1661ada9b2b18024.json" TargetMode="External" /><Relationship Id="rId586" Type="http://schemas.openxmlformats.org/officeDocument/2006/relationships/hyperlink" Target="https://api.twitter.com/1.1/geo/id/d9b1a8780fc61ff7.json" TargetMode="External" /><Relationship Id="rId587" Type="http://schemas.openxmlformats.org/officeDocument/2006/relationships/hyperlink" Target="https://api.twitter.com/1.1/geo/id/d9b1a8780fc61ff7.json" TargetMode="External" /><Relationship Id="rId588" Type="http://schemas.openxmlformats.org/officeDocument/2006/relationships/hyperlink" Target="https://api.twitter.com/1.1/geo/id/d9b1a8780fc61ff7.json" TargetMode="External" /><Relationship Id="rId589" Type="http://schemas.openxmlformats.org/officeDocument/2006/relationships/hyperlink" Target="https://api.twitter.com/1.1/geo/id/d9b1a8780fc61ff7.json" TargetMode="External" /><Relationship Id="rId590" Type="http://schemas.openxmlformats.org/officeDocument/2006/relationships/hyperlink" Target="https://api.twitter.com/1.1/geo/id/d9b1a8780fc61ff7.json" TargetMode="External" /><Relationship Id="rId591" Type="http://schemas.openxmlformats.org/officeDocument/2006/relationships/hyperlink" Target="https://api.twitter.com/1.1/geo/id/d9b1a8780fc61ff7.json" TargetMode="External" /><Relationship Id="rId592" Type="http://schemas.openxmlformats.org/officeDocument/2006/relationships/hyperlink" Target="https://api.twitter.com/1.1/geo/id/d9b1a8780fc61ff7.json" TargetMode="External" /><Relationship Id="rId593" Type="http://schemas.openxmlformats.org/officeDocument/2006/relationships/hyperlink" Target="https://api.twitter.com/1.1/geo/id/d9b1a8780fc61ff7.json" TargetMode="External" /><Relationship Id="rId594" Type="http://schemas.openxmlformats.org/officeDocument/2006/relationships/hyperlink" Target="https://api.twitter.com/1.1/geo/id/d9b1a8780fc61ff7.json" TargetMode="External" /><Relationship Id="rId595" Type="http://schemas.openxmlformats.org/officeDocument/2006/relationships/hyperlink" Target="https://api.twitter.com/1.1/geo/id/d9b1a8780fc61ff7.json" TargetMode="External" /><Relationship Id="rId596" Type="http://schemas.openxmlformats.org/officeDocument/2006/relationships/hyperlink" Target="https://api.twitter.com/1.1/geo/id/d9b1a8780fc61ff7.json" TargetMode="External" /><Relationship Id="rId597" Type="http://schemas.openxmlformats.org/officeDocument/2006/relationships/hyperlink" Target="https://api.twitter.com/1.1/geo/id/6b1aa33507f2e472.json" TargetMode="External" /><Relationship Id="rId598" Type="http://schemas.openxmlformats.org/officeDocument/2006/relationships/hyperlink" Target="https://api.twitter.com/1.1/geo/id/6b1aa33507f2e472.json" TargetMode="External" /><Relationship Id="rId599" Type="http://schemas.openxmlformats.org/officeDocument/2006/relationships/hyperlink" Target="https://api.twitter.com/1.1/geo/id/6b1aa33507f2e472.json" TargetMode="External" /><Relationship Id="rId600" Type="http://schemas.openxmlformats.org/officeDocument/2006/relationships/hyperlink" Target="https://api.twitter.com/1.1/geo/id/6b1aa33507f2e472.json" TargetMode="External" /><Relationship Id="rId601" Type="http://schemas.openxmlformats.org/officeDocument/2006/relationships/hyperlink" Target="https://api.twitter.com/1.1/geo/id/6b1aa33507f2e472.json" TargetMode="External" /><Relationship Id="rId602" Type="http://schemas.openxmlformats.org/officeDocument/2006/relationships/hyperlink" Target="https://api.twitter.com/1.1/geo/id/6b1aa33507f2e472.json" TargetMode="External" /><Relationship Id="rId603" Type="http://schemas.openxmlformats.org/officeDocument/2006/relationships/hyperlink" Target="https://api.twitter.com/1.1/geo/id/d9b1a8780fc61ff7.json" TargetMode="External" /><Relationship Id="rId604" Type="http://schemas.openxmlformats.org/officeDocument/2006/relationships/hyperlink" Target="https://api.twitter.com/1.1/geo/id/d9b1a8780fc61ff7.json" TargetMode="External" /><Relationship Id="rId605" Type="http://schemas.openxmlformats.org/officeDocument/2006/relationships/hyperlink" Target="https://api.twitter.com/1.1/geo/id/d9b1a8780fc61ff7.json" TargetMode="External" /><Relationship Id="rId606" Type="http://schemas.openxmlformats.org/officeDocument/2006/relationships/hyperlink" Target="https://api.twitter.com/1.1/geo/id/d9b1a8780fc61ff7.json" TargetMode="External" /><Relationship Id="rId607" Type="http://schemas.openxmlformats.org/officeDocument/2006/relationships/hyperlink" Target="https://api.twitter.com/1.1/geo/id/d9b1a8780fc61ff7.json" TargetMode="External" /><Relationship Id="rId608" Type="http://schemas.openxmlformats.org/officeDocument/2006/relationships/hyperlink" Target="https://api.twitter.com/1.1/geo/id/d9b1a8780fc61ff7.json" TargetMode="External" /><Relationship Id="rId609" Type="http://schemas.openxmlformats.org/officeDocument/2006/relationships/hyperlink" Target="https://api.twitter.com/1.1/geo/id/d9b1a8780fc61ff7.json" TargetMode="External" /><Relationship Id="rId610" Type="http://schemas.openxmlformats.org/officeDocument/2006/relationships/hyperlink" Target="https://api.twitter.com/1.1/geo/id/d9b1a8780fc61ff7.json" TargetMode="External" /><Relationship Id="rId611" Type="http://schemas.openxmlformats.org/officeDocument/2006/relationships/hyperlink" Target="https://api.twitter.com/1.1/geo/id/d9b1a8780fc61ff7.json" TargetMode="External" /><Relationship Id="rId612" Type="http://schemas.openxmlformats.org/officeDocument/2006/relationships/hyperlink" Target="https://api.twitter.com/1.1/geo/id/d9b1a8780fc61ff7.json" TargetMode="External" /><Relationship Id="rId613" Type="http://schemas.openxmlformats.org/officeDocument/2006/relationships/hyperlink" Target="https://api.twitter.com/1.1/geo/id/d9b1a8780fc61ff7.json" TargetMode="External" /><Relationship Id="rId614" Type="http://schemas.openxmlformats.org/officeDocument/2006/relationships/hyperlink" Target="https://api.twitter.com/1.1/geo/id/d9b1a8780fc61ff7.json" TargetMode="External" /><Relationship Id="rId615" Type="http://schemas.openxmlformats.org/officeDocument/2006/relationships/hyperlink" Target="https://api.twitter.com/1.1/geo/id/d9b1a8780fc61ff7.json" TargetMode="External" /><Relationship Id="rId616" Type="http://schemas.openxmlformats.org/officeDocument/2006/relationships/hyperlink" Target="https://api.twitter.com/1.1/geo/id/d9b1a8780fc61ff7.json" TargetMode="External" /><Relationship Id="rId617" Type="http://schemas.openxmlformats.org/officeDocument/2006/relationships/hyperlink" Target="https://api.twitter.com/1.1/geo/id/d9b1a8780fc61ff7.json" TargetMode="External" /><Relationship Id="rId618" Type="http://schemas.openxmlformats.org/officeDocument/2006/relationships/hyperlink" Target="https://api.twitter.com/1.1/geo/id/d9b1a8780fc61ff7.json" TargetMode="External" /><Relationship Id="rId619" Type="http://schemas.openxmlformats.org/officeDocument/2006/relationships/hyperlink" Target="https://api.twitter.com/1.1/geo/id/d9b1a8780fc61ff7.json" TargetMode="External" /><Relationship Id="rId620" Type="http://schemas.openxmlformats.org/officeDocument/2006/relationships/hyperlink" Target="https://api.twitter.com/1.1/geo/id/d9b1a8780fc61ff7.json" TargetMode="External" /><Relationship Id="rId621" Type="http://schemas.openxmlformats.org/officeDocument/2006/relationships/hyperlink" Target="https://api.twitter.com/1.1/geo/id/d9b1a8780fc61ff7.json" TargetMode="External" /><Relationship Id="rId622" Type="http://schemas.openxmlformats.org/officeDocument/2006/relationships/hyperlink" Target="https://api.twitter.com/1.1/geo/id/d9b1a8780fc61ff7.json" TargetMode="External" /><Relationship Id="rId623" Type="http://schemas.openxmlformats.org/officeDocument/2006/relationships/hyperlink" Target="https://api.twitter.com/1.1/geo/id/d9b1a8780fc61ff7.json" TargetMode="External" /><Relationship Id="rId624" Type="http://schemas.openxmlformats.org/officeDocument/2006/relationships/hyperlink" Target="https://api.twitter.com/1.1/geo/id/d9b1a8780fc61ff7.json" TargetMode="External" /><Relationship Id="rId625" Type="http://schemas.openxmlformats.org/officeDocument/2006/relationships/hyperlink" Target="https://api.twitter.com/1.1/geo/id/d9b1a8780fc61ff7.json" TargetMode="External" /><Relationship Id="rId626" Type="http://schemas.openxmlformats.org/officeDocument/2006/relationships/hyperlink" Target="https://api.twitter.com/1.1/geo/id/d9b1a8780fc61ff7.json" TargetMode="External" /><Relationship Id="rId627" Type="http://schemas.openxmlformats.org/officeDocument/2006/relationships/hyperlink" Target="https://api.twitter.com/1.1/geo/id/d9b1a8780fc61ff7.json" TargetMode="External" /><Relationship Id="rId628" Type="http://schemas.openxmlformats.org/officeDocument/2006/relationships/hyperlink" Target="https://api.twitter.com/1.1/geo/id/d9b1a8780fc61ff7.json" TargetMode="External" /><Relationship Id="rId629" Type="http://schemas.openxmlformats.org/officeDocument/2006/relationships/hyperlink" Target="https://api.twitter.com/1.1/geo/id/d9b1a8780fc61ff7.json" TargetMode="External" /><Relationship Id="rId630" Type="http://schemas.openxmlformats.org/officeDocument/2006/relationships/hyperlink" Target="https://api.twitter.com/1.1/geo/id/d9b1a8780fc61ff7.json" TargetMode="External" /><Relationship Id="rId631" Type="http://schemas.openxmlformats.org/officeDocument/2006/relationships/hyperlink" Target="https://api.twitter.com/1.1/geo/id/d9b1a8780fc61ff7.json" TargetMode="External" /><Relationship Id="rId632" Type="http://schemas.openxmlformats.org/officeDocument/2006/relationships/hyperlink" Target="https://api.twitter.com/1.1/geo/id/d9b1a8780fc61ff7.json" TargetMode="External" /><Relationship Id="rId633" Type="http://schemas.openxmlformats.org/officeDocument/2006/relationships/hyperlink" Target="https://api.twitter.com/1.1/geo/id/095534ad3107e0e6.json" TargetMode="External" /><Relationship Id="rId634" Type="http://schemas.openxmlformats.org/officeDocument/2006/relationships/hyperlink" Target="https://api.twitter.com/1.1/geo/id/095534ad3107e0e6.json" TargetMode="External" /><Relationship Id="rId635" Type="http://schemas.openxmlformats.org/officeDocument/2006/relationships/hyperlink" Target="https://api.twitter.com/1.1/geo/id/6ffcf3b0b904bbcb.json" TargetMode="External" /><Relationship Id="rId636" Type="http://schemas.openxmlformats.org/officeDocument/2006/relationships/comments" Target="../comments1.xml" /><Relationship Id="rId637" Type="http://schemas.openxmlformats.org/officeDocument/2006/relationships/vmlDrawing" Target="../drawings/vmlDrawing1.vml" /><Relationship Id="rId638" Type="http://schemas.openxmlformats.org/officeDocument/2006/relationships/table" Target="../tables/table1.xml" /><Relationship Id="rId6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UiDs7fyV0" TargetMode="External" /><Relationship Id="rId2" Type="http://schemas.openxmlformats.org/officeDocument/2006/relationships/hyperlink" Target="http://t.co/Qa4pw3VUXO" TargetMode="External" /><Relationship Id="rId3" Type="http://schemas.openxmlformats.org/officeDocument/2006/relationships/hyperlink" Target="https://t.co/uEscHAHpKu" TargetMode="External" /><Relationship Id="rId4" Type="http://schemas.openxmlformats.org/officeDocument/2006/relationships/hyperlink" Target="https://t.co/96xlVBgIIs" TargetMode="External" /><Relationship Id="rId5" Type="http://schemas.openxmlformats.org/officeDocument/2006/relationships/hyperlink" Target="https://t.co/P6aAOstDQH" TargetMode="External" /><Relationship Id="rId6" Type="http://schemas.openxmlformats.org/officeDocument/2006/relationships/hyperlink" Target="https://t.co/N0IzVZAmGs" TargetMode="External" /><Relationship Id="rId7" Type="http://schemas.openxmlformats.org/officeDocument/2006/relationships/hyperlink" Target="https://t.co/occpWS6Xjv" TargetMode="External" /><Relationship Id="rId8" Type="http://schemas.openxmlformats.org/officeDocument/2006/relationships/hyperlink" Target="https://t.co/6UiDs6XY3s" TargetMode="External" /><Relationship Id="rId9" Type="http://schemas.openxmlformats.org/officeDocument/2006/relationships/hyperlink" Target="https://t.co/mNVhYwh465" TargetMode="External" /><Relationship Id="rId10" Type="http://schemas.openxmlformats.org/officeDocument/2006/relationships/hyperlink" Target="https://t.co/j9WWFPtZeP" TargetMode="External" /><Relationship Id="rId11" Type="http://schemas.openxmlformats.org/officeDocument/2006/relationships/hyperlink" Target="https://t.co/h6LzJVfIIC" TargetMode="External" /><Relationship Id="rId12" Type="http://schemas.openxmlformats.org/officeDocument/2006/relationships/hyperlink" Target="https://t.co/5sopy0U1zA" TargetMode="External" /><Relationship Id="rId13" Type="http://schemas.openxmlformats.org/officeDocument/2006/relationships/hyperlink" Target="https://t.co/fgHMaTIPbB" TargetMode="External" /><Relationship Id="rId14" Type="http://schemas.openxmlformats.org/officeDocument/2006/relationships/hyperlink" Target="https://t.co/rK8uEDi2AE" TargetMode="External" /><Relationship Id="rId15" Type="http://schemas.openxmlformats.org/officeDocument/2006/relationships/hyperlink" Target="https://t.co/z08jPcukUD" TargetMode="External" /><Relationship Id="rId16" Type="http://schemas.openxmlformats.org/officeDocument/2006/relationships/hyperlink" Target="https://t.co/0UpT63atWt" TargetMode="External" /><Relationship Id="rId17" Type="http://schemas.openxmlformats.org/officeDocument/2006/relationships/hyperlink" Target="https://t.co/5mMdK3BnyC" TargetMode="External" /><Relationship Id="rId18" Type="http://schemas.openxmlformats.org/officeDocument/2006/relationships/hyperlink" Target="http://t.co/zjMUAMCINw" TargetMode="External" /><Relationship Id="rId19" Type="http://schemas.openxmlformats.org/officeDocument/2006/relationships/hyperlink" Target="http://t.co/noHpk2mu0n" TargetMode="External" /><Relationship Id="rId20" Type="http://schemas.openxmlformats.org/officeDocument/2006/relationships/hyperlink" Target="https://t.co/NThNvarswJ" TargetMode="External" /><Relationship Id="rId21" Type="http://schemas.openxmlformats.org/officeDocument/2006/relationships/hyperlink" Target="https://t.co/PK8EFg2VIe" TargetMode="External" /><Relationship Id="rId22" Type="http://schemas.openxmlformats.org/officeDocument/2006/relationships/hyperlink" Target="https://t.co/XINLmtnEyk" TargetMode="External" /><Relationship Id="rId23" Type="http://schemas.openxmlformats.org/officeDocument/2006/relationships/hyperlink" Target="https://t.co/qRRxq2kvPf" TargetMode="External" /><Relationship Id="rId24" Type="http://schemas.openxmlformats.org/officeDocument/2006/relationships/hyperlink" Target="https://t.co/8uTaJ8PQfe" TargetMode="External" /><Relationship Id="rId25" Type="http://schemas.openxmlformats.org/officeDocument/2006/relationships/hyperlink" Target="https://t.co/PxTPtZZfo4" TargetMode="External" /><Relationship Id="rId26" Type="http://schemas.openxmlformats.org/officeDocument/2006/relationships/hyperlink" Target="https://t.co/sgHefLaqAi" TargetMode="External" /><Relationship Id="rId27" Type="http://schemas.openxmlformats.org/officeDocument/2006/relationships/hyperlink" Target="https://t.co/rLYBIgqQeo" TargetMode="External" /><Relationship Id="rId28" Type="http://schemas.openxmlformats.org/officeDocument/2006/relationships/hyperlink" Target="https://t.co/sgHefLaqAi" TargetMode="External" /><Relationship Id="rId29" Type="http://schemas.openxmlformats.org/officeDocument/2006/relationships/hyperlink" Target="https://t.co/krq8jPRNUt" TargetMode="External" /><Relationship Id="rId30" Type="http://schemas.openxmlformats.org/officeDocument/2006/relationships/hyperlink" Target="https://t.co/wp0Qy4Wq2i" TargetMode="External" /><Relationship Id="rId31" Type="http://schemas.openxmlformats.org/officeDocument/2006/relationships/hyperlink" Target="https://t.co/GBW6LZFqwn" TargetMode="External" /><Relationship Id="rId32" Type="http://schemas.openxmlformats.org/officeDocument/2006/relationships/hyperlink" Target="https://t.co/47ZLd8Jw6F" TargetMode="External" /><Relationship Id="rId33" Type="http://schemas.openxmlformats.org/officeDocument/2006/relationships/hyperlink" Target="https://t.co/9HZCsXHHrw" TargetMode="External" /><Relationship Id="rId34" Type="http://schemas.openxmlformats.org/officeDocument/2006/relationships/hyperlink" Target="https://t.co/bfXTRxw5lg" TargetMode="External" /><Relationship Id="rId35" Type="http://schemas.openxmlformats.org/officeDocument/2006/relationships/hyperlink" Target="https://t.co/zFOPMGsM19" TargetMode="External" /><Relationship Id="rId36" Type="http://schemas.openxmlformats.org/officeDocument/2006/relationships/hyperlink" Target="https://t.co/KgDnipQ1sT" TargetMode="External" /><Relationship Id="rId37" Type="http://schemas.openxmlformats.org/officeDocument/2006/relationships/hyperlink" Target="https://t.co/m12w37qTUC" TargetMode="External" /><Relationship Id="rId38" Type="http://schemas.openxmlformats.org/officeDocument/2006/relationships/hyperlink" Target="https://t.co/23dBBtX2sT" TargetMode="External" /><Relationship Id="rId39" Type="http://schemas.openxmlformats.org/officeDocument/2006/relationships/hyperlink" Target="https://t.co/eFQOM0A6rI" TargetMode="External" /><Relationship Id="rId40" Type="http://schemas.openxmlformats.org/officeDocument/2006/relationships/hyperlink" Target="http://t.co/0ZIUqx2gAU" TargetMode="External" /><Relationship Id="rId41" Type="http://schemas.openxmlformats.org/officeDocument/2006/relationships/hyperlink" Target="https://t.co/OiL2dGsH5S" TargetMode="External" /><Relationship Id="rId42" Type="http://schemas.openxmlformats.org/officeDocument/2006/relationships/hyperlink" Target="http://t.co/RhUxylstfQ" TargetMode="External" /><Relationship Id="rId43" Type="http://schemas.openxmlformats.org/officeDocument/2006/relationships/hyperlink" Target="https://t.co/GolFobgR60" TargetMode="External" /><Relationship Id="rId44" Type="http://schemas.openxmlformats.org/officeDocument/2006/relationships/hyperlink" Target="http://t.co/E7wyArwgvp" TargetMode="External" /><Relationship Id="rId45" Type="http://schemas.openxmlformats.org/officeDocument/2006/relationships/hyperlink" Target="https://t.co/eok6h2rzTv" TargetMode="External" /><Relationship Id="rId46" Type="http://schemas.openxmlformats.org/officeDocument/2006/relationships/hyperlink" Target="https://t.co/0KG5u8ucY3" TargetMode="External" /><Relationship Id="rId47" Type="http://schemas.openxmlformats.org/officeDocument/2006/relationships/hyperlink" Target="https://t.co/UwWXUmOfuo" TargetMode="External" /><Relationship Id="rId48" Type="http://schemas.openxmlformats.org/officeDocument/2006/relationships/hyperlink" Target="https://t.co/X5zH8QICEH" TargetMode="External" /><Relationship Id="rId49" Type="http://schemas.openxmlformats.org/officeDocument/2006/relationships/hyperlink" Target="https://t.co/mtVh0Gfh0s" TargetMode="External" /><Relationship Id="rId50" Type="http://schemas.openxmlformats.org/officeDocument/2006/relationships/hyperlink" Target="http://t.co/oY4I6ApMc8" TargetMode="External" /><Relationship Id="rId51" Type="http://schemas.openxmlformats.org/officeDocument/2006/relationships/hyperlink" Target="https://t.co/SrY9Q4Kv8F" TargetMode="External" /><Relationship Id="rId52" Type="http://schemas.openxmlformats.org/officeDocument/2006/relationships/hyperlink" Target="https://t.co/bTAdJqdBez" TargetMode="External" /><Relationship Id="rId53" Type="http://schemas.openxmlformats.org/officeDocument/2006/relationships/hyperlink" Target="https://t.co/SZTlXF5K8R" TargetMode="External" /><Relationship Id="rId54" Type="http://schemas.openxmlformats.org/officeDocument/2006/relationships/hyperlink" Target="https://t.co/pfVV8DbA2m" TargetMode="External" /><Relationship Id="rId55" Type="http://schemas.openxmlformats.org/officeDocument/2006/relationships/hyperlink" Target="https://t.co/oUDmwcv4sy" TargetMode="External" /><Relationship Id="rId56" Type="http://schemas.openxmlformats.org/officeDocument/2006/relationships/hyperlink" Target="https://t.co/FvVUwov6af" TargetMode="External" /><Relationship Id="rId57" Type="http://schemas.openxmlformats.org/officeDocument/2006/relationships/hyperlink" Target="https://t.co/tzVoqfpRG2" TargetMode="External" /><Relationship Id="rId58" Type="http://schemas.openxmlformats.org/officeDocument/2006/relationships/hyperlink" Target="https://t.co/YWxYPqlO4J" TargetMode="External" /><Relationship Id="rId59" Type="http://schemas.openxmlformats.org/officeDocument/2006/relationships/hyperlink" Target="http://t.co/E8QBN3UX49" TargetMode="External" /><Relationship Id="rId60" Type="http://schemas.openxmlformats.org/officeDocument/2006/relationships/hyperlink" Target="https://t.co/AVOFNckCpU" TargetMode="External" /><Relationship Id="rId61" Type="http://schemas.openxmlformats.org/officeDocument/2006/relationships/hyperlink" Target="https://t.co/PNjdKb7f3K" TargetMode="External" /><Relationship Id="rId62" Type="http://schemas.openxmlformats.org/officeDocument/2006/relationships/hyperlink" Target="https://t.co/3dWLyNLsjG" TargetMode="External" /><Relationship Id="rId63" Type="http://schemas.openxmlformats.org/officeDocument/2006/relationships/hyperlink" Target="https://t.co/OZHmfCk3SE" TargetMode="External" /><Relationship Id="rId64" Type="http://schemas.openxmlformats.org/officeDocument/2006/relationships/hyperlink" Target="https://t.co/pDND6dI67O" TargetMode="External" /><Relationship Id="rId65" Type="http://schemas.openxmlformats.org/officeDocument/2006/relationships/hyperlink" Target="https://t.co/kkMclWaOOv" TargetMode="External" /><Relationship Id="rId66" Type="http://schemas.openxmlformats.org/officeDocument/2006/relationships/hyperlink" Target="https://t.co/zNnk6mvHlC" TargetMode="External" /><Relationship Id="rId67" Type="http://schemas.openxmlformats.org/officeDocument/2006/relationships/hyperlink" Target="http://t.co/S31gBnQJKZ" TargetMode="External" /><Relationship Id="rId68" Type="http://schemas.openxmlformats.org/officeDocument/2006/relationships/hyperlink" Target="https://t.co/Vk8gpu5jq3" TargetMode="External" /><Relationship Id="rId69" Type="http://schemas.openxmlformats.org/officeDocument/2006/relationships/hyperlink" Target="https://t.co/AnQvN2p8aX" TargetMode="External" /><Relationship Id="rId70" Type="http://schemas.openxmlformats.org/officeDocument/2006/relationships/hyperlink" Target="https://t.co/Mqe0GTeYDz" TargetMode="External" /><Relationship Id="rId71" Type="http://schemas.openxmlformats.org/officeDocument/2006/relationships/hyperlink" Target="https://t.co/WabHA6mckg" TargetMode="External" /><Relationship Id="rId72" Type="http://schemas.openxmlformats.org/officeDocument/2006/relationships/hyperlink" Target="https://t.co/jPuXaiJelH" TargetMode="External" /><Relationship Id="rId73" Type="http://schemas.openxmlformats.org/officeDocument/2006/relationships/hyperlink" Target="https://t.co/dTutKQIhnt" TargetMode="External" /><Relationship Id="rId74" Type="http://schemas.openxmlformats.org/officeDocument/2006/relationships/hyperlink" Target="https://t.co/FC4G3p7JuI" TargetMode="External" /><Relationship Id="rId75" Type="http://schemas.openxmlformats.org/officeDocument/2006/relationships/hyperlink" Target="https://t.co/OZHmfCk3SE" TargetMode="External" /><Relationship Id="rId76" Type="http://schemas.openxmlformats.org/officeDocument/2006/relationships/hyperlink" Target="http://t.co/Q6GLUoLUtE" TargetMode="External" /><Relationship Id="rId77" Type="http://schemas.openxmlformats.org/officeDocument/2006/relationships/hyperlink" Target="https://t.co/JjZxAQAL1F" TargetMode="External" /><Relationship Id="rId78" Type="http://schemas.openxmlformats.org/officeDocument/2006/relationships/hyperlink" Target="https://t.co/8xm3atPGJB" TargetMode="External" /><Relationship Id="rId79" Type="http://schemas.openxmlformats.org/officeDocument/2006/relationships/hyperlink" Target="https://t.co/udmnyQRE8W" TargetMode="External" /><Relationship Id="rId80" Type="http://schemas.openxmlformats.org/officeDocument/2006/relationships/hyperlink" Target="https://t.co/bbuf0Dtdvu" TargetMode="External" /><Relationship Id="rId81" Type="http://schemas.openxmlformats.org/officeDocument/2006/relationships/hyperlink" Target="https://t.co/tuvpKs7Q3C" TargetMode="External" /><Relationship Id="rId82" Type="http://schemas.openxmlformats.org/officeDocument/2006/relationships/hyperlink" Target="https://t.co/vWBno8mc4F" TargetMode="External" /><Relationship Id="rId83" Type="http://schemas.openxmlformats.org/officeDocument/2006/relationships/hyperlink" Target="https://t.co/aBuDGgFEf2" TargetMode="External" /><Relationship Id="rId84" Type="http://schemas.openxmlformats.org/officeDocument/2006/relationships/hyperlink" Target="https://t.co/bZK4UfvJ1E" TargetMode="External" /><Relationship Id="rId85" Type="http://schemas.openxmlformats.org/officeDocument/2006/relationships/hyperlink" Target="https://t.co/RkZFAlOIOE" TargetMode="External" /><Relationship Id="rId86" Type="http://schemas.openxmlformats.org/officeDocument/2006/relationships/hyperlink" Target="https://t.co/uCX8SYEn3z" TargetMode="External" /><Relationship Id="rId87" Type="http://schemas.openxmlformats.org/officeDocument/2006/relationships/hyperlink" Target="https://t.co/EQUW0TKQ1q" TargetMode="External" /><Relationship Id="rId88" Type="http://schemas.openxmlformats.org/officeDocument/2006/relationships/hyperlink" Target="http://t.co/X1s40eTq9M" TargetMode="External" /><Relationship Id="rId89" Type="http://schemas.openxmlformats.org/officeDocument/2006/relationships/hyperlink" Target="https://t.co/7aDSifzNZh" TargetMode="External" /><Relationship Id="rId90" Type="http://schemas.openxmlformats.org/officeDocument/2006/relationships/hyperlink" Target="http://t.co/61x2DocYfN" TargetMode="External" /><Relationship Id="rId91" Type="http://schemas.openxmlformats.org/officeDocument/2006/relationships/hyperlink" Target="https://t.co/jR955Friq7" TargetMode="External" /><Relationship Id="rId92" Type="http://schemas.openxmlformats.org/officeDocument/2006/relationships/hyperlink" Target="http://t.co/s1gd9zjUs1" TargetMode="External" /><Relationship Id="rId93" Type="http://schemas.openxmlformats.org/officeDocument/2006/relationships/hyperlink" Target="https://t.co/HBXrTmXcgq" TargetMode="External" /><Relationship Id="rId94" Type="http://schemas.openxmlformats.org/officeDocument/2006/relationships/hyperlink" Target="https://t.co/EncjaBFNKG" TargetMode="External" /><Relationship Id="rId95" Type="http://schemas.openxmlformats.org/officeDocument/2006/relationships/hyperlink" Target="http://t.co/8GKo4bHYkv" TargetMode="External" /><Relationship Id="rId96" Type="http://schemas.openxmlformats.org/officeDocument/2006/relationships/hyperlink" Target="https://t.co/GrcBqQ5kEH" TargetMode="External" /><Relationship Id="rId97" Type="http://schemas.openxmlformats.org/officeDocument/2006/relationships/hyperlink" Target="http://t.co/nKiL3gnFZm" TargetMode="External" /><Relationship Id="rId98" Type="http://schemas.openxmlformats.org/officeDocument/2006/relationships/hyperlink" Target="https://t.co/xOECW2UUOu" TargetMode="External" /><Relationship Id="rId99" Type="http://schemas.openxmlformats.org/officeDocument/2006/relationships/hyperlink" Target="https://t.co/UvK9vrKFFu" TargetMode="External" /><Relationship Id="rId100" Type="http://schemas.openxmlformats.org/officeDocument/2006/relationships/hyperlink" Target="http://t.co/7biHwvTM4Z" TargetMode="External" /><Relationship Id="rId101" Type="http://schemas.openxmlformats.org/officeDocument/2006/relationships/hyperlink" Target="https://t.co/LGkMlOgclq" TargetMode="External" /><Relationship Id="rId102" Type="http://schemas.openxmlformats.org/officeDocument/2006/relationships/hyperlink" Target="http://t.co/Z3JOKIYzYa" TargetMode="External" /><Relationship Id="rId103" Type="http://schemas.openxmlformats.org/officeDocument/2006/relationships/hyperlink" Target="https://t.co/aLFakiacvX" TargetMode="External" /><Relationship Id="rId104" Type="http://schemas.openxmlformats.org/officeDocument/2006/relationships/hyperlink" Target="https://t.co/btTPaZB2Jg" TargetMode="External" /><Relationship Id="rId105" Type="http://schemas.openxmlformats.org/officeDocument/2006/relationships/hyperlink" Target="https://t.co/feY3AjwTAf" TargetMode="External" /><Relationship Id="rId106" Type="http://schemas.openxmlformats.org/officeDocument/2006/relationships/hyperlink" Target="http://t.co/WFHtgRtfeW" TargetMode="External" /><Relationship Id="rId107" Type="http://schemas.openxmlformats.org/officeDocument/2006/relationships/hyperlink" Target="https://t.co/WFHtgRtfeW" TargetMode="External" /><Relationship Id="rId108" Type="http://schemas.openxmlformats.org/officeDocument/2006/relationships/hyperlink" Target="https://t.co/UQns4kfZlB" TargetMode="External" /><Relationship Id="rId109" Type="http://schemas.openxmlformats.org/officeDocument/2006/relationships/hyperlink" Target="https://t.co/LP5QropCVW" TargetMode="External" /><Relationship Id="rId110" Type="http://schemas.openxmlformats.org/officeDocument/2006/relationships/hyperlink" Target="https://t.co/b7SsDNDOHf" TargetMode="External" /><Relationship Id="rId111" Type="http://schemas.openxmlformats.org/officeDocument/2006/relationships/hyperlink" Target="https://t.co/CfK9IiGJtw" TargetMode="External" /><Relationship Id="rId112" Type="http://schemas.openxmlformats.org/officeDocument/2006/relationships/hyperlink" Target="http://t.co/fs6fyN1zir" TargetMode="External" /><Relationship Id="rId113" Type="http://schemas.openxmlformats.org/officeDocument/2006/relationships/hyperlink" Target="https://t.co/5Cfpv6tGvv" TargetMode="External" /><Relationship Id="rId114" Type="http://schemas.openxmlformats.org/officeDocument/2006/relationships/hyperlink" Target="https://t.co/Oaeqp32FDf" TargetMode="External" /><Relationship Id="rId115" Type="http://schemas.openxmlformats.org/officeDocument/2006/relationships/hyperlink" Target="https://t.co/HzzyXa0AWS" TargetMode="External" /><Relationship Id="rId116" Type="http://schemas.openxmlformats.org/officeDocument/2006/relationships/hyperlink" Target="https://t.co/F3fLcfn45H" TargetMode="External" /><Relationship Id="rId117" Type="http://schemas.openxmlformats.org/officeDocument/2006/relationships/hyperlink" Target="https://t.co/ArVLTqLga2" TargetMode="External" /><Relationship Id="rId118" Type="http://schemas.openxmlformats.org/officeDocument/2006/relationships/hyperlink" Target="https://t.co/WNLZZUJTm0" TargetMode="External" /><Relationship Id="rId119" Type="http://schemas.openxmlformats.org/officeDocument/2006/relationships/hyperlink" Target="https://t.co/Iu7bRmryfc" TargetMode="External" /><Relationship Id="rId120" Type="http://schemas.openxmlformats.org/officeDocument/2006/relationships/hyperlink" Target="http://t.co/DLqckXlwMQ" TargetMode="External" /><Relationship Id="rId121" Type="http://schemas.openxmlformats.org/officeDocument/2006/relationships/hyperlink" Target="http://t.co/arsPeQNSnf" TargetMode="External" /><Relationship Id="rId122" Type="http://schemas.openxmlformats.org/officeDocument/2006/relationships/hyperlink" Target="https://t.co/5ZfTi4GeP5" TargetMode="External" /><Relationship Id="rId123" Type="http://schemas.openxmlformats.org/officeDocument/2006/relationships/hyperlink" Target="https://t.co/SQSmPlJKaJ" TargetMode="External" /><Relationship Id="rId124" Type="http://schemas.openxmlformats.org/officeDocument/2006/relationships/hyperlink" Target="https://pbs.twimg.com/profile_banners/16456876/1478710910" TargetMode="External" /><Relationship Id="rId125" Type="http://schemas.openxmlformats.org/officeDocument/2006/relationships/hyperlink" Target="https://pbs.twimg.com/profile_banners/62275749/1517249680" TargetMode="External" /><Relationship Id="rId126" Type="http://schemas.openxmlformats.org/officeDocument/2006/relationships/hyperlink" Target="https://pbs.twimg.com/profile_banners/14458280/1536174202" TargetMode="External" /><Relationship Id="rId127" Type="http://schemas.openxmlformats.org/officeDocument/2006/relationships/hyperlink" Target="https://pbs.twimg.com/profile_banners/47234940/1550709147" TargetMode="External" /><Relationship Id="rId128" Type="http://schemas.openxmlformats.org/officeDocument/2006/relationships/hyperlink" Target="https://pbs.twimg.com/profile_banners/15366620/1496095753" TargetMode="External" /><Relationship Id="rId129" Type="http://schemas.openxmlformats.org/officeDocument/2006/relationships/hyperlink" Target="https://pbs.twimg.com/profile_banners/1094786174370091008/1552787289" TargetMode="External" /><Relationship Id="rId130" Type="http://schemas.openxmlformats.org/officeDocument/2006/relationships/hyperlink" Target="https://pbs.twimg.com/profile_banners/871633343409864704/1496665658" TargetMode="External" /><Relationship Id="rId131" Type="http://schemas.openxmlformats.org/officeDocument/2006/relationships/hyperlink" Target="https://pbs.twimg.com/profile_banners/405116355/1554212529" TargetMode="External" /><Relationship Id="rId132" Type="http://schemas.openxmlformats.org/officeDocument/2006/relationships/hyperlink" Target="https://pbs.twimg.com/profile_banners/2394757158/1528774131" TargetMode="External" /><Relationship Id="rId133" Type="http://schemas.openxmlformats.org/officeDocument/2006/relationships/hyperlink" Target="https://pbs.twimg.com/profile_banners/2504132706/1479633886" TargetMode="External" /><Relationship Id="rId134" Type="http://schemas.openxmlformats.org/officeDocument/2006/relationships/hyperlink" Target="https://pbs.twimg.com/profile_banners/54977849/1531721781" TargetMode="External" /><Relationship Id="rId135" Type="http://schemas.openxmlformats.org/officeDocument/2006/relationships/hyperlink" Target="https://pbs.twimg.com/profile_banners/24212627/1504668451" TargetMode="External" /><Relationship Id="rId136" Type="http://schemas.openxmlformats.org/officeDocument/2006/relationships/hyperlink" Target="https://pbs.twimg.com/profile_banners/2467929380/1529511638" TargetMode="External" /><Relationship Id="rId137" Type="http://schemas.openxmlformats.org/officeDocument/2006/relationships/hyperlink" Target="https://pbs.twimg.com/profile_banners/3917981907/1462268416" TargetMode="External" /><Relationship Id="rId138" Type="http://schemas.openxmlformats.org/officeDocument/2006/relationships/hyperlink" Target="https://pbs.twimg.com/profile_banners/371902119/1462257887" TargetMode="External" /><Relationship Id="rId139" Type="http://schemas.openxmlformats.org/officeDocument/2006/relationships/hyperlink" Target="https://pbs.twimg.com/profile_banners/15368407/1518218568" TargetMode="External" /><Relationship Id="rId140" Type="http://schemas.openxmlformats.org/officeDocument/2006/relationships/hyperlink" Target="https://pbs.twimg.com/profile_banners/14763855/1472137131" TargetMode="External" /><Relationship Id="rId141" Type="http://schemas.openxmlformats.org/officeDocument/2006/relationships/hyperlink" Target="https://pbs.twimg.com/profile_banners/2649978313/1543041149" TargetMode="External" /><Relationship Id="rId142" Type="http://schemas.openxmlformats.org/officeDocument/2006/relationships/hyperlink" Target="https://pbs.twimg.com/profile_banners/2281568774/1545021611" TargetMode="External" /><Relationship Id="rId143" Type="http://schemas.openxmlformats.org/officeDocument/2006/relationships/hyperlink" Target="https://pbs.twimg.com/profile_banners/487618113/1442591779" TargetMode="External" /><Relationship Id="rId144" Type="http://schemas.openxmlformats.org/officeDocument/2006/relationships/hyperlink" Target="https://pbs.twimg.com/profile_banners/3988196303/1547598774" TargetMode="External" /><Relationship Id="rId145" Type="http://schemas.openxmlformats.org/officeDocument/2006/relationships/hyperlink" Target="https://pbs.twimg.com/profile_banners/221778522/1546652344" TargetMode="External" /><Relationship Id="rId146" Type="http://schemas.openxmlformats.org/officeDocument/2006/relationships/hyperlink" Target="https://pbs.twimg.com/profile_banners/3979221503/1450544070" TargetMode="External" /><Relationship Id="rId147" Type="http://schemas.openxmlformats.org/officeDocument/2006/relationships/hyperlink" Target="https://pbs.twimg.com/profile_banners/4321069097/1450363937" TargetMode="External" /><Relationship Id="rId148" Type="http://schemas.openxmlformats.org/officeDocument/2006/relationships/hyperlink" Target="https://pbs.twimg.com/profile_banners/4538512216/1450553091" TargetMode="External" /><Relationship Id="rId149" Type="http://schemas.openxmlformats.org/officeDocument/2006/relationships/hyperlink" Target="https://pbs.twimg.com/profile_banners/411845007/1397775217" TargetMode="External" /><Relationship Id="rId150" Type="http://schemas.openxmlformats.org/officeDocument/2006/relationships/hyperlink" Target="https://pbs.twimg.com/profile_banners/20471246/1427111812" TargetMode="External" /><Relationship Id="rId151" Type="http://schemas.openxmlformats.org/officeDocument/2006/relationships/hyperlink" Target="https://pbs.twimg.com/profile_banners/3067808998/1462268397" TargetMode="External" /><Relationship Id="rId152" Type="http://schemas.openxmlformats.org/officeDocument/2006/relationships/hyperlink" Target="https://pbs.twimg.com/profile_banners/991005980833050625/1525112903" TargetMode="External" /><Relationship Id="rId153" Type="http://schemas.openxmlformats.org/officeDocument/2006/relationships/hyperlink" Target="https://pbs.twimg.com/profile_banners/478878156/1529649392" TargetMode="External" /><Relationship Id="rId154" Type="http://schemas.openxmlformats.org/officeDocument/2006/relationships/hyperlink" Target="https://pbs.twimg.com/profile_banners/823020558/1462268320" TargetMode="External" /><Relationship Id="rId155" Type="http://schemas.openxmlformats.org/officeDocument/2006/relationships/hyperlink" Target="https://pbs.twimg.com/profile_banners/1093317155255390209/1550683744" TargetMode="External" /><Relationship Id="rId156" Type="http://schemas.openxmlformats.org/officeDocument/2006/relationships/hyperlink" Target="https://pbs.twimg.com/profile_banners/843966116204613632/1490068862" TargetMode="External" /><Relationship Id="rId157" Type="http://schemas.openxmlformats.org/officeDocument/2006/relationships/hyperlink" Target="https://pbs.twimg.com/profile_banners/754438227063373824/1468707391" TargetMode="External" /><Relationship Id="rId158" Type="http://schemas.openxmlformats.org/officeDocument/2006/relationships/hyperlink" Target="https://pbs.twimg.com/profile_banners/1244313356/1545077565" TargetMode="External" /><Relationship Id="rId159" Type="http://schemas.openxmlformats.org/officeDocument/2006/relationships/hyperlink" Target="https://pbs.twimg.com/profile_banners/3312710512/1552814563" TargetMode="External" /><Relationship Id="rId160" Type="http://schemas.openxmlformats.org/officeDocument/2006/relationships/hyperlink" Target="https://pbs.twimg.com/profile_banners/2607404960/1547289374" TargetMode="External" /><Relationship Id="rId161" Type="http://schemas.openxmlformats.org/officeDocument/2006/relationships/hyperlink" Target="https://pbs.twimg.com/profile_banners/4295107823/1456691921" TargetMode="External" /><Relationship Id="rId162" Type="http://schemas.openxmlformats.org/officeDocument/2006/relationships/hyperlink" Target="https://pbs.twimg.com/profile_banners/777490212096270340/1517833671" TargetMode="External" /><Relationship Id="rId163" Type="http://schemas.openxmlformats.org/officeDocument/2006/relationships/hyperlink" Target="https://pbs.twimg.com/profile_banners/265583681/1544093758" TargetMode="External" /><Relationship Id="rId164" Type="http://schemas.openxmlformats.org/officeDocument/2006/relationships/hyperlink" Target="https://pbs.twimg.com/profile_banners/71574232/1515169435" TargetMode="External" /><Relationship Id="rId165" Type="http://schemas.openxmlformats.org/officeDocument/2006/relationships/hyperlink" Target="https://pbs.twimg.com/profile_banners/949666755198189569/1553220888" TargetMode="External" /><Relationship Id="rId166" Type="http://schemas.openxmlformats.org/officeDocument/2006/relationships/hyperlink" Target="https://pbs.twimg.com/profile_banners/944287250/1553874350" TargetMode="External" /><Relationship Id="rId167" Type="http://schemas.openxmlformats.org/officeDocument/2006/relationships/hyperlink" Target="https://pbs.twimg.com/profile_banners/996838464/1399751935" TargetMode="External" /><Relationship Id="rId168" Type="http://schemas.openxmlformats.org/officeDocument/2006/relationships/hyperlink" Target="https://pbs.twimg.com/profile_banners/2813494135/1553451921" TargetMode="External" /><Relationship Id="rId169" Type="http://schemas.openxmlformats.org/officeDocument/2006/relationships/hyperlink" Target="https://pbs.twimg.com/profile_banners/213698076/1552159797" TargetMode="External" /><Relationship Id="rId170" Type="http://schemas.openxmlformats.org/officeDocument/2006/relationships/hyperlink" Target="https://pbs.twimg.com/profile_banners/2717945611/1554339143" TargetMode="External" /><Relationship Id="rId171" Type="http://schemas.openxmlformats.org/officeDocument/2006/relationships/hyperlink" Target="https://pbs.twimg.com/profile_banners/1007157456/1507613772" TargetMode="External" /><Relationship Id="rId172" Type="http://schemas.openxmlformats.org/officeDocument/2006/relationships/hyperlink" Target="https://pbs.twimg.com/profile_banners/19638600/1532352380" TargetMode="External" /><Relationship Id="rId173" Type="http://schemas.openxmlformats.org/officeDocument/2006/relationships/hyperlink" Target="https://pbs.twimg.com/profile_banners/291332154/1553635423" TargetMode="External" /><Relationship Id="rId174" Type="http://schemas.openxmlformats.org/officeDocument/2006/relationships/hyperlink" Target="https://pbs.twimg.com/profile_banners/3237327007/1543341632" TargetMode="External" /><Relationship Id="rId175" Type="http://schemas.openxmlformats.org/officeDocument/2006/relationships/hyperlink" Target="https://pbs.twimg.com/profile_banners/385121078/1529529057" TargetMode="External" /><Relationship Id="rId176" Type="http://schemas.openxmlformats.org/officeDocument/2006/relationships/hyperlink" Target="https://pbs.twimg.com/profile_banners/246124029/1526513798" TargetMode="External" /><Relationship Id="rId177" Type="http://schemas.openxmlformats.org/officeDocument/2006/relationships/hyperlink" Target="https://pbs.twimg.com/profile_banners/300222551/1541368837" TargetMode="External" /><Relationship Id="rId178" Type="http://schemas.openxmlformats.org/officeDocument/2006/relationships/hyperlink" Target="https://pbs.twimg.com/profile_banners/14247987/1476476721" TargetMode="External" /><Relationship Id="rId179" Type="http://schemas.openxmlformats.org/officeDocument/2006/relationships/hyperlink" Target="https://pbs.twimg.com/profile_banners/14336163/1548910722" TargetMode="External" /><Relationship Id="rId180" Type="http://schemas.openxmlformats.org/officeDocument/2006/relationships/hyperlink" Target="https://pbs.twimg.com/profile_banners/1100091219894362114/1551383575" TargetMode="External" /><Relationship Id="rId181" Type="http://schemas.openxmlformats.org/officeDocument/2006/relationships/hyperlink" Target="https://pbs.twimg.com/profile_banners/2191296468/1501013236" TargetMode="External" /><Relationship Id="rId182" Type="http://schemas.openxmlformats.org/officeDocument/2006/relationships/hyperlink" Target="https://pbs.twimg.com/profile_banners/2238517628/1501013669" TargetMode="External" /><Relationship Id="rId183" Type="http://schemas.openxmlformats.org/officeDocument/2006/relationships/hyperlink" Target="https://pbs.twimg.com/profile_banners/178236715/1405967575" TargetMode="External" /><Relationship Id="rId184" Type="http://schemas.openxmlformats.org/officeDocument/2006/relationships/hyperlink" Target="https://pbs.twimg.com/profile_banners/353439433/1548122020" TargetMode="External" /><Relationship Id="rId185" Type="http://schemas.openxmlformats.org/officeDocument/2006/relationships/hyperlink" Target="https://pbs.twimg.com/profile_banners/3436929017/1540987310" TargetMode="External" /><Relationship Id="rId186" Type="http://schemas.openxmlformats.org/officeDocument/2006/relationships/hyperlink" Target="https://pbs.twimg.com/profile_banners/887767958952398848/1502560798" TargetMode="External" /><Relationship Id="rId187" Type="http://schemas.openxmlformats.org/officeDocument/2006/relationships/hyperlink" Target="https://pbs.twimg.com/profile_banners/14119630/1479226623" TargetMode="External" /><Relationship Id="rId188" Type="http://schemas.openxmlformats.org/officeDocument/2006/relationships/hyperlink" Target="https://pbs.twimg.com/profile_banners/468812135/1471024359" TargetMode="External" /><Relationship Id="rId189" Type="http://schemas.openxmlformats.org/officeDocument/2006/relationships/hyperlink" Target="https://pbs.twimg.com/profile_banners/69495404/1417451629" TargetMode="External" /><Relationship Id="rId190" Type="http://schemas.openxmlformats.org/officeDocument/2006/relationships/hyperlink" Target="https://pbs.twimg.com/profile_banners/44101759/1526042848" TargetMode="External" /><Relationship Id="rId191" Type="http://schemas.openxmlformats.org/officeDocument/2006/relationships/hyperlink" Target="https://pbs.twimg.com/profile_banners/21155934/1544557318" TargetMode="External" /><Relationship Id="rId192" Type="http://schemas.openxmlformats.org/officeDocument/2006/relationships/hyperlink" Target="https://pbs.twimg.com/profile_banners/800283/1469979816" TargetMode="External" /><Relationship Id="rId193" Type="http://schemas.openxmlformats.org/officeDocument/2006/relationships/hyperlink" Target="https://pbs.twimg.com/profile_banners/28188070/1553534897" TargetMode="External" /><Relationship Id="rId194" Type="http://schemas.openxmlformats.org/officeDocument/2006/relationships/hyperlink" Target="https://pbs.twimg.com/profile_banners/54595030/1553713858" TargetMode="External" /><Relationship Id="rId195" Type="http://schemas.openxmlformats.org/officeDocument/2006/relationships/hyperlink" Target="https://pbs.twimg.com/profile_banners/40368131/1506098850" TargetMode="External" /><Relationship Id="rId196" Type="http://schemas.openxmlformats.org/officeDocument/2006/relationships/hyperlink" Target="https://pbs.twimg.com/profile_banners/216558300/1385670454" TargetMode="External" /><Relationship Id="rId197" Type="http://schemas.openxmlformats.org/officeDocument/2006/relationships/hyperlink" Target="https://pbs.twimg.com/profile_banners/633287684/1551909335" TargetMode="External" /><Relationship Id="rId198" Type="http://schemas.openxmlformats.org/officeDocument/2006/relationships/hyperlink" Target="https://pbs.twimg.com/profile_banners/25863030/1470117449" TargetMode="External" /><Relationship Id="rId199" Type="http://schemas.openxmlformats.org/officeDocument/2006/relationships/hyperlink" Target="https://pbs.twimg.com/profile_banners/9676152/1401365809" TargetMode="External" /><Relationship Id="rId200" Type="http://schemas.openxmlformats.org/officeDocument/2006/relationships/hyperlink" Target="https://pbs.twimg.com/profile_banners/21896072/1547242529" TargetMode="External" /><Relationship Id="rId201" Type="http://schemas.openxmlformats.org/officeDocument/2006/relationships/hyperlink" Target="https://pbs.twimg.com/profile_banners/1629244514/1550511096" TargetMode="External" /><Relationship Id="rId202" Type="http://schemas.openxmlformats.org/officeDocument/2006/relationships/hyperlink" Target="https://pbs.twimg.com/profile_banners/26554000/1546196763" TargetMode="External" /><Relationship Id="rId203" Type="http://schemas.openxmlformats.org/officeDocument/2006/relationships/hyperlink" Target="https://pbs.twimg.com/profile_banners/4083734428/1446313988" TargetMode="External" /><Relationship Id="rId204" Type="http://schemas.openxmlformats.org/officeDocument/2006/relationships/hyperlink" Target="https://pbs.twimg.com/profile_banners/4876039427/1536658894" TargetMode="External" /><Relationship Id="rId205" Type="http://schemas.openxmlformats.org/officeDocument/2006/relationships/hyperlink" Target="https://pbs.twimg.com/profile_banners/2154802629/1522832456" TargetMode="External" /><Relationship Id="rId206" Type="http://schemas.openxmlformats.org/officeDocument/2006/relationships/hyperlink" Target="https://pbs.twimg.com/profile_banners/369627599/1496051898" TargetMode="External" /><Relationship Id="rId207" Type="http://schemas.openxmlformats.org/officeDocument/2006/relationships/hyperlink" Target="https://pbs.twimg.com/profile_banners/8820652/1478912056" TargetMode="External" /><Relationship Id="rId208" Type="http://schemas.openxmlformats.org/officeDocument/2006/relationships/hyperlink" Target="https://pbs.twimg.com/profile_banners/733375141707689984/1533613079" TargetMode="External" /><Relationship Id="rId209" Type="http://schemas.openxmlformats.org/officeDocument/2006/relationships/hyperlink" Target="https://pbs.twimg.com/profile_banners/994223300/1551974686" TargetMode="External" /><Relationship Id="rId210" Type="http://schemas.openxmlformats.org/officeDocument/2006/relationships/hyperlink" Target="https://pbs.twimg.com/profile_banners/53925101/1399383763" TargetMode="External" /><Relationship Id="rId211" Type="http://schemas.openxmlformats.org/officeDocument/2006/relationships/hyperlink" Target="https://pbs.twimg.com/profile_banners/12160482/1423267766" TargetMode="External" /><Relationship Id="rId212" Type="http://schemas.openxmlformats.org/officeDocument/2006/relationships/hyperlink" Target="https://pbs.twimg.com/profile_banners/2598600180/1436564736" TargetMode="External" /><Relationship Id="rId213" Type="http://schemas.openxmlformats.org/officeDocument/2006/relationships/hyperlink" Target="https://pbs.twimg.com/profile_banners/29066893/1548441601" TargetMode="External" /><Relationship Id="rId214" Type="http://schemas.openxmlformats.org/officeDocument/2006/relationships/hyperlink" Target="https://pbs.twimg.com/profile_banners/4857136574/1480993246" TargetMode="External" /><Relationship Id="rId215" Type="http://schemas.openxmlformats.org/officeDocument/2006/relationships/hyperlink" Target="https://pbs.twimg.com/profile_banners/40516848/1349108714" TargetMode="External" /><Relationship Id="rId216" Type="http://schemas.openxmlformats.org/officeDocument/2006/relationships/hyperlink" Target="https://pbs.twimg.com/profile_banners/25960305/1551886992" TargetMode="External" /><Relationship Id="rId217" Type="http://schemas.openxmlformats.org/officeDocument/2006/relationships/hyperlink" Target="https://pbs.twimg.com/profile_banners/14325988/1399921111" TargetMode="External" /><Relationship Id="rId218" Type="http://schemas.openxmlformats.org/officeDocument/2006/relationships/hyperlink" Target="https://pbs.twimg.com/profile_banners/14377870/1553184089" TargetMode="External" /><Relationship Id="rId219" Type="http://schemas.openxmlformats.org/officeDocument/2006/relationships/hyperlink" Target="https://pbs.twimg.com/profile_banners/2326160587/1487613009" TargetMode="External" /><Relationship Id="rId220" Type="http://schemas.openxmlformats.org/officeDocument/2006/relationships/hyperlink" Target="https://pbs.twimg.com/profile_banners/25003235/1554244736" TargetMode="External" /><Relationship Id="rId221" Type="http://schemas.openxmlformats.org/officeDocument/2006/relationships/hyperlink" Target="https://pbs.twimg.com/profile_banners/14679953/1552924797" TargetMode="External" /><Relationship Id="rId222" Type="http://schemas.openxmlformats.org/officeDocument/2006/relationships/hyperlink" Target="https://pbs.twimg.com/profile_banners/14718218/1551717691" TargetMode="External" /><Relationship Id="rId223" Type="http://schemas.openxmlformats.org/officeDocument/2006/relationships/hyperlink" Target="https://pbs.twimg.com/profile_banners/34786569/1512757759" TargetMode="External" /><Relationship Id="rId224" Type="http://schemas.openxmlformats.org/officeDocument/2006/relationships/hyperlink" Target="https://pbs.twimg.com/profile_banners/823905/1546024293" TargetMode="External" /><Relationship Id="rId225" Type="http://schemas.openxmlformats.org/officeDocument/2006/relationships/hyperlink" Target="https://pbs.twimg.com/profile_banners/989410325022863362/1543793173" TargetMode="External" /><Relationship Id="rId226" Type="http://schemas.openxmlformats.org/officeDocument/2006/relationships/hyperlink" Target="https://pbs.twimg.com/profile_banners/2479174184/1474909652" TargetMode="External" /><Relationship Id="rId227" Type="http://schemas.openxmlformats.org/officeDocument/2006/relationships/hyperlink" Target="https://pbs.twimg.com/profile_banners/795037774155902976/1478388912" TargetMode="External" /><Relationship Id="rId228" Type="http://schemas.openxmlformats.org/officeDocument/2006/relationships/hyperlink" Target="https://pbs.twimg.com/profile_banners/43377387/1398355703" TargetMode="External" /><Relationship Id="rId229" Type="http://schemas.openxmlformats.org/officeDocument/2006/relationships/hyperlink" Target="https://pbs.twimg.com/profile_banners/1713237470/1423782014" TargetMode="External" /><Relationship Id="rId230" Type="http://schemas.openxmlformats.org/officeDocument/2006/relationships/hyperlink" Target="https://pbs.twimg.com/profile_banners/42998299/1360244590" TargetMode="External" /><Relationship Id="rId231" Type="http://schemas.openxmlformats.org/officeDocument/2006/relationships/hyperlink" Target="https://pbs.twimg.com/profile_banners/70517196/1495994686" TargetMode="External" /><Relationship Id="rId232" Type="http://schemas.openxmlformats.org/officeDocument/2006/relationships/hyperlink" Target="https://pbs.twimg.com/profile_banners/28384075/1523714732" TargetMode="External" /><Relationship Id="rId233" Type="http://schemas.openxmlformats.org/officeDocument/2006/relationships/hyperlink" Target="https://pbs.twimg.com/profile_banners/798183/1489062778" TargetMode="External" /><Relationship Id="rId234" Type="http://schemas.openxmlformats.org/officeDocument/2006/relationships/hyperlink" Target="https://pbs.twimg.com/profile_banners/15151711/1535642502" TargetMode="External" /><Relationship Id="rId235" Type="http://schemas.openxmlformats.org/officeDocument/2006/relationships/hyperlink" Target="https://pbs.twimg.com/profile_banners/17641457/1398301818" TargetMode="External" /><Relationship Id="rId236" Type="http://schemas.openxmlformats.org/officeDocument/2006/relationships/hyperlink" Target="https://pbs.twimg.com/profile_banners/17832146/1535574923" TargetMode="External" /><Relationship Id="rId237" Type="http://schemas.openxmlformats.org/officeDocument/2006/relationships/hyperlink" Target="https://pbs.twimg.com/profile_banners/14164297/1485550174" TargetMode="External" /><Relationship Id="rId238" Type="http://schemas.openxmlformats.org/officeDocument/2006/relationships/hyperlink" Target="https://pbs.twimg.com/profile_banners/116060961/1546208158" TargetMode="External" /><Relationship Id="rId239" Type="http://schemas.openxmlformats.org/officeDocument/2006/relationships/hyperlink" Target="https://pbs.twimg.com/profile_banners/10228272/1544543885" TargetMode="External" /><Relationship Id="rId240" Type="http://schemas.openxmlformats.org/officeDocument/2006/relationships/hyperlink" Target="https://pbs.twimg.com/profile_banners/771007619360231424/1551559237" TargetMode="External" /><Relationship Id="rId241" Type="http://schemas.openxmlformats.org/officeDocument/2006/relationships/hyperlink" Target="https://pbs.twimg.com/profile_banners/284241195/1519855417" TargetMode="External" /><Relationship Id="rId242" Type="http://schemas.openxmlformats.org/officeDocument/2006/relationships/hyperlink" Target="https://pbs.twimg.com/profile_banners/19003754/1542124517" TargetMode="External" /><Relationship Id="rId243" Type="http://schemas.openxmlformats.org/officeDocument/2006/relationships/hyperlink" Target="https://pbs.twimg.com/profile_banners/115584650/1540415997" TargetMode="External" /><Relationship Id="rId244" Type="http://schemas.openxmlformats.org/officeDocument/2006/relationships/hyperlink" Target="https://pbs.twimg.com/profile_banners/102374655/1518120898" TargetMode="External" /><Relationship Id="rId245" Type="http://schemas.openxmlformats.org/officeDocument/2006/relationships/hyperlink" Target="https://pbs.twimg.com/profile_banners/14107459/1552568553" TargetMode="External" /><Relationship Id="rId246" Type="http://schemas.openxmlformats.org/officeDocument/2006/relationships/hyperlink" Target="https://pbs.twimg.com/profile_banners/1103067167216549893/1552100062"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5/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4/bg.gif" TargetMode="External" /><Relationship Id="rId263" Type="http://schemas.openxmlformats.org/officeDocument/2006/relationships/hyperlink" Target="http://abs.twimg.com/images/themes/theme12/bg.gif" TargetMode="External" /><Relationship Id="rId264" Type="http://schemas.openxmlformats.org/officeDocument/2006/relationships/hyperlink" Target="http://abs.twimg.com/images/themes/theme17/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7/bg.gif" TargetMode="External" /><Relationship Id="rId267" Type="http://schemas.openxmlformats.org/officeDocument/2006/relationships/hyperlink" Target="http://abs.twimg.com/images/themes/theme11/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0/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3/bg.gif"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3/bg.gif" TargetMode="External" /><Relationship Id="rId312" Type="http://schemas.openxmlformats.org/officeDocument/2006/relationships/hyperlink" Target="http://abs.twimg.com/images/themes/theme19/bg.gif"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5/bg.png" TargetMode="External" /><Relationship Id="rId317" Type="http://schemas.openxmlformats.org/officeDocument/2006/relationships/hyperlink" Target="http://abs.twimg.com/images/themes/theme7/bg.gif" TargetMode="External" /><Relationship Id="rId318" Type="http://schemas.openxmlformats.org/officeDocument/2006/relationships/hyperlink" Target="http://abs.twimg.com/images/themes/theme3/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1/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1/bg.gif"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3/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0/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9/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8/bg.gif" TargetMode="External" /><Relationship Id="rId356" Type="http://schemas.openxmlformats.org/officeDocument/2006/relationships/hyperlink" Target="http://abs.twimg.com/images/themes/theme11/bg.gif" TargetMode="External" /><Relationship Id="rId357" Type="http://schemas.openxmlformats.org/officeDocument/2006/relationships/hyperlink" Target="http://abs.twimg.com/images/themes/theme10/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5/bg.gif" TargetMode="External" /><Relationship Id="rId360" Type="http://schemas.openxmlformats.org/officeDocument/2006/relationships/hyperlink" Target="http://abs.twimg.com/images/themes/theme5/bg.gif"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3/bg.gif"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6/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pbs.twimg.com/profile_images/453957601105965057/dC1cl5vF_normal.jpeg" TargetMode="External" /><Relationship Id="rId371" Type="http://schemas.openxmlformats.org/officeDocument/2006/relationships/hyperlink" Target="http://pbs.twimg.com/profile_images/2179291749/core-square-logo_normal.jpg" TargetMode="External" /><Relationship Id="rId372" Type="http://schemas.openxmlformats.org/officeDocument/2006/relationships/hyperlink" Target="http://pbs.twimg.com/profile_images/960529570179907584/kSssUTif_normal.jpg" TargetMode="External" /><Relationship Id="rId373" Type="http://schemas.openxmlformats.org/officeDocument/2006/relationships/hyperlink" Target="http://pbs.twimg.com/profile_images/1013776579955130368/9Q0oQwl2_normal.jpg" TargetMode="External" /><Relationship Id="rId374" Type="http://schemas.openxmlformats.org/officeDocument/2006/relationships/hyperlink" Target="http://pbs.twimg.com/profile_images/848996095023734784/i99TQoco_normal.jpg" TargetMode="External" /><Relationship Id="rId375" Type="http://schemas.openxmlformats.org/officeDocument/2006/relationships/hyperlink" Target="http://pbs.twimg.com/profile_images/628304504237064192/KR3mdWe0_normal.jpg" TargetMode="External" /><Relationship Id="rId376" Type="http://schemas.openxmlformats.org/officeDocument/2006/relationships/hyperlink" Target="http://pbs.twimg.com/profile_images/1107092878919155713/8VHY0CeH_normal.jpg" TargetMode="External" /><Relationship Id="rId377" Type="http://schemas.openxmlformats.org/officeDocument/2006/relationships/hyperlink" Target="http://pbs.twimg.com/profile_images/378800000245343726/cd52534c1997b4b189d514989105f966_normal.jpeg" TargetMode="External" /><Relationship Id="rId378" Type="http://schemas.openxmlformats.org/officeDocument/2006/relationships/hyperlink" Target="http://pbs.twimg.com/profile_images/871701157810290688/6FjTWigC_normal.jpg" TargetMode="External" /><Relationship Id="rId379" Type="http://schemas.openxmlformats.org/officeDocument/2006/relationships/hyperlink" Target="http://pbs.twimg.com/profile_images/1008621022717906946/e5GcVTVJ_normal.jpg" TargetMode="External" /><Relationship Id="rId380" Type="http://schemas.openxmlformats.org/officeDocument/2006/relationships/hyperlink" Target="http://pbs.twimg.com/profile_images/1015033243056459778/xDLbxc1h_normal.jpg" TargetMode="External" /><Relationship Id="rId381" Type="http://schemas.openxmlformats.org/officeDocument/2006/relationships/hyperlink" Target="http://pbs.twimg.com/profile_images/916812821236555776/cWuz9ZQW_normal.jpg" TargetMode="External" /><Relationship Id="rId382" Type="http://schemas.openxmlformats.org/officeDocument/2006/relationships/hyperlink" Target="http://pbs.twimg.com/profile_images/991043512954245127/O2Et8QTV_normal.jpg" TargetMode="External" /><Relationship Id="rId383" Type="http://schemas.openxmlformats.org/officeDocument/2006/relationships/hyperlink" Target="http://pbs.twimg.com/profile_images/1110642023126716418/Ckj2ngbk_normal.png" TargetMode="External" /><Relationship Id="rId384" Type="http://schemas.openxmlformats.org/officeDocument/2006/relationships/hyperlink" Target="http://pbs.twimg.com/profile_images/648787278807072768/nV4W1vaU_normal.jpg" TargetMode="External" /><Relationship Id="rId385" Type="http://schemas.openxmlformats.org/officeDocument/2006/relationships/hyperlink" Target="http://pbs.twimg.com/profile_images/652895878215131137/iV1MmzXi_normal.jpg" TargetMode="External" /><Relationship Id="rId386" Type="http://schemas.openxmlformats.org/officeDocument/2006/relationships/hyperlink" Target="http://pbs.twimg.com/profile_images/741117725444083712/Kegiceaf_normal.jpg" TargetMode="External" /><Relationship Id="rId387" Type="http://schemas.openxmlformats.org/officeDocument/2006/relationships/hyperlink" Target="http://pbs.twimg.com/profile_images/728258614142476289/ikoQdNbx_normal.jpg" TargetMode="External" /><Relationship Id="rId388" Type="http://schemas.openxmlformats.org/officeDocument/2006/relationships/hyperlink" Target="http://pbs.twimg.com/profile_images/757984876645720064/yhajiVam_normal.jpg" TargetMode="External" /><Relationship Id="rId389" Type="http://schemas.openxmlformats.org/officeDocument/2006/relationships/hyperlink" Target="http://pbs.twimg.com/profile_images/784430345332621312/kNSp2k0Z_normal.jpg" TargetMode="External" /><Relationship Id="rId390" Type="http://schemas.openxmlformats.org/officeDocument/2006/relationships/hyperlink" Target="http://abs.twimg.com/sticky/default_profile_images/default_profile_normal.png" TargetMode="External" /><Relationship Id="rId391" Type="http://schemas.openxmlformats.org/officeDocument/2006/relationships/hyperlink" Target="http://pbs.twimg.com/profile_images/872464223367905280/PlJKvXK0_normal.jpg" TargetMode="External" /><Relationship Id="rId392" Type="http://schemas.openxmlformats.org/officeDocument/2006/relationships/hyperlink" Target="http://pbs.twimg.com/profile_images/1022525570276569089/Nfgma1a8_normal.jpg" TargetMode="External" /><Relationship Id="rId393" Type="http://schemas.openxmlformats.org/officeDocument/2006/relationships/hyperlink" Target="http://pbs.twimg.com/profile_images/644902646415933440/VQtnXIWu_normal.jpg" TargetMode="External" /><Relationship Id="rId394" Type="http://schemas.openxmlformats.org/officeDocument/2006/relationships/hyperlink" Target="http://pbs.twimg.com/profile_images/994319408947449856/ScQPPPOP_normal.jpg" TargetMode="External" /><Relationship Id="rId395" Type="http://schemas.openxmlformats.org/officeDocument/2006/relationships/hyperlink" Target="http://pbs.twimg.com/profile_images/1081364741531029509/NbzzGKR0_normal.jpg" TargetMode="External" /><Relationship Id="rId396" Type="http://schemas.openxmlformats.org/officeDocument/2006/relationships/hyperlink" Target="http://pbs.twimg.com/profile_images/678256691113275393/6AWqYOay_normal.jpg" TargetMode="External" /><Relationship Id="rId397" Type="http://schemas.openxmlformats.org/officeDocument/2006/relationships/hyperlink" Target="http://pbs.twimg.com/profile_images/671054822892838912/fR39H74l_normal.png" TargetMode="External" /><Relationship Id="rId398" Type="http://schemas.openxmlformats.org/officeDocument/2006/relationships/hyperlink" Target="http://pbs.twimg.com/profile_images/678294824726999040/W3SZJgeX_normal.jpg" TargetMode="External" /><Relationship Id="rId399" Type="http://schemas.openxmlformats.org/officeDocument/2006/relationships/hyperlink" Target="http://pbs.twimg.com/profile_images/743365640820396032/6zaua3cZ_normal.jpg" TargetMode="External" /><Relationship Id="rId400" Type="http://schemas.openxmlformats.org/officeDocument/2006/relationships/hyperlink" Target="http://pbs.twimg.com/profile_images/996822214610767874/KFYxQpUk_normal.jpg" TargetMode="External" /><Relationship Id="rId401" Type="http://schemas.openxmlformats.org/officeDocument/2006/relationships/hyperlink" Target="http://pbs.twimg.com/profile_images/1103606043588874240/iHrR-UDL_normal.jpg" TargetMode="External" /><Relationship Id="rId402" Type="http://schemas.openxmlformats.org/officeDocument/2006/relationships/hyperlink" Target="http://pbs.twimg.com/profile_images/991006761535582210/T_J9U1kD_normal.jpg" TargetMode="External" /><Relationship Id="rId403" Type="http://schemas.openxmlformats.org/officeDocument/2006/relationships/hyperlink" Target="http://pbs.twimg.com/profile_images/2396887716/duzg1gvssmmeuucs9yx2_normal.jpeg" TargetMode="External" /><Relationship Id="rId404" Type="http://schemas.openxmlformats.org/officeDocument/2006/relationships/hyperlink" Target="http://pbs.twimg.com/profile_images/642851457687928832/5OCwR21Q_normal.jpg" TargetMode="External" /><Relationship Id="rId405" Type="http://schemas.openxmlformats.org/officeDocument/2006/relationships/hyperlink" Target="http://pbs.twimg.com/profile_images/1107267402423767040/xAAP__-Q_normal.jpg" TargetMode="External" /><Relationship Id="rId406" Type="http://schemas.openxmlformats.org/officeDocument/2006/relationships/hyperlink" Target="http://pbs.twimg.com/profile_images/966797153430589440/dXD0sBTK_normal.jpg" TargetMode="External" /><Relationship Id="rId407" Type="http://schemas.openxmlformats.org/officeDocument/2006/relationships/hyperlink" Target="http://pbs.twimg.com/profile_images/843982815955968003/fHQFBsMa_normal.jpg" TargetMode="External" /><Relationship Id="rId408" Type="http://schemas.openxmlformats.org/officeDocument/2006/relationships/hyperlink" Target="http://pbs.twimg.com/profile_images/754439130675810304/G8_87Zo__normal.jpg" TargetMode="External" /><Relationship Id="rId409" Type="http://schemas.openxmlformats.org/officeDocument/2006/relationships/hyperlink" Target="http://pbs.twimg.com/profile_images/710953063482130433/2xfJNwmR_normal.jpg" TargetMode="External" /><Relationship Id="rId410" Type="http://schemas.openxmlformats.org/officeDocument/2006/relationships/hyperlink" Target="http://pbs.twimg.com/profile_images/1081469011651637248/tOEza-nY_normal.png" TargetMode="External" /><Relationship Id="rId411" Type="http://schemas.openxmlformats.org/officeDocument/2006/relationships/hyperlink" Target="http://pbs.twimg.com/profile_images/1076390533591781376/TKqfOoKg_normal.jpg" TargetMode="External" /><Relationship Id="rId412" Type="http://schemas.openxmlformats.org/officeDocument/2006/relationships/hyperlink" Target="http://pbs.twimg.com/profile_images/1033645456306458624/K7uIEHSL_normal.jpg" TargetMode="External" /><Relationship Id="rId413" Type="http://schemas.openxmlformats.org/officeDocument/2006/relationships/hyperlink" Target="http://pbs.twimg.com/profile_images/1082621516490133504/cKmXiIt2_normal.jpg" TargetMode="External" /><Relationship Id="rId414" Type="http://schemas.openxmlformats.org/officeDocument/2006/relationships/hyperlink" Target="http://pbs.twimg.com/profile_images/948934777675091968/y8qHMsF3_normal.jpg" TargetMode="External" /><Relationship Id="rId415" Type="http://schemas.openxmlformats.org/officeDocument/2006/relationships/hyperlink" Target="http://pbs.twimg.com/profile_images/730142233480015872/Rpqksare_normal.jpg" TargetMode="External" /><Relationship Id="rId416" Type="http://schemas.openxmlformats.org/officeDocument/2006/relationships/hyperlink" Target="http://pbs.twimg.com/profile_images/666341381879816192/Jc4BsKHO_normal.jpg" TargetMode="External" /><Relationship Id="rId417" Type="http://schemas.openxmlformats.org/officeDocument/2006/relationships/hyperlink" Target="http://pbs.twimg.com/profile_images/59909427/doesthisblogsitemakemywalletlookfat-mini_normal.jpg" TargetMode="External" /><Relationship Id="rId418" Type="http://schemas.openxmlformats.org/officeDocument/2006/relationships/hyperlink" Target="http://pbs.twimg.com/profile_images/949667506771382272/Kt-s3th1_normal.jpg" TargetMode="External" /><Relationship Id="rId419" Type="http://schemas.openxmlformats.org/officeDocument/2006/relationships/hyperlink" Target="http://pbs.twimg.com/profile_images/685539053115056129/QCsGDvdm_normal.jpg" TargetMode="External" /><Relationship Id="rId420" Type="http://schemas.openxmlformats.org/officeDocument/2006/relationships/hyperlink" Target="http://pbs.twimg.com/profile_images/958446524907782144/pJLF79nv_normal.jpg" TargetMode="External" /><Relationship Id="rId421" Type="http://schemas.openxmlformats.org/officeDocument/2006/relationships/hyperlink" Target="http://pbs.twimg.com/profile_images/2947229740/69035f67ec9af5dbaf979f0e1b7021b3_normal.jpeg" TargetMode="External" /><Relationship Id="rId422" Type="http://schemas.openxmlformats.org/officeDocument/2006/relationships/hyperlink" Target="http://pbs.twimg.com/profile_images/1109857927794311168/y-bUcOCg_normal.png" TargetMode="External" /><Relationship Id="rId423" Type="http://schemas.openxmlformats.org/officeDocument/2006/relationships/hyperlink" Target="http://pbs.twimg.com/profile_images/1099521964408897536/LagM2SXx_normal.jpg" TargetMode="External" /><Relationship Id="rId424" Type="http://schemas.openxmlformats.org/officeDocument/2006/relationships/hyperlink" Target="http://pbs.twimg.com/profile_images/1103289567875088384/iei8q22y_normal.jpg" TargetMode="External" /><Relationship Id="rId425" Type="http://schemas.openxmlformats.org/officeDocument/2006/relationships/hyperlink" Target="http://pbs.twimg.com/profile_images/780423629473546241/9BjyjaKZ_normal.jpg" TargetMode="External" /><Relationship Id="rId426" Type="http://schemas.openxmlformats.org/officeDocument/2006/relationships/hyperlink" Target="http://pbs.twimg.com/profile_images/917625925688315905/zASbkd_f_normal.jpg" TargetMode="External" /><Relationship Id="rId427" Type="http://schemas.openxmlformats.org/officeDocument/2006/relationships/hyperlink" Target="http://pbs.twimg.com/profile_images/1060954815474360320/H8h8uiiF_normal.jpg" TargetMode="External" /><Relationship Id="rId428" Type="http://schemas.openxmlformats.org/officeDocument/2006/relationships/hyperlink" Target="http://pbs.twimg.com/profile_images/638336916803469312/0BEeVU95_normal.png" TargetMode="External" /><Relationship Id="rId429" Type="http://schemas.openxmlformats.org/officeDocument/2006/relationships/hyperlink" Target="http://pbs.twimg.com/profile_images/1067496370389438465/Yl5sUbQF_normal.jpg" TargetMode="External" /><Relationship Id="rId430" Type="http://schemas.openxmlformats.org/officeDocument/2006/relationships/hyperlink" Target="http://pbs.twimg.com/profile_images/1044064116858597376/9LebCHQP_normal.jpg" TargetMode="External" /><Relationship Id="rId431" Type="http://schemas.openxmlformats.org/officeDocument/2006/relationships/hyperlink" Target="http://pbs.twimg.com/profile_images/1106246601973121024/dES_Ehq-_normal.png" TargetMode="External" /><Relationship Id="rId432" Type="http://schemas.openxmlformats.org/officeDocument/2006/relationships/hyperlink" Target="http://pbs.twimg.com/profile_images/1094237000541110274/k8grhY-1_normal.jpg" TargetMode="External" /><Relationship Id="rId433" Type="http://schemas.openxmlformats.org/officeDocument/2006/relationships/hyperlink" Target="http://pbs.twimg.com/profile_images/981878483453403137/czL8DQ5D_normal.jpg" TargetMode="External" /><Relationship Id="rId434" Type="http://schemas.openxmlformats.org/officeDocument/2006/relationships/hyperlink" Target="http://pbs.twimg.com/profile_images/378800000831132897/a9f81c0c557efd907ccc168a5185418e_normal.jpeg" TargetMode="External" /><Relationship Id="rId435" Type="http://schemas.openxmlformats.org/officeDocument/2006/relationships/hyperlink" Target="http://pbs.twimg.com/profile_images/860591895319326720/UgedOwFB_normal.jpg" TargetMode="External" /><Relationship Id="rId436" Type="http://schemas.openxmlformats.org/officeDocument/2006/relationships/hyperlink" Target="http://pbs.twimg.com/profile_images/1101205487838584832/8kG-fYO2_normal.jpg" TargetMode="External" /><Relationship Id="rId437" Type="http://schemas.openxmlformats.org/officeDocument/2006/relationships/hyperlink" Target="http://pbs.twimg.com/profile_images/915964774437007361/XsPZNQky_normal.jpg" TargetMode="External" /><Relationship Id="rId438" Type="http://schemas.openxmlformats.org/officeDocument/2006/relationships/hyperlink" Target="http://pbs.twimg.com/profile_images/915965190784606209/3fO4mXPF_normal.jpg" TargetMode="External" /><Relationship Id="rId439" Type="http://schemas.openxmlformats.org/officeDocument/2006/relationships/hyperlink" Target="http://pbs.twimg.com/profile_images/714879912516198400/4bDHXeKY_normal.jpg" TargetMode="External" /><Relationship Id="rId440" Type="http://schemas.openxmlformats.org/officeDocument/2006/relationships/hyperlink" Target="http://pbs.twimg.com/profile_images/1094464519429152768/Jr6Rr-Ak_normal.jpg" TargetMode="External" /><Relationship Id="rId441" Type="http://schemas.openxmlformats.org/officeDocument/2006/relationships/hyperlink" Target="http://pbs.twimg.com/profile_images/958017150316351489/SYORuOIa_normal.jpg" TargetMode="External" /><Relationship Id="rId442" Type="http://schemas.openxmlformats.org/officeDocument/2006/relationships/hyperlink" Target="http://pbs.twimg.com/profile_images/892131141204942848/ipSHUsUj_normal.jpg" TargetMode="External" /><Relationship Id="rId443" Type="http://schemas.openxmlformats.org/officeDocument/2006/relationships/hyperlink" Target="http://pbs.twimg.com/profile_images/1118743237/jac_arms_folded_normal.jpg" TargetMode="External" /><Relationship Id="rId444" Type="http://schemas.openxmlformats.org/officeDocument/2006/relationships/hyperlink" Target="http://pbs.twimg.com/profile_images/1080180641394802691/Zw_XepF7_normal.jpg" TargetMode="External" /><Relationship Id="rId445" Type="http://schemas.openxmlformats.org/officeDocument/2006/relationships/hyperlink" Target="http://pbs.twimg.com/profile_images/916966647394684928/7XjxP3Nj_normal.jpg" TargetMode="External" /><Relationship Id="rId446" Type="http://schemas.openxmlformats.org/officeDocument/2006/relationships/hyperlink" Target="http://pbs.twimg.com/profile_images/1017154984771801089/GirUN66D_normal.jpg" TargetMode="External" /><Relationship Id="rId447" Type="http://schemas.openxmlformats.org/officeDocument/2006/relationships/hyperlink" Target="http://pbs.twimg.com/profile_images/756026429171793920/YpAaSHXi_normal.jpg" TargetMode="External" /><Relationship Id="rId448" Type="http://schemas.openxmlformats.org/officeDocument/2006/relationships/hyperlink" Target="http://pbs.twimg.com/profile_images/888795452073623553/64A256lt_normal.jpg" TargetMode="External" /><Relationship Id="rId449" Type="http://schemas.openxmlformats.org/officeDocument/2006/relationships/hyperlink" Target="http://pbs.twimg.com/profile_images/759776954665070592/AhPuzzRG_normal.jpg" TargetMode="External" /><Relationship Id="rId450" Type="http://schemas.openxmlformats.org/officeDocument/2006/relationships/hyperlink" Target="http://pbs.twimg.com/profile_images/1014996593697701888/OknKZhEt_normal.jpg" TargetMode="External" /><Relationship Id="rId451" Type="http://schemas.openxmlformats.org/officeDocument/2006/relationships/hyperlink" Target="http://pbs.twimg.com/profile_images/1061070520496488448/sUFxMtbK_normal.jpg" TargetMode="External" /><Relationship Id="rId452" Type="http://schemas.openxmlformats.org/officeDocument/2006/relationships/hyperlink" Target="http://pbs.twimg.com/profile_images/2702898894/77fee9bb02649467f56aec7ce328ce0b_normal.jpeg" TargetMode="External" /><Relationship Id="rId453" Type="http://schemas.openxmlformats.org/officeDocument/2006/relationships/hyperlink" Target="http://pbs.twimg.com/profile_images/2305714784/0XybrijL_normal" TargetMode="External" /><Relationship Id="rId454" Type="http://schemas.openxmlformats.org/officeDocument/2006/relationships/hyperlink" Target="http://pbs.twimg.com/profile_images/1111970357811007488/5L_yJEHN_normal.jpg" TargetMode="External" /><Relationship Id="rId455" Type="http://schemas.openxmlformats.org/officeDocument/2006/relationships/hyperlink" Target="http://pbs.twimg.com/profile_images/898628702019256320/uF-d5Ia4_normal.jpg" TargetMode="External" /><Relationship Id="rId456" Type="http://schemas.openxmlformats.org/officeDocument/2006/relationships/hyperlink" Target="http://pbs.twimg.com/profile_images/590970599977037824/IIHS-deS_normal.png" TargetMode="External" /><Relationship Id="rId457" Type="http://schemas.openxmlformats.org/officeDocument/2006/relationships/hyperlink" Target="http://pbs.twimg.com/profile_images/979412214393266177/yasg4QdF_normal.jpg" TargetMode="External" /><Relationship Id="rId458" Type="http://schemas.openxmlformats.org/officeDocument/2006/relationships/hyperlink" Target="http://pbs.twimg.com/profile_images/680276382375514112/hbpc4OLB_normal.jpg" TargetMode="External" /><Relationship Id="rId459" Type="http://schemas.openxmlformats.org/officeDocument/2006/relationships/hyperlink" Target="http://pbs.twimg.com/profile_images/1058052233739157504/269-TfB6_normal.jpg" TargetMode="External" /><Relationship Id="rId460" Type="http://schemas.openxmlformats.org/officeDocument/2006/relationships/hyperlink" Target="http://pbs.twimg.com/profile_images/922478535796772865/WXJqS2uD_normal.jpg" TargetMode="External" /><Relationship Id="rId461" Type="http://schemas.openxmlformats.org/officeDocument/2006/relationships/hyperlink" Target="http://pbs.twimg.com/profile_images/834650198378897408/ulmbUZ_c_normal.jpg" TargetMode="External" /><Relationship Id="rId462" Type="http://schemas.openxmlformats.org/officeDocument/2006/relationships/hyperlink" Target="http://pbs.twimg.com/profile_images/1097637144808415232/_XAhGP8t_normal.jpg" TargetMode="External" /><Relationship Id="rId463" Type="http://schemas.openxmlformats.org/officeDocument/2006/relationships/hyperlink" Target="http://pbs.twimg.com/profile_images/875709636153888769/QyzKlwBP_normal.jpg" TargetMode="External" /><Relationship Id="rId464" Type="http://schemas.openxmlformats.org/officeDocument/2006/relationships/hyperlink" Target="http://pbs.twimg.com/profile_images/887033617150390273/yLOyPUuo_normal.jpg" TargetMode="External" /><Relationship Id="rId465" Type="http://schemas.openxmlformats.org/officeDocument/2006/relationships/hyperlink" Target="http://pbs.twimg.com/profile_images/939910218204446723/6H_t9Ct1_normal.jpg" TargetMode="External" /><Relationship Id="rId466" Type="http://schemas.openxmlformats.org/officeDocument/2006/relationships/hyperlink" Target="http://pbs.twimg.com/profile_images/1046859275644153856/fR8Ep4aQ_normal.jpg" TargetMode="External" /><Relationship Id="rId467" Type="http://schemas.openxmlformats.org/officeDocument/2006/relationships/hyperlink" Target="http://pbs.twimg.com/profile_images/463673794716909569/DvZl4mU3_normal.png" TargetMode="External" /><Relationship Id="rId468" Type="http://schemas.openxmlformats.org/officeDocument/2006/relationships/hyperlink" Target="http://pbs.twimg.com/profile_images/943596894831255552/cMOzkc5i_normal.jpg" TargetMode="External" /><Relationship Id="rId469" Type="http://schemas.openxmlformats.org/officeDocument/2006/relationships/hyperlink" Target="http://pbs.twimg.com/profile_images/877223098361159680/fm-JkDCC_normal.jpg" TargetMode="External" /><Relationship Id="rId470" Type="http://schemas.openxmlformats.org/officeDocument/2006/relationships/hyperlink" Target="http://pbs.twimg.com/profile_images/1054477963322740736/CYqys3Nq_normal.jpg" TargetMode="External" /><Relationship Id="rId471" Type="http://schemas.openxmlformats.org/officeDocument/2006/relationships/hyperlink" Target="http://pbs.twimg.com/profile_images/748013294296907776/ZE5P-C-J_normal.jpg" TargetMode="External" /><Relationship Id="rId472" Type="http://schemas.openxmlformats.org/officeDocument/2006/relationships/hyperlink" Target="http://pbs.twimg.com/profile_images/731041180/wpbeginnertwitterimg_normal.jpg" TargetMode="External" /><Relationship Id="rId473" Type="http://schemas.openxmlformats.org/officeDocument/2006/relationships/hyperlink" Target="http://pbs.twimg.com/profile_images/1058423636183388160/nFz-fG-v_normal.jpg" TargetMode="External" /><Relationship Id="rId474" Type="http://schemas.openxmlformats.org/officeDocument/2006/relationships/hyperlink" Target="http://pbs.twimg.com/profile_images/465925049443053568/UuU4e0Dw_normal.png" TargetMode="External" /><Relationship Id="rId475" Type="http://schemas.openxmlformats.org/officeDocument/2006/relationships/hyperlink" Target="http://pbs.twimg.com/profile_images/1045085858213384193/GXmN8hMr_normal.jpg" TargetMode="External" /><Relationship Id="rId476" Type="http://schemas.openxmlformats.org/officeDocument/2006/relationships/hyperlink" Target="http://pbs.twimg.com/profile_images/892084045777059841/_uPJj0qU_normal.jpg" TargetMode="External" /><Relationship Id="rId477" Type="http://schemas.openxmlformats.org/officeDocument/2006/relationships/hyperlink" Target="http://pbs.twimg.com/profile_images/59801350/logo_normal.png" TargetMode="External" /><Relationship Id="rId478" Type="http://schemas.openxmlformats.org/officeDocument/2006/relationships/hyperlink" Target="http://pbs.twimg.com/profile_images/793555720805289985/GD1FncNo_normal.jpg" TargetMode="External" /><Relationship Id="rId479" Type="http://schemas.openxmlformats.org/officeDocument/2006/relationships/hyperlink" Target="http://pbs.twimg.com/profile_images/1013961501403738112/oWHdBRI-_normal.jpg" TargetMode="External" /><Relationship Id="rId480" Type="http://schemas.openxmlformats.org/officeDocument/2006/relationships/hyperlink" Target="http://pbs.twimg.com/profile_images/1011275405247074305/v5Hou2-Y_normal.jpg" TargetMode="External" /><Relationship Id="rId481" Type="http://schemas.openxmlformats.org/officeDocument/2006/relationships/hyperlink" Target="http://pbs.twimg.com/profile_images/532246717261824000/5HCi8Ni2_normal.jpeg" TargetMode="External" /><Relationship Id="rId482" Type="http://schemas.openxmlformats.org/officeDocument/2006/relationships/hyperlink" Target="http://pbs.twimg.com/profile_images/1078730279110340613/C47HYxdP_normal.jpg" TargetMode="External" /><Relationship Id="rId483" Type="http://schemas.openxmlformats.org/officeDocument/2006/relationships/hyperlink" Target="http://pbs.twimg.com/profile_images/1016398921021775872/VpRU3_Me_normal.jpg" TargetMode="External" /><Relationship Id="rId484" Type="http://schemas.openxmlformats.org/officeDocument/2006/relationships/hyperlink" Target="http://pbs.twimg.com/profile_images/776609836737802240/jhynuYIG_normal.jpg" TargetMode="External" /><Relationship Id="rId485" Type="http://schemas.openxmlformats.org/officeDocument/2006/relationships/hyperlink" Target="http://pbs.twimg.com/profile_images/795046453345284096/tBhgEmK1_normal.jpg" TargetMode="External" /><Relationship Id="rId486" Type="http://schemas.openxmlformats.org/officeDocument/2006/relationships/hyperlink" Target="http://pbs.twimg.com/profile_images/457259565877182465/5fInTA6Y_normal.jpeg" TargetMode="External" /><Relationship Id="rId487" Type="http://schemas.openxmlformats.org/officeDocument/2006/relationships/hyperlink" Target="http://pbs.twimg.com/profile_images/566008595725041664/frM7SnhT_normal.jpeg" TargetMode="External" /><Relationship Id="rId488" Type="http://schemas.openxmlformats.org/officeDocument/2006/relationships/hyperlink" Target="http://pbs.twimg.com/profile_images/3220413375/c597bc040138b5ca7231fa3fe5bd9f6b_normal.jpeg" TargetMode="External" /><Relationship Id="rId489" Type="http://schemas.openxmlformats.org/officeDocument/2006/relationships/hyperlink" Target="http://pbs.twimg.com/profile_images/490883464434946049/HBLzC50e_normal.jpeg" TargetMode="External" /><Relationship Id="rId490" Type="http://schemas.openxmlformats.org/officeDocument/2006/relationships/hyperlink" Target="http://pbs.twimg.com/profile_images/940935699183947776/-BrVXs4c_normal.jpg" TargetMode="External" /><Relationship Id="rId491" Type="http://schemas.openxmlformats.org/officeDocument/2006/relationships/hyperlink" Target="http://pbs.twimg.com/profile_images/884559897878302720/IWZmTla5_normal.jpg" TargetMode="External" /><Relationship Id="rId492" Type="http://schemas.openxmlformats.org/officeDocument/2006/relationships/hyperlink" Target="http://pbs.twimg.com/profile_images/1035183109614915586/GpVJITK__normal.jpg" TargetMode="External" /><Relationship Id="rId493" Type="http://schemas.openxmlformats.org/officeDocument/2006/relationships/hyperlink" Target="http://pbs.twimg.com/profile_images/1058837624314449920/UG58FrJ4_normal.jpg" TargetMode="External" /><Relationship Id="rId494" Type="http://schemas.openxmlformats.org/officeDocument/2006/relationships/hyperlink" Target="http://pbs.twimg.com/profile_images/1111314785298247685/tCG7273m_normal.jpg" TargetMode="External" /><Relationship Id="rId495" Type="http://schemas.openxmlformats.org/officeDocument/2006/relationships/hyperlink" Target="http://pbs.twimg.com/profile_images/971518376076984320/eQdX_nIQ_normal.jpg" TargetMode="External" /><Relationship Id="rId496" Type="http://schemas.openxmlformats.org/officeDocument/2006/relationships/hyperlink" Target="http://pbs.twimg.com/profile_images/1083110628015919104/pOpzARfj_normal.jpg" TargetMode="External" /><Relationship Id="rId497" Type="http://schemas.openxmlformats.org/officeDocument/2006/relationships/hyperlink" Target="http://pbs.twimg.com/profile_images/1013436760859299847/aQltRN9T_normal.jpg" TargetMode="External" /><Relationship Id="rId498" Type="http://schemas.openxmlformats.org/officeDocument/2006/relationships/hyperlink" Target="http://pbs.twimg.com/profile_images/1101890871967055873/Xov8z1Vt_normal.jpg" TargetMode="External" /><Relationship Id="rId499" Type="http://schemas.openxmlformats.org/officeDocument/2006/relationships/hyperlink" Target="http://pbs.twimg.com/profile_images/1113449485206556672/SRH0tKqB_normal.jpg" TargetMode="External" /><Relationship Id="rId500" Type="http://schemas.openxmlformats.org/officeDocument/2006/relationships/hyperlink" Target="http://pbs.twimg.com/profile_images/1083417055108452357/k2MIoesS_normal.jpg" TargetMode="External" /><Relationship Id="rId501" Type="http://schemas.openxmlformats.org/officeDocument/2006/relationships/hyperlink" Target="http://pbs.twimg.com/profile_images/880188177650077696/-BvinYiv_normal.jpg" TargetMode="External" /><Relationship Id="rId502" Type="http://schemas.openxmlformats.org/officeDocument/2006/relationships/hyperlink" Target="http://pbs.twimg.com/profile_images/796100190793035776/fqWxTYat_normal.jpg" TargetMode="External" /><Relationship Id="rId503" Type="http://schemas.openxmlformats.org/officeDocument/2006/relationships/hyperlink" Target="http://pbs.twimg.com/profile_images/887297027138363392/_vVlUqT7_normal.jpg" TargetMode="External" /><Relationship Id="rId504" Type="http://schemas.openxmlformats.org/officeDocument/2006/relationships/hyperlink" Target="http://pbs.twimg.com/profile_images/1103067317951438849/7fHdwCce_normal.jpg" TargetMode="External" /><Relationship Id="rId505" Type="http://schemas.openxmlformats.org/officeDocument/2006/relationships/hyperlink" Target="https://twitter.com/jethanibharat" TargetMode="External" /><Relationship Id="rId506" Type="http://schemas.openxmlformats.org/officeDocument/2006/relationships/hyperlink" Target="https://twitter.com/coremarketing" TargetMode="External" /><Relationship Id="rId507" Type="http://schemas.openxmlformats.org/officeDocument/2006/relationships/hyperlink" Target="https://twitter.com/cforsey1" TargetMode="External" /><Relationship Id="rId508" Type="http://schemas.openxmlformats.org/officeDocument/2006/relationships/hyperlink" Target="https://twitter.com/hubspot" TargetMode="External" /><Relationship Id="rId509" Type="http://schemas.openxmlformats.org/officeDocument/2006/relationships/hyperlink" Target="https://twitter.com/mybeachmoney" TargetMode="External" /><Relationship Id="rId510" Type="http://schemas.openxmlformats.org/officeDocument/2006/relationships/hyperlink" Target="https://twitter.com/ilkaflood" TargetMode="External" /><Relationship Id="rId511" Type="http://schemas.openxmlformats.org/officeDocument/2006/relationships/hyperlink" Target="https://twitter.com/brio_marketing" TargetMode="External" /><Relationship Id="rId512" Type="http://schemas.openxmlformats.org/officeDocument/2006/relationships/hyperlink" Target="https://twitter.com/erikseifert" TargetMode="External" /><Relationship Id="rId513" Type="http://schemas.openxmlformats.org/officeDocument/2006/relationships/hyperlink" Target="https://twitter.com/asentivindia" TargetMode="External" /><Relationship Id="rId514" Type="http://schemas.openxmlformats.org/officeDocument/2006/relationships/hyperlink" Target="https://twitter.com/22agency" TargetMode="External" /><Relationship Id="rId515" Type="http://schemas.openxmlformats.org/officeDocument/2006/relationships/hyperlink" Target="https://twitter.com/bkcustomdesigns" TargetMode="External" /><Relationship Id="rId516" Type="http://schemas.openxmlformats.org/officeDocument/2006/relationships/hyperlink" Target="https://twitter.com/craighoffman11" TargetMode="External" /><Relationship Id="rId517" Type="http://schemas.openxmlformats.org/officeDocument/2006/relationships/hyperlink" Target="https://twitter.com/jessikaphillips" TargetMode="External" /><Relationship Id="rId518" Type="http://schemas.openxmlformats.org/officeDocument/2006/relationships/hyperlink" Target="https://twitter.com/mike_allton" TargetMode="External" /><Relationship Id="rId519" Type="http://schemas.openxmlformats.org/officeDocument/2006/relationships/hyperlink" Target="https://twitter.com/stonehampress" TargetMode="External" /><Relationship Id="rId520" Type="http://schemas.openxmlformats.org/officeDocument/2006/relationships/hyperlink" Target="https://twitter.com/myfoodfantasy69" TargetMode="External" /><Relationship Id="rId521" Type="http://schemas.openxmlformats.org/officeDocument/2006/relationships/hyperlink" Target="https://twitter.com/charlesfrize" TargetMode="External" /><Relationship Id="rId522" Type="http://schemas.openxmlformats.org/officeDocument/2006/relationships/hyperlink" Target="https://twitter.com/kandasrodarte" TargetMode="External" /><Relationship Id="rId523" Type="http://schemas.openxmlformats.org/officeDocument/2006/relationships/hyperlink" Target="https://twitter.com/smoothsale" TargetMode="External" /><Relationship Id="rId524" Type="http://schemas.openxmlformats.org/officeDocument/2006/relationships/hyperlink" Target="https://twitter.com/abdellawani" TargetMode="External" /><Relationship Id="rId525" Type="http://schemas.openxmlformats.org/officeDocument/2006/relationships/hyperlink" Target="https://twitter.com/madina280469" TargetMode="External" /><Relationship Id="rId526" Type="http://schemas.openxmlformats.org/officeDocument/2006/relationships/hyperlink" Target="https://twitter.com/debcomanwriting" TargetMode="External" /><Relationship Id="rId527" Type="http://schemas.openxmlformats.org/officeDocument/2006/relationships/hyperlink" Target="https://twitter.com/wfhwstacey" TargetMode="External" /><Relationship Id="rId528" Type="http://schemas.openxmlformats.org/officeDocument/2006/relationships/hyperlink" Target="https://twitter.com/b7_design" TargetMode="External" /><Relationship Id="rId529" Type="http://schemas.openxmlformats.org/officeDocument/2006/relationships/hyperlink" Target="https://twitter.com/b2the7" TargetMode="External" /><Relationship Id="rId530" Type="http://schemas.openxmlformats.org/officeDocument/2006/relationships/hyperlink" Target="https://twitter.com/careerbarn" TargetMode="External" /><Relationship Id="rId531" Type="http://schemas.openxmlformats.org/officeDocument/2006/relationships/hyperlink" Target="https://twitter.com/berndog777" TargetMode="External" /><Relationship Id="rId532" Type="http://schemas.openxmlformats.org/officeDocument/2006/relationships/hyperlink" Target="https://twitter.com/sportsplaypolls" TargetMode="External" /><Relationship Id="rId533" Type="http://schemas.openxmlformats.org/officeDocument/2006/relationships/hyperlink" Target="https://twitter.com/brookiebeetle" TargetMode="External" /><Relationship Id="rId534" Type="http://schemas.openxmlformats.org/officeDocument/2006/relationships/hyperlink" Target="https://twitter.com/ross_quintana" TargetMode="External" /><Relationship Id="rId535" Type="http://schemas.openxmlformats.org/officeDocument/2006/relationships/hyperlink" Target="https://twitter.com/lentremetteuse" TargetMode="External" /><Relationship Id="rId536" Type="http://schemas.openxmlformats.org/officeDocument/2006/relationships/hyperlink" Target="https://twitter.com/ageless_2u" TargetMode="External" /><Relationship Id="rId537" Type="http://schemas.openxmlformats.org/officeDocument/2006/relationships/hyperlink" Target="https://twitter.com/dianecschroder" TargetMode="External" /><Relationship Id="rId538" Type="http://schemas.openxmlformats.org/officeDocument/2006/relationships/hyperlink" Target="https://twitter.com/karenyankovich" TargetMode="External" /><Relationship Id="rId539" Type="http://schemas.openxmlformats.org/officeDocument/2006/relationships/hyperlink" Target="https://twitter.com/dynamicfrize" TargetMode="External" /><Relationship Id="rId540" Type="http://schemas.openxmlformats.org/officeDocument/2006/relationships/hyperlink" Target="https://twitter.com/edgekonnect" TargetMode="External" /><Relationship Id="rId541" Type="http://schemas.openxmlformats.org/officeDocument/2006/relationships/hyperlink" Target="https://twitter.com/randyhlavac" TargetMode="External" /><Relationship Id="rId542" Type="http://schemas.openxmlformats.org/officeDocument/2006/relationships/hyperlink" Target="https://twitter.com/relatingonline" TargetMode="External" /><Relationship Id="rId543" Type="http://schemas.openxmlformats.org/officeDocument/2006/relationships/hyperlink" Target="https://twitter.com/bubbles4tw" TargetMode="External" /><Relationship Id="rId544" Type="http://schemas.openxmlformats.org/officeDocument/2006/relationships/hyperlink" Target="https://twitter.com/morweborg" TargetMode="External" /><Relationship Id="rId545" Type="http://schemas.openxmlformats.org/officeDocument/2006/relationships/hyperlink" Target="https://twitter.com/fadanconsultant" TargetMode="External" /><Relationship Id="rId546" Type="http://schemas.openxmlformats.org/officeDocument/2006/relationships/hyperlink" Target="https://twitter.com/niczthename" TargetMode="External" /><Relationship Id="rId547" Type="http://schemas.openxmlformats.org/officeDocument/2006/relationships/hyperlink" Target="https://twitter.com/pardoe_ai" TargetMode="External" /><Relationship Id="rId548" Type="http://schemas.openxmlformats.org/officeDocument/2006/relationships/hyperlink" Target="https://twitter.com/civalueinfo" TargetMode="External" /><Relationship Id="rId549" Type="http://schemas.openxmlformats.org/officeDocument/2006/relationships/hyperlink" Target="https://twitter.com/themylanfocus" TargetMode="External" /><Relationship Id="rId550" Type="http://schemas.openxmlformats.org/officeDocument/2006/relationships/hyperlink" Target="https://twitter.com/javi99garcia" TargetMode="External" /><Relationship Id="rId551" Type="http://schemas.openxmlformats.org/officeDocument/2006/relationships/hyperlink" Target="https://twitter.com/javitelez" TargetMode="External" /><Relationship Id="rId552" Type="http://schemas.openxmlformats.org/officeDocument/2006/relationships/hyperlink" Target="https://twitter.com/wpblogsites" TargetMode="External" /><Relationship Id="rId553" Type="http://schemas.openxmlformats.org/officeDocument/2006/relationships/hyperlink" Target="https://twitter.com/fan_saves" TargetMode="External" /><Relationship Id="rId554" Type="http://schemas.openxmlformats.org/officeDocument/2006/relationships/hyperlink" Target="https://twitter.com/4hontario" TargetMode="External" /><Relationship Id="rId555" Type="http://schemas.openxmlformats.org/officeDocument/2006/relationships/hyperlink" Target="https://twitter.com/mllnnlmotivator" TargetMode="External" /><Relationship Id="rId556" Type="http://schemas.openxmlformats.org/officeDocument/2006/relationships/hyperlink" Target="https://twitter.com/gambinredon" TargetMode="External" /><Relationship Id="rId557" Type="http://schemas.openxmlformats.org/officeDocument/2006/relationships/hyperlink" Target="https://twitter.com/allthesocial" TargetMode="External" /><Relationship Id="rId558" Type="http://schemas.openxmlformats.org/officeDocument/2006/relationships/hyperlink" Target="https://twitter.com/breepalm" TargetMode="External" /><Relationship Id="rId559" Type="http://schemas.openxmlformats.org/officeDocument/2006/relationships/hyperlink" Target="https://twitter.com/findtroy" TargetMode="External" /><Relationship Id="rId560" Type="http://schemas.openxmlformats.org/officeDocument/2006/relationships/hyperlink" Target="https://twitter.com/foodmfguk" TargetMode="External" /><Relationship Id="rId561" Type="http://schemas.openxmlformats.org/officeDocument/2006/relationships/hyperlink" Target="https://twitter.com/planitoutsrcing" TargetMode="External" /><Relationship Id="rId562" Type="http://schemas.openxmlformats.org/officeDocument/2006/relationships/hyperlink" Target="https://twitter.com/scotiabank" TargetMode="External" /><Relationship Id="rId563" Type="http://schemas.openxmlformats.org/officeDocument/2006/relationships/hyperlink" Target="https://twitter.com/startup_canada" TargetMode="External" /><Relationship Id="rId564" Type="http://schemas.openxmlformats.org/officeDocument/2006/relationships/hyperlink" Target="https://twitter.com/jade_a_consult" TargetMode="External" /><Relationship Id="rId565" Type="http://schemas.openxmlformats.org/officeDocument/2006/relationships/hyperlink" Target="https://twitter.com/mikefallat" TargetMode="External" /><Relationship Id="rId566" Type="http://schemas.openxmlformats.org/officeDocument/2006/relationships/hyperlink" Target="https://twitter.com/vitalizeone" TargetMode="External" /><Relationship Id="rId567" Type="http://schemas.openxmlformats.org/officeDocument/2006/relationships/hyperlink" Target="https://twitter.com/blondepreneur" TargetMode="External" /><Relationship Id="rId568" Type="http://schemas.openxmlformats.org/officeDocument/2006/relationships/hyperlink" Target="https://twitter.com/mike_gingerich" TargetMode="External" /><Relationship Id="rId569" Type="http://schemas.openxmlformats.org/officeDocument/2006/relationships/hyperlink" Target="https://twitter.com/kandreawade" TargetMode="External" /><Relationship Id="rId570" Type="http://schemas.openxmlformats.org/officeDocument/2006/relationships/hyperlink" Target="https://twitter.com/quickenloans" TargetMode="External" /><Relationship Id="rId571" Type="http://schemas.openxmlformats.org/officeDocument/2006/relationships/hyperlink" Target="https://twitter.com/taylorsmendoza1" TargetMode="External" /><Relationship Id="rId572" Type="http://schemas.openxmlformats.org/officeDocument/2006/relationships/hyperlink" Target="https://twitter.com/prodovite" TargetMode="External" /><Relationship Id="rId573" Type="http://schemas.openxmlformats.org/officeDocument/2006/relationships/hyperlink" Target="https://twitter.com/victorynhq" TargetMode="External" /><Relationship Id="rId574" Type="http://schemas.openxmlformats.org/officeDocument/2006/relationships/hyperlink" Target="https://twitter.com/nowmg" TargetMode="External" /><Relationship Id="rId575" Type="http://schemas.openxmlformats.org/officeDocument/2006/relationships/hyperlink" Target="https://twitter.com/jencoleict" TargetMode="External" /><Relationship Id="rId576" Type="http://schemas.openxmlformats.org/officeDocument/2006/relationships/hyperlink" Target="https://twitter.com/roberts_ben_m" TargetMode="External" /><Relationship Id="rId577" Type="http://schemas.openxmlformats.org/officeDocument/2006/relationships/hyperlink" Target="https://twitter.com/makeamarketer" TargetMode="External" /><Relationship Id="rId578" Type="http://schemas.openxmlformats.org/officeDocument/2006/relationships/hyperlink" Target="https://twitter.com/teamnimbus" TargetMode="External" /><Relationship Id="rId579" Type="http://schemas.openxmlformats.org/officeDocument/2006/relationships/hyperlink" Target="https://twitter.com/martinbrossman" TargetMode="External" /><Relationship Id="rId580" Type="http://schemas.openxmlformats.org/officeDocument/2006/relationships/hyperlink" Target="https://twitter.com/tracylcotton" TargetMode="External" /><Relationship Id="rId581" Type="http://schemas.openxmlformats.org/officeDocument/2006/relationships/hyperlink" Target="https://twitter.com/commonscentsmom" TargetMode="External" /><Relationship Id="rId582" Type="http://schemas.openxmlformats.org/officeDocument/2006/relationships/hyperlink" Target="https://twitter.com/mcsquareltd" TargetMode="External" /><Relationship Id="rId583" Type="http://schemas.openxmlformats.org/officeDocument/2006/relationships/hyperlink" Target="https://twitter.com/thedigitalgal" TargetMode="External" /><Relationship Id="rId584" Type="http://schemas.openxmlformats.org/officeDocument/2006/relationships/hyperlink" Target="https://twitter.com/lowellbrown" TargetMode="External" /><Relationship Id="rId585" Type="http://schemas.openxmlformats.org/officeDocument/2006/relationships/hyperlink" Target="https://twitter.com/stellar247" TargetMode="External" /><Relationship Id="rId586" Type="http://schemas.openxmlformats.org/officeDocument/2006/relationships/hyperlink" Target="https://twitter.com/elizabethglau" TargetMode="External" /><Relationship Id="rId587" Type="http://schemas.openxmlformats.org/officeDocument/2006/relationships/hyperlink" Target="https://twitter.com/jwatson_wx" TargetMode="External" /><Relationship Id="rId588" Type="http://schemas.openxmlformats.org/officeDocument/2006/relationships/hyperlink" Target="https://twitter.com/iamscottpage" TargetMode="External" /><Relationship Id="rId589" Type="http://schemas.openxmlformats.org/officeDocument/2006/relationships/hyperlink" Target="https://twitter.com/isocialfanz" TargetMode="External" /><Relationship Id="rId590" Type="http://schemas.openxmlformats.org/officeDocument/2006/relationships/hyperlink" Target="https://twitter.com/meganpowers" TargetMode="External" /><Relationship Id="rId591" Type="http://schemas.openxmlformats.org/officeDocument/2006/relationships/hyperlink" Target="https://twitter.com/slideshare" TargetMode="External" /><Relationship Id="rId592" Type="http://schemas.openxmlformats.org/officeDocument/2006/relationships/hyperlink" Target="https://twitter.com/semrush" TargetMode="External" /><Relationship Id="rId593" Type="http://schemas.openxmlformats.org/officeDocument/2006/relationships/hyperlink" Target="https://twitter.com/mrleonardkim" TargetMode="External" /><Relationship Id="rId594" Type="http://schemas.openxmlformats.org/officeDocument/2006/relationships/hyperlink" Target="https://twitter.com/rebekahradice" TargetMode="External" /><Relationship Id="rId595" Type="http://schemas.openxmlformats.org/officeDocument/2006/relationships/hyperlink" Target="https://twitter.com/anton_shulke" TargetMode="External" /><Relationship Id="rId596" Type="http://schemas.openxmlformats.org/officeDocument/2006/relationships/hyperlink" Target="https://twitter.com/reasonrena" TargetMode="External" /><Relationship Id="rId597" Type="http://schemas.openxmlformats.org/officeDocument/2006/relationships/hyperlink" Target="https://twitter.com/aiaddysonzhang" TargetMode="External" /><Relationship Id="rId598" Type="http://schemas.openxmlformats.org/officeDocument/2006/relationships/hyperlink" Target="https://twitter.com/iagdotme" TargetMode="External" /><Relationship Id="rId599" Type="http://schemas.openxmlformats.org/officeDocument/2006/relationships/hyperlink" Target="https://twitter.com/marismith" TargetMode="External" /><Relationship Id="rId600" Type="http://schemas.openxmlformats.org/officeDocument/2006/relationships/hyperlink" Target="https://twitter.com/fuhsionmktg" TargetMode="External" /><Relationship Id="rId601" Type="http://schemas.openxmlformats.org/officeDocument/2006/relationships/hyperlink" Target="https://twitter.com/dgingiss" TargetMode="External" /><Relationship Id="rId602" Type="http://schemas.openxmlformats.org/officeDocument/2006/relationships/hyperlink" Target="https://twitter.com/smexaminer" TargetMode="External" /><Relationship Id="rId603" Type="http://schemas.openxmlformats.org/officeDocument/2006/relationships/hyperlink" Target="https://twitter.com/marc_smith" TargetMode="External" /><Relationship Id="rId604" Type="http://schemas.openxmlformats.org/officeDocument/2006/relationships/hyperlink" Target="https://twitter.com/sms_summit" TargetMode="External" /><Relationship Id="rId605" Type="http://schemas.openxmlformats.org/officeDocument/2006/relationships/hyperlink" Target="https://twitter.com/bombbomb" TargetMode="External" /><Relationship Id="rId606" Type="http://schemas.openxmlformats.org/officeDocument/2006/relationships/hyperlink" Target="https://twitter.com/bonjoroapp" TargetMode="External" /><Relationship Id="rId607" Type="http://schemas.openxmlformats.org/officeDocument/2006/relationships/hyperlink" Target="https://twitter.com/wpbeginner" TargetMode="External" /><Relationship Id="rId608" Type="http://schemas.openxmlformats.org/officeDocument/2006/relationships/hyperlink" Target="https://twitter.com/constantcontact" TargetMode="External" /><Relationship Id="rId609" Type="http://schemas.openxmlformats.org/officeDocument/2006/relationships/hyperlink" Target="https://twitter.com/madmimi" TargetMode="External" /><Relationship Id="rId610" Type="http://schemas.openxmlformats.org/officeDocument/2006/relationships/hyperlink" Target="https://twitter.com/mailchimp" TargetMode="External" /><Relationship Id="rId611" Type="http://schemas.openxmlformats.org/officeDocument/2006/relationships/hyperlink" Target="https://twitter.com/ninjaforms" TargetMode="External" /><Relationship Id="rId612" Type="http://schemas.openxmlformats.org/officeDocument/2006/relationships/hyperlink" Target="https://twitter.com/wordpress" TargetMode="External" /><Relationship Id="rId613" Type="http://schemas.openxmlformats.org/officeDocument/2006/relationships/hyperlink" Target="https://twitter.com/nimble" TargetMode="External" /><Relationship Id="rId614" Type="http://schemas.openxmlformats.org/officeDocument/2006/relationships/hyperlink" Target="https://twitter.com/wistia" TargetMode="External" /><Relationship Id="rId615" Type="http://schemas.openxmlformats.org/officeDocument/2006/relationships/hyperlink" Target="https://twitter.com/vimeo" TargetMode="External" /><Relationship Id="rId616" Type="http://schemas.openxmlformats.org/officeDocument/2006/relationships/hyperlink" Target="https://twitter.com/dustinwstout" TargetMode="External" /><Relationship Id="rId617" Type="http://schemas.openxmlformats.org/officeDocument/2006/relationships/hyperlink" Target="https://twitter.com/wordpressdotcom" TargetMode="External" /><Relationship Id="rId618" Type="http://schemas.openxmlformats.org/officeDocument/2006/relationships/hyperlink" Target="https://twitter.com/semgalore" TargetMode="External" /><Relationship Id="rId619" Type="http://schemas.openxmlformats.org/officeDocument/2006/relationships/hyperlink" Target="https://twitter.com/craigmckimbd" TargetMode="External" /><Relationship Id="rId620" Type="http://schemas.openxmlformats.org/officeDocument/2006/relationships/hyperlink" Target="https://twitter.com/osidejewelers" TargetMode="External" /><Relationship Id="rId621" Type="http://schemas.openxmlformats.org/officeDocument/2006/relationships/hyperlink" Target="https://twitter.com/crossingscbad" TargetMode="External" /><Relationship Id="rId622" Type="http://schemas.openxmlformats.org/officeDocument/2006/relationships/hyperlink" Target="https://twitter.com/fortis_yogalux" TargetMode="External" /><Relationship Id="rId623" Type="http://schemas.openxmlformats.org/officeDocument/2006/relationships/hyperlink" Target="https://twitter.com/adam_jacobs22" TargetMode="External" /><Relationship Id="rId624" Type="http://schemas.openxmlformats.org/officeDocument/2006/relationships/hyperlink" Target="https://twitter.com/annieroseinc" TargetMode="External" /><Relationship Id="rId625" Type="http://schemas.openxmlformats.org/officeDocument/2006/relationships/hyperlink" Target="https://twitter.com/prisus" TargetMode="External" /><Relationship Id="rId626" Type="http://schemas.openxmlformats.org/officeDocument/2006/relationships/hyperlink" Target="https://twitter.com/eggwhisk" TargetMode="External" /><Relationship Id="rId627" Type="http://schemas.openxmlformats.org/officeDocument/2006/relationships/hyperlink" Target="https://twitter.com/adobeexpcloud" TargetMode="External" /><Relationship Id="rId628" Type="http://schemas.openxmlformats.org/officeDocument/2006/relationships/hyperlink" Target="https://twitter.com/markwschaefer" TargetMode="External" /><Relationship Id="rId629" Type="http://schemas.openxmlformats.org/officeDocument/2006/relationships/hyperlink" Target="https://twitter.com/maykingtea" TargetMode="External" /><Relationship Id="rId630" Type="http://schemas.openxmlformats.org/officeDocument/2006/relationships/hyperlink" Target="https://twitter.com/madalynsklar" TargetMode="External" /><Relationship Id="rId631" Type="http://schemas.openxmlformats.org/officeDocument/2006/relationships/hyperlink" Target="https://twitter.com/chrisstrub" TargetMode="External" /><Relationship Id="rId632" Type="http://schemas.openxmlformats.org/officeDocument/2006/relationships/hyperlink" Target="https://twitter.com/youtube" TargetMode="External" /><Relationship Id="rId633" Type="http://schemas.openxmlformats.org/officeDocument/2006/relationships/hyperlink" Target="https://twitter.com/genepetrovlmc" TargetMode="External" /><Relationship Id="rId634" Type="http://schemas.openxmlformats.org/officeDocument/2006/relationships/hyperlink" Target="https://twitter.com/winniesun" TargetMode="External" /><Relationship Id="rId635" Type="http://schemas.openxmlformats.org/officeDocument/2006/relationships/hyperlink" Target="https://twitter.com/robertoblake" TargetMode="External" /><Relationship Id="rId636" Type="http://schemas.openxmlformats.org/officeDocument/2006/relationships/hyperlink" Target="https://twitter.com/adobepremiere" TargetMode="External" /><Relationship Id="rId637" Type="http://schemas.openxmlformats.org/officeDocument/2006/relationships/hyperlink" Target="https://twitter.com/rkdwebstudios" TargetMode="External" /><Relationship Id="rId638" Type="http://schemas.openxmlformats.org/officeDocument/2006/relationships/hyperlink" Target="https://twitter.com/4h" TargetMode="External" /><Relationship Id="rId639" Type="http://schemas.openxmlformats.org/officeDocument/2006/relationships/hyperlink" Target="https://twitter.com/loosethreadsvnt" TargetMode="External" /><Relationship Id="rId640" Type="http://schemas.openxmlformats.org/officeDocument/2006/relationships/comments" Target="../comments2.xml" /><Relationship Id="rId641" Type="http://schemas.openxmlformats.org/officeDocument/2006/relationships/vmlDrawing" Target="../drawings/vmlDrawing2.vml" /><Relationship Id="rId642" Type="http://schemas.openxmlformats.org/officeDocument/2006/relationships/table" Target="../tables/table2.xml" /><Relationship Id="rId643" Type="http://schemas.openxmlformats.org/officeDocument/2006/relationships/drawing" Target="../drawings/drawing1.xml" /><Relationship Id="rId6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internetbusinessideas-viralmarketing.com/marketing-2.html" TargetMode="External" /><Relationship Id="rId2" Type="http://schemas.openxmlformats.org/officeDocument/2006/relationships/hyperlink" Target="http://www.internetbusinessideas-viralmarketing.com/marketing-2.html#.WGhBpx9OZRI.facebook" TargetMode="External" /><Relationship Id="rId3" Type="http://schemas.openxmlformats.org/officeDocument/2006/relationships/hyperlink" Target="https://vni.life/partner/corporate/article/57" TargetMode="External" /><Relationship Id="rId4" Type="http://schemas.openxmlformats.org/officeDocument/2006/relationships/hyperlink" Target="https://www.youtube.com/watch?v=6zpuyNGBPaI&amp;feature=youtu.be" TargetMode="External" /><Relationship Id="rId5" Type="http://schemas.openxmlformats.org/officeDocument/2006/relationships/hyperlink" Target="https://www.youtube.com/watch?v=DEe9OpZ035g&amp;feature=youtu.be" TargetMode="External" /><Relationship Id="rId6" Type="http://schemas.openxmlformats.org/officeDocument/2006/relationships/hyperlink" Target="https://vni.life/partner/corporate/article/66" TargetMode="External" /><Relationship Id="rId7" Type="http://schemas.openxmlformats.org/officeDocument/2006/relationships/hyperlink" Target="https://www.civalue.com/single-post/2016/07/11/10-Best-Practices-for-High-Frequency-Retail-Personalization" TargetMode="External" /><Relationship Id="rId8" Type="http://schemas.openxmlformats.org/officeDocument/2006/relationships/hyperlink" Target="https://blog.everyaction.com/6-effective-ways-to-thank-donors-for-a-lasting-relationship" TargetMode="External" /><Relationship Id="rId9" Type="http://schemas.openxmlformats.org/officeDocument/2006/relationships/hyperlink" Target="https://www.socialmagnets.net/have-you-met-jessika-phillips/?utm_sq=frl5z57oz9&amp;utm_source=twitter&amp;utm_medium=social&amp;utm_campaign=ross_quintana&amp;utm_content=ross+friends" TargetMode="External" /><Relationship Id="rId10" Type="http://schemas.openxmlformats.org/officeDocument/2006/relationships/hyperlink" Target="https://www.youtube.com/watch?v=5rO5HXIbQak&amp;feature=youtu.be" TargetMode="External" /><Relationship Id="rId11" Type="http://schemas.openxmlformats.org/officeDocument/2006/relationships/hyperlink" Target="https://www.socialmagnets.net/have-you-met-jessika-phillips/?utm_sq=frl5z57oz9&amp;utm_source=twitter&amp;utm_medium=social&amp;utm_campaign=ross_quintana&amp;utm_content=ross+friends" TargetMode="External" /><Relationship Id="rId12" Type="http://schemas.openxmlformats.org/officeDocument/2006/relationships/hyperlink" Target="https://www.slideshare.net/jessikaphillips/relationship-roi-with-jessika-phillips" TargetMode="External" /><Relationship Id="rId13" Type="http://schemas.openxmlformats.org/officeDocument/2006/relationships/hyperlink" Target="https://twitter.com/Roberts_Ben_M/status/1112745451659411456" TargetMode="External" /><Relationship Id="rId14" Type="http://schemas.openxmlformats.org/officeDocument/2006/relationships/hyperlink" Target="https://www.youtube.com/watch?v=5rO5HXIbQak&amp;feature=youtu.be" TargetMode="External" /><Relationship Id="rId15" Type="http://schemas.openxmlformats.org/officeDocument/2006/relationships/hyperlink" Target="https://vni.life/partner/corporate/article/57" TargetMode="External" /><Relationship Id="rId16" Type="http://schemas.openxmlformats.org/officeDocument/2006/relationships/hyperlink" Target="https://vni.life/partner/corporate/article/66" TargetMode="External" /><Relationship Id="rId17" Type="http://schemas.openxmlformats.org/officeDocument/2006/relationships/hyperlink" Target="https://www.instagram.com/p/BvgFgpognWc/?utm_source=ig_twitter_share&amp;igshid=1rqfiufp4hm4m" TargetMode="External" /><Relationship Id="rId18" Type="http://schemas.openxmlformats.org/officeDocument/2006/relationships/hyperlink" Target="https://lnkd.in/eYpE_zV" TargetMode="External" /><Relationship Id="rId19" Type="http://schemas.openxmlformats.org/officeDocument/2006/relationships/hyperlink" Target="https://lnkd.in/fPwbFzz" TargetMode="External" /><Relationship Id="rId20" Type="http://schemas.openxmlformats.org/officeDocument/2006/relationships/hyperlink" Target="https://twentytwo.agency/please-will-you-marry-me-mr-accountant-a-relationship-first-approach-to-marketing/?utm_content=bufferf2c26&amp;utm_medium=social&amp;utm_source=twitter.com&amp;utm_campaign=buffer" TargetMode="External" /><Relationship Id="rId21" Type="http://schemas.openxmlformats.org/officeDocument/2006/relationships/hyperlink" Target="http://coschedule.com/blog/relationship-marketing-sales-pro/" TargetMode="External" /><Relationship Id="rId22" Type="http://schemas.openxmlformats.org/officeDocument/2006/relationships/hyperlink" Target="https://www.appreciationpal.com/give-someone-piece-heart/#!207" TargetMode="External" /><Relationship Id="rId23" Type="http://schemas.openxmlformats.org/officeDocument/2006/relationships/hyperlink" Target="https://www.appreciationpal.com/stretch-heart-expand-love/#!207" TargetMode="External" /><Relationship Id="rId24" Type="http://schemas.openxmlformats.org/officeDocument/2006/relationships/hyperlink" Target="https://twitter.com/jessikaphillips/status/1111381936679747584" TargetMode="External" /><Relationship Id="rId25" Type="http://schemas.openxmlformats.org/officeDocument/2006/relationships/hyperlink" Target="https://lnkd.in/ekwCtYF" TargetMode="External" /><Relationship Id="rId26" Type="http://schemas.openxmlformats.org/officeDocument/2006/relationships/hyperlink" Target="https://www.instagram.com/p/Bv4SsOIlmVG/?utm_source=ig_twitter_share&amp;igshid=1jvcmxgud7ue5" TargetMode="External" /><Relationship Id="rId27" Type="http://schemas.openxmlformats.org/officeDocument/2006/relationships/hyperlink" Target="https://www.instagram.com/p/Bvtzu-olhf1/?utm_source=ig_twitter_share&amp;igshid=1bzu612rlwp6z" TargetMode="External" /><Relationship Id="rId28" Type="http://schemas.openxmlformats.org/officeDocument/2006/relationships/hyperlink" Target="https://www.instagram.com/p/BvvDBkeFPKb/?utm_source=ig_twitter_share&amp;igshid=1whmbqsy8cvmj" TargetMode="External" /><Relationship Id="rId29" Type="http://schemas.openxmlformats.org/officeDocument/2006/relationships/hyperlink" Target="https://www.instagram.com/p/BvwYTQxFhwK/?utm_source=ig_twitter_share&amp;igshid=3fggi5hxxgf5" TargetMode="External" /><Relationship Id="rId30" Type="http://schemas.openxmlformats.org/officeDocument/2006/relationships/hyperlink" Target="https://www.instagram.com/p/BvxVxMylpv7/?utm_source=ig_twitter_share&amp;igshid=9wlo40jf4c5u" TargetMode="External" /><Relationship Id="rId31" Type="http://schemas.openxmlformats.org/officeDocument/2006/relationships/hyperlink" Target="https://www.instagram.com/p/BvzJ59qloKi/?utm_source=ig_twitter_share&amp;igshid=yb27uh2nppgz" TargetMode="External" /><Relationship Id="rId32" Type="http://schemas.openxmlformats.org/officeDocument/2006/relationships/hyperlink" Target="https://www.instagram.com/p/Bv1tGL-lm7U/?utm_source=ig_twitter_share&amp;igshid=1sg4qsvac1682" TargetMode="External" /><Relationship Id="rId33" Type="http://schemas.openxmlformats.org/officeDocument/2006/relationships/hyperlink" Target="https://www.instagram.com/p/Bv2DEl0l_s7/?utm_source=ig_twitter_share&amp;igshid=yp1zxhrdbyjf" TargetMode="External" /><Relationship Id="rId34" Type="http://schemas.openxmlformats.org/officeDocument/2006/relationships/hyperlink" Target="https://www.instagram.com/p/Bv2UAXelXHM/?utm_source=ig_twitter_share&amp;igshid=icf8blgrb82k" TargetMode="External" /><Relationship Id="rId35" Type="http://schemas.openxmlformats.org/officeDocument/2006/relationships/hyperlink" Target="https://www.instagram.com/p/Bv3BoSRl_Vo/?utm_source=ig_twitter_share&amp;igshid=1pad1sir55g0x" TargetMode="External" /><Relationship Id="rId36" Type="http://schemas.openxmlformats.org/officeDocument/2006/relationships/hyperlink" Target="http://www.internetbusinessideas-viralmarketing.com/marketing-2.html" TargetMode="External" /><Relationship Id="rId37" Type="http://schemas.openxmlformats.org/officeDocument/2006/relationships/hyperlink" Target="http://www.internetbusinessideas-viralmarketing.com/marketing-2.html#.WGhBpx9OZRI.facebook" TargetMode="External" /><Relationship Id="rId38" Type="http://schemas.openxmlformats.org/officeDocument/2006/relationships/hyperlink" Target="https://www.youtube.com/watch?v=6zpuyNGBPaI&amp;feature=youtu.be" TargetMode="External" /><Relationship Id="rId39" Type="http://schemas.openxmlformats.org/officeDocument/2006/relationships/hyperlink" Target="https://www.youtube.com/watch?v=DEe9OpZ035g&amp;feature=youtu.be" TargetMode="External" /><Relationship Id="rId40" Type="http://schemas.openxmlformats.org/officeDocument/2006/relationships/hyperlink" Target="https://www.linkedin.com/pulse/what-relationship-marketing-part-1-martin-brossman/" TargetMode="External" /><Relationship Id="rId41" Type="http://schemas.openxmlformats.org/officeDocument/2006/relationships/hyperlink" Target="https://www.civalue.com/single-post/2016/07/11/10-Best-Practices-for-High-Frequency-Retail-Personalization" TargetMode="External" /><Relationship Id="rId42" Type="http://schemas.openxmlformats.org/officeDocument/2006/relationships/hyperlink" Target="https://www.civalue.com/single-post/Four-Reasons-Retailers-Should-Switch-to-Always-On-Promotions" TargetMode="External" /><Relationship Id="rId43" Type="http://schemas.openxmlformats.org/officeDocument/2006/relationships/hyperlink" Target="https://www.civalue.com/single-post/2017/06/27/From-Dating-to-Long-Term-Relationship-How-to-Establish-Effective-Customer-Acquisition" TargetMode="External" /><Relationship Id="rId44" Type="http://schemas.openxmlformats.org/officeDocument/2006/relationships/hyperlink" Target="https://www.civalue.com/ng-retail-us-registration" TargetMode="External" /><Relationship Id="rId45" Type="http://schemas.openxmlformats.org/officeDocument/2006/relationships/hyperlink" Target="https://blog.hubspot.com/marketing/relationship-marketing"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2110</v>
      </c>
      <c r="BB2" s="13" t="s">
        <v>2139</v>
      </c>
      <c r="BC2" s="13" t="s">
        <v>2140</v>
      </c>
      <c r="BD2" s="118" t="s">
        <v>2923</v>
      </c>
      <c r="BE2" s="118" t="s">
        <v>2924</v>
      </c>
      <c r="BF2" s="118" t="s">
        <v>2925</v>
      </c>
      <c r="BG2" s="118" t="s">
        <v>2926</v>
      </c>
      <c r="BH2" s="118" t="s">
        <v>2927</v>
      </c>
      <c r="BI2" s="118" t="s">
        <v>2928</v>
      </c>
      <c r="BJ2" s="118" t="s">
        <v>2929</v>
      </c>
      <c r="BK2" s="118" t="s">
        <v>2930</v>
      </c>
      <c r="BL2" s="118" t="s">
        <v>2931</v>
      </c>
    </row>
    <row r="3" spans="1:64" ht="15" customHeight="1">
      <c r="A3" s="64" t="s">
        <v>212</v>
      </c>
      <c r="B3" s="64" t="s">
        <v>212</v>
      </c>
      <c r="C3" s="65" t="s">
        <v>2936</v>
      </c>
      <c r="D3" s="66">
        <v>3</v>
      </c>
      <c r="E3" s="67" t="s">
        <v>132</v>
      </c>
      <c r="F3" s="68">
        <v>32</v>
      </c>
      <c r="G3" s="65"/>
      <c r="H3" s="69"/>
      <c r="I3" s="70"/>
      <c r="J3" s="70"/>
      <c r="K3" s="34" t="s">
        <v>65</v>
      </c>
      <c r="L3" s="71">
        <v>3</v>
      </c>
      <c r="M3" s="71"/>
      <c r="N3" s="72"/>
      <c r="O3" s="78" t="s">
        <v>176</v>
      </c>
      <c r="P3" s="80">
        <v>43551.26086805556</v>
      </c>
      <c r="Q3" s="78" t="s">
        <v>349</v>
      </c>
      <c r="R3" s="82" t="s">
        <v>467</v>
      </c>
      <c r="S3" s="78" t="s">
        <v>524</v>
      </c>
      <c r="T3" s="78" t="s">
        <v>547</v>
      </c>
      <c r="U3" s="78"/>
      <c r="V3" s="82" t="s">
        <v>666</v>
      </c>
      <c r="W3" s="80">
        <v>43551.26086805556</v>
      </c>
      <c r="X3" s="82" t="s">
        <v>729</v>
      </c>
      <c r="Y3" s="78"/>
      <c r="Z3" s="78"/>
      <c r="AA3" s="84" t="s">
        <v>871</v>
      </c>
      <c r="AB3" s="78"/>
      <c r="AC3" s="78" t="b">
        <v>0</v>
      </c>
      <c r="AD3" s="78">
        <v>0</v>
      </c>
      <c r="AE3" s="84" t="s">
        <v>1023</v>
      </c>
      <c r="AF3" s="78" t="b">
        <v>0</v>
      </c>
      <c r="AG3" s="78" t="s">
        <v>1034</v>
      </c>
      <c r="AH3" s="78"/>
      <c r="AI3" s="84" t="s">
        <v>1023</v>
      </c>
      <c r="AJ3" s="78" t="b">
        <v>0</v>
      </c>
      <c r="AK3" s="78">
        <v>0</v>
      </c>
      <c r="AL3" s="84" t="s">
        <v>1023</v>
      </c>
      <c r="AM3" s="78" t="s">
        <v>1039</v>
      </c>
      <c r="AN3" s="78" t="b">
        <v>0</v>
      </c>
      <c r="AO3" s="84" t="s">
        <v>871</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9.090909090909092</v>
      </c>
      <c r="BF3" s="48">
        <v>0</v>
      </c>
      <c r="BG3" s="49">
        <v>0</v>
      </c>
      <c r="BH3" s="48">
        <v>0</v>
      </c>
      <c r="BI3" s="49">
        <v>0</v>
      </c>
      <c r="BJ3" s="48">
        <v>10</v>
      </c>
      <c r="BK3" s="49">
        <v>90.9090909090909</v>
      </c>
      <c r="BL3" s="48">
        <v>11</v>
      </c>
    </row>
    <row r="4" spans="1:64" ht="15" customHeight="1">
      <c r="A4" s="64" t="s">
        <v>213</v>
      </c>
      <c r="B4" s="64" t="s">
        <v>288</v>
      </c>
      <c r="C4" s="65" t="s">
        <v>2936</v>
      </c>
      <c r="D4" s="66">
        <v>3</v>
      </c>
      <c r="E4" s="67" t="s">
        <v>132</v>
      </c>
      <c r="F4" s="68">
        <v>32</v>
      </c>
      <c r="G4" s="65"/>
      <c r="H4" s="69"/>
      <c r="I4" s="70"/>
      <c r="J4" s="70"/>
      <c r="K4" s="34" t="s">
        <v>65</v>
      </c>
      <c r="L4" s="77">
        <v>4</v>
      </c>
      <c r="M4" s="77"/>
      <c r="N4" s="72"/>
      <c r="O4" s="79" t="s">
        <v>347</v>
      </c>
      <c r="P4" s="81">
        <v>43551.6528125</v>
      </c>
      <c r="Q4" s="79" t="s">
        <v>350</v>
      </c>
      <c r="R4" s="83" t="s">
        <v>468</v>
      </c>
      <c r="S4" s="79" t="s">
        <v>525</v>
      </c>
      <c r="T4" s="79" t="s">
        <v>548</v>
      </c>
      <c r="U4" s="83" t="s">
        <v>627</v>
      </c>
      <c r="V4" s="83" t="s">
        <v>627</v>
      </c>
      <c r="W4" s="81">
        <v>43551.6528125</v>
      </c>
      <c r="X4" s="83" t="s">
        <v>730</v>
      </c>
      <c r="Y4" s="79"/>
      <c r="Z4" s="79"/>
      <c r="AA4" s="85" t="s">
        <v>872</v>
      </c>
      <c r="AB4" s="79"/>
      <c r="AC4" s="79" t="b">
        <v>0</v>
      </c>
      <c r="AD4" s="79">
        <v>0</v>
      </c>
      <c r="AE4" s="85" t="s">
        <v>1023</v>
      </c>
      <c r="AF4" s="79" t="b">
        <v>0</v>
      </c>
      <c r="AG4" s="79" t="s">
        <v>1034</v>
      </c>
      <c r="AH4" s="79"/>
      <c r="AI4" s="85" t="s">
        <v>1023</v>
      </c>
      <c r="AJ4" s="79" t="b">
        <v>0</v>
      </c>
      <c r="AK4" s="79">
        <v>0</v>
      </c>
      <c r="AL4" s="85" t="s">
        <v>1023</v>
      </c>
      <c r="AM4" s="79" t="s">
        <v>1040</v>
      </c>
      <c r="AN4" s="79" t="b">
        <v>0</v>
      </c>
      <c r="AO4" s="85" t="s">
        <v>872</v>
      </c>
      <c r="AP4" s="79" t="s">
        <v>176</v>
      </c>
      <c r="AQ4" s="79">
        <v>0</v>
      </c>
      <c r="AR4" s="79">
        <v>0</v>
      </c>
      <c r="AS4" s="79"/>
      <c r="AT4" s="79"/>
      <c r="AU4" s="79"/>
      <c r="AV4" s="79"/>
      <c r="AW4" s="79"/>
      <c r="AX4" s="79"/>
      <c r="AY4" s="79"/>
      <c r="AZ4" s="79"/>
      <c r="BA4">
        <v>1</v>
      </c>
      <c r="BB4" s="78" t="str">
        <f>REPLACE(INDEX(GroupVertices[Group],MATCH(Edges[[#This Row],[Vertex 1]],GroupVertices[Vertex],0)),1,1,"")</f>
        <v>9</v>
      </c>
      <c r="BC4" s="78" t="str">
        <f>REPLACE(INDEX(GroupVertices[Group],MATCH(Edges[[#This Row],[Vertex 2]],GroupVertices[Vertex],0)),1,1,"")</f>
        <v>9</v>
      </c>
      <c r="BD4" s="48"/>
      <c r="BE4" s="49"/>
      <c r="BF4" s="48"/>
      <c r="BG4" s="49"/>
      <c r="BH4" s="48"/>
      <c r="BI4" s="49"/>
      <c r="BJ4" s="48"/>
      <c r="BK4" s="49"/>
      <c r="BL4" s="48"/>
    </row>
    <row r="5" spans="1:64" ht="15">
      <c r="A5" s="64" t="s">
        <v>213</v>
      </c>
      <c r="B5" s="64" t="s">
        <v>289</v>
      </c>
      <c r="C5" s="65" t="s">
        <v>2936</v>
      </c>
      <c r="D5" s="66">
        <v>3</v>
      </c>
      <c r="E5" s="67" t="s">
        <v>132</v>
      </c>
      <c r="F5" s="68">
        <v>32</v>
      </c>
      <c r="G5" s="65"/>
      <c r="H5" s="69"/>
      <c r="I5" s="70"/>
      <c r="J5" s="70"/>
      <c r="K5" s="34" t="s">
        <v>65</v>
      </c>
      <c r="L5" s="77">
        <v>5</v>
      </c>
      <c r="M5" s="77"/>
      <c r="N5" s="72"/>
      <c r="O5" s="79" t="s">
        <v>347</v>
      </c>
      <c r="P5" s="81">
        <v>43551.6528125</v>
      </c>
      <c r="Q5" s="79" t="s">
        <v>350</v>
      </c>
      <c r="R5" s="83" t="s">
        <v>468</v>
      </c>
      <c r="S5" s="79" t="s">
        <v>525</v>
      </c>
      <c r="T5" s="79" t="s">
        <v>548</v>
      </c>
      <c r="U5" s="83" t="s">
        <v>627</v>
      </c>
      <c r="V5" s="83" t="s">
        <v>627</v>
      </c>
      <c r="W5" s="81">
        <v>43551.6528125</v>
      </c>
      <c r="X5" s="83" t="s">
        <v>730</v>
      </c>
      <c r="Y5" s="79"/>
      <c r="Z5" s="79"/>
      <c r="AA5" s="85" t="s">
        <v>872</v>
      </c>
      <c r="AB5" s="79"/>
      <c r="AC5" s="79" t="b">
        <v>0</v>
      </c>
      <c r="AD5" s="79">
        <v>0</v>
      </c>
      <c r="AE5" s="85" t="s">
        <v>1023</v>
      </c>
      <c r="AF5" s="79" t="b">
        <v>0</v>
      </c>
      <c r="AG5" s="79" t="s">
        <v>1034</v>
      </c>
      <c r="AH5" s="79"/>
      <c r="AI5" s="85" t="s">
        <v>1023</v>
      </c>
      <c r="AJ5" s="79" t="b">
        <v>0</v>
      </c>
      <c r="AK5" s="79">
        <v>0</v>
      </c>
      <c r="AL5" s="85" t="s">
        <v>1023</v>
      </c>
      <c r="AM5" s="79" t="s">
        <v>1040</v>
      </c>
      <c r="AN5" s="79" t="b">
        <v>0</v>
      </c>
      <c r="AO5" s="85" t="s">
        <v>872</v>
      </c>
      <c r="AP5" s="79" t="s">
        <v>176</v>
      </c>
      <c r="AQ5" s="79">
        <v>0</v>
      </c>
      <c r="AR5" s="79">
        <v>0</v>
      </c>
      <c r="AS5" s="79"/>
      <c r="AT5" s="79"/>
      <c r="AU5" s="79"/>
      <c r="AV5" s="79"/>
      <c r="AW5" s="79"/>
      <c r="AX5" s="79"/>
      <c r="AY5" s="79"/>
      <c r="AZ5" s="79"/>
      <c r="BA5">
        <v>1</v>
      </c>
      <c r="BB5" s="78" t="str">
        <f>REPLACE(INDEX(GroupVertices[Group],MATCH(Edges[[#This Row],[Vertex 1]],GroupVertices[Vertex],0)),1,1,"")</f>
        <v>9</v>
      </c>
      <c r="BC5" s="78" t="str">
        <f>REPLACE(INDEX(GroupVertices[Group],MATCH(Edges[[#This Row],[Vertex 2]],GroupVertices[Vertex],0)),1,1,"")</f>
        <v>9</v>
      </c>
      <c r="BD5" s="48">
        <v>0</v>
      </c>
      <c r="BE5" s="49">
        <v>0</v>
      </c>
      <c r="BF5" s="48">
        <v>0</v>
      </c>
      <c r="BG5" s="49">
        <v>0</v>
      </c>
      <c r="BH5" s="48">
        <v>0</v>
      </c>
      <c r="BI5" s="49">
        <v>0</v>
      </c>
      <c r="BJ5" s="48">
        <v>9</v>
      </c>
      <c r="BK5" s="49">
        <v>100</v>
      </c>
      <c r="BL5" s="48">
        <v>9</v>
      </c>
    </row>
    <row r="6" spans="1:64" ht="15">
      <c r="A6" s="64" t="s">
        <v>214</v>
      </c>
      <c r="B6" s="64" t="s">
        <v>214</v>
      </c>
      <c r="C6" s="65" t="s">
        <v>2937</v>
      </c>
      <c r="D6" s="66">
        <v>6.5</v>
      </c>
      <c r="E6" s="67" t="s">
        <v>136</v>
      </c>
      <c r="F6" s="68">
        <v>28.75</v>
      </c>
      <c r="G6" s="65"/>
      <c r="H6" s="69"/>
      <c r="I6" s="70"/>
      <c r="J6" s="70"/>
      <c r="K6" s="34" t="s">
        <v>65</v>
      </c>
      <c r="L6" s="77">
        <v>6</v>
      </c>
      <c r="M6" s="77"/>
      <c r="N6" s="72"/>
      <c r="O6" s="79" t="s">
        <v>176</v>
      </c>
      <c r="P6" s="81">
        <v>43551.57084490741</v>
      </c>
      <c r="Q6" s="79" t="s">
        <v>351</v>
      </c>
      <c r="R6" s="79"/>
      <c r="S6" s="79"/>
      <c r="T6" s="79" t="s">
        <v>549</v>
      </c>
      <c r="U6" s="83" t="s">
        <v>628</v>
      </c>
      <c r="V6" s="83" t="s">
        <v>628</v>
      </c>
      <c r="W6" s="81">
        <v>43551.57084490741</v>
      </c>
      <c r="X6" s="83" t="s">
        <v>731</v>
      </c>
      <c r="Y6" s="79"/>
      <c r="Z6" s="79"/>
      <c r="AA6" s="85" t="s">
        <v>873</v>
      </c>
      <c r="AB6" s="79"/>
      <c r="AC6" s="79" t="b">
        <v>0</v>
      </c>
      <c r="AD6" s="79">
        <v>1</v>
      </c>
      <c r="AE6" s="85" t="s">
        <v>1023</v>
      </c>
      <c r="AF6" s="79" t="b">
        <v>0</v>
      </c>
      <c r="AG6" s="79" t="s">
        <v>1034</v>
      </c>
      <c r="AH6" s="79"/>
      <c r="AI6" s="85" t="s">
        <v>1023</v>
      </c>
      <c r="AJ6" s="79" t="b">
        <v>0</v>
      </c>
      <c r="AK6" s="79">
        <v>1</v>
      </c>
      <c r="AL6" s="85" t="s">
        <v>1023</v>
      </c>
      <c r="AM6" s="79" t="s">
        <v>1041</v>
      </c>
      <c r="AN6" s="79" t="b">
        <v>0</v>
      </c>
      <c r="AO6" s="85" t="s">
        <v>873</v>
      </c>
      <c r="AP6" s="79" t="s">
        <v>176</v>
      </c>
      <c r="AQ6" s="79">
        <v>0</v>
      </c>
      <c r="AR6" s="79">
        <v>0</v>
      </c>
      <c r="AS6" s="79"/>
      <c r="AT6" s="79"/>
      <c r="AU6" s="79"/>
      <c r="AV6" s="79"/>
      <c r="AW6" s="79"/>
      <c r="AX6" s="79"/>
      <c r="AY6" s="79"/>
      <c r="AZ6" s="79"/>
      <c r="BA6">
        <v>2</v>
      </c>
      <c r="BB6" s="78" t="str">
        <f>REPLACE(INDEX(GroupVertices[Group],MATCH(Edges[[#This Row],[Vertex 1]],GroupVertices[Vertex],0)),1,1,"")</f>
        <v>15</v>
      </c>
      <c r="BC6" s="78" t="str">
        <f>REPLACE(INDEX(GroupVertices[Group],MATCH(Edges[[#This Row],[Vertex 2]],GroupVertices[Vertex],0)),1,1,"")</f>
        <v>15</v>
      </c>
      <c r="BD6" s="48">
        <v>1</v>
      </c>
      <c r="BE6" s="49">
        <v>2.7027027027027026</v>
      </c>
      <c r="BF6" s="48">
        <v>0</v>
      </c>
      <c r="BG6" s="49">
        <v>0</v>
      </c>
      <c r="BH6" s="48">
        <v>0</v>
      </c>
      <c r="BI6" s="49">
        <v>0</v>
      </c>
      <c r="BJ6" s="48">
        <v>36</v>
      </c>
      <c r="BK6" s="49">
        <v>97.29729729729729</v>
      </c>
      <c r="BL6" s="48">
        <v>37</v>
      </c>
    </row>
    <row r="7" spans="1:64" ht="15">
      <c r="A7" s="64" t="s">
        <v>214</v>
      </c>
      <c r="B7" s="64" t="s">
        <v>214</v>
      </c>
      <c r="C7" s="65" t="s">
        <v>2937</v>
      </c>
      <c r="D7" s="66">
        <v>6.5</v>
      </c>
      <c r="E7" s="67" t="s">
        <v>136</v>
      </c>
      <c r="F7" s="68">
        <v>28.75</v>
      </c>
      <c r="G7" s="65"/>
      <c r="H7" s="69"/>
      <c r="I7" s="70"/>
      <c r="J7" s="70"/>
      <c r="K7" s="34" t="s">
        <v>65</v>
      </c>
      <c r="L7" s="77">
        <v>7</v>
      </c>
      <c r="M7" s="77"/>
      <c r="N7" s="72"/>
      <c r="O7" s="79" t="s">
        <v>176</v>
      </c>
      <c r="P7" s="81">
        <v>43551.78555555556</v>
      </c>
      <c r="Q7" s="79" t="s">
        <v>352</v>
      </c>
      <c r="R7" s="83" t="s">
        <v>469</v>
      </c>
      <c r="S7" s="79" t="s">
        <v>526</v>
      </c>
      <c r="T7" s="79" t="s">
        <v>550</v>
      </c>
      <c r="U7" s="79"/>
      <c r="V7" s="83" t="s">
        <v>667</v>
      </c>
      <c r="W7" s="81">
        <v>43551.78555555556</v>
      </c>
      <c r="X7" s="83" t="s">
        <v>732</v>
      </c>
      <c r="Y7" s="79"/>
      <c r="Z7" s="79"/>
      <c r="AA7" s="85" t="s">
        <v>874</v>
      </c>
      <c r="AB7" s="79"/>
      <c r="AC7" s="79" t="b">
        <v>0</v>
      </c>
      <c r="AD7" s="79">
        <v>1</v>
      </c>
      <c r="AE7" s="85" t="s">
        <v>1023</v>
      </c>
      <c r="AF7" s="79" t="b">
        <v>0</v>
      </c>
      <c r="AG7" s="79" t="s">
        <v>1034</v>
      </c>
      <c r="AH7" s="79"/>
      <c r="AI7" s="85" t="s">
        <v>1023</v>
      </c>
      <c r="AJ7" s="79" t="b">
        <v>0</v>
      </c>
      <c r="AK7" s="79">
        <v>1</v>
      </c>
      <c r="AL7" s="85" t="s">
        <v>1023</v>
      </c>
      <c r="AM7" s="79" t="s">
        <v>1042</v>
      </c>
      <c r="AN7" s="79" t="b">
        <v>0</v>
      </c>
      <c r="AO7" s="85" t="s">
        <v>874</v>
      </c>
      <c r="AP7" s="79" t="s">
        <v>176</v>
      </c>
      <c r="AQ7" s="79">
        <v>0</v>
      </c>
      <c r="AR7" s="79">
        <v>0</v>
      </c>
      <c r="AS7" s="79"/>
      <c r="AT7" s="79"/>
      <c r="AU7" s="79"/>
      <c r="AV7" s="79"/>
      <c r="AW7" s="79"/>
      <c r="AX7" s="79"/>
      <c r="AY7" s="79"/>
      <c r="AZ7" s="79"/>
      <c r="BA7">
        <v>2</v>
      </c>
      <c r="BB7" s="78" t="str">
        <f>REPLACE(INDEX(GroupVertices[Group],MATCH(Edges[[#This Row],[Vertex 1]],GroupVertices[Vertex],0)),1,1,"")</f>
        <v>15</v>
      </c>
      <c r="BC7" s="78" t="str">
        <f>REPLACE(INDEX(GroupVertices[Group],MATCH(Edges[[#This Row],[Vertex 2]],GroupVertices[Vertex],0)),1,1,"")</f>
        <v>15</v>
      </c>
      <c r="BD7" s="48">
        <v>1</v>
      </c>
      <c r="BE7" s="49">
        <v>2.7777777777777777</v>
      </c>
      <c r="BF7" s="48">
        <v>4</v>
      </c>
      <c r="BG7" s="49">
        <v>11.11111111111111</v>
      </c>
      <c r="BH7" s="48">
        <v>0</v>
      </c>
      <c r="BI7" s="49">
        <v>0</v>
      </c>
      <c r="BJ7" s="48">
        <v>31</v>
      </c>
      <c r="BK7" s="49">
        <v>86.11111111111111</v>
      </c>
      <c r="BL7" s="48">
        <v>36</v>
      </c>
    </row>
    <row r="8" spans="1:64" ht="15">
      <c r="A8" s="64" t="s">
        <v>215</v>
      </c>
      <c r="B8" s="64" t="s">
        <v>214</v>
      </c>
      <c r="C8" s="65" t="s">
        <v>2936</v>
      </c>
      <c r="D8" s="66">
        <v>3</v>
      </c>
      <c r="E8" s="67" t="s">
        <v>132</v>
      </c>
      <c r="F8" s="68">
        <v>32</v>
      </c>
      <c r="G8" s="65"/>
      <c r="H8" s="69"/>
      <c r="I8" s="70"/>
      <c r="J8" s="70"/>
      <c r="K8" s="34" t="s">
        <v>65</v>
      </c>
      <c r="L8" s="77">
        <v>8</v>
      </c>
      <c r="M8" s="77"/>
      <c r="N8" s="72"/>
      <c r="O8" s="79" t="s">
        <v>347</v>
      </c>
      <c r="P8" s="81">
        <v>43551.807858796295</v>
      </c>
      <c r="Q8" s="79" t="s">
        <v>353</v>
      </c>
      <c r="R8" s="79"/>
      <c r="S8" s="79"/>
      <c r="T8" s="79"/>
      <c r="U8" s="79"/>
      <c r="V8" s="83" t="s">
        <v>668</v>
      </c>
      <c r="W8" s="81">
        <v>43551.807858796295</v>
      </c>
      <c r="X8" s="83" t="s">
        <v>733</v>
      </c>
      <c r="Y8" s="79"/>
      <c r="Z8" s="79"/>
      <c r="AA8" s="85" t="s">
        <v>875</v>
      </c>
      <c r="AB8" s="79"/>
      <c r="AC8" s="79" t="b">
        <v>0</v>
      </c>
      <c r="AD8" s="79">
        <v>0</v>
      </c>
      <c r="AE8" s="85" t="s">
        <v>1023</v>
      </c>
      <c r="AF8" s="79" t="b">
        <v>0</v>
      </c>
      <c r="AG8" s="79" t="s">
        <v>1034</v>
      </c>
      <c r="AH8" s="79"/>
      <c r="AI8" s="85" t="s">
        <v>1023</v>
      </c>
      <c r="AJ8" s="79" t="b">
        <v>0</v>
      </c>
      <c r="AK8" s="79">
        <v>1</v>
      </c>
      <c r="AL8" s="85" t="s">
        <v>874</v>
      </c>
      <c r="AM8" s="79" t="s">
        <v>1042</v>
      </c>
      <c r="AN8" s="79" t="b">
        <v>0</v>
      </c>
      <c r="AO8" s="85" t="s">
        <v>874</v>
      </c>
      <c r="AP8" s="79" t="s">
        <v>176</v>
      </c>
      <c r="AQ8" s="79">
        <v>0</v>
      </c>
      <c r="AR8" s="79">
        <v>0</v>
      </c>
      <c r="AS8" s="79"/>
      <c r="AT8" s="79"/>
      <c r="AU8" s="79"/>
      <c r="AV8" s="79"/>
      <c r="AW8" s="79"/>
      <c r="AX8" s="79"/>
      <c r="AY8" s="79"/>
      <c r="AZ8" s="79"/>
      <c r="BA8">
        <v>1</v>
      </c>
      <c r="BB8" s="78" t="str">
        <f>REPLACE(INDEX(GroupVertices[Group],MATCH(Edges[[#This Row],[Vertex 1]],GroupVertices[Vertex],0)),1,1,"")</f>
        <v>15</v>
      </c>
      <c r="BC8" s="78" t="str">
        <f>REPLACE(INDEX(GroupVertices[Group],MATCH(Edges[[#This Row],[Vertex 2]],GroupVertices[Vertex],0)),1,1,"")</f>
        <v>15</v>
      </c>
      <c r="BD8" s="48">
        <v>1</v>
      </c>
      <c r="BE8" s="49">
        <v>4.545454545454546</v>
      </c>
      <c r="BF8" s="48">
        <v>4</v>
      </c>
      <c r="BG8" s="49">
        <v>18.181818181818183</v>
      </c>
      <c r="BH8" s="48">
        <v>0</v>
      </c>
      <c r="BI8" s="49">
        <v>0</v>
      </c>
      <c r="BJ8" s="48">
        <v>17</v>
      </c>
      <c r="BK8" s="49">
        <v>77.27272727272727</v>
      </c>
      <c r="BL8" s="48">
        <v>22</v>
      </c>
    </row>
    <row r="9" spans="1:64" ht="15">
      <c r="A9" s="64" t="s">
        <v>216</v>
      </c>
      <c r="B9" s="64" t="s">
        <v>216</v>
      </c>
      <c r="C9" s="65" t="s">
        <v>2936</v>
      </c>
      <c r="D9" s="66">
        <v>3</v>
      </c>
      <c r="E9" s="67" t="s">
        <v>132</v>
      </c>
      <c r="F9" s="68">
        <v>32</v>
      </c>
      <c r="G9" s="65"/>
      <c r="H9" s="69"/>
      <c r="I9" s="70"/>
      <c r="J9" s="70"/>
      <c r="K9" s="34" t="s">
        <v>65</v>
      </c>
      <c r="L9" s="77">
        <v>9</v>
      </c>
      <c r="M9" s="77"/>
      <c r="N9" s="72"/>
      <c r="O9" s="79" t="s">
        <v>176</v>
      </c>
      <c r="P9" s="81">
        <v>43551.9056712963</v>
      </c>
      <c r="Q9" s="79" t="s">
        <v>354</v>
      </c>
      <c r="R9" s="79"/>
      <c r="S9" s="79"/>
      <c r="T9" s="79" t="s">
        <v>551</v>
      </c>
      <c r="U9" s="79"/>
      <c r="V9" s="83" t="s">
        <v>669</v>
      </c>
      <c r="W9" s="81">
        <v>43551.9056712963</v>
      </c>
      <c r="X9" s="83" t="s">
        <v>734</v>
      </c>
      <c r="Y9" s="79"/>
      <c r="Z9" s="79"/>
      <c r="AA9" s="85" t="s">
        <v>876</v>
      </c>
      <c r="AB9" s="79"/>
      <c r="AC9" s="79" t="b">
        <v>0</v>
      </c>
      <c r="AD9" s="79">
        <v>0</v>
      </c>
      <c r="AE9" s="85" t="s">
        <v>1023</v>
      </c>
      <c r="AF9" s="79" t="b">
        <v>0</v>
      </c>
      <c r="AG9" s="79" t="s">
        <v>1034</v>
      </c>
      <c r="AH9" s="79"/>
      <c r="AI9" s="85" t="s">
        <v>1023</v>
      </c>
      <c r="AJ9" s="79" t="b">
        <v>0</v>
      </c>
      <c r="AK9" s="79">
        <v>0</v>
      </c>
      <c r="AL9" s="85" t="s">
        <v>1023</v>
      </c>
      <c r="AM9" s="79" t="s">
        <v>1043</v>
      </c>
      <c r="AN9" s="79" t="b">
        <v>0</v>
      </c>
      <c r="AO9" s="85" t="s">
        <v>876</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0</v>
      </c>
      <c r="BE9" s="49">
        <v>0</v>
      </c>
      <c r="BF9" s="48">
        <v>0</v>
      </c>
      <c r="BG9" s="49">
        <v>0</v>
      </c>
      <c r="BH9" s="48">
        <v>0</v>
      </c>
      <c r="BI9" s="49">
        <v>0</v>
      </c>
      <c r="BJ9" s="48">
        <v>28</v>
      </c>
      <c r="BK9" s="49">
        <v>100</v>
      </c>
      <c r="BL9" s="48">
        <v>28</v>
      </c>
    </row>
    <row r="10" spans="1:64" ht="15">
      <c r="A10" s="64" t="s">
        <v>217</v>
      </c>
      <c r="B10" s="64" t="s">
        <v>217</v>
      </c>
      <c r="C10" s="65" t="s">
        <v>2936</v>
      </c>
      <c r="D10" s="66">
        <v>3</v>
      </c>
      <c r="E10" s="67" t="s">
        <v>132</v>
      </c>
      <c r="F10" s="68">
        <v>32</v>
      </c>
      <c r="G10" s="65"/>
      <c r="H10" s="69"/>
      <c r="I10" s="70"/>
      <c r="J10" s="70"/>
      <c r="K10" s="34" t="s">
        <v>65</v>
      </c>
      <c r="L10" s="77">
        <v>10</v>
      </c>
      <c r="M10" s="77"/>
      <c r="N10" s="72"/>
      <c r="O10" s="79" t="s">
        <v>176</v>
      </c>
      <c r="P10" s="81">
        <v>43552.504583333335</v>
      </c>
      <c r="Q10" s="79" t="s">
        <v>355</v>
      </c>
      <c r="R10" s="83" t="s">
        <v>470</v>
      </c>
      <c r="S10" s="79" t="s">
        <v>527</v>
      </c>
      <c r="T10" s="79" t="s">
        <v>552</v>
      </c>
      <c r="U10" s="79"/>
      <c r="V10" s="83" t="s">
        <v>670</v>
      </c>
      <c r="W10" s="81">
        <v>43552.504583333335</v>
      </c>
      <c r="X10" s="83" t="s">
        <v>735</v>
      </c>
      <c r="Y10" s="79"/>
      <c r="Z10" s="79"/>
      <c r="AA10" s="85" t="s">
        <v>877</v>
      </c>
      <c r="AB10" s="79"/>
      <c r="AC10" s="79" t="b">
        <v>0</v>
      </c>
      <c r="AD10" s="79">
        <v>1</v>
      </c>
      <c r="AE10" s="85" t="s">
        <v>1023</v>
      </c>
      <c r="AF10" s="79" t="b">
        <v>0</v>
      </c>
      <c r="AG10" s="79" t="s">
        <v>1034</v>
      </c>
      <c r="AH10" s="79"/>
      <c r="AI10" s="85" t="s">
        <v>1023</v>
      </c>
      <c r="AJ10" s="79" t="b">
        <v>0</v>
      </c>
      <c r="AK10" s="79">
        <v>0</v>
      </c>
      <c r="AL10" s="85" t="s">
        <v>1023</v>
      </c>
      <c r="AM10" s="79" t="s">
        <v>1044</v>
      </c>
      <c r="AN10" s="79" t="b">
        <v>0</v>
      </c>
      <c r="AO10" s="85" t="s">
        <v>877</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1</v>
      </c>
      <c r="BE10" s="49">
        <v>3.0303030303030303</v>
      </c>
      <c r="BF10" s="48">
        <v>2</v>
      </c>
      <c r="BG10" s="49">
        <v>6.0606060606060606</v>
      </c>
      <c r="BH10" s="48">
        <v>0</v>
      </c>
      <c r="BI10" s="49">
        <v>0</v>
      </c>
      <c r="BJ10" s="48">
        <v>30</v>
      </c>
      <c r="BK10" s="49">
        <v>90.9090909090909</v>
      </c>
      <c r="BL10" s="48">
        <v>33</v>
      </c>
    </row>
    <row r="11" spans="1:64" ht="15">
      <c r="A11" s="64" t="s">
        <v>218</v>
      </c>
      <c r="B11" s="64" t="s">
        <v>218</v>
      </c>
      <c r="C11" s="65" t="s">
        <v>2936</v>
      </c>
      <c r="D11" s="66">
        <v>3</v>
      </c>
      <c r="E11" s="67" t="s">
        <v>132</v>
      </c>
      <c r="F11" s="68">
        <v>32</v>
      </c>
      <c r="G11" s="65"/>
      <c r="H11" s="69"/>
      <c r="I11" s="70"/>
      <c r="J11" s="70"/>
      <c r="K11" s="34" t="s">
        <v>65</v>
      </c>
      <c r="L11" s="77">
        <v>11</v>
      </c>
      <c r="M11" s="77"/>
      <c r="N11" s="72"/>
      <c r="O11" s="79" t="s">
        <v>176</v>
      </c>
      <c r="P11" s="81">
        <v>43552.53800925926</v>
      </c>
      <c r="Q11" s="79" t="s">
        <v>356</v>
      </c>
      <c r="R11" s="83" t="s">
        <v>471</v>
      </c>
      <c r="S11" s="79" t="s">
        <v>527</v>
      </c>
      <c r="T11" s="79" t="s">
        <v>553</v>
      </c>
      <c r="U11" s="79"/>
      <c r="V11" s="83" t="s">
        <v>671</v>
      </c>
      <c r="W11" s="81">
        <v>43552.53800925926</v>
      </c>
      <c r="X11" s="83" t="s">
        <v>736</v>
      </c>
      <c r="Y11" s="79"/>
      <c r="Z11" s="79"/>
      <c r="AA11" s="85" t="s">
        <v>878</v>
      </c>
      <c r="AB11" s="79"/>
      <c r="AC11" s="79" t="b">
        <v>0</v>
      </c>
      <c r="AD11" s="79">
        <v>1</v>
      </c>
      <c r="AE11" s="85" t="s">
        <v>1023</v>
      </c>
      <c r="AF11" s="79" t="b">
        <v>0</v>
      </c>
      <c r="AG11" s="79" t="s">
        <v>1034</v>
      </c>
      <c r="AH11" s="79"/>
      <c r="AI11" s="85" t="s">
        <v>1023</v>
      </c>
      <c r="AJ11" s="79" t="b">
        <v>0</v>
      </c>
      <c r="AK11" s="79">
        <v>0</v>
      </c>
      <c r="AL11" s="85" t="s">
        <v>1023</v>
      </c>
      <c r="AM11" s="79" t="s">
        <v>1044</v>
      </c>
      <c r="AN11" s="79" t="b">
        <v>0</v>
      </c>
      <c r="AO11" s="85" t="s">
        <v>878</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15</v>
      </c>
      <c r="BK11" s="49">
        <v>100</v>
      </c>
      <c r="BL11" s="48">
        <v>15</v>
      </c>
    </row>
    <row r="12" spans="1:64" ht="15">
      <c r="A12" s="64" t="s">
        <v>219</v>
      </c>
      <c r="B12" s="64" t="s">
        <v>219</v>
      </c>
      <c r="C12" s="65" t="s">
        <v>2936</v>
      </c>
      <c r="D12" s="66">
        <v>3</v>
      </c>
      <c r="E12" s="67" t="s">
        <v>132</v>
      </c>
      <c r="F12" s="68">
        <v>32</v>
      </c>
      <c r="G12" s="65"/>
      <c r="H12" s="69"/>
      <c r="I12" s="70"/>
      <c r="J12" s="70"/>
      <c r="K12" s="34" t="s">
        <v>65</v>
      </c>
      <c r="L12" s="77">
        <v>12</v>
      </c>
      <c r="M12" s="77"/>
      <c r="N12" s="72"/>
      <c r="O12" s="79" t="s">
        <v>176</v>
      </c>
      <c r="P12" s="81">
        <v>43552.60459490741</v>
      </c>
      <c r="Q12" s="79" t="s">
        <v>357</v>
      </c>
      <c r="R12" s="83" t="s">
        <v>472</v>
      </c>
      <c r="S12" s="79" t="s">
        <v>528</v>
      </c>
      <c r="T12" s="79" t="s">
        <v>554</v>
      </c>
      <c r="U12" s="83" t="s">
        <v>629</v>
      </c>
      <c r="V12" s="83" t="s">
        <v>629</v>
      </c>
      <c r="W12" s="81">
        <v>43552.60459490741</v>
      </c>
      <c r="X12" s="83" t="s">
        <v>737</v>
      </c>
      <c r="Y12" s="79"/>
      <c r="Z12" s="79"/>
      <c r="AA12" s="85" t="s">
        <v>879</v>
      </c>
      <c r="AB12" s="79"/>
      <c r="AC12" s="79" t="b">
        <v>0</v>
      </c>
      <c r="AD12" s="79">
        <v>0</v>
      </c>
      <c r="AE12" s="85" t="s">
        <v>1023</v>
      </c>
      <c r="AF12" s="79" t="b">
        <v>0</v>
      </c>
      <c r="AG12" s="79" t="s">
        <v>1034</v>
      </c>
      <c r="AH12" s="79"/>
      <c r="AI12" s="85" t="s">
        <v>1023</v>
      </c>
      <c r="AJ12" s="79" t="b">
        <v>0</v>
      </c>
      <c r="AK12" s="79">
        <v>0</v>
      </c>
      <c r="AL12" s="85" t="s">
        <v>1023</v>
      </c>
      <c r="AM12" s="79" t="s">
        <v>1041</v>
      </c>
      <c r="AN12" s="79" t="b">
        <v>0</v>
      </c>
      <c r="AO12" s="85" t="s">
        <v>879</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0</v>
      </c>
      <c r="BE12" s="49">
        <v>0</v>
      </c>
      <c r="BF12" s="48">
        <v>0</v>
      </c>
      <c r="BG12" s="49">
        <v>0</v>
      </c>
      <c r="BH12" s="48">
        <v>0</v>
      </c>
      <c r="BI12" s="49">
        <v>0</v>
      </c>
      <c r="BJ12" s="48">
        <v>20</v>
      </c>
      <c r="BK12" s="49">
        <v>100</v>
      </c>
      <c r="BL12" s="48">
        <v>20</v>
      </c>
    </row>
    <row r="13" spans="1:64" ht="15">
      <c r="A13" s="64" t="s">
        <v>220</v>
      </c>
      <c r="B13" s="64" t="s">
        <v>220</v>
      </c>
      <c r="C13" s="65" t="s">
        <v>2937</v>
      </c>
      <c r="D13" s="66">
        <v>6.5</v>
      </c>
      <c r="E13" s="67" t="s">
        <v>136</v>
      </c>
      <c r="F13" s="68">
        <v>28.75</v>
      </c>
      <c r="G13" s="65"/>
      <c r="H13" s="69"/>
      <c r="I13" s="70"/>
      <c r="J13" s="70"/>
      <c r="K13" s="34" t="s">
        <v>65</v>
      </c>
      <c r="L13" s="77">
        <v>13</v>
      </c>
      <c r="M13" s="77"/>
      <c r="N13" s="72"/>
      <c r="O13" s="79" t="s">
        <v>176</v>
      </c>
      <c r="P13" s="81">
        <v>43283.82916666667</v>
      </c>
      <c r="Q13" s="79" t="s">
        <v>358</v>
      </c>
      <c r="R13" s="83" t="s">
        <v>473</v>
      </c>
      <c r="S13" s="79" t="s">
        <v>529</v>
      </c>
      <c r="T13" s="79" t="s">
        <v>555</v>
      </c>
      <c r="U13" s="79"/>
      <c r="V13" s="83" t="s">
        <v>672</v>
      </c>
      <c r="W13" s="81">
        <v>43283.82916666667</v>
      </c>
      <c r="X13" s="83" t="s">
        <v>738</v>
      </c>
      <c r="Y13" s="79"/>
      <c r="Z13" s="79"/>
      <c r="AA13" s="85" t="s">
        <v>880</v>
      </c>
      <c r="AB13" s="79"/>
      <c r="AC13" s="79" t="b">
        <v>0</v>
      </c>
      <c r="AD13" s="79">
        <v>0</v>
      </c>
      <c r="AE13" s="85" t="s">
        <v>1023</v>
      </c>
      <c r="AF13" s="79" t="b">
        <v>0</v>
      </c>
      <c r="AG13" s="79" t="s">
        <v>1034</v>
      </c>
      <c r="AH13" s="79"/>
      <c r="AI13" s="85" t="s">
        <v>1023</v>
      </c>
      <c r="AJ13" s="79" t="b">
        <v>0</v>
      </c>
      <c r="AK13" s="79">
        <v>1</v>
      </c>
      <c r="AL13" s="85" t="s">
        <v>1023</v>
      </c>
      <c r="AM13" s="79" t="s">
        <v>1045</v>
      </c>
      <c r="AN13" s="79" t="b">
        <v>0</v>
      </c>
      <c r="AO13" s="85" t="s">
        <v>880</v>
      </c>
      <c r="AP13" s="79" t="s">
        <v>1061</v>
      </c>
      <c r="AQ13" s="79">
        <v>0</v>
      </c>
      <c r="AR13" s="79">
        <v>0</v>
      </c>
      <c r="AS13" s="79"/>
      <c r="AT13" s="79"/>
      <c r="AU13" s="79"/>
      <c r="AV13" s="79"/>
      <c r="AW13" s="79"/>
      <c r="AX13" s="79"/>
      <c r="AY13" s="79"/>
      <c r="AZ13" s="79"/>
      <c r="BA13">
        <v>2</v>
      </c>
      <c r="BB13" s="78" t="str">
        <f>REPLACE(INDEX(GroupVertices[Group],MATCH(Edges[[#This Row],[Vertex 1]],GroupVertices[Vertex],0)),1,1,"")</f>
        <v>3</v>
      </c>
      <c r="BC13" s="78" t="str">
        <f>REPLACE(INDEX(GroupVertices[Group],MATCH(Edges[[#This Row],[Vertex 2]],GroupVertices[Vertex],0)),1,1,"")</f>
        <v>3</v>
      </c>
      <c r="BD13" s="48">
        <v>2</v>
      </c>
      <c r="BE13" s="49">
        <v>8.333333333333334</v>
      </c>
      <c r="BF13" s="48">
        <v>0</v>
      </c>
      <c r="BG13" s="49">
        <v>0</v>
      </c>
      <c r="BH13" s="48">
        <v>0</v>
      </c>
      <c r="BI13" s="49">
        <v>0</v>
      </c>
      <c r="BJ13" s="48">
        <v>22</v>
      </c>
      <c r="BK13" s="49">
        <v>91.66666666666667</v>
      </c>
      <c r="BL13" s="48">
        <v>24</v>
      </c>
    </row>
    <row r="14" spans="1:64" ht="15">
      <c r="A14" s="64" t="s">
        <v>220</v>
      </c>
      <c r="B14" s="64" t="s">
        <v>220</v>
      </c>
      <c r="C14" s="65" t="s">
        <v>2937</v>
      </c>
      <c r="D14" s="66">
        <v>6.5</v>
      </c>
      <c r="E14" s="67" t="s">
        <v>136</v>
      </c>
      <c r="F14" s="68">
        <v>28.75</v>
      </c>
      <c r="G14" s="65"/>
      <c r="H14" s="69"/>
      <c r="I14" s="70"/>
      <c r="J14" s="70"/>
      <c r="K14" s="34" t="s">
        <v>65</v>
      </c>
      <c r="L14" s="77">
        <v>14</v>
      </c>
      <c r="M14" s="77"/>
      <c r="N14" s="72"/>
      <c r="O14" s="79" t="s">
        <v>176</v>
      </c>
      <c r="P14" s="81">
        <v>43552.78403935185</v>
      </c>
      <c r="Q14" s="79" t="s">
        <v>359</v>
      </c>
      <c r="R14" s="79"/>
      <c r="S14" s="79"/>
      <c r="T14" s="79"/>
      <c r="U14" s="79"/>
      <c r="V14" s="83" t="s">
        <v>672</v>
      </c>
      <c r="W14" s="81">
        <v>43552.78403935185</v>
      </c>
      <c r="X14" s="83" t="s">
        <v>739</v>
      </c>
      <c r="Y14" s="79"/>
      <c r="Z14" s="79"/>
      <c r="AA14" s="85" t="s">
        <v>881</v>
      </c>
      <c r="AB14" s="79"/>
      <c r="AC14" s="79" t="b">
        <v>0</v>
      </c>
      <c r="AD14" s="79">
        <v>0</v>
      </c>
      <c r="AE14" s="85" t="s">
        <v>1023</v>
      </c>
      <c r="AF14" s="79" t="b">
        <v>0</v>
      </c>
      <c r="AG14" s="79" t="s">
        <v>1034</v>
      </c>
      <c r="AH14" s="79"/>
      <c r="AI14" s="85" t="s">
        <v>1023</v>
      </c>
      <c r="AJ14" s="79" t="b">
        <v>0</v>
      </c>
      <c r="AK14" s="79">
        <v>1</v>
      </c>
      <c r="AL14" s="85" t="s">
        <v>880</v>
      </c>
      <c r="AM14" s="79" t="s">
        <v>1046</v>
      </c>
      <c r="AN14" s="79" t="b">
        <v>0</v>
      </c>
      <c r="AO14" s="85" t="s">
        <v>880</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3</v>
      </c>
      <c r="BD14" s="48">
        <v>2</v>
      </c>
      <c r="BE14" s="49">
        <v>9.523809523809524</v>
      </c>
      <c r="BF14" s="48">
        <v>0</v>
      </c>
      <c r="BG14" s="49">
        <v>0</v>
      </c>
      <c r="BH14" s="48">
        <v>0</v>
      </c>
      <c r="BI14" s="49">
        <v>0</v>
      </c>
      <c r="BJ14" s="48">
        <v>19</v>
      </c>
      <c r="BK14" s="49">
        <v>90.47619047619048</v>
      </c>
      <c r="BL14" s="48">
        <v>21</v>
      </c>
    </row>
    <row r="15" spans="1:64" ht="15">
      <c r="A15" s="64" t="s">
        <v>221</v>
      </c>
      <c r="B15" s="64" t="s">
        <v>278</v>
      </c>
      <c r="C15" s="65" t="s">
        <v>2936</v>
      </c>
      <c r="D15" s="66">
        <v>3</v>
      </c>
      <c r="E15" s="67" t="s">
        <v>132</v>
      </c>
      <c r="F15" s="68">
        <v>32</v>
      </c>
      <c r="G15" s="65"/>
      <c r="H15" s="69"/>
      <c r="I15" s="70"/>
      <c r="J15" s="70"/>
      <c r="K15" s="34" t="s">
        <v>65</v>
      </c>
      <c r="L15" s="77">
        <v>15</v>
      </c>
      <c r="M15" s="77"/>
      <c r="N15" s="72"/>
      <c r="O15" s="79" t="s">
        <v>347</v>
      </c>
      <c r="P15" s="81">
        <v>43552.90412037037</v>
      </c>
      <c r="Q15" s="79" t="s">
        <v>360</v>
      </c>
      <c r="R15" s="79"/>
      <c r="S15" s="79"/>
      <c r="T15" s="79" t="s">
        <v>556</v>
      </c>
      <c r="U15" s="79"/>
      <c r="V15" s="83" t="s">
        <v>673</v>
      </c>
      <c r="W15" s="81">
        <v>43552.90412037037</v>
      </c>
      <c r="X15" s="83" t="s">
        <v>740</v>
      </c>
      <c r="Y15" s="79"/>
      <c r="Z15" s="79"/>
      <c r="AA15" s="85" t="s">
        <v>882</v>
      </c>
      <c r="AB15" s="79"/>
      <c r="AC15" s="79" t="b">
        <v>0</v>
      </c>
      <c r="AD15" s="79">
        <v>0</v>
      </c>
      <c r="AE15" s="85" t="s">
        <v>1023</v>
      </c>
      <c r="AF15" s="79" t="b">
        <v>0</v>
      </c>
      <c r="AG15" s="79" t="s">
        <v>1034</v>
      </c>
      <c r="AH15" s="79"/>
      <c r="AI15" s="85" t="s">
        <v>1023</v>
      </c>
      <c r="AJ15" s="79" t="b">
        <v>0</v>
      </c>
      <c r="AK15" s="79">
        <v>9</v>
      </c>
      <c r="AL15" s="85" t="s">
        <v>999</v>
      </c>
      <c r="AM15" s="79" t="s">
        <v>1042</v>
      </c>
      <c r="AN15" s="79" t="b">
        <v>0</v>
      </c>
      <c r="AO15" s="85" t="s">
        <v>999</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2</v>
      </c>
      <c r="BE15" s="49">
        <v>12.5</v>
      </c>
      <c r="BF15" s="48">
        <v>0</v>
      </c>
      <c r="BG15" s="49">
        <v>0</v>
      </c>
      <c r="BH15" s="48">
        <v>0</v>
      </c>
      <c r="BI15" s="49">
        <v>0</v>
      </c>
      <c r="BJ15" s="48">
        <v>14</v>
      </c>
      <c r="BK15" s="49">
        <v>87.5</v>
      </c>
      <c r="BL15" s="48">
        <v>16</v>
      </c>
    </row>
    <row r="16" spans="1:64" ht="15">
      <c r="A16" s="64" t="s">
        <v>222</v>
      </c>
      <c r="B16" s="64" t="s">
        <v>278</v>
      </c>
      <c r="C16" s="65" t="s">
        <v>2936</v>
      </c>
      <c r="D16" s="66">
        <v>3</v>
      </c>
      <c r="E16" s="67" t="s">
        <v>132</v>
      </c>
      <c r="F16" s="68">
        <v>32</v>
      </c>
      <c r="G16" s="65"/>
      <c r="H16" s="69"/>
      <c r="I16" s="70"/>
      <c r="J16" s="70"/>
      <c r="K16" s="34" t="s">
        <v>65</v>
      </c>
      <c r="L16" s="77">
        <v>16</v>
      </c>
      <c r="M16" s="77"/>
      <c r="N16" s="72"/>
      <c r="O16" s="79" t="s">
        <v>347</v>
      </c>
      <c r="P16" s="81">
        <v>43552.904861111114</v>
      </c>
      <c r="Q16" s="79" t="s">
        <v>360</v>
      </c>
      <c r="R16" s="79"/>
      <c r="S16" s="79"/>
      <c r="T16" s="79" t="s">
        <v>556</v>
      </c>
      <c r="U16" s="79"/>
      <c r="V16" s="83" t="s">
        <v>674</v>
      </c>
      <c r="W16" s="81">
        <v>43552.904861111114</v>
      </c>
      <c r="X16" s="83" t="s">
        <v>741</v>
      </c>
      <c r="Y16" s="79"/>
      <c r="Z16" s="79"/>
      <c r="AA16" s="85" t="s">
        <v>883</v>
      </c>
      <c r="AB16" s="79"/>
      <c r="AC16" s="79" t="b">
        <v>0</v>
      </c>
      <c r="AD16" s="79">
        <v>0</v>
      </c>
      <c r="AE16" s="85" t="s">
        <v>1023</v>
      </c>
      <c r="AF16" s="79" t="b">
        <v>0</v>
      </c>
      <c r="AG16" s="79" t="s">
        <v>1034</v>
      </c>
      <c r="AH16" s="79"/>
      <c r="AI16" s="85" t="s">
        <v>1023</v>
      </c>
      <c r="AJ16" s="79" t="b">
        <v>0</v>
      </c>
      <c r="AK16" s="79">
        <v>9</v>
      </c>
      <c r="AL16" s="85" t="s">
        <v>999</v>
      </c>
      <c r="AM16" s="79" t="s">
        <v>1047</v>
      </c>
      <c r="AN16" s="79" t="b">
        <v>0</v>
      </c>
      <c r="AO16" s="85" t="s">
        <v>999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12.5</v>
      </c>
      <c r="BF16" s="48">
        <v>0</v>
      </c>
      <c r="BG16" s="49">
        <v>0</v>
      </c>
      <c r="BH16" s="48">
        <v>0</v>
      </c>
      <c r="BI16" s="49">
        <v>0</v>
      </c>
      <c r="BJ16" s="48">
        <v>14</v>
      </c>
      <c r="BK16" s="49">
        <v>87.5</v>
      </c>
      <c r="BL16" s="48">
        <v>16</v>
      </c>
    </row>
    <row r="17" spans="1:64" ht="15">
      <c r="A17" s="64" t="s">
        <v>223</v>
      </c>
      <c r="B17" s="64" t="s">
        <v>278</v>
      </c>
      <c r="C17" s="65" t="s">
        <v>2936</v>
      </c>
      <c r="D17" s="66">
        <v>3</v>
      </c>
      <c r="E17" s="67" t="s">
        <v>132</v>
      </c>
      <c r="F17" s="68">
        <v>32</v>
      </c>
      <c r="G17" s="65"/>
      <c r="H17" s="69"/>
      <c r="I17" s="70"/>
      <c r="J17" s="70"/>
      <c r="K17" s="34" t="s">
        <v>65</v>
      </c>
      <c r="L17" s="77">
        <v>17</v>
      </c>
      <c r="M17" s="77"/>
      <c r="N17" s="72"/>
      <c r="O17" s="79" t="s">
        <v>347</v>
      </c>
      <c r="P17" s="81">
        <v>43552.94850694444</v>
      </c>
      <c r="Q17" s="79" t="s">
        <v>360</v>
      </c>
      <c r="R17" s="79"/>
      <c r="S17" s="79"/>
      <c r="T17" s="79" t="s">
        <v>556</v>
      </c>
      <c r="U17" s="79"/>
      <c r="V17" s="83" t="s">
        <v>675</v>
      </c>
      <c r="W17" s="81">
        <v>43552.94850694444</v>
      </c>
      <c r="X17" s="83" t="s">
        <v>742</v>
      </c>
      <c r="Y17" s="79"/>
      <c r="Z17" s="79"/>
      <c r="AA17" s="85" t="s">
        <v>884</v>
      </c>
      <c r="AB17" s="79"/>
      <c r="AC17" s="79" t="b">
        <v>0</v>
      </c>
      <c r="AD17" s="79">
        <v>0</v>
      </c>
      <c r="AE17" s="85" t="s">
        <v>1023</v>
      </c>
      <c r="AF17" s="79" t="b">
        <v>0</v>
      </c>
      <c r="AG17" s="79" t="s">
        <v>1034</v>
      </c>
      <c r="AH17" s="79"/>
      <c r="AI17" s="85" t="s">
        <v>1023</v>
      </c>
      <c r="AJ17" s="79" t="b">
        <v>0</v>
      </c>
      <c r="AK17" s="79">
        <v>9</v>
      </c>
      <c r="AL17" s="85" t="s">
        <v>999</v>
      </c>
      <c r="AM17" s="79" t="s">
        <v>1047</v>
      </c>
      <c r="AN17" s="79" t="b">
        <v>0</v>
      </c>
      <c r="AO17" s="85" t="s">
        <v>999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2</v>
      </c>
      <c r="BE17" s="49">
        <v>12.5</v>
      </c>
      <c r="BF17" s="48">
        <v>0</v>
      </c>
      <c r="BG17" s="49">
        <v>0</v>
      </c>
      <c r="BH17" s="48">
        <v>0</v>
      </c>
      <c r="BI17" s="49">
        <v>0</v>
      </c>
      <c r="BJ17" s="48">
        <v>14</v>
      </c>
      <c r="BK17" s="49">
        <v>87.5</v>
      </c>
      <c r="BL17" s="48">
        <v>16</v>
      </c>
    </row>
    <row r="18" spans="1:64" ht="15">
      <c r="A18" s="64" t="s">
        <v>224</v>
      </c>
      <c r="B18" s="64" t="s">
        <v>244</v>
      </c>
      <c r="C18" s="65" t="s">
        <v>2938</v>
      </c>
      <c r="D18" s="66">
        <v>10</v>
      </c>
      <c r="E18" s="67" t="s">
        <v>136</v>
      </c>
      <c r="F18" s="68">
        <v>25.5</v>
      </c>
      <c r="G18" s="65"/>
      <c r="H18" s="69"/>
      <c r="I18" s="70"/>
      <c r="J18" s="70"/>
      <c r="K18" s="34" t="s">
        <v>65</v>
      </c>
      <c r="L18" s="77">
        <v>18</v>
      </c>
      <c r="M18" s="77"/>
      <c r="N18" s="72"/>
      <c r="O18" s="79" t="s">
        <v>347</v>
      </c>
      <c r="P18" s="81">
        <v>43552.89013888889</v>
      </c>
      <c r="Q18" s="79" t="s">
        <v>361</v>
      </c>
      <c r="R18" s="83" t="s">
        <v>474</v>
      </c>
      <c r="S18" s="79" t="s">
        <v>530</v>
      </c>
      <c r="T18" s="79" t="s">
        <v>557</v>
      </c>
      <c r="U18" s="79"/>
      <c r="V18" s="83" t="s">
        <v>676</v>
      </c>
      <c r="W18" s="81">
        <v>43552.89013888889</v>
      </c>
      <c r="X18" s="83" t="s">
        <v>743</v>
      </c>
      <c r="Y18" s="79"/>
      <c r="Z18" s="79"/>
      <c r="AA18" s="85" t="s">
        <v>885</v>
      </c>
      <c r="AB18" s="79"/>
      <c r="AC18" s="79" t="b">
        <v>0</v>
      </c>
      <c r="AD18" s="79">
        <v>0</v>
      </c>
      <c r="AE18" s="85" t="s">
        <v>1023</v>
      </c>
      <c r="AF18" s="79" t="b">
        <v>0</v>
      </c>
      <c r="AG18" s="79" t="s">
        <v>1035</v>
      </c>
      <c r="AH18" s="79"/>
      <c r="AI18" s="85" t="s">
        <v>1023</v>
      </c>
      <c r="AJ18" s="79" t="b">
        <v>0</v>
      </c>
      <c r="AK18" s="79">
        <v>3</v>
      </c>
      <c r="AL18" s="85" t="s">
        <v>916</v>
      </c>
      <c r="AM18" s="79" t="s">
        <v>1047</v>
      </c>
      <c r="AN18" s="79" t="b">
        <v>0</v>
      </c>
      <c r="AO18" s="85" t="s">
        <v>916</v>
      </c>
      <c r="AP18" s="79" t="s">
        <v>176</v>
      </c>
      <c r="AQ18" s="79">
        <v>0</v>
      </c>
      <c r="AR18" s="79">
        <v>0</v>
      </c>
      <c r="AS18" s="79"/>
      <c r="AT18" s="79"/>
      <c r="AU18" s="79"/>
      <c r="AV18" s="79"/>
      <c r="AW18" s="79"/>
      <c r="AX18" s="79"/>
      <c r="AY18" s="79"/>
      <c r="AZ18" s="79"/>
      <c r="BA18">
        <v>3</v>
      </c>
      <c r="BB18" s="78" t="str">
        <f>REPLACE(INDEX(GroupVertices[Group],MATCH(Edges[[#This Row],[Vertex 1]],GroupVertices[Vertex],0)),1,1,"")</f>
        <v>6</v>
      </c>
      <c r="BC18" s="78" t="str">
        <f>REPLACE(INDEX(GroupVertices[Group],MATCH(Edges[[#This Row],[Vertex 2]],GroupVertices[Vertex],0)),1,1,"")</f>
        <v>6</v>
      </c>
      <c r="BD18" s="48">
        <v>0</v>
      </c>
      <c r="BE18" s="49">
        <v>0</v>
      </c>
      <c r="BF18" s="48">
        <v>0</v>
      </c>
      <c r="BG18" s="49">
        <v>0</v>
      </c>
      <c r="BH18" s="48">
        <v>0</v>
      </c>
      <c r="BI18" s="49">
        <v>0</v>
      </c>
      <c r="BJ18" s="48">
        <v>7</v>
      </c>
      <c r="BK18" s="49">
        <v>100</v>
      </c>
      <c r="BL18" s="48">
        <v>7</v>
      </c>
    </row>
    <row r="19" spans="1:64" ht="15">
      <c r="A19" s="64" t="s">
        <v>224</v>
      </c>
      <c r="B19" s="64" t="s">
        <v>244</v>
      </c>
      <c r="C19" s="65" t="s">
        <v>2938</v>
      </c>
      <c r="D19" s="66">
        <v>10</v>
      </c>
      <c r="E19" s="67" t="s">
        <v>136</v>
      </c>
      <c r="F19" s="68">
        <v>25.5</v>
      </c>
      <c r="G19" s="65"/>
      <c r="H19" s="69"/>
      <c r="I19" s="70"/>
      <c r="J19" s="70"/>
      <c r="K19" s="34" t="s">
        <v>65</v>
      </c>
      <c r="L19" s="77">
        <v>19</v>
      </c>
      <c r="M19" s="77"/>
      <c r="N19" s="72"/>
      <c r="O19" s="79" t="s">
        <v>347</v>
      </c>
      <c r="P19" s="81">
        <v>43552.932534722226</v>
      </c>
      <c r="Q19" s="79" t="s">
        <v>362</v>
      </c>
      <c r="R19" s="83" t="s">
        <v>475</v>
      </c>
      <c r="S19" s="79" t="s">
        <v>530</v>
      </c>
      <c r="T19" s="79" t="s">
        <v>557</v>
      </c>
      <c r="U19" s="79"/>
      <c r="V19" s="83" t="s">
        <v>676</v>
      </c>
      <c r="W19" s="81">
        <v>43552.932534722226</v>
      </c>
      <c r="X19" s="83" t="s">
        <v>744</v>
      </c>
      <c r="Y19" s="79"/>
      <c r="Z19" s="79"/>
      <c r="AA19" s="85" t="s">
        <v>886</v>
      </c>
      <c r="AB19" s="79"/>
      <c r="AC19" s="79" t="b">
        <v>0</v>
      </c>
      <c r="AD19" s="79">
        <v>0</v>
      </c>
      <c r="AE19" s="85" t="s">
        <v>1023</v>
      </c>
      <c r="AF19" s="79" t="b">
        <v>0</v>
      </c>
      <c r="AG19" s="79" t="s">
        <v>1035</v>
      </c>
      <c r="AH19" s="79"/>
      <c r="AI19" s="85" t="s">
        <v>1023</v>
      </c>
      <c r="AJ19" s="79" t="b">
        <v>0</v>
      </c>
      <c r="AK19" s="79">
        <v>4</v>
      </c>
      <c r="AL19" s="85" t="s">
        <v>914</v>
      </c>
      <c r="AM19" s="79" t="s">
        <v>1047</v>
      </c>
      <c r="AN19" s="79" t="b">
        <v>0</v>
      </c>
      <c r="AO19" s="85" t="s">
        <v>914</v>
      </c>
      <c r="AP19" s="79" t="s">
        <v>176</v>
      </c>
      <c r="AQ19" s="79">
        <v>0</v>
      </c>
      <c r="AR19" s="79">
        <v>0</v>
      </c>
      <c r="AS19" s="79"/>
      <c r="AT19" s="79"/>
      <c r="AU19" s="79"/>
      <c r="AV19" s="79"/>
      <c r="AW19" s="79"/>
      <c r="AX19" s="79"/>
      <c r="AY19" s="79"/>
      <c r="AZ19" s="79"/>
      <c r="BA19">
        <v>3</v>
      </c>
      <c r="BB19" s="78" t="str">
        <f>REPLACE(INDEX(GroupVertices[Group],MATCH(Edges[[#This Row],[Vertex 1]],GroupVertices[Vertex],0)),1,1,"")</f>
        <v>6</v>
      </c>
      <c r="BC19" s="78" t="str">
        <f>REPLACE(INDEX(GroupVertices[Group],MATCH(Edges[[#This Row],[Vertex 2]],GroupVertices[Vertex],0)),1,1,"")</f>
        <v>6</v>
      </c>
      <c r="BD19" s="48">
        <v>0</v>
      </c>
      <c r="BE19" s="49">
        <v>0</v>
      </c>
      <c r="BF19" s="48">
        <v>0</v>
      </c>
      <c r="BG19" s="49">
        <v>0</v>
      </c>
      <c r="BH19" s="48">
        <v>0</v>
      </c>
      <c r="BI19" s="49">
        <v>0</v>
      </c>
      <c r="BJ19" s="48">
        <v>6</v>
      </c>
      <c r="BK19" s="49">
        <v>100</v>
      </c>
      <c r="BL19" s="48">
        <v>6</v>
      </c>
    </row>
    <row r="20" spans="1:64" ht="15">
      <c r="A20" s="64" t="s">
        <v>224</v>
      </c>
      <c r="B20" s="64" t="s">
        <v>244</v>
      </c>
      <c r="C20" s="65" t="s">
        <v>2938</v>
      </c>
      <c r="D20" s="66">
        <v>10</v>
      </c>
      <c r="E20" s="67" t="s">
        <v>136</v>
      </c>
      <c r="F20" s="68">
        <v>25.5</v>
      </c>
      <c r="G20" s="65"/>
      <c r="H20" s="69"/>
      <c r="I20" s="70"/>
      <c r="J20" s="70"/>
      <c r="K20" s="34" t="s">
        <v>65</v>
      </c>
      <c r="L20" s="77">
        <v>20</v>
      </c>
      <c r="M20" s="77"/>
      <c r="N20" s="72"/>
      <c r="O20" s="79" t="s">
        <v>347</v>
      </c>
      <c r="P20" s="81">
        <v>43552.96324074074</v>
      </c>
      <c r="Q20" s="79" t="s">
        <v>363</v>
      </c>
      <c r="R20" s="83" t="s">
        <v>475</v>
      </c>
      <c r="S20" s="79" t="s">
        <v>530</v>
      </c>
      <c r="T20" s="79" t="s">
        <v>557</v>
      </c>
      <c r="U20" s="79"/>
      <c r="V20" s="83" t="s">
        <v>676</v>
      </c>
      <c r="W20" s="81">
        <v>43552.96324074074</v>
      </c>
      <c r="X20" s="83" t="s">
        <v>745</v>
      </c>
      <c r="Y20" s="79"/>
      <c r="Z20" s="79"/>
      <c r="AA20" s="85" t="s">
        <v>887</v>
      </c>
      <c r="AB20" s="79"/>
      <c r="AC20" s="79" t="b">
        <v>0</v>
      </c>
      <c r="AD20" s="79">
        <v>0</v>
      </c>
      <c r="AE20" s="85" t="s">
        <v>1023</v>
      </c>
      <c r="AF20" s="79" t="b">
        <v>0</v>
      </c>
      <c r="AG20" s="79" t="s">
        <v>1034</v>
      </c>
      <c r="AH20" s="79"/>
      <c r="AI20" s="85" t="s">
        <v>1023</v>
      </c>
      <c r="AJ20" s="79" t="b">
        <v>0</v>
      </c>
      <c r="AK20" s="79">
        <v>2</v>
      </c>
      <c r="AL20" s="85" t="s">
        <v>915</v>
      </c>
      <c r="AM20" s="79" t="s">
        <v>1047</v>
      </c>
      <c r="AN20" s="79" t="b">
        <v>0</v>
      </c>
      <c r="AO20" s="85" t="s">
        <v>915</v>
      </c>
      <c r="AP20" s="79" t="s">
        <v>176</v>
      </c>
      <c r="AQ20" s="79">
        <v>0</v>
      </c>
      <c r="AR20" s="79">
        <v>0</v>
      </c>
      <c r="AS20" s="79"/>
      <c r="AT20" s="79"/>
      <c r="AU20" s="79"/>
      <c r="AV20" s="79"/>
      <c r="AW20" s="79"/>
      <c r="AX20" s="79"/>
      <c r="AY20" s="79"/>
      <c r="AZ20" s="79"/>
      <c r="BA20">
        <v>3</v>
      </c>
      <c r="BB20" s="78" t="str">
        <f>REPLACE(INDEX(GroupVertices[Group],MATCH(Edges[[#This Row],[Vertex 1]],GroupVertices[Vertex],0)),1,1,"")</f>
        <v>6</v>
      </c>
      <c r="BC20" s="78" t="str">
        <f>REPLACE(INDEX(GroupVertices[Group],MATCH(Edges[[#This Row],[Vertex 2]],GroupVertices[Vertex],0)),1,1,"")</f>
        <v>6</v>
      </c>
      <c r="BD20" s="48">
        <v>0</v>
      </c>
      <c r="BE20" s="49">
        <v>0</v>
      </c>
      <c r="BF20" s="48">
        <v>0</v>
      </c>
      <c r="BG20" s="49">
        <v>0</v>
      </c>
      <c r="BH20" s="48">
        <v>0</v>
      </c>
      <c r="BI20" s="49">
        <v>0</v>
      </c>
      <c r="BJ20" s="48">
        <v>9</v>
      </c>
      <c r="BK20" s="49">
        <v>100</v>
      </c>
      <c r="BL20" s="48">
        <v>9</v>
      </c>
    </row>
    <row r="21" spans="1:64" ht="15">
      <c r="A21" s="64" t="s">
        <v>225</v>
      </c>
      <c r="B21" s="64" t="s">
        <v>225</v>
      </c>
      <c r="C21" s="65" t="s">
        <v>2937</v>
      </c>
      <c r="D21" s="66">
        <v>6.5</v>
      </c>
      <c r="E21" s="67" t="s">
        <v>136</v>
      </c>
      <c r="F21" s="68">
        <v>28.75</v>
      </c>
      <c r="G21" s="65"/>
      <c r="H21" s="69"/>
      <c r="I21" s="70"/>
      <c r="J21" s="70"/>
      <c r="K21" s="34" t="s">
        <v>65</v>
      </c>
      <c r="L21" s="77">
        <v>21</v>
      </c>
      <c r="M21" s="77"/>
      <c r="N21" s="72"/>
      <c r="O21" s="79" t="s">
        <v>176</v>
      </c>
      <c r="P21" s="81">
        <v>43552.84168981481</v>
      </c>
      <c r="Q21" s="79" t="s">
        <v>364</v>
      </c>
      <c r="R21" s="83" t="s">
        <v>476</v>
      </c>
      <c r="S21" s="79" t="s">
        <v>531</v>
      </c>
      <c r="T21" s="79" t="s">
        <v>558</v>
      </c>
      <c r="U21" s="83" t="s">
        <v>630</v>
      </c>
      <c r="V21" s="83" t="s">
        <v>630</v>
      </c>
      <c r="W21" s="81">
        <v>43552.84168981481</v>
      </c>
      <c r="X21" s="83" t="s">
        <v>746</v>
      </c>
      <c r="Y21" s="79"/>
      <c r="Z21" s="79"/>
      <c r="AA21" s="85" t="s">
        <v>888</v>
      </c>
      <c r="AB21" s="79"/>
      <c r="AC21" s="79" t="b">
        <v>0</v>
      </c>
      <c r="AD21" s="79">
        <v>0</v>
      </c>
      <c r="AE21" s="85" t="s">
        <v>1023</v>
      </c>
      <c r="AF21" s="79" t="b">
        <v>0</v>
      </c>
      <c r="AG21" s="79" t="s">
        <v>1034</v>
      </c>
      <c r="AH21" s="79"/>
      <c r="AI21" s="85" t="s">
        <v>1023</v>
      </c>
      <c r="AJ21" s="79" t="b">
        <v>0</v>
      </c>
      <c r="AK21" s="79">
        <v>0</v>
      </c>
      <c r="AL21" s="85" t="s">
        <v>1023</v>
      </c>
      <c r="AM21" s="79" t="s">
        <v>1041</v>
      </c>
      <c r="AN21" s="79" t="b">
        <v>0</v>
      </c>
      <c r="AO21" s="85" t="s">
        <v>888</v>
      </c>
      <c r="AP21" s="79" t="s">
        <v>176</v>
      </c>
      <c r="AQ21" s="79">
        <v>0</v>
      </c>
      <c r="AR21" s="79">
        <v>0</v>
      </c>
      <c r="AS21" s="79"/>
      <c r="AT21" s="79"/>
      <c r="AU21" s="79"/>
      <c r="AV21" s="79"/>
      <c r="AW21" s="79"/>
      <c r="AX21" s="79"/>
      <c r="AY21" s="79"/>
      <c r="AZ21" s="79"/>
      <c r="BA21">
        <v>2</v>
      </c>
      <c r="BB21" s="78" t="str">
        <f>REPLACE(INDEX(GroupVertices[Group],MATCH(Edges[[#This Row],[Vertex 1]],GroupVertices[Vertex],0)),1,1,"")</f>
        <v>3</v>
      </c>
      <c r="BC21" s="78" t="str">
        <f>REPLACE(INDEX(GroupVertices[Group],MATCH(Edges[[#This Row],[Vertex 2]],GroupVertices[Vertex],0)),1,1,"")</f>
        <v>3</v>
      </c>
      <c r="BD21" s="48">
        <v>0</v>
      </c>
      <c r="BE21" s="49">
        <v>0</v>
      </c>
      <c r="BF21" s="48">
        <v>0</v>
      </c>
      <c r="BG21" s="49">
        <v>0</v>
      </c>
      <c r="BH21" s="48">
        <v>0</v>
      </c>
      <c r="BI21" s="49">
        <v>0</v>
      </c>
      <c r="BJ21" s="48">
        <v>5</v>
      </c>
      <c r="BK21" s="49">
        <v>100</v>
      </c>
      <c r="BL21" s="48">
        <v>5</v>
      </c>
    </row>
    <row r="22" spans="1:64" ht="15">
      <c r="A22" s="64" t="s">
        <v>225</v>
      </c>
      <c r="B22" s="64" t="s">
        <v>225</v>
      </c>
      <c r="C22" s="65" t="s">
        <v>2937</v>
      </c>
      <c r="D22" s="66">
        <v>6.5</v>
      </c>
      <c r="E22" s="67" t="s">
        <v>136</v>
      </c>
      <c r="F22" s="68">
        <v>28.75</v>
      </c>
      <c r="G22" s="65"/>
      <c r="H22" s="69"/>
      <c r="I22" s="70"/>
      <c r="J22" s="70"/>
      <c r="K22" s="34" t="s">
        <v>65</v>
      </c>
      <c r="L22" s="77">
        <v>22</v>
      </c>
      <c r="M22" s="77"/>
      <c r="N22" s="72"/>
      <c r="O22" s="79" t="s">
        <v>176</v>
      </c>
      <c r="P22" s="81">
        <v>43553.02363425926</v>
      </c>
      <c r="Q22" s="79" t="s">
        <v>365</v>
      </c>
      <c r="R22" s="83" t="s">
        <v>477</v>
      </c>
      <c r="S22" s="79" t="s">
        <v>531</v>
      </c>
      <c r="T22" s="79" t="s">
        <v>558</v>
      </c>
      <c r="U22" s="83" t="s">
        <v>631</v>
      </c>
      <c r="V22" s="83" t="s">
        <v>631</v>
      </c>
      <c r="W22" s="81">
        <v>43553.02363425926</v>
      </c>
      <c r="X22" s="83" t="s">
        <v>747</v>
      </c>
      <c r="Y22" s="79"/>
      <c r="Z22" s="79"/>
      <c r="AA22" s="85" t="s">
        <v>889</v>
      </c>
      <c r="AB22" s="79"/>
      <c r="AC22" s="79" t="b">
        <v>0</v>
      </c>
      <c r="AD22" s="79">
        <v>0</v>
      </c>
      <c r="AE22" s="85" t="s">
        <v>1023</v>
      </c>
      <c r="AF22" s="79" t="b">
        <v>0</v>
      </c>
      <c r="AG22" s="79" t="s">
        <v>1034</v>
      </c>
      <c r="AH22" s="79"/>
      <c r="AI22" s="85" t="s">
        <v>1023</v>
      </c>
      <c r="AJ22" s="79" t="b">
        <v>0</v>
      </c>
      <c r="AK22" s="79">
        <v>0</v>
      </c>
      <c r="AL22" s="85" t="s">
        <v>1023</v>
      </c>
      <c r="AM22" s="79" t="s">
        <v>1041</v>
      </c>
      <c r="AN22" s="79" t="b">
        <v>0</v>
      </c>
      <c r="AO22" s="85" t="s">
        <v>889</v>
      </c>
      <c r="AP22" s="79" t="s">
        <v>176</v>
      </c>
      <c r="AQ22" s="79">
        <v>0</v>
      </c>
      <c r="AR22" s="79">
        <v>0</v>
      </c>
      <c r="AS22" s="79"/>
      <c r="AT22" s="79"/>
      <c r="AU22" s="79"/>
      <c r="AV22" s="79"/>
      <c r="AW22" s="79"/>
      <c r="AX22" s="79"/>
      <c r="AY22" s="79"/>
      <c r="AZ22" s="79"/>
      <c r="BA22">
        <v>2</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12</v>
      </c>
      <c r="BK22" s="49">
        <v>100</v>
      </c>
      <c r="BL22" s="48">
        <v>12</v>
      </c>
    </row>
    <row r="23" spans="1:64" ht="15">
      <c r="A23" s="64" t="s">
        <v>226</v>
      </c>
      <c r="B23" s="64" t="s">
        <v>278</v>
      </c>
      <c r="C23" s="65" t="s">
        <v>2936</v>
      </c>
      <c r="D23" s="66">
        <v>3</v>
      </c>
      <c r="E23" s="67" t="s">
        <v>132</v>
      </c>
      <c r="F23" s="68">
        <v>32</v>
      </c>
      <c r="G23" s="65"/>
      <c r="H23" s="69"/>
      <c r="I23" s="70"/>
      <c r="J23" s="70"/>
      <c r="K23" s="34" t="s">
        <v>65</v>
      </c>
      <c r="L23" s="77">
        <v>23</v>
      </c>
      <c r="M23" s="77"/>
      <c r="N23" s="72"/>
      <c r="O23" s="79" t="s">
        <v>347</v>
      </c>
      <c r="P23" s="81">
        <v>43553.031909722224</v>
      </c>
      <c r="Q23" s="79" t="s">
        <v>360</v>
      </c>
      <c r="R23" s="79"/>
      <c r="S23" s="79"/>
      <c r="T23" s="79" t="s">
        <v>556</v>
      </c>
      <c r="U23" s="79"/>
      <c r="V23" s="83" t="s">
        <v>677</v>
      </c>
      <c r="W23" s="81">
        <v>43553.031909722224</v>
      </c>
      <c r="X23" s="83" t="s">
        <v>748</v>
      </c>
      <c r="Y23" s="79"/>
      <c r="Z23" s="79"/>
      <c r="AA23" s="85" t="s">
        <v>890</v>
      </c>
      <c r="AB23" s="79"/>
      <c r="AC23" s="79" t="b">
        <v>0</v>
      </c>
      <c r="AD23" s="79">
        <v>0</v>
      </c>
      <c r="AE23" s="85" t="s">
        <v>1023</v>
      </c>
      <c r="AF23" s="79" t="b">
        <v>0</v>
      </c>
      <c r="AG23" s="79" t="s">
        <v>1034</v>
      </c>
      <c r="AH23" s="79"/>
      <c r="AI23" s="85" t="s">
        <v>1023</v>
      </c>
      <c r="AJ23" s="79" t="b">
        <v>0</v>
      </c>
      <c r="AK23" s="79">
        <v>9</v>
      </c>
      <c r="AL23" s="85" t="s">
        <v>999</v>
      </c>
      <c r="AM23" s="79" t="s">
        <v>1047</v>
      </c>
      <c r="AN23" s="79" t="b">
        <v>0</v>
      </c>
      <c r="AO23" s="85" t="s">
        <v>999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12.5</v>
      </c>
      <c r="BF23" s="48">
        <v>0</v>
      </c>
      <c r="BG23" s="49">
        <v>0</v>
      </c>
      <c r="BH23" s="48">
        <v>0</v>
      </c>
      <c r="BI23" s="49">
        <v>0</v>
      </c>
      <c r="BJ23" s="48">
        <v>14</v>
      </c>
      <c r="BK23" s="49">
        <v>87.5</v>
      </c>
      <c r="BL23" s="48">
        <v>16</v>
      </c>
    </row>
    <row r="24" spans="1:64" ht="15">
      <c r="A24" s="64" t="s">
        <v>227</v>
      </c>
      <c r="B24" s="64" t="s">
        <v>278</v>
      </c>
      <c r="C24" s="65" t="s">
        <v>2936</v>
      </c>
      <c r="D24" s="66">
        <v>3</v>
      </c>
      <c r="E24" s="67" t="s">
        <v>132</v>
      </c>
      <c r="F24" s="68">
        <v>32</v>
      </c>
      <c r="G24" s="65"/>
      <c r="H24" s="69"/>
      <c r="I24" s="70"/>
      <c r="J24" s="70"/>
      <c r="K24" s="34" t="s">
        <v>65</v>
      </c>
      <c r="L24" s="77">
        <v>24</v>
      </c>
      <c r="M24" s="77"/>
      <c r="N24" s="72"/>
      <c r="O24" s="79" t="s">
        <v>347</v>
      </c>
      <c r="P24" s="81">
        <v>43553.29070601852</v>
      </c>
      <c r="Q24" s="79" t="s">
        <v>360</v>
      </c>
      <c r="R24" s="79"/>
      <c r="S24" s="79"/>
      <c r="T24" s="79" t="s">
        <v>556</v>
      </c>
      <c r="U24" s="79"/>
      <c r="V24" s="83" t="s">
        <v>678</v>
      </c>
      <c r="W24" s="81">
        <v>43553.29070601852</v>
      </c>
      <c r="X24" s="83" t="s">
        <v>749</v>
      </c>
      <c r="Y24" s="79"/>
      <c r="Z24" s="79"/>
      <c r="AA24" s="85" t="s">
        <v>891</v>
      </c>
      <c r="AB24" s="79"/>
      <c r="AC24" s="79" t="b">
        <v>0</v>
      </c>
      <c r="AD24" s="79">
        <v>0</v>
      </c>
      <c r="AE24" s="85" t="s">
        <v>1023</v>
      </c>
      <c r="AF24" s="79" t="b">
        <v>0</v>
      </c>
      <c r="AG24" s="79" t="s">
        <v>1034</v>
      </c>
      <c r="AH24" s="79"/>
      <c r="AI24" s="85" t="s">
        <v>1023</v>
      </c>
      <c r="AJ24" s="79" t="b">
        <v>0</v>
      </c>
      <c r="AK24" s="79">
        <v>9</v>
      </c>
      <c r="AL24" s="85" t="s">
        <v>999</v>
      </c>
      <c r="AM24" s="79" t="s">
        <v>1048</v>
      </c>
      <c r="AN24" s="79" t="b">
        <v>0</v>
      </c>
      <c r="AO24" s="85" t="s">
        <v>999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2</v>
      </c>
      <c r="BE24" s="49">
        <v>12.5</v>
      </c>
      <c r="BF24" s="48">
        <v>0</v>
      </c>
      <c r="BG24" s="49">
        <v>0</v>
      </c>
      <c r="BH24" s="48">
        <v>0</v>
      </c>
      <c r="BI24" s="49">
        <v>0</v>
      </c>
      <c r="BJ24" s="48">
        <v>14</v>
      </c>
      <c r="BK24" s="49">
        <v>87.5</v>
      </c>
      <c r="BL24" s="48">
        <v>16</v>
      </c>
    </row>
    <row r="25" spans="1:64" ht="15">
      <c r="A25" s="64" t="s">
        <v>228</v>
      </c>
      <c r="B25" s="64" t="s">
        <v>278</v>
      </c>
      <c r="C25" s="65" t="s">
        <v>2936</v>
      </c>
      <c r="D25" s="66">
        <v>3</v>
      </c>
      <c r="E25" s="67" t="s">
        <v>132</v>
      </c>
      <c r="F25" s="68">
        <v>32</v>
      </c>
      <c r="G25" s="65"/>
      <c r="H25" s="69"/>
      <c r="I25" s="70"/>
      <c r="J25" s="70"/>
      <c r="K25" s="34" t="s">
        <v>65</v>
      </c>
      <c r="L25" s="77">
        <v>25</v>
      </c>
      <c r="M25" s="77"/>
      <c r="N25" s="72"/>
      <c r="O25" s="79" t="s">
        <v>347</v>
      </c>
      <c r="P25" s="81">
        <v>43553.428935185184</v>
      </c>
      <c r="Q25" s="79" t="s">
        <v>360</v>
      </c>
      <c r="R25" s="79"/>
      <c r="S25" s="79"/>
      <c r="T25" s="79" t="s">
        <v>556</v>
      </c>
      <c r="U25" s="79"/>
      <c r="V25" s="83" t="s">
        <v>679</v>
      </c>
      <c r="W25" s="81">
        <v>43553.428935185184</v>
      </c>
      <c r="X25" s="83" t="s">
        <v>750</v>
      </c>
      <c r="Y25" s="79"/>
      <c r="Z25" s="79"/>
      <c r="AA25" s="85" t="s">
        <v>892</v>
      </c>
      <c r="AB25" s="79"/>
      <c r="AC25" s="79" t="b">
        <v>0</v>
      </c>
      <c r="AD25" s="79">
        <v>0</v>
      </c>
      <c r="AE25" s="85" t="s">
        <v>1023</v>
      </c>
      <c r="AF25" s="79" t="b">
        <v>0</v>
      </c>
      <c r="AG25" s="79" t="s">
        <v>1034</v>
      </c>
      <c r="AH25" s="79"/>
      <c r="AI25" s="85" t="s">
        <v>1023</v>
      </c>
      <c r="AJ25" s="79" t="b">
        <v>0</v>
      </c>
      <c r="AK25" s="79">
        <v>9</v>
      </c>
      <c r="AL25" s="85" t="s">
        <v>999</v>
      </c>
      <c r="AM25" s="79" t="s">
        <v>1043</v>
      </c>
      <c r="AN25" s="79" t="b">
        <v>0</v>
      </c>
      <c r="AO25" s="85" t="s">
        <v>999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2</v>
      </c>
      <c r="BE25" s="49">
        <v>12.5</v>
      </c>
      <c r="BF25" s="48">
        <v>0</v>
      </c>
      <c r="BG25" s="49">
        <v>0</v>
      </c>
      <c r="BH25" s="48">
        <v>0</v>
      </c>
      <c r="BI25" s="49">
        <v>0</v>
      </c>
      <c r="BJ25" s="48">
        <v>14</v>
      </c>
      <c r="BK25" s="49">
        <v>87.5</v>
      </c>
      <c r="BL25" s="48">
        <v>16</v>
      </c>
    </row>
    <row r="26" spans="1:64" ht="15">
      <c r="A26" s="64" t="s">
        <v>229</v>
      </c>
      <c r="B26" s="64" t="s">
        <v>229</v>
      </c>
      <c r="C26" s="65" t="s">
        <v>2936</v>
      </c>
      <c r="D26" s="66">
        <v>3</v>
      </c>
      <c r="E26" s="67" t="s">
        <v>132</v>
      </c>
      <c r="F26" s="68">
        <v>32</v>
      </c>
      <c r="G26" s="65"/>
      <c r="H26" s="69"/>
      <c r="I26" s="70"/>
      <c r="J26" s="70"/>
      <c r="K26" s="34" t="s">
        <v>65</v>
      </c>
      <c r="L26" s="77">
        <v>26</v>
      </c>
      <c r="M26" s="77"/>
      <c r="N26" s="72"/>
      <c r="O26" s="79" t="s">
        <v>176</v>
      </c>
      <c r="P26" s="81">
        <v>43553.70337962963</v>
      </c>
      <c r="Q26" s="79" t="s">
        <v>366</v>
      </c>
      <c r="R26" s="79"/>
      <c r="S26" s="79"/>
      <c r="T26" s="79" t="s">
        <v>559</v>
      </c>
      <c r="U26" s="83" t="s">
        <v>632</v>
      </c>
      <c r="V26" s="83" t="s">
        <v>632</v>
      </c>
      <c r="W26" s="81">
        <v>43553.70337962963</v>
      </c>
      <c r="X26" s="83" t="s">
        <v>751</v>
      </c>
      <c r="Y26" s="79"/>
      <c r="Z26" s="79"/>
      <c r="AA26" s="85" t="s">
        <v>893</v>
      </c>
      <c r="AB26" s="79"/>
      <c r="AC26" s="79" t="b">
        <v>0</v>
      </c>
      <c r="AD26" s="79">
        <v>2</v>
      </c>
      <c r="AE26" s="85" t="s">
        <v>1023</v>
      </c>
      <c r="AF26" s="79" t="b">
        <v>0</v>
      </c>
      <c r="AG26" s="79" t="s">
        <v>1034</v>
      </c>
      <c r="AH26" s="79"/>
      <c r="AI26" s="85" t="s">
        <v>1023</v>
      </c>
      <c r="AJ26" s="79" t="b">
        <v>0</v>
      </c>
      <c r="AK26" s="79">
        <v>0</v>
      </c>
      <c r="AL26" s="85" t="s">
        <v>1023</v>
      </c>
      <c r="AM26" s="79" t="s">
        <v>1042</v>
      </c>
      <c r="AN26" s="79" t="b">
        <v>0</v>
      </c>
      <c r="AO26" s="85" t="s">
        <v>893</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23</v>
      </c>
      <c r="BK26" s="49">
        <v>100</v>
      </c>
      <c r="BL26" s="48">
        <v>23</v>
      </c>
    </row>
    <row r="27" spans="1:64" ht="15">
      <c r="A27" s="64" t="s">
        <v>230</v>
      </c>
      <c r="B27" s="64" t="s">
        <v>230</v>
      </c>
      <c r="C27" s="65" t="s">
        <v>2936</v>
      </c>
      <c r="D27" s="66">
        <v>3</v>
      </c>
      <c r="E27" s="67" t="s">
        <v>132</v>
      </c>
      <c r="F27" s="68">
        <v>32</v>
      </c>
      <c r="G27" s="65"/>
      <c r="H27" s="69"/>
      <c r="I27" s="70"/>
      <c r="J27" s="70"/>
      <c r="K27" s="34" t="s">
        <v>65</v>
      </c>
      <c r="L27" s="77">
        <v>27</v>
      </c>
      <c r="M27" s="77"/>
      <c r="N27" s="72"/>
      <c r="O27" s="79" t="s">
        <v>176</v>
      </c>
      <c r="P27" s="81">
        <v>43553.804456018515</v>
      </c>
      <c r="Q27" s="79" t="s">
        <v>367</v>
      </c>
      <c r="R27" s="83" t="s">
        <v>478</v>
      </c>
      <c r="S27" s="79" t="s">
        <v>532</v>
      </c>
      <c r="T27" s="79" t="s">
        <v>560</v>
      </c>
      <c r="U27" s="79"/>
      <c r="V27" s="83" t="s">
        <v>680</v>
      </c>
      <c r="W27" s="81">
        <v>43553.804456018515</v>
      </c>
      <c r="X27" s="83" t="s">
        <v>752</v>
      </c>
      <c r="Y27" s="79"/>
      <c r="Z27" s="79"/>
      <c r="AA27" s="85" t="s">
        <v>894</v>
      </c>
      <c r="AB27" s="79"/>
      <c r="AC27" s="79" t="b">
        <v>0</v>
      </c>
      <c r="AD27" s="79">
        <v>3</v>
      </c>
      <c r="AE27" s="85" t="s">
        <v>1023</v>
      </c>
      <c r="AF27" s="79" t="b">
        <v>1</v>
      </c>
      <c r="AG27" s="79" t="s">
        <v>1034</v>
      </c>
      <c r="AH27" s="79"/>
      <c r="AI27" s="85" t="s">
        <v>999</v>
      </c>
      <c r="AJ27" s="79" t="b">
        <v>0</v>
      </c>
      <c r="AK27" s="79">
        <v>0</v>
      </c>
      <c r="AL27" s="85" t="s">
        <v>1023</v>
      </c>
      <c r="AM27" s="79" t="s">
        <v>1043</v>
      </c>
      <c r="AN27" s="79" t="b">
        <v>0</v>
      </c>
      <c r="AO27" s="85" t="s">
        <v>894</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2</v>
      </c>
      <c r="BE27" s="49">
        <v>10</v>
      </c>
      <c r="BF27" s="48">
        <v>0</v>
      </c>
      <c r="BG27" s="49">
        <v>0</v>
      </c>
      <c r="BH27" s="48">
        <v>0</v>
      </c>
      <c r="BI27" s="49">
        <v>0</v>
      </c>
      <c r="BJ27" s="48">
        <v>18</v>
      </c>
      <c r="BK27" s="49">
        <v>90</v>
      </c>
      <c r="BL27" s="48">
        <v>20</v>
      </c>
    </row>
    <row r="28" spans="1:64" ht="15">
      <c r="A28" s="64" t="s">
        <v>231</v>
      </c>
      <c r="B28" s="64" t="s">
        <v>287</v>
      </c>
      <c r="C28" s="65" t="s">
        <v>2937</v>
      </c>
      <c r="D28" s="66">
        <v>6.5</v>
      </c>
      <c r="E28" s="67" t="s">
        <v>136</v>
      </c>
      <c r="F28" s="68">
        <v>28.75</v>
      </c>
      <c r="G28" s="65"/>
      <c r="H28" s="69"/>
      <c r="I28" s="70"/>
      <c r="J28" s="70"/>
      <c r="K28" s="34" t="s">
        <v>65</v>
      </c>
      <c r="L28" s="77">
        <v>28</v>
      </c>
      <c r="M28" s="77"/>
      <c r="N28" s="72"/>
      <c r="O28" s="79" t="s">
        <v>347</v>
      </c>
      <c r="P28" s="81">
        <v>43553.89826388889</v>
      </c>
      <c r="Q28" s="79" t="s">
        <v>368</v>
      </c>
      <c r="R28" s="79"/>
      <c r="S28" s="79"/>
      <c r="T28" s="79"/>
      <c r="U28" s="79"/>
      <c r="V28" s="83" t="s">
        <v>681</v>
      </c>
      <c r="W28" s="81">
        <v>43553.89826388889</v>
      </c>
      <c r="X28" s="83" t="s">
        <v>753</v>
      </c>
      <c r="Y28" s="79"/>
      <c r="Z28" s="79"/>
      <c r="AA28" s="85" t="s">
        <v>895</v>
      </c>
      <c r="AB28" s="79"/>
      <c r="AC28" s="79" t="b">
        <v>0</v>
      </c>
      <c r="AD28" s="79">
        <v>0</v>
      </c>
      <c r="AE28" s="85" t="s">
        <v>1023</v>
      </c>
      <c r="AF28" s="79" t="b">
        <v>0</v>
      </c>
      <c r="AG28" s="79" t="s">
        <v>1034</v>
      </c>
      <c r="AH28" s="79"/>
      <c r="AI28" s="85" t="s">
        <v>1023</v>
      </c>
      <c r="AJ28" s="79" t="b">
        <v>0</v>
      </c>
      <c r="AK28" s="79">
        <v>2</v>
      </c>
      <c r="AL28" s="85" t="s">
        <v>1005</v>
      </c>
      <c r="AM28" s="79" t="s">
        <v>1047</v>
      </c>
      <c r="AN28" s="79" t="b">
        <v>0</v>
      </c>
      <c r="AO28" s="85" t="s">
        <v>1005</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20</v>
      </c>
      <c r="BK28" s="49">
        <v>100</v>
      </c>
      <c r="BL28" s="48">
        <v>20</v>
      </c>
    </row>
    <row r="29" spans="1:64" ht="15">
      <c r="A29" s="64" t="s">
        <v>231</v>
      </c>
      <c r="B29" s="64" t="s">
        <v>287</v>
      </c>
      <c r="C29" s="65" t="s">
        <v>2937</v>
      </c>
      <c r="D29" s="66">
        <v>6.5</v>
      </c>
      <c r="E29" s="67" t="s">
        <v>136</v>
      </c>
      <c r="F29" s="68">
        <v>28.75</v>
      </c>
      <c r="G29" s="65"/>
      <c r="H29" s="69"/>
      <c r="I29" s="70"/>
      <c r="J29" s="70"/>
      <c r="K29" s="34" t="s">
        <v>65</v>
      </c>
      <c r="L29" s="77">
        <v>29</v>
      </c>
      <c r="M29" s="77"/>
      <c r="N29" s="72"/>
      <c r="O29" s="79" t="s">
        <v>347</v>
      </c>
      <c r="P29" s="81">
        <v>43553.89864583333</v>
      </c>
      <c r="Q29" s="79" t="s">
        <v>368</v>
      </c>
      <c r="R29" s="79"/>
      <c r="S29" s="79"/>
      <c r="T29" s="79"/>
      <c r="U29" s="79"/>
      <c r="V29" s="83" t="s">
        <v>681</v>
      </c>
      <c r="W29" s="81">
        <v>43553.89864583333</v>
      </c>
      <c r="X29" s="83" t="s">
        <v>754</v>
      </c>
      <c r="Y29" s="79"/>
      <c r="Z29" s="79"/>
      <c r="AA29" s="85" t="s">
        <v>896</v>
      </c>
      <c r="AB29" s="79"/>
      <c r="AC29" s="79" t="b">
        <v>0</v>
      </c>
      <c r="AD29" s="79">
        <v>0</v>
      </c>
      <c r="AE29" s="85" t="s">
        <v>1023</v>
      </c>
      <c r="AF29" s="79" t="b">
        <v>0</v>
      </c>
      <c r="AG29" s="79" t="s">
        <v>1034</v>
      </c>
      <c r="AH29" s="79"/>
      <c r="AI29" s="85" t="s">
        <v>1023</v>
      </c>
      <c r="AJ29" s="79" t="b">
        <v>0</v>
      </c>
      <c r="AK29" s="79">
        <v>5</v>
      </c>
      <c r="AL29" s="85" t="s">
        <v>1004</v>
      </c>
      <c r="AM29" s="79" t="s">
        <v>1047</v>
      </c>
      <c r="AN29" s="79" t="b">
        <v>0</v>
      </c>
      <c r="AO29" s="85" t="s">
        <v>1004</v>
      </c>
      <c r="AP29" s="79" t="s">
        <v>176</v>
      </c>
      <c r="AQ29" s="79">
        <v>0</v>
      </c>
      <c r="AR29" s="79">
        <v>0</v>
      </c>
      <c r="AS29" s="79"/>
      <c r="AT29" s="79"/>
      <c r="AU29" s="79"/>
      <c r="AV29" s="79"/>
      <c r="AW29" s="79"/>
      <c r="AX29" s="79"/>
      <c r="AY29" s="79"/>
      <c r="AZ29" s="79"/>
      <c r="BA29">
        <v>2</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20</v>
      </c>
      <c r="BK29" s="49">
        <v>100</v>
      </c>
      <c r="BL29" s="48">
        <v>20</v>
      </c>
    </row>
    <row r="30" spans="1:64" ht="15">
      <c r="A30" s="64" t="s">
        <v>232</v>
      </c>
      <c r="B30" s="64" t="s">
        <v>287</v>
      </c>
      <c r="C30" s="65" t="s">
        <v>2936</v>
      </c>
      <c r="D30" s="66">
        <v>3</v>
      </c>
      <c r="E30" s="67" t="s">
        <v>132</v>
      </c>
      <c r="F30" s="68">
        <v>32</v>
      </c>
      <c r="G30" s="65"/>
      <c r="H30" s="69"/>
      <c r="I30" s="70"/>
      <c r="J30" s="70"/>
      <c r="K30" s="34" t="s">
        <v>65</v>
      </c>
      <c r="L30" s="77">
        <v>30</v>
      </c>
      <c r="M30" s="77"/>
      <c r="N30" s="72"/>
      <c r="O30" s="79" t="s">
        <v>347</v>
      </c>
      <c r="P30" s="81">
        <v>43553.90184027778</v>
      </c>
      <c r="Q30" s="79" t="s">
        <v>368</v>
      </c>
      <c r="R30" s="79"/>
      <c r="S30" s="79"/>
      <c r="T30" s="79"/>
      <c r="U30" s="79"/>
      <c r="V30" s="83" t="s">
        <v>682</v>
      </c>
      <c r="W30" s="81">
        <v>43553.90184027778</v>
      </c>
      <c r="X30" s="83" t="s">
        <v>755</v>
      </c>
      <c r="Y30" s="79"/>
      <c r="Z30" s="79"/>
      <c r="AA30" s="85" t="s">
        <v>897</v>
      </c>
      <c r="AB30" s="79"/>
      <c r="AC30" s="79" t="b">
        <v>0</v>
      </c>
      <c r="AD30" s="79">
        <v>0</v>
      </c>
      <c r="AE30" s="85" t="s">
        <v>1023</v>
      </c>
      <c r="AF30" s="79" t="b">
        <v>0</v>
      </c>
      <c r="AG30" s="79" t="s">
        <v>1034</v>
      </c>
      <c r="AH30" s="79"/>
      <c r="AI30" s="85" t="s">
        <v>1023</v>
      </c>
      <c r="AJ30" s="79" t="b">
        <v>0</v>
      </c>
      <c r="AK30" s="79">
        <v>5</v>
      </c>
      <c r="AL30" s="85" t="s">
        <v>1004</v>
      </c>
      <c r="AM30" s="79" t="s">
        <v>1047</v>
      </c>
      <c r="AN30" s="79" t="b">
        <v>0</v>
      </c>
      <c r="AO30" s="85" t="s">
        <v>1004</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20</v>
      </c>
      <c r="BK30" s="49">
        <v>100</v>
      </c>
      <c r="BL30" s="48">
        <v>20</v>
      </c>
    </row>
    <row r="31" spans="1:64" ht="15">
      <c r="A31" s="64" t="s">
        <v>233</v>
      </c>
      <c r="B31" s="64" t="s">
        <v>287</v>
      </c>
      <c r="C31" s="65" t="s">
        <v>2936</v>
      </c>
      <c r="D31" s="66">
        <v>3</v>
      </c>
      <c r="E31" s="67" t="s">
        <v>132</v>
      </c>
      <c r="F31" s="68">
        <v>32</v>
      </c>
      <c r="G31" s="65"/>
      <c r="H31" s="69"/>
      <c r="I31" s="70"/>
      <c r="J31" s="70"/>
      <c r="K31" s="34" t="s">
        <v>65</v>
      </c>
      <c r="L31" s="77">
        <v>31</v>
      </c>
      <c r="M31" s="77"/>
      <c r="N31" s="72"/>
      <c r="O31" s="79" t="s">
        <v>347</v>
      </c>
      <c r="P31" s="81">
        <v>43553.904594907406</v>
      </c>
      <c r="Q31" s="79" t="s">
        <v>368</v>
      </c>
      <c r="R31" s="79"/>
      <c r="S31" s="79"/>
      <c r="T31" s="79"/>
      <c r="U31" s="79"/>
      <c r="V31" s="83" t="s">
        <v>683</v>
      </c>
      <c r="W31" s="81">
        <v>43553.904594907406</v>
      </c>
      <c r="X31" s="83" t="s">
        <v>756</v>
      </c>
      <c r="Y31" s="79"/>
      <c r="Z31" s="79"/>
      <c r="AA31" s="85" t="s">
        <v>898</v>
      </c>
      <c r="AB31" s="79"/>
      <c r="AC31" s="79" t="b">
        <v>0</v>
      </c>
      <c r="AD31" s="79">
        <v>0</v>
      </c>
      <c r="AE31" s="85" t="s">
        <v>1023</v>
      </c>
      <c r="AF31" s="79" t="b">
        <v>0</v>
      </c>
      <c r="AG31" s="79" t="s">
        <v>1034</v>
      </c>
      <c r="AH31" s="79"/>
      <c r="AI31" s="85" t="s">
        <v>1023</v>
      </c>
      <c r="AJ31" s="79" t="b">
        <v>0</v>
      </c>
      <c r="AK31" s="79">
        <v>5</v>
      </c>
      <c r="AL31" s="85" t="s">
        <v>1004</v>
      </c>
      <c r="AM31" s="79" t="s">
        <v>1047</v>
      </c>
      <c r="AN31" s="79" t="b">
        <v>0</v>
      </c>
      <c r="AO31" s="85" t="s">
        <v>1004</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20</v>
      </c>
      <c r="BK31" s="49">
        <v>100</v>
      </c>
      <c r="BL31" s="48">
        <v>20</v>
      </c>
    </row>
    <row r="32" spans="1:64" ht="15">
      <c r="A32" s="64" t="s">
        <v>234</v>
      </c>
      <c r="B32" s="64" t="s">
        <v>287</v>
      </c>
      <c r="C32" s="65" t="s">
        <v>2936</v>
      </c>
      <c r="D32" s="66">
        <v>3</v>
      </c>
      <c r="E32" s="67" t="s">
        <v>132</v>
      </c>
      <c r="F32" s="68">
        <v>32</v>
      </c>
      <c r="G32" s="65"/>
      <c r="H32" s="69"/>
      <c r="I32" s="70"/>
      <c r="J32" s="70"/>
      <c r="K32" s="34" t="s">
        <v>65</v>
      </c>
      <c r="L32" s="77">
        <v>32</v>
      </c>
      <c r="M32" s="77"/>
      <c r="N32" s="72"/>
      <c r="O32" s="79" t="s">
        <v>347</v>
      </c>
      <c r="P32" s="81">
        <v>43553.90751157407</v>
      </c>
      <c r="Q32" s="79" t="s">
        <v>368</v>
      </c>
      <c r="R32" s="79"/>
      <c r="S32" s="79"/>
      <c r="T32" s="79"/>
      <c r="U32" s="79"/>
      <c r="V32" s="83" t="s">
        <v>684</v>
      </c>
      <c r="W32" s="81">
        <v>43553.90751157407</v>
      </c>
      <c r="X32" s="83" t="s">
        <v>757</v>
      </c>
      <c r="Y32" s="79"/>
      <c r="Z32" s="79"/>
      <c r="AA32" s="85" t="s">
        <v>899</v>
      </c>
      <c r="AB32" s="79"/>
      <c r="AC32" s="79" t="b">
        <v>0</v>
      </c>
      <c r="AD32" s="79">
        <v>0</v>
      </c>
      <c r="AE32" s="85" t="s">
        <v>1023</v>
      </c>
      <c r="AF32" s="79" t="b">
        <v>0</v>
      </c>
      <c r="AG32" s="79" t="s">
        <v>1034</v>
      </c>
      <c r="AH32" s="79"/>
      <c r="AI32" s="85" t="s">
        <v>1023</v>
      </c>
      <c r="AJ32" s="79" t="b">
        <v>0</v>
      </c>
      <c r="AK32" s="79">
        <v>5</v>
      </c>
      <c r="AL32" s="85" t="s">
        <v>1004</v>
      </c>
      <c r="AM32" s="79" t="s">
        <v>1047</v>
      </c>
      <c r="AN32" s="79" t="b">
        <v>0</v>
      </c>
      <c r="AO32" s="85" t="s">
        <v>1004</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20</v>
      </c>
      <c r="BK32" s="49">
        <v>100</v>
      </c>
      <c r="BL32" s="48">
        <v>20</v>
      </c>
    </row>
    <row r="33" spans="1:64" ht="15">
      <c r="A33" s="64" t="s">
        <v>235</v>
      </c>
      <c r="B33" s="64" t="s">
        <v>287</v>
      </c>
      <c r="C33" s="65" t="s">
        <v>2936</v>
      </c>
      <c r="D33" s="66">
        <v>3</v>
      </c>
      <c r="E33" s="67" t="s">
        <v>132</v>
      </c>
      <c r="F33" s="68">
        <v>32</v>
      </c>
      <c r="G33" s="65"/>
      <c r="H33" s="69"/>
      <c r="I33" s="70"/>
      <c r="J33" s="70"/>
      <c r="K33" s="34" t="s">
        <v>65</v>
      </c>
      <c r="L33" s="77">
        <v>33</v>
      </c>
      <c r="M33" s="77"/>
      <c r="N33" s="72"/>
      <c r="O33" s="79" t="s">
        <v>347</v>
      </c>
      <c r="P33" s="81">
        <v>43553.909467592595</v>
      </c>
      <c r="Q33" s="79" t="s">
        <v>368</v>
      </c>
      <c r="R33" s="79"/>
      <c r="S33" s="79"/>
      <c r="T33" s="79"/>
      <c r="U33" s="79"/>
      <c r="V33" s="83" t="s">
        <v>685</v>
      </c>
      <c r="W33" s="81">
        <v>43553.909467592595</v>
      </c>
      <c r="X33" s="83" t="s">
        <v>758</v>
      </c>
      <c r="Y33" s="79"/>
      <c r="Z33" s="79"/>
      <c r="AA33" s="85" t="s">
        <v>900</v>
      </c>
      <c r="AB33" s="79"/>
      <c r="AC33" s="79" t="b">
        <v>0</v>
      </c>
      <c r="AD33" s="79">
        <v>0</v>
      </c>
      <c r="AE33" s="85" t="s">
        <v>1023</v>
      </c>
      <c r="AF33" s="79" t="b">
        <v>0</v>
      </c>
      <c r="AG33" s="79" t="s">
        <v>1034</v>
      </c>
      <c r="AH33" s="79"/>
      <c r="AI33" s="85" t="s">
        <v>1023</v>
      </c>
      <c r="AJ33" s="79" t="b">
        <v>0</v>
      </c>
      <c r="AK33" s="79">
        <v>5</v>
      </c>
      <c r="AL33" s="85" t="s">
        <v>1004</v>
      </c>
      <c r="AM33" s="79" t="s">
        <v>1047</v>
      </c>
      <c r="AN33" s="79" t="b">
        <v>0</v>
      </c>
      <c r="AO33" s="85" t="s">
        <v>1004</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20</v>
      </c>
      <c r="BK33" s="49">
        <v>100</v>
      </c>
      <c r="BL33" s="48">
        <v>20</v>
      </c>
    </row>
    <row r="34" spans="1:64" ht="15">
      <c r="A34" s="64" t="s">
        <v>236</v>
      </c>
      <c r="B34" s="64" t="s">
        <v>278</v>
      </c>
      <c r="C34" s="65" t="s">
        <v>2937</v>
      </c>
      <c r="D34" s="66">
        <v>6.5</v>
      </c>
      <c r="E34" s="67" t="s">
        <v>136</v>
      </c>
      <c r="F34" s="68">
        <v>28.75</v>
      </c>
      <c r="G34" s="65"/>
      <c r="H34" s="69"/>
      <c r="I34" s="70"/>
      <c r="J34" s="70"/>
      <c r="K34" s="34" t="s">
        <v>65</v>
      </c>
      <c r="L34" s="77">
        <v>34</v>
      </c>
      <c r="M34" s="77"/>
      <c r="N34" s="72"/>
      <c r="O34" s="79" t="s">
        <v>347</v>
      </c>
      <c r="P34" s="81">
        <v>43260.542650462965</v>
      </c>
      <c r="Q34" s="79" t="s">
        <v>369</v>
      </c>
      <c r="R34" s="83" t="s">
        <v>479</v>
      </c>
      <c r="S34" s="79" t="s">
        <v>533</v>
      </c>
      <c r="T34" s="79" t="s">
        <v>561</v>
      </c>
      <c r="U34" s="79"/>
      <c r="V34" s="83" t="s">
        <v>686</v>
      </c>
      <c r="W34" s="81">
        <v>43260.542650462965</v>
      </c>
      <c r="X34" s="83" t="s">
        <v>759</v>
      </c>
      <c r="Y34" s="79"/>
      <c r="Z34" s="79"/>
      <c r="AA34" s="85" t="s">
        <v>901</v>
      </c>
      <c r="AB34" s="79"/>
      <c r="AC34" s="79" t="b">
        <v>0</v>
      </c>
      <c r="AD34" s="79">
        <v>2</v>
      </c>
      <c r="AE34" s="85" t="s">
        <v>1023</v>
      </c>
      <c r="AF34" s="79" t="b">
        <v>0</v>
      </c>
      <c r="AG34" s="79" t="s">
        <v>1034</v>
      </c>
      <c r="AH34" s="79"/>
      <c r="AI34" s="85" t="s">
        <v>1023</v>
      </c>
      <c r="AJ34" s="79" t="b">
        <v>0</v>
      </c>
      <c r="AK34" s="79">
        <v>2</v>
      </c>
      <c r="AL34" s="85" t="s">
        <v>1023</v>
      </c>
      <c r="AM34" s="79" t="s">
        <v>1049</v>
      </c>
      <c r="AN34" s="79" t="b">
        <v>0</v>
      </c>
      <c r="AO34" s="85" t="s">
        <v>901</v>
      </c>
      <c r="AP34" s="79" t="s">
        <v>1061</v>
      </c>
      <c r="AQ34" s="79">
        <v>0</v>
      </c>
      <c r="AR34" s="79">
        <v>0</v>
      </c>
      <c r="AS34" s="79"/>
      <c r="AT34" s="79"/>
      <c r="AU34" s="79"/>
      <c r="AV34" s="79"/>
      <c r="AW34" s="79"/>
      <c r="AX34" s="79"/>
      <c r="AY34" s="79"/>
      <c r="AZ34" s="79"/>
      <c r="BA34">
        <v>2</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12</v>
      </c>
      <c r="BK34" s="49">
        <v>100</v>
      </c>
      <c r="BL34" s="48">
        <v>12</v>
      </c>
    </row>
    <row r="35" spans="1:64" ht="15">
      <c r="A35" s="64" t="s">
        <v>236</v>
      </c>
      <c r="B35" s="64" t="s">
        <v>278</v>
      </c>
      <c r="C35" s="65" t="s">
        <v>2937</v>
      </c>
      <c r="D35" s="66">
        <v>6.5</v>
      </c>
      <c r="E35" s="67" t="s">
        <v>136</v>
      </c>
      <c r="F35" s="68">
        <v>28.75</v>
      </c>
      <c r="G35" s="65"/>
      <c r="H35" s="69"/>
      <c r="I35" s="70"/>
      <c r="J35" s="70"/>
      <c r="K35" s="34" t="s">
        <v>65</v>
      </c>
      <c r="L35" s="77">
        <v>35</v>
      </c>
      <c r="M35" s="77"/>
      <c r="N35" s="72"/>
      <c r="O35" s="79" t="s">
        <v>347</v>
      </c>
      <c r="P35" s="81">
        <v>43554.54255787037</v>
      </c>
      <c r="Q35" s="79" t="s">
        <v>370</v>
      </c>
      <c r="R35" s="83" t="s">
        <v>479</v>
      </c>
      <c r="S35" s="79" t="s">
        <v>533</v>
      </c>
      <c r="T35" s="79" t="s">
        <v>562</v>
      </c>
      <c r="U35" s="79"/>
      <c r="V35" s="83" t="s">
        <v>686</v>
      </c>
      <c r="W35" s="81">
        <v>43554.54255787037</v>
      </c>
      <c r="X35" s="83" t="s">
        <v>760</v>
      </c>
      <c r="Y35" s="79"/>
      <c r="Z35" s="79"/>
      <c r="AA35" s="85" t="s">
        <v>902</v>
      </c>
      <c r="AB35" s="79"/>
      <c r="AC35" s="79" t="b">
        <v>0</v>
      </c>
      <c r="AD35" s="79">
        <v>0</v>
      </c>
      <c r="AE35" s="85" t="s">
        <v>1023</v>
      </c>
      <c r="AF35" s="79" t="b">
        <v>0</v>
      </c>
      <c r="AG35" s="79" t="s">
        <v>1034</v>
      </c>
      <c r="AH35" s="79"/>
      <c r="AI35" s="85" t="s">
        <v>1023</v>
      </c>
      <c r="AJ35" s="79" t="b">
        <v>0</v>
      </c>
      <c r="AK35" s="79">
        <v>2</v>
      </c>
      <c r="AL35" s="85" t="s">
        <v>901</v>
      </c>
      <c r="AM35" s="79" t="s">
        <v>1049</v>
      </c>
      <c r="AN35" s="79" t="b">
        <v>0</v>
      </c>
      <c r="AO35" s="85" t="s">
        <v>901</v>
      </c>
      <c r="AP35" s="79" t="s">
        <v>176</v>
      </c>
      <c r="AQ35" s="79">
        <v>0</v>
      </c>
      <c r="AR35" s="79">
        <v>0</v>
      </c>
      <c r="AS35" s="79"/>
      <c r="AT35" s="79"/>
      <c r="AU35" s="79"/>
      <c r="AV35" s="79"/>
      <c r="AW35" s="79"/>
      <c r="AX35" s="79"/>
      <c r="AY35" s="79"/>
      <c r="AZ35" s="79"/>
      <c r="BA35">
        <v>2</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13</v>
      </c>
      <c r="BK35" s="49">
        <v>100</v>
      </c>
      <c r="BL35" s="48">
        <v>13</v>
      </c>
    </row>
    <row r="36" spans="1:64" ht="15">
      <c r="A36" s="64" t="s">
        <v>237</v>
      </c>
      <c r="B36" s="64" t="s">
        <v>237</v>
      </c>
      <c r="C36" s="65" t="s">
        <v>2936</v>
      </c>
      <c r="D36" s="66">
        <v>3</v>
      </c>
      <c r="E36" s="67" t="s">
        <v>132</v>
      </c>
      <c r="F36" s="68">
        <v>32</v>
      </c>
      <c r="G36" s="65"/>
      <c r="H36" s="69"/>
      <c r="I36" s="70"/>
      <c r="J36" s="70"/>
      <c r="K36" s="34" t="s">
        <v>65</v>
      </c>
      <c r="L36" s="77">
        <v>36</v>
      </c>
      <c r="M36" s="77"/>
      <c r="N36" s="72"/>
      <c r="O36" s="79" t="s">
        <v>176</v>
      </c>
      <c r="P36" s="81">
        <v>43554.55700231482</v>
      </c>
      <c r="Q36" s="79" t="s">
        <v>371</v>
      </c>
      <c r="R36" s="79" t="s">
        <v>480</v>
      </c>
      <c r="S36" s="79" t="s">
        <v>534</v>
      </c>
      <c r="T36" s="79" t="s">
        <v>563</v>
      </c>
      <c r="U36" s="79"/>
      <c r="V36" s="83" t="s">
        <v>687</v>
      </c>
      <c r="W36" s="81">
        <v>43554.55700231482</v>
      </c>
      <c r="X36" s="83" t="s">
        <v>761</v>
      </c>
      <c r="Y36" s="79"/>
      <c r="Z36" s="79"/>
      <c r="AA36" s="85" t="s">
        <v>903</v>
      </c>
      <c r="AB36" s="79"/>
      <c r="AC36" s="79" t="b">
        <v>0</v>
      </c>
      <c r="AD36" s="79">
        <v>0</v>
      </c>
      <c r="AE36" s="85" t="s">
        <v>1023</v>
      </c>
      <c r="AF36" s="79" t="b">
        <v>0</v>
      </c>
      <c r="AG36" s="79" t="s">
        <v>1036</v>
      </c>
      <c r="AH36" s="79"/>
      <c r="AI36" s="85" t="s">
        <v>1023</v>
      </c>
      <c r="AJ36" s="79" t="b">
        <v>0</v>
      </c>
      <c r="AK36" s="79">
        <v>0</v>
      </c>
      <c r="AL36" s="85" t="s">
        <v>1023</v>
      </c>
      <c r="AM36" s="79" t="s">
        <v>1044</v>
      </c>
      <c r="AN36" s="79" t="b">
        <v>0</v>
      </c>
      <c r="AO36" s="85" t="s">
        <v>903</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0</v>
      </c>
      <c r="BE36" s="49">
        <v>0</v>
      </c>
      <c r="BF36" s="48">
        <v>0</v>
      </c>
      <c r="BG36" s="49">
        <v>0</v>
      </c>
      <c r="BH36" s="48">
        <v>0</v>
      </c>
      <c r="BI36" s="49">
        <v>0</v>
      </c>
      <c r="BJ36" s="48">
        <v>24</v>
      </c>
      <c r="BK36" s="49">
        <v>100</v>
      </c>
      <c r="BL36" s="48">
        <v>24</v>
      </c>
    </row>
    <row r="37" spans="1:64" ht="15">
      <c r="A37" s="64" t="s">
        <v>238</v>
      </c>
      <c r="B37" s="64" t="s">
        <v>244</v>
      </c>
      <c r="C37" s="65" t="s">
        <v>2938</v>
      </c>
      <c r="D37" s="66">
        <v>10</v>
      </c>
      <c r="E37" s="67" t="s">
        <v>136</v>
      </c>
      <c r="F37" s="68">
        <v>25.5</v>
      </c>
      <c r="G37" s="65"/>
      <c r="H37" s="69"/>
      <c r="I37" s="70"/>
      <c r="J37" s="70"/>
      <c r="K37" s="34" t="s">
        <v>65</v>
      </c>
      <c r="L37" s="77">
        <v>37</v>
      </c>
      <c r="M37" s="77"/>
      <c r="N37" s="72"/>
      <c r="O37" s="79" t="s">
        <v>347</v>
      </c>
      <c r="P37" s="81">
        <v>43551.75790509259</v>
      </c>
      <c r="Q37" s="79" t="s">
        <v>362</v>
      </c>
      <c r="R37" s="83" t="s">
        <v>475</v>
      </c>
      <c r="S37" s="79" t="s">
        <v>530</v>
      </c>
      <c r="T37" s="79" t="s">
        <v>557</v>
      </c>
      <c r="U37" s="79"/>
      <c r="V37" s="83" t="s">
        <v>688</v>
      </c>
      <c r="W37" s="81">
        <v>43551.75790509259</v>
      </c>
      <c r="X37" s="83" t="s">
        <v>762</v>
      </c>
      <c r="Y37" s="79"/>
      <c r="Z37" s="79"/>
      <c r="AA37" s="85" t="s">
        <v>904</v>
      </c>
      <c r="AB37" s="79"/>
      <c r="AC37" s="79" t="b">
        <v>0</v>
      </c>
      <c r="AD37" s="79">
        <v>0</v>
      </c>
      <c r="AE37" s="85" t="s">
        <v>1023</v>
      </c>
      <c r="AF37" s="79" t="b">
        <v>0</v>
      </c>
      <c r="AG37" s="79" t="s">
        <v>1035</v>
      </c>
      <c r="AH37" s="79"/>
      <c r="AI37" s="85" t="s">
        <v>1023</v>
      </c>
      <c r="AJ37" s="79" t="b">
        <v>0</v>
      </c>
      <c r="AK37" s="79">
        <v>4</v>
      </c>
      <c r="AL37" s="85" t="s">
        <v>914</v>
      </c>
      <c r="AM37" s="79" t="s">
        <v>1047</v>
      </c>
      <c r="AN37" s="79" t="b">
        <v>0</v>
      </c>
      <c r="AO37" s="85" t="s">
        <v>914</v>
      </c>
      <c r="AP37" s="79" t="s">
        <v>176</v>
      </c>
      <c r="AQ37" s="79">
        <v>0</v>
      </c>
      <c r="AR37" s="79">
        <v>0</v>
      </c>
      <c r="AS37" s="79"/>
      <c r="AT37" s="79"/>
      <c r="AU37" s="79"/>
      <c r="AV37" s="79"/>
      <c r="AW37" s="79"/>
      <c r="AX37" s="79"/>
      <c r="AY37" s="79"/>
      <c r="AZ37" s="79"/>
      <c r="BA37">
        <v>3</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6</v>
      </c>
      <c r="BK37" s="49">
        <v>100</v>
      </c>
      <c r="BL37" s="48">
        <v>6</v>
      </c>
    </row>
    <row r="38" spans="1:64" ht="15">
      <c r="A38" s="64" t="s">
        <v>238</v>
      </c>
      <c r="B38" s="64" t="s">
        <v>244</v>
      </c>
      <c r="C38" s="65" t="s">
        <v>2938</v>
      </c>
      <c r="D38" s="66">
        <v>10</v>
      </c>
      <c r="E38" s="67" t="s">
        <v>136</v>
      </c>
      <c r="F38" s="68">
        <v>25.5</v>
      </c>
      <c r="G38" s="65"/>
      <c r="H38" s="69"/>
      <c r="I38" s="70"/>
      <c r="J38" s="70"/>
      <c r="K38" s="34" t="s">
        <v>65</v>
      </c>
      <c r="L38" s="77">
        <v>38</v>
      </c>
      <c r="M38" s="77"/>
      <c r="N38" s="72"/>
      <c r="O38" s="79" t="s">
        <v>347</v>
      </c>
      <c r="P38" s="81">
        <v>43553.27799768518</v>
      </c>
      <c r="Q38" s="79" t="s">
        <v>363</v>
      </c>
      <c r="R38" s="83" t="s">
        <v>475</v>
      </c>
      <c r="S38" s="79" t="s">
        <v>530</v>
      </c>
      <c r="T38" s="79" t="s">
        <v>557</v>
      </c>
      <c r="U38" s="79"/>
      <c r="V38" s="83" t="s">
        <v>688</v>
      </c>
      <c r="W38" s="81">
        <v>43553.27799768518</v>
      </c>
      <c r="X38" s="83" t="s">
        <v>763</v>
      </c>
      <c r="Y38" s="79"/>
      <c r="Z38" s="79"/>
      <c r="AA38" s="85" t="s">
        <v>905</v>
      </c>
      <c r="AB38" s="79"/>
      <c r="AC38" s="79" t="b">
        <v>0</v>
      </c>
      <c r="AD38" s="79">
        <v>0</v>
      </c>
      <c r="AE38" s="85" t="s">
        <v>1023</v>
      </c>
      <c r="AF38" s="79" t="b">
        <v>0</v>
      </c>
      <c r="AG38" s="79" t="s">
        <v>1034</v>
      </c>
      <c r="AH38" s="79"/>
      <c r="AI38" s="85" t="s">
        <v>1023</v>
      </c>
      <c r="AJ38" s="79" t="b">
        <v>0</v>
      </c>
      <c r="AK38" s="79">
        <v>2</v>
      </c>
      <c r="AL38" s="85" t="s">
        <v>915</v>
      </c>
      <c r="AM38" s="79" t="s">
        <v>1047</v>
      </c>
      <c r="AN38" s="79" t="b">
        <v>0</v>
      </c>
      <c r="AO38" s="85" t="s">
        <v>915</v>
      </c>
      <c r="AP38" s="79" t="s">
        <v>176</v>
      </c>
      <c r="AQ38" s="79">
        <v>0</v>
      </c>
      <c r="AR38" s="79">
        <v>0</v>
      </c>
      <c r="AS38" s="79"/>
      <c r="AT38" s="79"/>
      <c r="AU38" s="79"/>
      <c r="AV38" s="79"/>
      <c r="AW38" s="79"/>
      <c r="AX38" s="79"/>
      <c r="AY38" s="79"/>
      <c r="AZ38" s="79"/>
      <c r="BA38">
        <v>3</v>
      </c>
      <c r="BB38" s="78" t="str">
        <f>REPLACE(INDEX(GroupVertices[Group],MATCH(Edges[[#This Row],[Vertex 1]],GroupVertices[Vertex],0)),1,1,"")</f>
        <v>6</v>
      </c>
      <c r="BC38" s="78" t="str">
        <f>REPLACE(INDEX(GroupVertices[Group],MATCH(Edges[[#This Row],[Vertex 2]],GroupVertices[Vertex],0)),1,1,"")</f>
        <v>6</v>
      </c>
      <c r="BD38" s="48">
        <v>0</v>
      </c>
      <c r="BE38" s="49">
        <v>0</v>
      </c>
      <c r="BF38" s="48">
        <v>0</v>
      </c>
      <c r="BG38" s="49">
        <v>0</v>
      </c>
      <c r="BH38" s="48">
        <v>0</v>
      </c>
      <c r="BI38" s="49">
        <v>0</v>
      </c>
      <c r="BJ38" s="48">
        <v>9</v>
      </c>
      <c r="BK38" s="49">
        <v>100</v>
      </c>
      <c r="BL38" s="48">
        <v>9</v>
      </c>
    </row>
    <row r="39" spans="1:64" ht="15">
      <c r="A39" s="64" t="s">
        <v>238</v>
      </c>
      <c r="B39" s="64" t="s">
        <v>244</v>
      </c>
      <c r="C39" s="65" t="s">
        <v>2938</v>
      </c>
      <c r="D39" s="66">
        <v>10</v>
      </c>
      <c r="E39" s="67" t="s">
        <v>136</v>
      </c>
      <c r="F39" s="68">
        <v>25.5</v>
      </c>
      <c r="G39" s="65"/>
      <c r="H39" s="69"/>
      <c r="I39" s="70"/>
      <c r="J39" s="70"/>
      <c r="K39" s="34" t="s">
        <v>65</v>
      </c>
      <c r="L39" s="77">
        <v>39</v>
      </c>
      <c r="M39" s="77"/>
      <c r="N39" s="72"/>
      <c r="O39" s="79" t="s">
        <v>347</v>
      </c>
      <c r="P39" s="81">
        <v>43554.70762731481</v>
      </c>
      <c r="Q39" s="79" t="s">
        <v>361</v>
      </c>
      <c r="R39" s="83" t="s">
        <v>474</v>
      </c>
      <c r="S39" s="79" t="s">
        <v>530</v>
      </c>
      <c r="T39" s="79" t="s">
        <v>557</v>
      </c>
      <c r="U39" s="79"/>
      <c r="V39" s="83" t="s">
        <v>688</v>
      </c>
      <c r="W39" s="81">
        <v>43554.70762731481</v>
      </c>
      <c r="X39" s="83" t="s">
        <v>764</v>
      </c>
      <c r="Y39" s="79"/>
      <c r="Z39" s="79"/>
      <c r="AA39" s="85" t="s">
        <v>906</v>
      </c>
      <c r="AB39" s="79"/>
      <c r="AC39" s="79" t="b">
        <v>0</v>
      </c>
      <c r="AD39" s="79">
        <v>0</v>
      </c>
      <c r="AE39" s="85" t="s">
        <v>1023</v>
      </c>
      <c r="AF39" s="79" t="b">
        <v>0</v>
      </c>
      <c r="AG39" s="79" t="s">
        <v>1035</v>
      </c>
      <c r="AH39" s="79"/>
      <c r="AI39" s="85" t="s">
        <v>1023</v>
      </c>
      <c r="AJ39" s="79" t="b">
        <v>0</v>
      </c>
      <c r="AK39" s="79">
        <v>3</v>
      </c>
      <c r="AL39" s="85" t="s">
        <v>916</v>
      </c>
      <c r="AM39" s="79" t="s">
        <v>1047</v>
      </c>
      <c r="AN39" s="79" t="b">
        <v>0</v>
      </c>
      <c r="AO39" s="85" t="s">
        <v>916</v>
      </c>
      <c r="AP39" s="79" t="s">
        <v>176</v>
      </c>
      <c r="AQ39" s="79">
        <v>0</v>
      </c>
      <c r="AR39" s="79">
        <v>0</v>
      </c>
      <c r="AS39" s="79"/>
      <c r="AT39" s="79"/>
      <c r="AU39" s="79"/>
      <c r="AV39" s="79"/>
      <c r="AW39" s="79"/>
      <c r="AX39" s="79"/>
      <c r="AY39" s="79"/>
      <c r="AZ39" s="79"/>
      <c r="BA39">
        <v>3</v>
      </c>
      <c r="BB39" s="78" t="str">
        <f>REPLACE(INDEX(GroupVertices[Group],MATCH(Edges[[#This Row],[Vertex 1]],GroupVertices[Vertex],0)),1,1,"")</f>
        <v>6</v>
      </c>
      <c r="BC39" s="78" t="str">
        <f>REPLACE(INDEX(GroupVertices[Group],MATCH(Edges[[#This Row],[Vertex 2]],GroupVertices[Vertex],0)),1,1,"")</f>
        <v>6</v>
      </c>
      <c r="BD39" s="48">
        <v>0</v>
      </c>
      <c r="BE39" s="49">
        <v>0</v>
      </c>
      <c r="BF39" s="48">
        <v>0</v>
      </c>
      <c r="BG39" s="49">
        <v>0</v>
      </c>
      <c r="BH39" s="48">
        <v>0</v>
      </c>
      <c r="BI39" s="49">
        <v>0</v>
      </c>
      <c r="BJ39" s="48">
        <v>7</v>
      </c>
      <c r="BK39" s="49">
        <v>100</v>
      </c>
      <c r="BL39" s="48">
        <v>7</v>
      </c>
    </row>
    <row r="40" spans="1:64" ht="15">
      <c r="A40" s="64" t="s">
        <v>239</v>
      </c>
      <c r="B40" s="64" t="s">
        <v>239</v>
      </c>
      <c r="C40" s="65" t="s">
        <v>2936</v>
      </c>
      <c r="D40" s="66">
        <v>3</v>
      </c>
      <c r="E40" s="67" t="s">
        <v>132</v>
      </c>
      <c r="F40" s="68">
        <v>32</v>
      </c>
      <c r="G40" s="65"/>
      <c r="H40" s="69"/>
      <c r="I40" s="70"/>
      <c r="J40" s="70"/>
      <c r="K40" s="34" t="s">
        <v>65</v>
      </c>
      <c r="L40" s="77">
        <v>40</v>
      </c>
      <c r="M40" s="77"/>
      <c r="N40" s="72"/>
      <c r="O40" s="79" t="s">
        <v>176</v>
      </c>
      <c r="P40" s="81">
        <v>43554.9025</v>
      </c>
      <c r="Q40" s="79" t="s">
        <v>372</v>
      </c>
      <c r="R40" s="83" t="s">
        <v>481</v>
      </c>
      <c r="S40" s="79" t="s">
        <v>535</v>
      </c>
      <c r="T40" s="79" t="s">
        <v>564</v>
      </c>
      <c r="U40" s="83" t="s">
        <v>633</v>
      </c>
      <c r="V40" s="83" t="s">
        <v>633</v>
      </c>
      <c r="W40" s="81">
        <v>43554.9025</v>
      </c>
      <c r="X40" s="83" t="s">
        <v>765</v>
      </c>
      <c r="Y40" s="79"/>
      <c r="Z40" s="79"/>
      <c r="AA40" s="85" t="s">
        <v>907</v>
      </c>
      <c r="AB40" s="79"/>
      <c r="AC40" s="79" t="b">
        <v>0</v>
      </c>
      <c r="AD40" s="79">
        <v>0</v>
      </c>
      <c r="AE40" s="85" t="s">
        <v>1023</v>
      </c>
      <c r="AF40" s="79" t="b">
        <v>0</v>
      </c>
      <c r="AG40" s="79" t="s">
        <v>1034</v>
      </c>
      <c r="AH40" s="79"/>
      <c r="AI40" s="85" t="s">
        <v>1023</v>
      </c>
      <c r="AJ40" s="79" t="b">
        <v>0</v>
      </c>
      <c r="AK40" s="79">
        <v>0</v>
      </c>
      <c r="AL40" s="85" t="s">
        <v>1023</v>
      </c>
      <c r="AM40" s="79" t="s">
        <v>1050</v>
      </c>
      <c r="AN40" s="79" t="b">
        <v>0</v>
      </c>
      <c r="AO40" s="85" t="s">
        <v>907</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23</v>
      </c>
      <c r="BK40" s="49">
        <v>100</v>
      </c>
      <c r="BL40" s="48">
        <v>23</v>
      </c>
    </row>
    <row r="41" spans="1:64" ht="15">
      <c r="A41" s="64" t="s">
        <v>240</v>
      </c>
      <c r="B41" s="64" t="s">
        <v>240</v>
      </c>
      <c r="C41" s="65" t="s">
        <v>2936</v>
      </c>
      <c r="D41" s="66">
        <v>3</v>
      </c>
      <c r="E41" s="67" t="s">
        <v>132</v>
      </c>
      <c r="F41" s="68">
        <v>32</v>
      </c>
      <c r="G41" s="65"/>
      <c r="H41" s="69"/>
      <c r="I41" s="70"/>
      <c r="J41" s="70"/>
      <c r="K41" s="34" t="s">
        <v>65</v>
      </c>
      <c r="L41" s="77">
        <v>41</v>
      </c>
      <c r="M41" s="77"/>
      <c r="N41" s="72"/>
      <c r="O41" s="79" t="s">
        <v>176</v>
      </c>
      <c r="P41" s="81">
        <v>43555.707141203704</v>
      </c>
      <c r="Q41" s="79" t="s">
        <v>373</v>
      </c>
      <c r="R41" s="83" t="s">
        <v>482</v>
      </c>
      <c r="S41" s="79" t="s">
        <v>536</v>
      </c>
      <c r="T41" s="79" t="s">
        <v>565</v>
      </c>
      <c r="U41" s="83" t="s">
        <v>634</v>
      </c>
      <c r="V41" s="83" t="s">
        <v>634</v>
      </c>
      <c r="W41" s="81">
        <v>43555.707141203704</v>
      </c>
      <c r="X41" s="83" t="s">
        <v>766</v>
      </c>
      <c r="Y41" s="79"/>
      <c r="Z41" s="79"/>
      <c r="AA41" s="85" t="s">
        <v>908</v>
      </c>
      <c r="AB41" s="79"/>
      <c r="AC41" s="79" t="b">
        <v>0</v>
      </c>
      <c r="AD41" s="79">
        <v>0</v>
      </c>
      <c r="AE41" s="85" t="s">
        <v>1023</v>
      </c>
      <c r="AF41" s="79" t="b">
        <v>0</v>
      </c>
      <c r="AG41" s="79" t="s">
        <v>1034</v>
      </c>
      <c r="AH41" s="79"/>
      <c r="AI41" s="85" t="s">
        <v>1023</v>
      </c>
      <c r="AJ41" s="79" t="b">
        <v>0</v>
      </c>
      <c r="AK41" s="79">
        <v>0</v>
      </c>
      <c r="AL41" s="85" t="s">
        <v>1023</v>
      </c>
      <c r="AM41" s="79" t="s">
        <v>1051</v>
      </c>
      <c r="AN41" s="79" t="b">
        <v>0</v>
      </c>
      <c r="AO41" s="85" t="s">
        <v>908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27</v>
      </c>
      <c r="BK41" s="49">
        <v>100</v>
      </c>
      <c r="BL41" s="48">
        <v>27</v>
      </c>
    </row>
    <row r="42" spans="1:64" ht="15">
      <c r="A42" s="64" t="s">
        <v>241</v>
      </c>
      <c r="B42" s="64" t="s">
        <v>244</v>
      </c>
      <c r="C42" s="65" t="s">
        <v>2937</v>
      </c>
      <c r="D42" s="66">
        <v>6.5</v>
      </c>
      <c r="E42" s="67" t="s">
        <v>136</v>
      </c>
      <c r="F42" s="68">
        <v>28.75</v>
      </c>
      <c r="G42" s="65"/>
      <c r="H42" s="69"/>
      <c r="I42" s="70"/>
      <c r="J42" s="70"/>
      <c r="K42" s="34" t="s">
        <v>65</v>
      </c>
      <c r="L42" s="77">
        <v>42</v>
      </c>
      <c r="M42" s="77"/>
      <c r="N42" s="72"/>
      <c r="O42" s="79" t="s">
        <v>347</v>
      </c>
      <c r="P42" s="81">
        <v>43552.264375</v>
      </c>
      <c r="Q42" s="79" t="s">
        <v>362</v>
      </c>
      <c r="R42" s="83" t="s">
        <v>475</v>
      </c>
      <c r="S42" s="79" t="s">
        <v>530</v>
      </c>
      <c r="T42" s="79" t="s">
        <v>557</v>
      </c>
      <c r="U42" s="79"/>
      <c r="V42" s="83" t="s">
        <v>689</v>
      </c>
      <c r="W42" s="81">
        <v>43552.264375</v>
      </c>
      <c r="X42" s="83" t="s">
        <v>767</v>
      </c>
      <c r="Y42" s="79"/>
      <c r="Z42" s="79"/>
      <c r="AA42" s="85" t="s">
        <v>909</v>
      </c>
      <c r="AB42" s="79"/>
      <c r="AC42" s="79" t="b">
        <v>0</v>
      </c>
      <c r="AD42" s="79">
        <v>0</v>
      </c>
      <c r="AE42" s="85" t="s">
        <v>1023</v>
      </c>
      <c r="AF42" s="79" t="b">
        <v>0</v>
      </c>
      <c r="AG42" s="79" t="s">
        <v>1035</v>
      </c>
      <c r="AH42" s="79"/>
      <c r="AI42" s="85" t="s">
        <v>1023</v>
      </c>
      <c r="AJ42" s="79" t="b">
        <v>0</v>
      </c>
      <c r="AK42" s="79">
        <v>4</v>
      </c>
      <c r="AL42" s="85" t="s">
        <v>914</v>
      </c>
      <c r="AM42" s="79" t="s">
        <v>1047</v>
      </c>
      <c r="AN42" s="79" t="b">
        <v>0</v>
      </c>
      <c r="AO42" s="85" t="s">
        <v>914</v>
      </c>
      <c r="AP42" s="79" t="s">
        <v>176</v>
      </c>
      <c r="AQ42" s="79">
        <v>0</v>
      </c>
      <c r="AR42" s="79">
        <v>0</v>
      </c>
      <c r="AS42" s="79"/>
      <c r="AT42" s="79"/>
      <c r="AU42" s="79"/>
      <c r="AV42" s="79"/>
      <c r="AW42" s="79"/>
      <c r="AX42" s="79"/>
      <c r="AY42" s="79"/>
      <c r="AZ42" s="79"/>
      <c r="BA42">
        <v>2</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6</v>
      </c>
      <c r="BK42" s="49">
        <v>100</v>
      </c>
      <c r="BL42" s="48">
        <v>6</v>
      </c>
    </row>
    <row r="43" spans="1:64" ht="15">
      <c r="A43" s="64" t="s">
        <v>241</v>
      </c>
      <c r="B43" s="64" t="s">
        <v>244</v>
      </c>
      <c r="C43" s="65" t="s">
        <v>2937</v>
      </c>
      <c r="D43" s="66">
        <v>6.5</v>
      </c>
      <c r="E43" s="67" t="s">
        <v>136</v>
      </c>
      <c r="F43" s="68">
        <v>28.75</v>
      </c>
      <c r="G43" s="65"/>
      <c r="H43" s="69"/>
      <c r="I43" s="70"/>
      <c r="J43" s="70"/>
      <c r="K43" s="34" t="s">
        <v>65</v>
      </c>
      <c r="L43" s="77">
        <v>43</v>
      </c>
      <c r="M43" s="77"/>
      <c r="N43" s="72"/>
      <c r="O43" s="79" t="s">
        <v>347</v>
      </c>
      <c r="P43" s="81">
        <v>43555.7171875</v>
      </c>
      <c r="Q43" s="79" t="s">
        <v>374</v>
      </c>
      <c r="R43" s="83" t="s">
        <v>474</v>
      </c>
      <c r="S43" s="79" t="s">
        <v>530</v>
      </c>
      <c r="T43" s="79" t="s">
        <v>557</v>
      </c>
      <c r="U43" s="79"/>
      <c r="V43" s="83" t="s">
        <v>689</v>
      </c>
      <c r="W43" s="81">
        <v>43555.7171875</v>
      </c>
      <c r="X43" s="83" t="s">
        <v>768</v>
      </c>
      <c r="Y43" s="79"/>
      <c r="Z43" s="79"/>
      <c r="AA43" s="85" t="s">
        <v>910</v>
      </c>
      <c r="AB43" s="79"/>
      <c r="AC43" s="79" t="b">
        <v>0</v>
      </c>
      <c r="AD43" s="79">
        <v>0</v>
      </c>
      <c r="AE43" s="85" t="s">
        <v>1023</v>
      </c>
      <c r="AF43" s="79" t="b">
        <v>0</v>
      </c>
      <c r="AG43" s="79" t="s">
        <v>1035</v>
      </c>
      <c r="AH43" s="79"/>
      <c r="AI43" s="85" t="s">
        <v>1023</v>
      </c>
      <c r="AJ43" s="79" t="b">
        <v>0</v>
      </c>
      <c r="AK43" s="79">
        <v>2</v>
      </c>
      <c r="AL43" s="85" t="s">
        <v>917</v>
      </c>
      <c r="AM43" s="79" t="s">
        <v>1047</v>
      </c>
      <c r="AN43" s="79" t="b">
        <v>0</v>
      </c>
      <c r="AO43" s="85" t="s">
        <v>917</v>
      </c>
      <c r="AP43" s="79" t="s">
        <v>176</v>
      </c>
      <c r="AQ43" s="79">
        <v>0</v>
      </c>
      <c r="AR43" s="79">
        <v>0</v>
      </c>
      <c r="AS43" s="79"/>
      <c r="AT43" s="79"/>
      <c r="AU43" s="79"/>
      <c r="AV43" s="79"/>
      <c r="AW43" s="79"/>
      <c r="AX43" s="79"/>
      <c r="AY43" s="79"/>
      <c r="AZ43" s="79"/>
      <c r="BA43">
        <v>2</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7</v>
      </c>
      <c r="BK43" s="49">
        <v>100</v>
      </c>
      <c r="BL43" s="48">
        <v>7</v>
      </c>
    </row>
    <row r="44" spans="1:64" ht="15">
      <c r="A44" s="64" t="s">
        <v>242</v>
      </c>
      <c r="B44" s="64" t="s">
        <v>290</v>
      </c>
      <c r="C44" s="65" t="s">
        <v>2936</v>
      </c>
      <c r="D44" s="66">
        <v>3</v>
      </c>
      <c r="E44" s="67" t="s">
        <v>132</v>
      </c>
      <c r="F44" s="68">
        <v>32</v>
      </c>
      <c r="G44" s="65"/>
      <c r="H44" s="69"/>
      <c r="I44" s="70"/>
      <c r="J44" s="70"/>
      <c r="K44" s="34" t="s">
        <v>65</v>
      </c>
      <c r="L44" s="77">
        <v>44</v>
      </c>
      <c r="M44" s="77"/>
      <c r="N44" s="72"/>
      <c r="O44" s="79" t="s">
        <v>347</v>
      </c>
      <c r="P44" s="81">
        <v>43555.720243055555</v>
      </c>
      <c r="Q44" s="79" t="s">
        <v>375</v>
      </c>
      <c r="R44" s="83" t="s">
        <v>483</v>
      </c>
      <c r="S44" s="79" t="s">
        <v>537</v>
      </c>
      <c r="T44" s="79" t="s">
        <v>556</v>
      </c>
      <c r="U44" s="79"/>
      <c r="V44" s="83" t="s">
        <v>690</v>
      </c>
      <c r="W44" s="81">
        <v>43555.720243055555</v>
      </c>
      <c r="X44" s="83" t="s">
        <v>769</v>
      </c>
      <c r="Y44" s="79"/>
      <c r="Z44" s="79"/>
      <c r="AA44" s="85" t="s">
        <v>911</v>
      </c>
      <c r="AB44" s="79"/>
      <c r="AC44" s="79" t="b">
        <v>0</v>
      </c>
      <c r="AD44" s="79">
        <v>1</v>
      </c>
      <c r="AE44" s="85" t="s">
        <v>1023</v>
      </c>
      <c r="AF44" s="79" t="b">
        <v>0</v>
      </c>
      <c r="AG44" s="79" t="s">
        <v>1034</v>
      </c>
      <c r="AH44" s="79"/>
      <c r="AI44" s="85" t="s">
        <v>1023</v>
      </c>
      <c r="AJ44" s="79" t="b">
        <v>0</v>
      </c>
      <c r="AK44" s="79">
        <v>0</v>
      </c>
      <c r="AL44" s="85" t="s">
        <v>1023</v>
      </c>
      <c r="AM44" s="79" t="s">
        <v>1047</v>
      </c>
      <c r="AN44" s="79" t="b">
        <v>0</v>
      </c>
      <c r="AO44" s="85" t="s">
        <v>911</v>
      </c>
      <c r="AP44" s="79" t="s">
        <v>176</v>
      </c>
      <c r="AQ44" s="79">
        <v>0</v>
      </c>
      <c r="AR44" s="79">
        <v>0</v>
      </c>
      <c r="AS44" s="79"/>
      <c r="AT44" s="79"/>
      <c r="AU44" s="79"/>
      <c r="AV44" s="79"/>
      <c r="AW44" s="79"/>
      <c r="AX44" s="79"/>
      <c r="AY44" s="79"/>
      <c r="AZ44" s="79"/>
      <c r="BA44">
        <v>1</v>
      </c>
      <c r="BB44" s="78" t="str">
        <f>REPLACE(INDEX(GroupVertices[Group],MATCH(Edges[[#This Row],[Vertex 1]],GroupVertices[Vertex],0)),1,1,"")</f>
        <v>14</v>
      </c>
      <c r="BC44" s="78" t="str">
        <f>REPLACE(INDEX(GroupVertices[Group],MATCH(Edges[[#This Row],[Vertex 2]],GroupVertices[Vertex],0)),1,1,"")</f>
        <v>14</v>
      </c>
      <c r="BD44" s="48">
        <v>0</v>
      </c>
      <c r="BE44" s="49">
        <v>0</v>
      </c>
      <c r="BF44" s="48">
        <v>0</v>
      </c>
      <c r="BG44" s="49">
        <v>0</v>
      </c>
      <c r="BH44" s="48">
        <v>0</v>
      </c>
      <c r="BI44" s="49">
        <v>0</v>
      </c>
      <c r="BJ44" s="48">
        <v>6</v>
      </c>
      <c r="BK44" s="49">
        <v>100</v>
      </c>
      <c r="BL44" s="48">
        <v>6</v>
      </c>
    </row>
    <row r="45" spans="1:64" ht="15">
      <c r="A45" s="64" t="s">
        <v>243</v>
      </c>
      <c r="B45" s="64" t="s">
        <v>243</v>
      </c>
      <c r="C45" s="65" t="s">
        <v>2937</v>
      </c>
      <c r="D45" s="66">
        <v>6.5</v>
      </c>
      <c r="E45" s="67" t="s">
        <v>136</v>
      </c>
      <c r="F45" s="68">
        <v>28.75</v>
      </c>
      <c r="G45" s="65"/>
      <c r="H45" s="69"/>
      <c r="I45" s="70"/>
      <c r="J45" s="70"/>
      <c r="K45" s="34" t="s">
        <v>65</v>
      </c>
      <c r="L45" s="77">
        <v>45</v>
      </c>
      <c r="M45" s="77"/>
      <c r="N45" s="72"/>
      <c r="O45" s="79" t="s">
        <v>176</v>
      </c>
      <c r="P45" s="81">
        <v>43552.87569444445</v>
      </c>
      <c r="Q45" s="79" t="s">
        <v>376</v>
      </c>
      <c r="R45" s="79"/>
      <c r="S45" s="79"/>
      <c r="T45" s="79" t="s">
        <v>566</v>
      </c>
      <c r="U45" s="83" t="s">
        <v>635</v>
      </c>
      <c r="V45" s="83" t="s">
        <v>635</v>
      </c>
      <c r="W45" s="81">
        <v>43552.87569444445</v>
      </c>
      <c r="X45" s="83" t="s">
        <v>770</v>
      </c>
      <c r="Y45" s="79"/>
      <c r="Z45" s="79"/>
      <c r="AA45" s="85" t="s">
        <v>912</v>
      </c>
      <c r="AB45" s="79"/>
      <c r="AC45" s="79" t="b">
        <v>0</v>
      </c>
      <c r="AD45" s="79">
        <v>0</v>
      </c>
      <c r="AE45" s="85" t="s">
        <v>1023</v>
      </c>
      <c r="AF45" s="79" t="b">
        <v>0</v>
      </c>
      <c r="AG45" s="79" t="s">
        <v>1035</v>
      </c>
      <c r="AH45" s="79"/>
      <c r="AI45" s="85" t="s">
        <v>1023</v>
      </c>
      <c r="AJ45" s="79" t="b">
        <v>0</v>
      </c>
      <c r="AK45" s="79">
        <v>0</v>
      </c>
      <c r="AL45" s="85" t="s">
        <v>1023</v>
      </c>
      <c r="AM45" s="79" t="s">
        <v>1052</v>
      </c>
      <c r="AN45" s="79" t="b">
        <v>0</v>
      </c>
      <c r="AO45" s="85" t="s">
        <v>912</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7</v>
      </c>
      <c r="BK45" s="49">
        <v>100</v>
      </c>
      <c r="BL45" s="48">
        <v>7</v>
      </c>
    </row>
    <row r="46" spans="1:64" ht="15">
      <c r="A46" s="64" t="s">
        <v>243</v>
      </c>
      <c r="B46" s="64" t="s">
        <v>243</v>
      </c>
      <c r="C46" s="65" t="s">
        <v>2937</v>
      </c>
      <c r="D46" s="66">
        <v>6.5</v>
      </c>
      <c r="E46" s="67" t="s">
        <v>136</v>
      </c>
      <c r="F46" s="68">
        <v>28.75</v>
      </c>
      <c r="G46" s="65"/>
      <c r="H46" s="69"/>
      <c r="I46" s="70"/>
      <c r="J46" s="70"/>
      <c r="K46" s="34" t="s">
        <v>65</v>
      </c>
      <c r="L46" s="77">
        <v>46</v>
      </c>
      <c r="M46" s="77"/>
      <c r="N46" s="72"/>
      <c r="O46" s="79" t="s">
        <v>176</v>
      </c>
      <c r="P46" s="81">
        <v>43555.87521990741</v>
      </c>
      <c r="Q46" s="79" t="s">
        <v>377</v>
      </c>
      <c r="R46" s="79"/>
      <c r="S46" s="79"/>
      <c r="T46" s="79" t="s">
        <v>566</v>
      </c>
      <c r="U46" s="83" t="s">
        <v>636</v>
      </c>
      <c r="V46" s="83" t="s">
        <v>636</v>
      </c>
      <c r="W46" s="81">
        <v>43555.87521990741</v>
      </c>
      <c r="X46" s="83" t="s">
        <v>771</v>
      </c>
      <c r="Y46" s="79"/>
      <c r="Z46" s="79"/>
      <c r="AA46" s="85" t="s">
        <v>913</v>
      </c>
      <c r="AB46" s="79"/>
      <c r="AC46" s="79" t="b">
        <v>0</v>
      </c>
      <c r="AD46" s="79">
        <v>0</v>
      </c>
      <c r="AE46" s="85" t="s">
        <v>1023</v>
      </c>
      <c r="AF46" s="79" t="b">
        <v>0</v>
      </c>
      <c r="AG46" s="79" t="s">
        <v>1035</v>
      </c>
      <c r="AH46" s="79"/>
      <c r="AI46" s="85" t="s">
        <v>1023</v>
      </c>
      <c r="AJ46" s="79" t="b">
        <v>0</v>
      </c>
      <c r="AK46" s="79">
        <v>0</v>
      </c>
      <c r="AL46" s="85" t="s">
        <v>1023</v>
      </c>
      <c r="AM46" s="79" t="s">
        <v>1052</v>
      </c>
      <c r="AN46" s="79" t="b">
        <v>0</v>
      </c>
      <c r="AO46" s="85" t="s">
        <v>913</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7</v>
      </c>
      <c r="BK46" s="49">
        <v>100</v>
      </c>
      <c r="BL46" s="48">
        <v>7</v>
      </c>
    </row>
    <row r="47" spans="1:64" ht="15">
      <c r="A47" s="64" t="s">
        <v>244</v>
      </c>
      <c r="B47" s="64" t="s">
        <v>244</v>
      </c>
      <c r="C47" s="65" t="s">
        <v>2939</v>
      </c>
      <c r="D47" s="66">
        <v>10</v>
      </c>
      <c r="E47" s="67" t="s">
        <v>136</v>
      </c>
      <c r="F47" s="68">
        <v>19</v>
      </c>
      <c r="G47" s="65"/>
      <c r="H47" s="69"/>
      <c r="I47" s="70"/>
      <c r="J47" s="70"/>
      <c r="K47" s="34" t="s">
        <v>65</v>
      </c>
      <c r="L47" s="77">
        <v>47</v>
      </c>
      <c r="M47" s="77"/>
      <c r="N47" s="72"/>
      <c r="O47" s="79" t="s">
        <v>176</v>
      </c>
      <c r="P47" s="81">
        <v>43549.24084490741</v>
      </c>
      <c r="Q47" s="79" t="s">
        <v>378</v>
      </c>
      <c r="R47" s="83" t="s">
        <v>475</v>
      </c>
      <c r="S47" s="79" t="s">
        <v>530</v>
      </c>
      <c r="T47" s="79" t="s">
        <v>557</v>
      </c>
      <c r="U47" s="79"/>
      <c r="V47" s="83" t="s">
        <v>691</v>
      </c>
      <c r="W47" s="81">
        <v>43549.24084490741</v>
      </c>
      <c r="X47" s="83" t="s">
        <v>772</v>
      </c>
      <c r="Y47" s="79"/>
      <c r="Z47" s="79"/>
      <c r="AA47" s="85" t="s">
        <v>914</v>
      </c>
      <c r="AB47" s="79"/>
      <c r="AC47" s="79" t="b">
        <v>0</v>
      </c>
      <c r="AD47" s="79">
        <v>4</v>
      </c>
      <c r="AE47" s="85" t="s">
        <v>1023</v>
      </c>
      <c r="AF47" s="79" t="b">
        <v>0</v>
      </c>
      <c r="AG47" s="79" t="s">
        <v>1035</v>
      </c>
      <c r="AH47" s="79"/>
      <c r="AI47" s="85" t="s">
        <v>1023</v>
      </c>
      <c r="AJ47" s="79" t="b">
        <v>0</v>
      </c>
      <c r="AK47" s="79">
        <v>4</v>
      </c>
      <c r="AL47" s="85" t="s">
        <v>1023</v>
      </c>
      <c r="AM47" s="79" t="s">
        <v>1042</v>
      </c>
      <c r="AN47" s="79" t="b">
        <v>0</v>
      </c>
      <c r="AO47" s="85" t="s">
        <v>914</v>
      </c>
      <c r="AP47" s="79" t="s">
        <v>1061</v>
      </c>
      <c r="AQ47" s="79">
        <v>0</v>
      </c>
      <c r="AR47" s="79">
        <v>0</v>
      </c>
      <c r="AS47" s="79"/>
      <c r="AT47" s="79"/>
      <c r="AU47" s="79"/>
      <c r="AV47" s="79"/>
      <c r="AW47" s="79"/>
      <c r="AX47" s="79"/>
      <c r="AY47" s="79"/>
      <c r="AZ47" s="79"/>
      <c r="BA47">
        <v>5</v>
      </c>
      <c r="BB47" s="78" t="str">
        <f>REPLACE(INDEX(GroupVertices[Group],MATCH(Edges[[#This Row],[Vertex 1]],GroupVertices[Vertex],0)),1,1,"")</f>
        <v>6</v>
      </c>
      <c r="BC47" s="78" t="str">
        <f>REPLACE(INDEX(GroupVertices[Group],MATCH(Edges[[#This Row],[Vertex 2]],GroupVertices[Vertex],0)),1,1,"")</f>
        <v>6</v>
      </c>
      <c r="BD47" s="48">
        <v>0</v>
      </c>
      <c r="BE47" s="49">
        <v>0</v>
      </c>
      <c r="BF47" s="48">
        <v>0</v>
      </c>
      <c r="BG47" s="49">
        <v>0</v>
      </c>
      <c r="BH47" s="48">
        <v>0</v>
      </c>
      <c r="BI47" s="49">
        <v>0</v>
      </c>
      <c r="BJ47" s="48">
        <v>4</v>
      </c>
      <c r="BK47" s="49">
        <v>100</v>
      </c>
      <c r="BL47" s="48">
        <v>4</v>
      </c>
    </row>
    <row r="48" spans="1:64" ht="15">
      <c r="A48" s="64" t="s">
        <v>244</v>
      </c>
      <c r="B48" s="64" t="s">
        <v>244</v>
      </c>
      <c r="C48" s="65" t="s">
        <v>2939</v>
      </c>
      <c r="D48" s="66">
        <v>10</v>
      </c>
      <c r="E48" s="67" t="s">
        <v>136</v>
      </c>
      <c r="F48" s="68">
        <v>19</v>
      </c>
      <c r="G48" s="65"/>
      <c r="H48" s="69"/>
      <c r="I48" s="70"/>
      <c r="J48" s="70"/>
      <c r="K48" s="34" t="s">
        <v>65</v>
      </c>
      <c r="L48" s="77">
        <v>48</v>
      </c>
      <c r="M48" s="77"/>
      <c r="N48" s="72"/>
      <c r="O48" s="79" t="s">
        <v>176</v>
      </c>
      <c r="P48" s="81">
        <v>43550.200150462966</v>
      </c>
      <c r="Q48" s="79" t="s">
        <v>379</v>
      </c>
      <c r="R48" s="83" t="s">
        <v>475</v>
      </c>
      <c r="S48" s="79" t="s">
        <v>530</v>
      </c>
      <c r="T48" s="79" t="s">
        <v>557</v>
      </c>
      <c r="U48" s="79"/>
      <c r="V48" s="83" t="s">
        <v>691</v>
      </c>
      <c r="W48" s="81">
        <v>43550.200150462966</v>
      </c>
      <c r="X48" s="83" t="s">
        <v>773</v>
      </c>
      <c r="Y48" s="79"/>
      <c r="Z48" s="79"/>
      <c r="AA48" s="85" t="s">
        <v>915</v>
      </c>
      <c r="AB48" s="79"/>
      <c r="AC48" s="79" t="b">
        <v>0</v>
      </c>
      <c r="AD48" s="79">
        <v>2</v>
      </c>
      <c r="AE48" s="85" t="s">
        <v>1023</v>
      </c>
      <c r="AF48" s="79" t="b">
        <v>0</v>
      </c>
      <c r="AG48" s="79" t="s">
        <v>1034</v>
      </c>
      <c r="AH48" s="79"/>
      <c r="AI48" s="85" t="s">
        <v>1023</v>
      </c>
      <c r="AJ48" s="79" t="b">
        <v>0</v>
      </c>
      <c r="AK48" s="79">
        <v>2</v>
      </c>
      <c r="AL48" s="85" t="s">
        <v>1023</v>
      </c>
      <c r="AM48" s="79" t="s">
        <v>1042</v>
      </c>
      <c r="AN48" s="79" t="b">
        <v>0</v>
      </c>
      <c r="AO48" s="85" t="s">
        <v>915</v>
      </c>
      <c r="AP48" s="79" t="s">
        <v>1061</v>
      </c>
      <c r="AQ48" s="79">
        <v>0</v>
      </c>
      <c r="AR48" s="79">
        <v>0</v>
      </c>
      <c r="AS48" s="79"/>
      <c r="AT48" s="79"/>
      <c r="AU48" s="79"/>
      <c r="AV48" s="79"/>
      <c r="AW48" s="79"/>
      <c r="AX48" s="79"/>
      <c r="AY48" s="79"/>
      <c r="AZ48" s="79"/>
      <c r="BA48">
        <v>5</v>
      </c>
      <c r="BB48" s="78" t="str">
        <f>REPLACE(INDEX(GroupVertices[Group],MATCH(Edges[[#This Row],[Vertex 1]],GroupVertices[Vertex],0)),1,1,"")</f>
        <v>6</v>
      </c>
      <c r="BC48" s="78" t="str">
        <f>REPLACE(INDEX(GroupVertices[Group],MATCH(Edges[[#This Row],[Vertex 2]],GroupVertices[Vertex],0)),1,1,"")</f>
        <v>6</v>
      </c>
      <c r="BD48" s="48">
        <v>0</v>
      </c>
      <c r="BE48" s="49">
        <v>0</v>
      </c>
      <c r="BF48" s="48">
        <v>0</v>
      </c>
      <c r="BG48" s="49">
        <v>0</v>
      </c>
      <c r="BH48" s="48">
        <v>0</v>
      </c>
      <c r="BI48" s="49">
        <v>0</v>
      </c>
      <c r="BJ48" s="48">
        <v>7</v>
      </c>
      <c r="BK48" s="49">
        <v>100</v>
      </c>
      <c r="BL48" s="48">
        <v>7</v>
      </c>
    </row>
    <row r="49" spans="1:64" ht="15">
      <c r="A49" s="64" t="s">
        <v>244</v>
      </c>
      <c r="B49" s="64" t="s">
        <v>244</v>
      </c>
      <c r="C49" s="65" t="s">
        <v>2939</v>
      </c>
      <c r="D49" s="66">
        <v>10</v>
      </c>
      <c r="E49" s="67" t="s">
        <v>136</v>
      </c>
      <c r="F49" s="68">
        <v>19</v>
      </c>
      <c r="G49" s="65"/>
      <c r="H49" s="69"/>
      <c r="I49" s="70"/>
      <c r="J49" s="70"/>
      <c r="K49" s="34" t="s">
        <v>65</v>
      </c>
      <c r="L49" s="77">
        <v>49</v>
      </c>
      <c r="M49" s="77"/>
      <c r="N49" s="72"/>
      <c r="O49" s="79" t="s">
        <v>176</v>
      </c>
      <c r="P49" s="81">
        <v>43552.88798611111</v>
      </c>
      <c r="Q49" s="79" t="s">
        <v>380</v>
      </c>
      <c r="R49" s="83" t="s">
        <v>474</v>
      </c>
      <c r="S49" s="79" t="s">
        <v>530</v>
      </c>
      <c r="T49" s="79" t="s">
        <v>557</v>
      </c>
      <c r="U49" s="79"/>
      <c r="V49" s="83" t="s">
        <v>691</v>
      </c>
      <c r="W49" s="81">
        <v>43552.88798611111</v>
      </c>
      <c r="X49" s="83" t="s">
        <v>774</v>
      </c>
      <c r="Y49" s="79"/>
      <c r="Z49" s="79"/>
      <c r="AA49" s="85" t="s">
        <v>916</v>
      </c>
      <c r="AB49" s="79"/>
      <c r="AC49" s="79" t="b">
        <v>0</v>
      </c>
      <c r="AD49" s="79">
        <v>3</v>
      </c>
      <c r="AE49" s="85" t="s">
        <v>1023</v>
      </c>
      <c r="AF49" s="79" t="b">
        <v>0</v>
      </c>
      <c r="AG49" s="79" t="s">
        <v>1035</v>
      </c>
      <c r="AH49" s="79"/>
      <c r="AI49" s="85" t="s">
        <v>1023</v>
      </c>
      <c r="AJ49" s="79" t="b">
        <v>0</v>
      </c>
      <c r="AK49" s="79">
        <v>3</v>
      </c>
      <c r="AL49" s="85" t="s">
        <v>1023</v>
      </c>
      <c r="AM49" s="79" t="s">
        <v>1053</v>
      </c>
      <c r="AN49" s="79" t="b">
        <v>0</v>
      </c>
      <c r="AO49" s="85" t="s">
        <v>916</v>
      </c>
      <c r="AP49" s="79" t="s">
        <v>176</v>
      </c>
      <c r="AQ49" s="79">
        <v>0</v>
      </c>
      <c r="AR49" s="79">
        <v>0</v>
      </c>
      <c r="AS49" s="79"/>
      <c r="AT49" s="79"/>
      <c r="AU49" s="79"/>
      <c r="AV49" s="79"/>
      <c r="AW49" s="79"/>
      <c r="AX49" s="79"/>
      <c r="AY49" s="79"/>
      <c r="AZ49" s="79"/>
      <c r="BA49">
        <v>5</v>
      </c>
      <c r="BB49" s="78" t="str">
        <f>REPLACE(INDEX(GroupVertices[Group],MATCH(Edges[[#This Row],[Vertex 1]],GroupVertices[Vertex],0)),1,1,"")</f>
        <v>6</v>
      </c>
      <c r="BC49" s="78" t="str">
        <f>REPLACE(INDEX(GroupVertices[Group],MATCH(Edges[[#This Row],[Vertex 2]],GroupVertices[Vertex],0)),1,1,"")</f>
        <v>6</v>
      </c>
      <c r="BD49" s="48">
        <v>0</v>
      </c>
      <c r="BE49" s="49">
        <v>0</v>
      </c>
      <c r="BF49" s="48">
        <v>0</v>
      </c>
      <c r="BG49" s="49">
        <v>0</v>
      </c>
      <c r="BH49" s="48">
        <v>0</v>
      </c>
      <c r="BI49" s="49">
        <v>0</v>
      </c>
      <c r="BJ49" s="48">
        <v>5</v>
      </c>
      <c r="BK49" s="49">
        <v>100</v>
      </c>
      <c r="BL49" s="48">
        <v>5</v>
      </c>
    </row>
    <row r="50" spans="1:64" ht="15">
      <c r="A50" s="64" t="s">
        <v>244</v>
      </c>
      <c r="B50" s="64" t="s">
        <v>244</v>
      </c>
      <c r="C50" s="65" t="s">
        <v>2939</v>
      </c>
      <c r="D50" s="66">
        <v>10</v>
      </c>
      <c r="E50" s="67" t="s">
        <v>136</v>
      </c>
      <c r="F50" s="68">
        <v>19</v>
      </c>
      <c r="G50" s="65"/>
      <c r="H50" s="69"/>
      <c r="I50" s="70"/>
      <c r="J50" s="70"/>
      <c r="K50" s="34" t="s">
        <v>65</v>
      </c>
      <c r="L50" s="77">
        <v>50</v>
      </c>
      <c r="M50" s="77"/>
      <c r="N50" s="72"/>
      <c r="O50" s="79" t="s">
        <v>176</v>
      </c>
      <c r="P50" s="81">
        <v>43555.700625</v>
      </c>
      <c r="Q50" s="79" t="s">
        <v>381</v>
      </c>
      <c r="R50" s="83" t="s">
        <v>474</v>
      </c>
      <c r="S50" s="79" t="s">
        <v>530</v>
      </c>
      <c r="T50" s="79" t="s">
        <v>557</v>
      </c>
      <c r="U50" s="79"/>
      <c r="V50" s="83" t="s">
        <v>691</v>
      </c>
      <c r="W50" s="81">
        <v>43555.700625</v>
      </c>
      <c r="X50" s="83" t="s">
        <v>775</v>
      </c>
      <c r="Y50" s="79"/>
      <c r="Z50" s="79"/>
      <c r="AA50" s="85" t="s">
        <v>917</v>
      </c>
      <c r="AB50" s="79"/>
      <c r="AC50" s="79" t="b">
        <v>0</v>
      </c>
      <c r="AD50" s="79">
        <v>2</v>
      </c>
      <c r="AE50" s="85" t="s">
        <v>1023</v>
      </c>
      <c r="AF50" s="79" t="b">
        <v>0</v>
      </c>
      <c r="AG50" s="79" t="s">
        <v>1035</v>
      </c>
      <c r="AH50" s="79"/>
      <c r="AI50" s="85" t="s">
        <v>1023</v>
      </c>
      <c r="AJ50" s="79" t="b">
        <v>0</v>
      </c>
      <c r="AK50" s="79">
        <v>2</v>
      </c>
      <c r="AL50" s="85" t="s">
        <v>1023</v>
      </c>
      <c r="AM50" s="79" t="s">
        <v>1053</v>
      </c>
      <c r="AN50" s="79" t="b">
        <v>0</v>
      </c>
      <c r="AO50" s="85" t="s">
        <v>917</v>
      </c>
      <c r="AP50" s="79" t="s">
        <v>176</v>
      </c>
      <c r="AQ50" s="79">
        <v>0</v>
      </c>
      <c r="AR50" s="79">
        <v>0</v>
      </c>
      <c r="AS50" s="79"/>
      <c r="AT50" s="79"/>
      <c r="AU50" s="79"/>
      <c r="AV50" s="79"/>
      <c r="AW50" s="79"/>
      <c r="AX50" s="79"/>
      <c r="AY50" s="79"/>
      <c r="AZ50" s="79"/>
      <c r="BA50">
        <v>5</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5</v>
      </c>
      <c r="BK50" s="49">
        <v>100</v>
      </c>
      <c r="BL50" s="48">
        <v>5</v>
      </c>
    </row>
    <row r="51" spans="1:64" ht="15">
      <c r="A51" s="64" t="s">
        <v>244</v>
      </c>
      <c r="B51" s="64" t="s">
        <v>244</v>
      </c>
      <c r="C51" s="65" t="s">
        <v>2939</v>
      </c>
      <c r="D51" s="66">
        <v>10</v>
      </c>
      <c r="E51" s="67" t="s">
        <v>136</v>
      </c>
      <c r="F51" s="68">
        <v>19</v>
      </c>
      <c r="G51" s="65"/>
      <c r="H51" s="69"/>
      <c r="I51" s="70"/>
      <c r="J51" s="70"/>
      <c r="K51" s="34" t="s">
        <v>65</v>
      </c>
      <c r="L51" s="77">
        <v>51</v>
      </c>
      <c r="M51" s="77"/>
      <c r="N51" s="72"/>
      <c r="O51" s="79" t="s">
        <v>176</v>
      </c>
      <c r="P51" s="81">
        <v>43555.952199074076</v>
      </c>
      <c r="Q51" s="79" t="s">
        <v>379</v>
      </c>
      <c r="R51" s="83" t="s">
        <v>475</v>
      </c>
      <c r="S51" s="79" t="s">
        <v>530</v>
      </c>
      <c r="T51" s="79" t="s">
        <v>557</v>
      </c>
      <c r="U51" s="79"/>
      <c r="V51" s="83" t="s">
        <v>691</v>
      </c>
      <c r="W51" s="81">
        <v>43555.952199074076</v>
      </c>
      <c r="X51" s="83" t="s">
        <v>776</v>
      </c>
      <c r="Y51" s="79"/>
      <c r="Z51" s="79"/>
      <c r="AA51" s="85" t="s">
        <v>918</v>
      </c>
      <c r="AB51" s="79"/>
      <c r="AC51" s="79" t="b">
        <v>0</v>
      </c>
      <c r="AD51" s="79">
        <v>0</v>
      </c>
      <c r="AE51" s="85" t="s">
        <v>1023</v>
      </c>
      <c r="AF51" s="79" t="b">
        <v>0</v>
      </c>
      <c r="AG51" s="79" t="s">
        <v>1034</v>
      </c>
      <c r="AH51" s="79"/>
      <c r="AI51" s="85" t="s">
        <v>1023</v>
      </c>
      <c r="AJ51" s="79" t="b">
        <v>0</v>
      </c>
      <c r="AK51" s="79">
        <v>1</v>
      </c>
      <c r="AL51" s="85" t="s">
        <v>1023</v>
      </c>
      <c r="AM51" s="79" t="s">
        <v>1042</v>
      </c>
      <c r="AN51" s="79" t="b">
        <v>0</v>
      </c>
      <c r="AO51" s="85" t="s">
        <v>918</v>
      </c>
      <c r="AP51" s="79" t="s">
        <v>176</v>
      </c>
      <c r="AQ51" s="79">
        <v>0</v>
      </c>
      <c r="AR51" s="79">
        <v>0</v>
      </c>
      <c r="AS51" s="79"/>
      <c r="AT51" s="79"/>
      <c r="AU51" s="79"/>
      <c r="AV51" s="79"/>
      <c r="AW51" s="79"/>
      <c r="AX51" s="79"/>
      <c r="AY51" s="79"/>
      <c r="AZ51" s="79"/>
      <c r="BA51">
        <v>5</v>
      </c>
      <c r="BB51" s="78" t="str">
        <f>REPLACE(INDEX(GroupVertices[Group],MATCH(Edges[[#This Row],[Vertex 1]],GroupVertices[Vertex],0)),1,1,"")</f>
        <v>6</v>
      </c>
      <c r="BC51" s="78" t="str">
        <f>REPLACE(INDEX(GroupVertices[Group],MATCH(Edges[[#This Row],[Vertex 2]],GroupVertices[Vertex],0)),1,1,"")</f>
        <v>6</v>
      </c>
      <c r="BD51" s="48">
        <v>0</v>
      </c>
      <c r="BE51" s="49">
        <v>0</v>
      </c>
      <c r="BF51" s="48">
        <v>0</v>
      </c>
      <c r="BG51" s="49">
        <v>0</v>
      </c>
      <c r="BH51" s="48">
        <v>0</v>
      </c>
      <c r="BI51" s="49">
        <v>0</v>
      </c>
      <c r="BJ51" s="48">
        <v>7</v>
      </c>
      <c r="BK51" s="49">
        <v>100</v>
      </c>
      <c r="BL51" s="48">
        <v>7</v>
      </c>
    </row>
    <row r="52" spans="1:64" ht="15">
      <c r="A52" s="64" t="s">
        <v>245</v>
      </c>
      <c r="B52" s="64" t="s">
        <v>244</v>
      </c>
      <c r="C52" s="65" t="s">
        <v>2936</v>
      </c>
      <c r="D52" s="66">
        <v>3</v>
      </c>
      <c r="E52" s="67" t="s">
        <v>132</v>
      </c>
      <c r="F52" s="68">
        <v>32</v>
      </c>
      <c r="G52" s="65"/>
      <c r="H52" s="69"/>
      <c r="I52" s="70"/>
      <c r="J52" s="70"/>
      <c r="K52" s="34" t="s">
        <v>65</v>
      </c>
      <c r="L52" s="77">
        <v>52</v>
      </c>
      <c r="M52" s="77"/>
      <c r="N52" s="72"/>
      <c r="O52" s="79" t="s">
        <v>347</v>
      </c>
      <c r="P52" s="81">
        <v>43555.97083333333</v>
      </c>
      <c r="Q52" s="79" t="s">
        <v>363</v>
      </c>
      <c r="R52" s="83" t="s">
        <v>475</v>
      </c>
      <c r="S52" s="79" t="s">
        <v>530</v>
      </c>
      <c r="T52" s="79" t="s">
        <v>557</v>
      </c>
      <c r="U52" s="79"/>
      <c r="V52" s="83" t="s">
        <v>692</v>
      </c>
      <c r="W52" s="81">
        <v>43555.97083333333</v>
      </c>
      <c r="X52" s="83" t="s">
        <v>777</v>
      </c>
      <c r="Y52" s="79"/>
      <c r="Z52" s="79"/>
      <c r="AA52" s="85" t="s">
        <v>919</v>
      </c>
      <c r="AB52" s="79"/>
      <c r="AC52" s="79" t="b">
        <v>0</v>
      </c>
      <c r="AD52" s="79">
        <v>0</v>
      </c>
      <c r="AE52" s="85" t="s">
        <v>1023</v>
      </c>
      <c r="AF52" s="79" t="b">
        <v>0</v>
      </c>
      <c r="AG52" s="79" t="s">
        <v>1034</v>
      </c>
      <c r="AH52" s="79"/>
      <c r="AI52" s="85" t="s">
        <v>1023</v>
      </c>
      <c r="AJ52" s="79" t="b">
        <v>0</v>
      </c>
      <c r="AK52" s="79">
        <v>1</v>
      </c>
      <c r="AL52" s="85" t="s">
        <v>918</v>
      </c>
      <c r="AM52" s="79" t="s">
        <v>1054</v>
      </c>
      <c r="AN52" s="79" t="b">
        <v>0</v>
      </c>
      <c r="AO52" s="85" t="s">
        <v>918</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v>0</v>
      </c>
      <c r="BE52" s="49">
        <v>0</v>
      </c>
      <c r="BF52" s="48">
        <v>0</v>
      </c>
      <c r="BG52" s="49">
        <v>0</v>
      </c>
      <c r="BH52" s="48">
        <v>0</v>
      </c>
      <c r="BI52" s="49">
        <v>0</v>
      </c>
      <c r="BJ52" s="48">
        <v>9</v>
      </c>
      <c r="BK52" s="49">
        <v>100</v>
      </c>
      <c r="BL52" s="48">
        <v>9</v>
      </c>
    </row>
    <row r="53" spans="1:64" ht="15">
      <c r="A53" s="64" t="s">
        <v>246</v>
      </c>
      <c r="B53" s="64" t="s">
        <v>246</v>
      </c>
      <c r="C53" s="65" t="s">
        <v>2936</v>
      </c>
      <c r="D53" s="66">
        <v>3</v>
      </c>
      <c r="E53" s="67" t="s">
        <v>132</v>
      </c>
      <c r="F53" s="68">
        <v>32</v>
      </c>
      <c r="G53" s="65"/>
      <c r="H53" s="69"/>
      <c r="I53" s="70"/>
      <c r="J53" s="70"/>
      <c r="K53" s="34" t="s">
        <v>65</v>
      </c>
      <c r="L53" s="77">
        <v>53</v>
      </c>
      <c r="M53" s="77"/>
      <c r="N53" s="72"/>
      <c r="O53" s="79" t="s">
        <v>176</v>
      </c>
      <c r="P53" s="81">
        <v>43556.71740740741</v>
      </c>
      <c r="Q53" s="79" t="s">
        <v>382</v>
      </c>
      <c r="R53" s="83" t="s">
        <v>484</v>
      </c>
      <c r="S53" s="79" t="s">
        <v>538</v>
      </c>
      <c r="T53" s="79" t="s">
        <v>567</v>
      </c>
      <c r="U53" s="79"/>
      <c r="V53" s="83" t="s">
        <v>693</v>
      </c>
      <c r="W53" s="81">
        <v>43556.71740740741</v>
      </c>
      <c r="X53" s="83" t="s">
        <v>778</v>
      </c>
      <c r="Y53" s="79"/>
      <c r="Z53" s="79"/>
      <c r="AA53" s="85" t="s">
        <v>920</v>
      </c>
      <c r="AB53" s="79"/>
      <c r="AC53" s="79" t="b">
        <v>0</v>
      </c>
      <c r="AD53" s="79">
        <v>0</v>
      </c>
      <c r="AE53" s="85" t="s">
        <v>1023</v>
      </c>
      <c r="AF53" s="79" t="b">
        <v>0</v>
      </c>
      <c r="AG53" s="79" t="s">
        <v>1034</v>
      </c>
      <c r="AH53" s="79"/>
      <c r="AI53" s="85" t="s">
        <v>1023</v>
      </c>
      <c r="AJ53" s="79" t="b">
        <v>0</v>
      </c>
      <c r="AK53" s="79">
        <v>1</v>
      </c>
      <c r="AL53" s="85" t="s">
        <v>1023</v>
      </c>
      <c r="AM53" s="79" t="s">
        <v>1055</v>
      </c>
      <c r="AN53" s="79" t="b">
        <v>0</v>
      </c>
      <c r="AO53" s="85" t="s">
        <v>920</v>
      </c>
      <c r="AP53" s="79" t="s">
        <v>176</v>
      </c>
      <c r="AQ53" s="79">
        <v>0</v>
      </c>
      <c r="AR53" s="79">
        <v>0</v>
      </c>
      <c r="AS53" s="79"/>
      <c r="AT53" s="79"/>
      <c r="AU53" s="79"/>
      <c r="AV53" s="79"/>
      <c r="AW53" s="79"/>
      <c r="AX53" s="79"/>
      <c r="AY53" s="79"/>
      <c r="AZ53" s="79"/>
      <c r="BA53">
        <v>1</v>
      </c>
      <c r="BB53" s="78" t="str">
        <f>REPLACE(INDEX(GroupVertices[Group],MATCH(Edges[[#This Row],[Vertex 1]],GroupVertices[Vertex],0)),1,1,"")</f>
        <v>13</v>
      </c>
      <c r="BC53" s="78" t="str">
        <f>REPLACE(INDEX(GroupVertices[Group],MATCH(Edges[[#This Row],[Vertex 2]],GroupVertices[Vertex],0)),1,1,"")</f>
        <v>13</v>
      </c>
      <c r="BD53" s="48">
        <v>2</v>
      </c>
      <c r="BE53" s="49">
        <v>10.526315789473685</v>
      </c>
      <c r="BF53" s="48">
        <v>0</v>
      </c>
      <c r="BG53" s="49">
        <v>0</v>
      </c>
      <c r="BH53" s="48">
        <v>0</v>
      </c>
      <c r="BI53" s="49">
        <v>0</v>
      </c>
      <c r="BJ53" s="48">
        <v>17</v>
      </c>
      <c r="BK53" s="49">
        <v>89.47368421052632</v>
      </c>
      <c r="BL53" s="48">
        <v>19</v>
      </c>
    </row>
    <row r="54" spans="1:64" ht="15">
      <c r="A54" s="64" t="s">
        <v>247</v>
      </c>
      <c r="B54" s="64" t="s">
        <v>246</v>
      </c>
      <c r="C54" s="65" t="s">
        <v>2936</v>
      </c>
      <c r="D54" s="66">
        <v>3</v>
      </c>
      <c r="E54" s="67" t="s">
        <v>132</v>
      </c>
      <c r="F54" s="68">
        <v>32</v>
      </c>
      <c r="G54" s="65"/>
      <c r="H54" s="69"/>
      <c r="I54" s="70"/>
      <c r="J54" s="70"/>
      <c r="K54" s="34" t="s">
        <v>65</v>
      </c>
      <c r="L54" s="77">
        <v>54</v>
      </c>
      <c r="M54" s="77"/>
      <c r="N54" s="72"/>
      <c r="O54" s="79" t="s">
        <v>347</v>
      </c>
      <c r="P54" s="81">
        <v>43556.72311342593</v>
      </c>
      <c r="Q54" s="79" t="s">
        <v>383</v>
      </c>
      <c r="R54" s="83" t="s">
        <v>484</v>
      </c>
      <c r="S54" s="79" t="s">
        <v>538</v>
      </c>
      <c r="T54" s="79" t="s">
        <v>568</v>
      </c>
      <c r="U54" s="79"/>
      <c r="V54" s="83" t="s">
        <v>694</v>
      </c>
      <c r="W54" s="81">
        <v>43556.72311342593</v>
      </c>
      <c r="X54" s="83" t="s">
        <v>779</v>
      </c>
      <c r="Y54" s="79"/>
      <c r="Z54" s="79"/>
      <c r="AA54" s="85" t="s">
        <v>921</v>
      </c>
      <c r="AB54" s="79"/>
      <c r="AC54" s="79" t="b">
        <v>0</v>
      </c>
      <c r="AD54" s="79">
        <v>0</v>
      </c>
      <c r="AE54" s="85" t="s">
        <v>1023</v>
      </c>
      <c r="AF54" s="79" t="b">
        <v>0</v>
      </c>
      <c r="AG54" s="79" t="s">
        <v>1034</v>
      </c>
      <c r="AH54" s="79"/>
      <c r="AI54" s="85" t="s">
        <v>1023</v>
      </c>
      <c r="AJ54" s="79" t="b">
        <v>0</v>
      </c>
      <c r="AK54" s="79">
        <v>1</v>
      </c>
      <c r="AL54" s="85" t="s">
        <v>920</v>
      </c>
      <c r="AM54" s="79" t="s">
        <v>1056</v>
      </c>
      <c r="AN54" s="79" t="b">
        <v>0</v>
      </c>
      <c r="AO54" s="85" t="s">
        <v>920</v>
      </c>
      <c r="AP54" s="79" t="s">
        <v>176</v>
      </c>
      <c r="AQ54" s="79">
        <v>0</v>
      </c>
      <c r="AR54" s="79">
        <v>0</v>
      </c>
      <c r="AS54" s="79"/>
      <c r="AT54" s="79"/>
      <c r="AU54" s="79"/>
      <c r="AV54" s="79"/>
      <c r="AW54" s="79"/>
      <c r="AX54" s="79"/>
      <c r="AY54" s="79"/>
      <c r="AZ54" s="79"/>
      <c r="BA54">
        <v>1</v>
      </c>
      <c r="BB54" s="78" t="str">
        <f>REPLACE(INDEX(GroupVertices[Group],MATCH(Edges[[#This Row],[Vertex 1]],GroupVertices[Vertex],0)),1,1,"")</f>
        <v>13</v>
      </c>
      <c r="BC54" s="78" t="str">
        <f>REPLACE(INDEX(GroupVertices[Group],MATCH(Edges[[#This Row],[Vertex 2]],GroupVertices[Vertex],0)),1,1,"")</f>
        <v>13</v>
      </c>
      <c r="BD54" s="48">
        <v>2</v>
      </c>
      <c r="BE54" s="49">
        <v>13.333333333333334</v>
      </c>
      <c r="BF54" s="48">
        <v>0</v>
      </c>
      <c r="BG54" s="49">
        <v>0</v>
      </c>
      <c r="BH54" s="48">
        <v>0</v>
      </c>
      <c r="BI54" s="49">
        <v>0</v>
      </c>
      <c r="BJ54" s="48">
        <v>13</v>
      </c>
      <c r="BK54" s="49">
        <v>86.66666666666667</v>
      </c>
      <c r="BL54" s="48">
        <v>15</v>
      </c>
    </row>
    <row r="55" spans="1:64" ht="15">
      <c r="A55" s="64" t="s">
        <v>248</v>
      </c>
      <c r="B55" s="64" t="s">
        <v>248</v>
      </c>
      <c r="C55" s="65" t="s">
        <v>2936</v>
      </c>
      <c r="D55" s="66">
        <v>3</v>
      </c>
      <c r="E55" s="67" t="s">
        <v>132</v>
      </c>
      <c r="F55" s="68">
        <v>32</v>
      </c>
      <c r="G55" s="65"/>
      <c r="H55" s="69"/>
      <c r="I55" s="70"/>
      <c r="J55" s="70"/>
      <c r="K55" s="34" t="s">
        <v>65</v>
      </c>
      <c r="L55" s="77">
        <v>55</v>
      </c>
      <c r="M55" s="77"/>
      <c r="N55" s="72"/>
      <c r="O55" s="79" t="s">
        <v>176</v>
      </c>
      <c r="P55" s="81">
        <v>43557.01458333333</v>
      </c>
      <c r="Q55" s="79" t="s">
        <v>384</v>
      </c>
      <c r="R55" s="83" t="s">
        <v>485</v>
      </c>
      <c r="S55" s="79" t="s">
        <v>539</v>
      </c>
      <c r="T55" s="79" t="s">
        <v>556</v>
      </c>
      <c r="U55" s="79"/>
      <c r="V55" s="83" t="s">
        <v>695</v>
      </c>
      <c r="W55" s="81">
        <v>43557.01458333333</v>
      </c>
      <c r="X55" s="83" t="s">
        <v>780</v>
      </c>
      <c r="Y55" s="79"/>
      <c r="Z55" s="79"/>
      <c r="AA55" s="85" t="s">
        <v>922</v>
      </c>
      <c r="AB55" s="79"/>
      <c r="AC55" s="79" t="b">
        <v>0</v>
      </c>
      <c r="AD55" s="79">
        <v>0</v>
      </c>
      <c r="AE55" s="85" t="s">
        <v>1023</v>
      </c>
      <c r="AF55" s="79" t="b">
        <v>0</v>
      </c>
      <c r="AG55" s="79" t="s">
        <v>1034</v>
      </c>
      <c r="AH55" s="79"/>
      <c r="AI55" s="85" t="s">
        <v>1023</v>
      </c>
      <c r="AJ55" s="79" t="b">
        <v>0</v>
      </c>
      <c r="AK55" s="79">
        <v>0</v>
      </c>
      <c r="AL55" s="85" t="s">
        <v>1023</v>
      </c>
      <c r="AM55" s="79" t="s">
        <v>1046</v>
      </c>
      <c r="AN55" s="79" t="b">
        <v>0</v>
      </c>
      <c r="AO55" s="85" t="s">
        <v>922</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8</v>
      </c>
      <c r="BK55" s="49">
        <v>100</v>
      </c>
      <c r="BL55" s="48">
        <v>8</v>
      </c>
    </row>
    <row r="56" spans="1:64" ht="15">
      <c r="A56" s="64" t="s">
        <v>249</v>
      </c>
      <c r="B56" s="64" t="s">
        <v>258</v>
      </c>
      <c r="C56" s="65" t="s">
        <v>2936</v>
      </c>
      <c r="D56" s="66">
        <v>3</v>
      </c>
      <c r="E56" s="67" t="s">
        <v>132</v>
      </c>
      <c r="F56" s="68">
        <v>32</v>
      </c>
      <c r="G56" s="65"/>
      <c r="H56" s="69"/>
      <c r="I56" s="70"/>
      <c r="J56" s="70"/>
      <c r="K56" s="34" t="s">
        <v>65</v>
      </c>
      <c r="L56" s="77">
        <v>56</v>
      </c>
      <c r="M56" s="77"/>
      <c r="N56" s="72"/>
      <c r="O56" s="79" t="s">
        <v>347</v>
      </c>
      <c r="P56" s="81">
        <v>43557.244618055556</v>
      </c>
      <c r="Q56" s="79" t="s">
        <v>385</v>
      </c>
      <c r="R56" s="79"/>
      <c r="S56" s="79"/>
      <c r="T56" s="79" t="s">
        <v>569</v>
      </c>
      <c r="U56" s="79"/>
      <c r="V56" s="83" t="s">
        <v>696</v>
      </c>
      <c r="W56" s="81">
        <v>43557.244618055556</v>
      </c>
      <c r="X56" s="83" t="s">
        <v>781</v>
      </c>
      <c r="Y56" s="79"/>
      <c r="Z56" s="79"/>
      <c r="AA56" s="85" t="s">
        <v>923</v>
      </c>
      <c r="AB56" s="79"/>
      <c r="AC56" s="79" t="b">
        <v>0</v>
      </c>
      <c r="AD56" s="79">
        <v>0</v>
      </c>
      <c r="AE56" s="85" t="s">
        <v>1023</v>
      </c>
      <c r="AF56" s="79" t="b">
        <v>0</v>
      </c>
      <c r="AG56" s="79" t="s">
        <v>1034</v>
      </c>
      <c r="AH56" s="79"/>
      <c r="AI56" s="85" t="s">
        <v>1023</v>
      </c>
      <c r="AJ56" s="79" t="b">
        <v>0</v>
      </c>
      <c r="AK56" s="79">
        <v>1</v>
      </c>
      <c r="AL56" s="85" t="s">
        <v>934</v>
      </c>
      <c r="AM56" s="79" t="s">
        <v>1057</v>
      </c>
      <c r="AN56" s="79" t="b">
        <v>0</v>
      </c>
      <c r="AO56" s="85" t="s">
        <v>934</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8</v>
      </c>
      <c r="BD56" s="48">
        <v>1</v>
      </c>
      <c r="BE56" s="49">
        <v>4.761904761904762</v>
      </c>
      <c r="BF56" s="48">
        <v>0</v>
      </c>
      <c r="BG56" s="49">
        <v>0</v>
      </c>
      <c r="BH56" s="48">
        <v>0</v>
      </c>
      <c r="BI56" s="49">
        <v>0</v>
      </c>
      <c r="BJ56" s="48">
        <v>20</v>
      </c>
      <c r="BK56" s="49">
        <v>95.23809523809524</v>
      </c>
      <c r="BL56" s="48">
        <v>21</v>
      </c>
    </row>
    <row r="57" spans="1:64" ht="15">
      <c r="A57" s="64" t="s">
        <v>250</v>
      </c>
      <c r="B57" s="64" t="s">
        <v>250</v>
      </c>
      <c r="C57" s="65" t="s">
        <v>2936</v>
      </c>
      <c r="D57" s="66">
        <v>3</v>
      </c>
      <c r="E57" s="67" t="s">
        <v>132</v>
      </c>
      <c r="F57" s="68">
        <v>32</v>
      </c>
      <c r="G57" s="65"/>
      <c r="H57" s="69"/>
      <c r="I57" s="70"/>
      <c r="J57" s="70"/>
      <c r="K57" s="34" t="s">
        <v>65</v>
      </c>
      <c r="L57" s="77">
        <v>57</v>
      </c>
      <c r="M57" s="77"/>
      <c r="N57" s="72"/>
      <c r="O57" s="79" t="s">
        <v>176</v>
      </c>
      <c r="P57" s="81">
        <v>43557.29792824074</v>
      </c>
      <c r="Q57" s="79" t="s">
        <v>386</v>
      </c>
      <c r="R57" s="79"/>
      <c r="S57" s="79"/>
      <c r="T57" s="79" t="s">
        <v>570</v>
      </c>
      <c r="U57" s="83" t="s">
        <v>637</v>
      </c>
      <c r="V57" s="83" t="s">
        <v>637</v>
      </c>
      <c r="W57" s="81">
        <v>43557.29792824074</v>
      </c>
      <c r="X57" s="83" t="s">
        <v>782</v>
      </c>
      <c r="Y57" s="79"/>
      <c r="Z57" s="79"/>
      <c r="AA57" s="85" t="s">
        <v>924</v>
      </c>
      <c r="AB57" s="79"/>
      <c r="AC57" s="79" t="b">
        <v>0</v>
      </c>
      <c r="AD57" s="79">
        <v>5</v>
      </c>
      <c r="AE57" s="85" t="s">
        <v>1023</v>
      </c>
      <c r="AF57" s="79" t="b">
        <v>0</v>
      </c>
      <c r="AG57" s="79" t="s">
        <v>1034</v>
      </c>
      <c r="AH57" s="79"/>
      <c r="AI57" s="85" t="s">
        <v>1023</v>
      </c>
      <c r="AJ57" s="79" t="b">
        <v>0</v>
      </c>
      <c r="AK57" s="79">
        <v>0</v>
      </c>
      <c r="AL57" s="85" t="s">
        <v>1023</v>
      </c>
      <c r="AM57" s="79" t="s">
        <v>1041</v>
      </c>
      <c r="AN57" s="79" t="b">
        <v>0</v>
      </c>
      <c r="AO57" s="85" t="s">
        <v>924</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16</v>
      </c>
      <c r="BK57" s="49">
        <v>100</v>
      </c>
      <c r="BL57" s="48">
        <v>16</v>
      </c>
    </row>
    <row r="58" spans="1:64" ht="15">
      <c r="A58" s="64" t="s">
        <v>251</v>
      </c>
      <c r="B58" s="64" t="s">
        <v>291</v>
      </c>
      <c r="C58" s="65" t="s">
        <v>2936</v>
      </c>
      <c r="D58" s="66">
        <v>3</v>
      </c>
      <c r="E58" s="67" t="s">
        <v>132</v>
      </c>
      <c r="F58" s="68">
        <v>32</v>
      </c>
      <c r="G58" s="65"/>
      <c r="H58" s="69"/>
      <c r="I58" s="70"/>
      <c r="J58" s="70"/>
      <c r="K58" s="34" t="s">
        <v>65</v>
      </c>
      <c r="L58" s="77">
        <v>58</v>
      </c>
      <c r="M58" s="77"/>
      <c r="N58" s="72"/>
      <c r="O58" s="79" t="s">
        <v>347</v>
      </c>
      <c r="P58" s="81">
        <v>43557.38916666667</v>
      </c>
      <c r="Q58" s="79" t="s">
        <v>387</v>
      </c>
      <c r="R58" s="83" t="s">
        <v>486</v>
      </c>
      <c r="S58" s="79" t="s">
        <v>540</v>
      </c>
      <c r="T58" s="79" t="s">
        <v>571</v>
      </c>
      <c r="U58" s="79"/>
      <c r="V58" s="83" t="s">
        <v>697</v>
      </c>
      <c r="W58" s="81">
        <v>43557.38916666667</v>
      </c>
      <c r="X58" s="83" t="s">
        <v>783</v>
      </c>
      <c r="Y58" s="79"/>
      <c r="Z58" s="79"/>
      <c r="AA58" s="85" t="s">
        <v>925</v>
      </c>
      <c r="AB58" s="79"/>
      <c r="AC58" s="79" t="b">
        <v>0</v>
      </c>
      <c r="AD58" s="79">
        <v>1</v>
      </c>
      <c r="AE58" s="85" t="s">
        <v>1023</v>
      </c>
      <c r="AF58" s="79" t="b">
        <v>0</v>
      </c>
      <c r="AG58" s="79" t="s">
        <v>1034</v>
      </c>
      <c r="AH58" s="79"/>
      <c r="AI58" s="85" t="s">
        <v>1023</v>
      </c>
      <c r="AJ58" s="79" t="b">
        <v>0</v>
      </c>
      <c r="AK58" s="79">
        <v>0</v>
      </c>
      <c r="AL58" s="85" t="s">
        <v>1023</v>
      </c>
      <c r="AM58" s="79" t="s">
        <v>1042</v>
      </c>
      <c r="AN58" s="79" t="b">
        <v>0</v>
      </c>
      <c r="AO58" s="85" t="s">
        <v>925</v>
      </c>
      <c r="AP58" s="79" t="s">
        <v>176</v>
      </c>
      <c r="AQ58" s="79">
        <v>0</v>
      </c>
      <c r="AR58" s="79">
        <v>0</v>
      </c>
      <c r="AS58" s="79"/>
      <c r="AT58" s="79"/>
      <c r="AU58" s="79"/>
      <c r="AV58" s="79"/>
      <c r="AW58" s="79"/>
      <c r="AX58" s="79"/>
      <c r="AY58" s="79"/>
      <c r="AZ58" s="79"/>
      <c r="BA58">
        <v>1</v>
      </c>
      <c r="BB58" s="78" t="str">
        <f>REPLACE(INDEX(GroupVertices[Group],MATCH(Edges[[#This Row],[Vertex 1]],GroupVertices[Vertex],0)),1,1,"")</f>
        <v>12</v>
      </c>
      <c r="BC58" s="78" t="str">
        <f>REPLACE(INDEX(GroupVertices[Group],MATCH(Edges[[#This Row],[Vertex 2]],GroupVertices[Vertex],0)),1,1,"")</f>
        <v>12</v>
      </c>
      <c r="BD58" s="48">
        <v>0</v>
      </c>
      <c r="BE58" s="49">
        <v>0</v>
      </c>
      <c r="BF58" s="48">
        <v>1</v>
      </c>
      <c r="BG58" s="49">
        <v>3.7037037037037037</v>
      </c>
      <c r="BH58" s="48">
        <v>0</v>
      </c>
      <c r="BI58" s="49">
        <v>0</v>
      </c>
      <c r="BJ58" s="48">
        <v>26</v>
      </c>
      <c r="BK58" s="49">
        <v>96.29629629629629</v>
      </c>
      <c r="BL58" s="48">
        <v>27</v>
      </c>
    </row>
    <row r="59" spans="1:64" ht="15">
      <c r="A59" s="64" t="s">
        <v>252</v>
      </c>
      <c r="B59" s="64" t="s">
        <v>252</v>
      </c>
      <c r="C59" s="65" t="s">
        <v>2936</v>
      </c>
      <c r="D59" s="66">
        <v>3</v>
      </c>
      <c r="E59" s="67" t="s">
        <v>132</v>
      </c>
      <c r="F59" s="68">
        <v>32</v>
      </c>
      <c r="G59" s="65"/>
      <c r="H59" s="69"/>
      <c r="I59" s="70"/>
      <c r="J59" s="70"/>
      <c r="K59" s="34" t="s">
        <v>65</v>
      </c>
      <c r="L59" s="77">
        <v>59</v>
      </c>
      <c r="M59" s="77"/>
      <c r="N59" s="72"/>
      <c r="O59" s="79" t="s">
        <v>176</v>
      </c>
      <c r="P59" s="81">
        <v>43557.631944444445</v>
      </c>
      <c r="Q59" s="79" t="s">
        <v>388</v>
      </c>
      <c r="R59" s="83" t="s">
        <v>487</v>
      </c>
      <c r="S59" s="79" t="s">
        <v>532</v>
      </c>
      <c r="T59" s="79" t="s">
        <v>572</v>
      </c>
      <c r="U59" s="79"/>
      <c r="V59" s="83" t="s">
        <v>698</v>
      </c>
      <c r="W59" s="81">
        <v>43557.631944444445</v>
      </c>
      <c r="X59" s="83" t="s">
        <v>784</v>
      </c>
      <c r="Y59" s="79"/>
      <c r="Z59" s="79"/>
      <c r="AA59" s="85" t="s">
        <v>926</v>
      </c>
      <c r="AB59" s="79"/>
      <c r="AC59" s="79" t="b">
        <v>0</v>
      </c>
      <c r="AD59" s="79">
        <v>1</v>
      </c>
      <c r="AE59" s="85" t="s">
        <v>1023</v>
      </c>
      <c r="AF59" s="79" t="b">
        <v>1</v>
      </c>
      <c r="AG59" s="79" t="s">
        <v>1034</v>
      </c>
      <c r="AH59" s="79"/>
      <c r="AI59" s="85" t="s">
        <v>1037</v>
      </c>
      <c r="AJ59" s="79" t="b">
        <v>0</v>
      </c>
      <c r="AK59" s="79">
        <v>1</v>
      </c>
      <c r="AL59" s="85" t="s">
        <v>1023</v>
      </c>
      <c r="AM59" s="79" t="s">
        <v>1058</v>
      </c>
      <c r="AN59" s="79" t="b">
        <v>0</v>
      </c>
      <c r="AO59" s="85" t="s">
        <v>926</v>
      </c>
      <c r="AP59" s="79" t="s">
        <v>176</v>
      </c>
      <c r="AQ59" s="79">
        <v>0</v>
      </c>
      <c r="AR59" s="79">
        <v>0</v>
      </c>
      <c r="AS59" s="79"/>
      <c r="AT59" s="79"/>
      <c r="AU59" s="79"/>
      <c r="AV59" s="79"/>
      <c r="AW59" s="79"/>
      <c r="AX59" s="79"/>
      <c r="AY59" s="79"/>
      <c r="AZ59" s="79"/>
      <c r="BA59">
        <v>1</v>
      </c>
      <c r="BB59" s="78" t="str">
        <f>REPLACE(INDEX(GroupVertices[Group],MATCH(Edges[[#This Row],[Vertex 1]],GroupVertices[Vertex],0)),1,1,"")</f>
        <v>11</v>
      </c>
      <c r="BC59" s="78" t="str">
        <f>REPLACE(INDEX(GroupVertices[Group],MATCH(Edges[[#This Row],[Vertex 2]],GroupVertices[Vertex],0)),1,1,"")</f>
        <v>11</v>
      </c>
      <c r="BD59" s="48">
        <v>1</v>
      </c>
      <c r="BE59" s="49">
        <v>10</v>
      </c>
      <c r="BF59" s="48">
        <v>0</v>
      </c>
      <c r="BG59" s="49">
        <v>0</v>
      </c>
      <c r="BH59" s="48">
        <v>0</v>
      </c>
      <c r="BI59" s="49">
        <v>0</v>
      </c>
      <c r="BJ59" s="48">
        <v>9</v>
      </c>
      <c r="BK59" s="49">
        <v>90</v>
      </c>
      <c r="BL59" s="48">
        <v>10</v>
      </c>
    </row>
    <row r="60" spans="1:64" ht="15">
      <c r="A60" s="64" t="s">
        <v>253</v>
      </c>
      <c r="B60" s="64" t="s">
        <v>252</v>
      </c>
      <c r="C60" s="65" t="s">
        <v>2936</v>
      </c>
      <c r="D60" s="66">
        <v>3</v>
      </c>
      <c r="E60" s="67" t="s">
        <v>132</v>
      </c>
      <c r="F60" s="68">
        <v>32</v>
      </c>
      <c r="G60" s="65"/>
      <c r="H60" s="69"/>
      <c r="I60" s="70"/>
      <c r="J60" s="70"/>
      <c r="K60" s="34" t="s">
        <v>65</v>
      </c>
      <c r="L60" s="77">
        <v>60</v>
      </c>
      <c r="M60" s="77"/>
      <c r="N60" s="72"/>
      <c r="O60" s="79" t="s">
        <v>347</v>
      </c>
      <c r="P60" s="81">
        <v>43557.64907407408</v>
      </c>
      <c r="Q60" s="79" t="s">
        <v>389</v>
      </c>
      <c r="R60" s="79"/>
      <c r="S60" s="79"/>
      <c r="T60" s="79" t="s">
        <v>572</v>
      </c>
      <c r="U60" s="79"/>
      <c r="V60" s="83" t="s">
        <v>699</v>
      </c>
      <c r="W60" s="81">
        <v>43557.64907407408</v>
      </c>
      <c r="X60" s="83" t="s">
        <v>785</v>
      </c>
      <c r="Y60" s="79"/>
      <c r="Z60" s="79"/>
      <c r="AA60" s="85" t="s">
        <v>927</v>
      </c>
      <c r="AB60" s="79"/>
      <c r="AC60" s="79" t="b">
        <v>0</v>
      </c>
      <c r="AD60" s="79">
        <v>0</v>
      </c>
      <c r="AE60" s="85" t="s">
        <v>1023</v>
      </c>
      <c r="AF60" s="79" t="b">
        <v>1</v>
      </c>
      <c r="AG60" s="79" t="s">
        <v>1034</v>
      </c>
      <c r="AH60" s="79"/>
      <c r="AI60" s="85" t="s">
        <v>1037</v>
      </c>
      <c r="AJ60" s="79" t="b">
        <v>0</v>
      </c>
      <c r="AK60" s="79">
        <v>1</v>
      </c>
      <c r="AL60" s="85" t="s">
        <v>926</v>
      </c>
      <c r="AM60" s="79" t="s">
        <v>1047</v>
      </c>
      <c r="AN60" s="79" t="b">
        <v>0</v>
      </c>
      <c r="AO60" s="85" t="s">
        <v>926</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11</v>
      </c>
      <c r="BD60" s="48">
        <v>1</v>
      </c>
      <c r="BE60" s="49">
        <v>7.6923076923076925</v>
      </c>
      <c r="BF60" s="48">
        <v>0</v>
      </c>
      <c r="BG60" s="49">
        <v>0</v>
      </c>
      <c r="BH60" s="48">
        <v>0</v>
      </c>
      <c r="BI60" s="49">
        <v>0</v>
      </c>
      <c r="BJ60" s="48">
        <v>12</v>
      </c>
      <c r="BK60" s="49">
        <v>92.3076923076923</v>
      </c>
      <c r="BL60" s="48">
        <v>13</v>
      </c>
    </row>
    <row r="61" spans="1:64" ht="15">
      <c r="A61" s="64" t="s">
        <v>254</v>
      </c>
      <c r="B61" s="64" t="s">
        <v>284</v>
      </c>
      <c r="C61" s="65" t="s">
        <v>2936</v>
      </c>
      <c r="D61" s="66">
        <v>3</v>
      </c>
      <c r="E61" s="67" t="s">
        <v>132</v>
      </c>
      <c r="F61" s="68">
        <v>32</v>
      </c>
      <c r="G61" s="65"/>
      <c r="H61" s="69"/>
      <c r="I61" s="70"/>
      <c r="J61" s="70"/>
      <c r="K61" s="34" t="s">
        <v>65</v>
      </c>
      <c r="L61" s="77">
        <v>61</v>
      </c>
      <c r="M61" s="77"/>
      <c r="N61" s="72"/>
      <c r="O61" s="79" t="s">
        <v>347</v>
      </c>
      <c r="P61" s="81">
        <v>43557.67398148148</v>
      </c>
      <c r="Q61" s="79" t="s">
        <v>390</v>
      </c>
      <c r="R61" s="79"/>
      <c r="S61" s="79"/>
      <c r="T61" s="79" t="s">
        <v>573</v>
      </c>
      <c r="U61" s="79"/>
      <c r="V61" s="83" t="s">
        <v>700</v>
      </c>
      <c r="W61" s="81">
        <v>43557.67398148148</v>
      </c>
      <c r="X61" s="83" t="s">
        <v>786</v>
      </c>
      <c r="Y61" s="79"/>
      <c r="Z61" s="79"/>
      <c r="AA61" s="85" t="s">
        <v>928</v>
      </c>
      <c r="AB61" s="79"/>
      <c r="AC61" s="79" t="b">
        <v>0</v>
      </c>
      <c r="AD61" s="79">
        <v>0</v>
      </c>
      <c r="AE61" s="85" t="s">
        <v>1023</v>
      </c>
      <c r="AF61" s="79" t="b">
        <v>0</v>
      </c>
      <c r="AG61" s="79" t="s">
        <v>1034</v>
      </c>
      <c r="AH61" s="79"/>
      <c r="AI61" s="85" t="s">
        <v>1023</v>
      </c>
      <c r="AJ61" s="79" t="b">
        <v>0</v>
      </c>
      <c r="AK61" s="79">
        <v>1</v>
      </c>
      <c r="AL61" s="85" t="s">
        <v>1007</v>
      </c>
      <c r="AM61" s="79" t="s">
        <v>1042</v>
      </c>
      <c r="AN61" s="79" t="b">
        <v>0</v>
      </c>
      <c r="AO61" s="85" t="s">
        <v>1007</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1</v>
      </c>
      <c r="BG61" s="49">
        <v>5</v>
      </c>
      <c r="BH61" s="48">
        <v>0</v>
      </c>
      <c r="BI61" s="49">
        <v>0</v>
      </c>
      <c r="BJ61" s="48">
        <v>19</v>
      </c>
      <c r="BK61" s="49">
        <v>95</v>
      </c>
      <c r="BL61" s="48">
        <v>20</v>
      </c>
    </row>
    <row r="62" spans="1:64" ht="15">
      <c r="A62" s="64" t="s">
        <v>255</v>
      </c>
      <c r="B62" s="64" t="s">
        <v>255</v>
      </c>
      <c r="C62" s="65" t="s">
        <v>2936</v>
      </c>
      <c r="D62" s="66">
        <v>3</v>
      </c>
      <c r="E62" s="67" t="s">
        <v>132</v>
      </c>
      <c r="F62" s="68">
        <v>32</v>
      </c>
      <c r="G62" s="65"/>
      <c r="H62" s="69"/>
      <c r="I62" s="70"/>
      <c r="J62" s="70"/>
      <c r="K62" s="34" t="s">
        <v>65</v>
      </c>
      <c r="L62" s="77">
        <v>62</v>
      </c>
      <c r="M62" s="77"/>
      <c r="N62" s="72"/>
      <c r="O62" s="79" t="s">
        <v>176</v>
      </c>
      <c r="P62" s="81">
        <v>43558.46310185185</v>
      </c>
      <c r="Q62" s="79" t="s">
        <v>391</v>
      </c>
      <c r="R62" s="83" t="s">
        <v>488</v>
      </c>
      <c r="S62" s="79" t="s">
        <v>541</v>
      </c>
      <c r="T62" s="79" t="s">
        <v>574</v>
      </c>
      <c r="U62" s="79"/>
      <c r="V62" s="83" t="s">
        <v>701</v>
      </c>
      <c r="W62" s="81">
        <v>43558.46310185185</v>
      </c>
      <c r="X62" s="83" t="s">
        <v>787</v>
      </c>
      <c r="Y62" s="79"/>
      <c r="Z62" s="79"/>
      <c r="AA62" s="85" t="s">
        <v>929</v>
      </c>
      <c r="AB62" s="79"/>
      <c r="AC62" s="79" t="b">
        <v>0</v>
      </c>
      <c r="AD62" s="79">
        <v>0</v>
      </c>
      <c r="AE62" s="85" t="s">
        <v>1023</v>
      </c>
      <c r="AF62" s="79" t="b">
        <v>0</v>
      </c>
      <c r="AG62" s="79" t="s">
        <v>1034</v>
      </c>
      <c r="AH62" s="79"/>
      <c r="AI62" s="85" t="s">
        <v>1023</v>
      </c>
      <c r="AJ62" s="79" t="b">
        <v>0</v>
      </c>
      <c r="AK62" s="79">
        <v>0</v>
      </c>
      <c r="AL62" s="85" t="s">
        <v>1023</v>
      </c>
      <c r="AM62" s="79" t="s">
        <v>1042</v>
      </c>
      <c r="AN62" s="79" t="b">
        <v>0</v>
      </c>
      <c r="AO62" s="85" t="s">
        <v>929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9</v>
      </c>
      <c r="BK62" s="49">
        <v>100</v>
      </c>
      <c r="BL62" s="48">
        <v>9</v>
      </c>
    </row>
    <row r="63" spans="1:64" ht="15">
      <c r="A63" s="64" t="s">
        <v>256</v>
      </c>
      <c r="B63" s="64" t="s">
        <v>284</v>
      </c>
      <c r="C63" s="65" t="s">
        <v>2936</v>
      </c>
      <c r="D63" s="66">
        <v>3</v>
      </c>
      <c r="E63" s="67" t="s">
        <v>132</v>
      </c>
      <c r="F63" s="68">
        <v>32</v>
      </c>
      <c r="G63" s="65"/>
      <c r="H63" s="69"/>
      <c r="I63" s="70"/>
      <c r="J63" s="70"/>
      <c r="K63" s="34" t="s">
        <v>65</v>
      </c>
      <c r="L63" s="77">
        <v>63</v>
      </c>
      <c r="M63" s="77"/>
      <c r="N63" s="72"/>
      <c r="O63" s="79" t="s">
        <v>347</v>
      </c>
      <c r="P63" s="81">
        <v>43558.604212962964</v>
      </c>
      <c r="Q63" s="79" t="s">
        <v>392</v>
      </c>
      <c r="R63" s="79"/>
      <c r="S63" s="79"/>
      <c r="T63" s="79" t="s">
        <v>575</v>
      </c>
      <c r="U63" s="79"/>
      <c r="V63" s="83" t="s">
        <v>702</v>
      </c>
      <c r="W63" s="81">
        <v>43558.604212962964</v>
      </c>
      <c r="X63" s="83" t="s">
        <v>788</v>
      </c>
      <c r="Y63" s="79"/>
      <c r="Z63" s="79"/>
      <c r="AA63" s="85" t="s">
        <v>930</v>
      </c>
      <c r="AB63" s="79"/>
      <c r="AC63" s="79" t="b">
        <v>0</v>
      </c>
      <c r="AD63" s="79">
        <v>0</v>
      </c>
      <c r="AE63" s="85" t="s">
        <v>1023</v>
      </c>
      <c r="AF63" s="79" t="b">
        <v>0</v>
      </c>
      <c r="AG63" s="79" t="s">
        <v>1034</v>
      </c>
      <c r="AH63" s="79"/>
      <c r="AI63" s="85" t="s">
        <v>1023</v>
      </c>
      <c r="AJ63" s="79" t="b">
        <v>0</v>
      </c>
      <c r="AK63" s="79">
        <v>5</v>
      </c>
      <c r="AL63" s="85" t="s">
        <v>1012</v>
      </c>
      <c r="AM63" s="79" t="s">
        <v>1043</v>
      </c>
      <c r="AN63" s="79" t="b">
        <v>0</v>
      </c>
      <c r="AO63" s="85" t="s">
        <v>1012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1</v>
      </c>
      <c r="BE63" s="49">
        <v>4.761904761904762</v>
      </c>
      <c r="BF63" s="48">
        <v>0</v>
      </c>
      <c r="BG63" s="49">
        <v>0</v>
      </c>
      <c r="BH63" s="48">
        <v>0</v>
      </c>
      <c r="BI63" s="49">
        <v>0</v>
      </c>
      <c r="BJ63" s="48">
        <v>20</v>
      </c>
      <c r="BK63" s="49">
        <v>95.23809523809524</v>
      </c>
      <c r="BL63" s="48">
        <v>21</v>
      </c>
    </row>
    <row r="64" spans="1:64" ht="15">
      <c r="A64" s="64" t="s">
        <v>257</v>
      </c>
      <c r="B64" s="64" t="s">
        <v>292</v>
      </c>
      <c r="C64" s="65" t="s">
        <v>2936</v>
      </c>
      <c r="D64" s="66">
        <v>3</v>
      </c>
      <c r="E64" s="67" t="s">
        <v>132</v>
      </c>
      <c r="F64" s="68">
        <v>32</v>
      </c>
      <c r="G64" s="65"/>
      <c r="H64" s="69"/>
      <c r="I64" s="70"/>
      <c r="J64" s="70"/>
      <c r="K64" s="34" t="s">
        <v>65</v>
      </c>
      <c r="L64" s="77">
        <v>64</v>
      </c>
      <c r="M64" s="77"/>
      <c r="N64" s="72"/>
      <c r="O64" s="79" t="s">
        <v>347</v>
      </c>
      <c r="P64" s="81">
        <v>43558.647685185184</v>
      </c>
      <c r="Q64" s="79" t="s">
        <v>393</v>
      </c>
      <c r="R64" s="79"/>
      <c r="S64" s="79"/>
      <c r="T64" s="79" t="s">
        <v>576</v>
      </c>
      <c r="U64" s="79"/>
      <c r="V64" s="83" t="s">
        <v>703</v>
      </c>
      <c r="W64" s="81">
        <v>43558.647685185184</v>
      </c>
      <c r="X64" s="83" t="s">
        <v>789</v>
      </c>
      <c r="Y64" s="79"/>
      <c r="Z64" s="79"/>
      <c r="AA64" s="85" t="s">
        <v>931</v>
      </c>
      <c r="AB64" s="79"/>
      <c r="AC64" s="79" t="b">
        <v>0</v>
      </c>
      <c r="AD64" s="79">
        <v>0</v>
      </c>
      <c r="AE64" s="85" t="s">
        <v>1023</v>
      </c>
      <c r="AF64" s="79" t="b">
        <v>0</v>
      </c>
      <c r="AG64" s="79" t="s">
        <v>1034</v>
      </c>
      <c r="AH64" s="79"/>
      <c r="AI64" s="85" t="s">
        <v>1023</v>
      </c>
      <c r="AJ64" s="79" t="b">
        <v>0</v>
      </c>
      <c r="AK64" s="79">
        <v>1</v>
      </c>
      <c r="AL64" s="85" t="s">
        <v>1008</v>
      </c>
      <c r="AM64" s="79" t="s">
        <v>1047</v>
      </c>
      <c r="AN64" s="79" t="b">
        <v>0</v>
      </c>
      <c r="AO64" s="85" t="s">
        <v>1008</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1</v>
      </c>
      <c r="BG64" s="49">
        <v>4.761904761904762</v>
      </c>
      <c r="BH64" s="48">
        <v>0</v>
      </c>
      <c r="BI64" s="49">
        <v>0</v>
      </c>
      <c r="BJ64" s="48">
        <v>20</v>
      </c>
      <c r="BK64" s="49">
        <v>95.23809523809524</v>
      </c>
      <c r="BL64" s="48">
        <v>21</v>
      </c>
    </row>
    <row r="65" spans="1:64" ht="15">
      <c r="A65" s="64" t="s">
        <v>257</v>
      </c>
      <c r="B65" s="64" t="s">
        <v>284</v>
      </c>
      <c r="C65" s="65" t="s">
        <v>2936</v>
      </c>
      <c r="D65" s="66">
        <v>3</v>
      </c>
      <c r="E65" s="67" t="s">
        <v>132</v>
      </c>
      <c r="F65" s="68">
        <v>32</v>
      </c>
      <c r="G65" s="65"/>
      <c r="H65" s="69"/>
      <c r="I65" s="70"/>
      <c r="J65" s="70"/>
      <c r="K65" s="34" t="s">
        <v>65</v>
      </c>
      <c r="L65" s="77">
        <v>65</v>
      </c>
      <c r="M65" s="77"/>
      <c r="N65" s="72"/>
      <c r="O65" s="79" t="s">
        <v>347</v>
      </c>
      <c r="P65" s="81">
        <v>43558.647685185184</v>
      </c>
      <c r="Q65" s="79" t="s">
        <v>393</v>
      </c>
      <c r="R65" s="79"/>
      <c r="S65" s="79"/>
      <c r="T65" s="79" t="s">
        <v>576</v>
      </c>
      <c r="U65" s="79"/>
      <c r="V65" s="83" t="s">
        <v>703</v>
      </c>
      <c r="W65" s="81">
        <v>43558.647685185184</v>
      </c>
      <c r="X65" s="83" t="s">
        <v>789</v>
      </c>
      <c r="Y65" s="79"/>
      <c r="Z65" s="79"/>
      <c r="AA65" s="85" t="s">
        <v>931</v>
      </c>
      <c r="AB65" s="79"/>
      <c r="AC65" s="79" t="b">
        <v>0</v>
      </c>
      <c r="AD65" s="79">
        <v>0</v>
      </c>
      <c r="AE65" s="85" t="s">
        <v>1023</v>
      </c>
      <c r="AF65" s="79" t="b">
        <v>0</v>
      </c>
      <c r="AG65" s="79" t="s">
        <v>1034</v>
      </c>
      <c r="AH65" s="79"/>
      <c r="AI65" s="85" t="s">
        <v>1023</v>
      </c>
      <c r="AJ65" s="79" t="b">
        <v>0</v>
      </c>
      <c r="AK65" s="79">
        <v>1</v>
      </c>
      <c r="AL65" s="85" t="s">
        <v>1008</v>
      </c>
      <c r="AM65" s="79" t="s">
        <v>1047</v>
      </c>
      <c r="AN65" s="79" t="b">
        <v>0</v>
      </c>
      <c r="AO65" s="85" t="s">
        <v>1008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258</v>
      </c>
      <c r="B66" s="64" t="s">
        <v>258</v>
      </c>
      <c r="C66" s="65" t="s">
        <v>2940</v>
      </c>
      <c r="D66" s="66">
        <v>10</v>
      </c>
      <c r="E66" s="67" t="s">
        <v>136</v>
      </c>
      <c r="F66" s="68">
        <v>22.25</v>
      </c>
      <c r="G66" s="65"/>
      <c r="H66" s="69"/>
      <c r="I66" s="70"/>
      <c r="J66" s="70"/>
      <c r="K66" s="34" t="s">
        <v>65</v>
      </c>
      <c r="L66" s="77">
        <v>66</v>
      </c>
      <c r="M66" s="77"/>
      <c r="N66" s="72"/>
      <c r="O66" s="79" t="s">
        <v>176</v>
      </c>
      <c r="P66" s="81">
        <v>43551.634108796294</v>
      </c>
      <c r="Q66" s="79" t="s">
        <v>394</v>
      </c>
      <c r="R66" s="83" t="s">
        <v>489</v>
      </c>
      <c r="S66" s="79" t="s">
        <v>542</v>
      </c>
      <c r="T66" s="79" t="s">
        <v>577</v>
      </c>
      <c r="U66" s="83" t="s">
        <v>638</v>
      </c>
      <c r="V66" s="83" t="s">
        <v>638</v>
      </c>
      <c r="W66" s="81">
        <v>43551.634108796294</v>
      </c>
      <c r="X66" s="83" t="s">
        <v>790</v>
      </c>
      <c r="Y66" s="79"/>
      <c r="Z66" s="79"/>
      <c r="AA66" s="85" t="s">
        <v>932</v>
      </c>
      <c r="AB66" s="79"/>
      <c r="AC66" s="79" t="b">
        <v>0</v>
      </c>
      <c r="AD66" s="79">
        <v>0</v>
      </c>
      <c r="AE66" s="85" t="s">
        <v>1023</v>
      </c>
      <c r="AF66" s="79" t="b">
        <v>0</v>
      </c>
      <c r="AG66" s="79" t="s">
        <v>1034</v>
      </c>
      <c r="AH66" s="79"/>
      <c r="AI66" s="85" t="s">
        <v>1023</v>
      </c>
      <c r="AJ66" s="79" t="b">
        <v>0</v>
      </c>
      <c r="AK66" s="79">
        <v>1</v>
      </c>
      <c r="AL66" s="85" t="s">
        <v>1023</v>
      </c>
      <c r="AM66" s="79" t="s">
        <v>1042</v>
      </c>
      <c r="AN66" s="79" t="b">
        <v>0</v>
      </c>
      <c r="AO66" s="85" t="s">
        <v>932</v>
      </c>
      <c r="AP66" s="79" t="s">
        <v>176</v>
      </c>
      <c r="AQ66" s="79">
        <v>0</v>
      </c>
      <c r="AR66" s="79">
        <v>0</v>
      </c>
      <c r="AS66" s="79"/>
      <c r="AT66" s="79"/>
      <c r="AU66" s="79"/>
      <c r="AV66" s="79"/>
      <c r="AW66" s="79"/>
      <c r="AX66" s="79"/>
      <c r="AY66" s="79"/>
      <c r="AZ66" s="79"/>
      <c r="BA66">
        <v>4</v>
      </c>
      <c r="BB66" s="78" t="str">
        <f>REPLACE(INDEX(GroupVertices[Group],MATCH(Edges[[#This Row],[Vertex 1]],GroupVertices[Vertex],0)),1,1,"")</f>
        <v>8</v>
      </c>
      <c r="BC66" s="78" t="str">
        <f>REPLACE(INDEX(GroupVertices[Group],MATCH(Edges[[#This Row],[Vertex 2]],GroupVertices[Vertex],0)),1,1,"")</f>
        <v>8</v>
      </c>
      <c r="BD66" s="48">
        <v>1</v>
      </c>
      <c r="BE66" s="49">
        <v>3.7037037037037037</v>
      </c>
      <c r="BF66" s="48">
        <v>0</v>
      </c>
      <c r="BG66" s="49">
        <v>0</v>
      </c>
      <c r="BH66" s="48">
        <v>0</v>
      </c>
      <c r="BI66" s="49">
        <v>0</v>
      </c>
      <c r="BJ66" s="48">
        <v>26</v>
      </c>
      <c r="BK66" s="49">
        <v>96.29629629629629</v>
      </c>
      <c r="BL66" s="48">
        <v>27</v>
      </c>
    </row>
    <row r="67" spans="1:64" ht="15">
      <c r="A67" s="64" t="s">
        <v>258</v>
      </c>
      <c r="B67" s="64" t="s">
        <v>258</v>
      </c>
      <c r="C67" s="65" t="s">
        <v>2940</v>
      </c>
      <c r="D67" s="66">
        <v>10</v>
      </c>
      <c r="E67" s="67" t="s">
        <v>136</v>
      </c>
      <c r="F67" s="68">
        <v>22.25</v>
      </c>
      <c r="G67" s="65"/>
      <c r="H67" s="69"/>
      <c r="I67" s="70"/>
      <c r="J67" s="70"/>
      <c r="K67" s="34" t="s">
        <v>65</v>
      </c>
      <c r="L67" s="77">
        <v>67</v>
      </c>
      <c r="M67" s="77"/>
      <c r="N67" s="72"/>
      <c r="O67" s="79" t="s">
        <v>176</v>
      </c>
      <c r="P67" s="81">
        <v>43556.45417824074</v>
      </c>
      <c r="Q67" s="79" t="s">
        <v>395</v>
      </c>
      <c r="R67" s="83" t="s">
        <v>490</v>
      </c>
      <c r="S67" s="79" t="s">
        <v>542</v>
      </c>
      <c r="T67" s="79" t="s">
        <v>578</v>
      </c>
      <c r="U67" s="83" t="s">
        <v>639</v>
      </c>
      <c r="V67" s="83" t="s">
        <v>639</v>
      </c>
      <c r="W67" s="81">
        <v>43556.45417824074</v>
      </c>
      <c r="X67" s="83" t="s">
        <v>791</v>
      </c>
      <c r="Y67" s="79"/>
      <c r="Z67" s="79"/>
      <c r="AA67" s="85" t="s">
        <v>933</v>
      </c>
      <c r="AB67" s="79"/>
      <c r="AC67" s="79" t="b">
        <v>0</v>
      </c>
      <c r="AD67" s="79">
        <v>0</v>
      </c>
      <c r="AE67" s="85" t="s">
        <v>1023</v>
      </c>
      <c r="AF67" s="79" t="b">
        <v>0</v>
      </c>
      <c r="AG67" s="79" t="s">
        <v>1034</v>
      </c>
      <c r="AH67" s="79"/>
      <c r="AI67" s="85" t="s">
        <v>1023</v>
      </c>
      <c r="AJ67" s="79" t="b">
        <v>0</v>
      </c>
      <c r="AK67" s="79">
        <v>0</v>
      </c>
      <c r="AL67" s="85" t="s">
        <v>1023</v>
      </c>
      <c r="AM67" s="79" t="s">
        <v>1042</v>
      </c>
      <c r="AN67" s="79" t="b">
        <v>0</v>
      </c>
      <c r="AO67" s="85" t="s">
        <v>933</v>
      </c>
      <c r="AP67" s="79" t="s">
        <v>176</v>
      </c>
      <c r="AQ67" s="79">
        <v>0</v>
      </c>
      <c r="AR67" s="79">
        <v>0</v>
      </c>
      <c r="AS67" s="79"/>
      <c r="AT67" s="79"/>
      <c r="AU67" s="79"/>
      <c r="AV67" s="79"/>
      <c r="AW67" s="79"/>
      <c r="AX67" s="79"/>
      <c r="AY67" s="79"/>
      <c r="AZ67" s="79"/>
      <c r="BA67">
        <v>4</v>
      </c>
      <c r="BB67" s="78" t="str">
        <f>REPLACE(INDEX(GroupVertices[Group],MATCH(Edges[[#This Row],[Vertex 1]],GroupVertices[Vertex],0)),1,1,"")</f>
        <v>8</v>
      </c>
      <c r="BC67" s="78" t="str">
        <f>REPLACE(INDEX(GroupVertices[Group],MATCH(Edges[[#This Row],[Vertex 2]],GroupVertices[Vertex],0)),1,1,"")</f>
        <v>8</v>
      </c>
      <c r="BD67" s="48">
        <v>2</v>
      </c>
      <c r="BE67" s="49">
        <v>10</v>
      </c>
      <c r="BF67" s="48">
        <v>0</v>
      </c>
      <c r="BG67" s="49">
        <v>0</v>
      </c>
      <c r="BH67" s="48">
        <v>0</v>
      </c>
      <c r="BI67" s="49">
        <v>0</v>
      </c>
      <c r="BJ67" s="48">
        <v>18</v>
      </c>
      <c r="BK67" s="49">
        <v>90</v>
      </c>
      <c r="BL67" s="48">
        <v>20</v>
      </c>
    </row>
    <row r="68" spans="1:64" ht="15">
      <c r="A68" s="64" t="s">
        <v>258</v>
      </c>
      <c r="B68" s="64" t="s">
        <v>258</v>
      </c>
      <c r="C68" s="65" t="s">
        <v>2940</v>
      </c>
      <c r="D68" s="66">
        <v>10</v>
      </c>
      <c r="E68" s="67" t="s">
        <v>136</v>
      </c>
      <c r="F68" s="68">
        <v>22.25</v>
      </c>
      <c r="G68" s="65"/>
      <c r="H68" s="69"/>
      <c r="I68" s="70"/>
      <c r="J68" s="70"/>
      <c r="K68" s="34" t="s">
        <v>65</v>
      </c>
      <c r="L68" s="77">
        <v>68</v>
      </c>
      <c r="M68" s="77"/>
      <c r="N68" s="72"/>
      <c r="O68" s="79" t="s">
        <v>176</v>
      </c>
      <c r="P68" s="81">
        <v>43557.22363425926</v>
      </c>
      <c r="Q68" s="79" t="s">
        <v>396</v>
      </c>
      <c r="R68" s="83" t="s">
        <v>491</v>
      </c>
      <c r="S68" s="79" t="s">
        <v>542</v>
      </c>
      <c r="T68" s="79" t="s">
        <v>579</v>
      </c>
      <c r="U68" s="83" t="s">
        <v>640</v>
      </c>
      <c r="V68" s="83" t="s">
        <v>640</v>
      </c>
      <c r="W68" s="81">
        <v>43557.22363425926</v>
      </c>
      <c r="X68" s="83" t="s">
        <v>792</v>
      </c>
      <c r="Y68" s="79"/>
      <c r="Z68" s="79"/>
      <c r="AA68" s="85" t="s">
        <v>934</v>
      </c>
      <c r="AB68" s="79"/>
      <c r="AC68" s="79" t="b">
        <v>0</v>
      </c>
      <c r="AD68" s="79">
        <v>1</v>
      </c>
      <c r="AE68" s="85" t="s">
        <v>1023</v>
      </c>
      <c r="AF68" s="79" t="b">
        <v>0</v>
      </c>
      <c r="AG68" s="79" t="s">
        <v>1034</v>
      </c>
      <c r="AH68" s="79"/>
      <c r="AI68" s="85" t="s">
        <v>1023</v>
      </c>
      <c r="AJ68" s="79" t="b">
        <v>0</v>
      </c>
      <c r="AK68" s="79">
        <v>1</v>
      </c>
      <c r="AL68" s="85" t="s">
        <v>1023</v>
      </c>
      <c r="AM68" s="79" t="s">
        <v>1042</v>
      </c>
      <c r="AN68" s="79" t="b">
        <v>0</v>
      </c>
      <c r="AO68" s="85" t="s">
        <v>934</v>
      </c>
      <c r="AP68" s="79" t="s">
        <v>176</v>
      </c>
      <c r="AQ68" s="79">
        <v>0</v>
      </c>
      <c r="AR68" s="79">
        <v>0</v>
      </c>
      <c r="AS68" s="79"/>
      <c r="AT68" s="79"/>
      <c r="AU68" s="79"/>
      <c r="AV68" s="79"/>
      <c r="AW68" s="79"/>
      <c r="AX68" s="79"/>
      <c r="AY68" s="79"/>
      <c r="AZ68" s="79"/>
      <c r="BA68">
        <v>4</v>
      </c>
      <c r="BB68" s="78" t="str">
        <f>REPLACE(INDEX(GroupVertices[Group],MATCH(Edges[[#This Row],[Vertex 1]],GroupVertices[Vertex],0)),1,1,"")</f>
        <v>8</v>
      </c>
      <c r="BC68" s="78" t="str">
        <f>REPLACE(INDEX(GroupVertices[Group],MATCH(Edges[[#This Row],[Vertex 2]],GroupVertices[Vertex],0)),1,1,"")</f>
        <v>8</v>
      </c>
      <c r="BD68" s="48">
        <v>2</v>
      </c>
      <c r="BE68" s="49">
        <v>5.555555555555555</v>
      </c>
      <c r="BF68" s="48">
        <v>0</v>
      </c>
      <c r="BG68" s="49">
        <v>0</v>
      </c>
      <c r="BH68" s="48">
        <v>0</v>
      </c>
      <c r="BI68" s="49">
        <v>0</v>
      </c>
      <c r="BJ68" s="48">
        <v>34</v>
      </c>
      <c r="BK68" s="49">
        <v>94.44444444444444</v>
      </c>
      <c r="BL68" s="48">
        <v>36</v>
      </c>
    </row>
    <row r="69" spans="1:64" ht="15">
      <c r="A69" s="64" t="s">
        <v>258</v>
      </c>
      <c r="B69" s="64" t="s">
        <v>258</v>
      </c>
      <c r="C69" s="65" t="s">
        <v>2940</v>
      </c>
      <c r="D69" s="66">
        <v>10</v>
      </c>
      <c r="E69" s="67" t="s">
        <v>136</v>
      </c>
      <c r="F69" s="68">
        <v>22.25</v>
      </c>
      <c r="G69" s="65"/>
      <c r="H69" s="69"/>
      <c r="I69" s="70"/>
      <c r="J69" s="70"/>
      <c r="K69" s="34" t="s">
        <v>65</v>
      </c>
      <c r="L69" s="77">
        <v>69</v>
      </c>
      <c r="M69" s="77"/>
      <c r="N69" s="72"/>
      <c r="O69" s="79" t="s">
        <v>176</v>
      </c>
      <c r="P69" s="81">
        <v>43558.65777777778</v>
      </c>
      <c r="Q69" s="79" t="s">
        <v>397</v>
      </c>
      <c r="R69" s="83" t="s">
        <v>492</v>
      </c>
      <c r="S69" s="79" t="s">
        <v>542</v>
      </c>
      <c r="T69" s="79" t="s">
        <v>580</v>
      </c>
      <c r="U69" s="83" t="s">
        <v>641</v>
      </c>
      <c r="V69" s="83" t="s">
        <v>641</v>
      </c>
      <c r="W69" s="81">
        <v>43558.65777777778</v>
      </c>
      <c r="X69" s="83" t="s">
        <v>793</v>
      </c>
      <c r="Y69" s="79"/>
      <c r="Z69" s="79"/>
      <c r="AA69" s="85" t="s">
        <v>935</v>
      </c>
      <c r="AB69" s="79"/>
      <c r="AC69" s="79" t="b">
        <v>0</v>
      </c>
      <c r="AD69" s="79">
        <v>0</v>
      </c>
      <c r="AE69" s="85" t="s">
        <v>1023</v>
      </c>
      <c r="AF69" s="79" t="b">
        <v>0</v>
      </c>
      <c r="AG69" s="79" t="s">
        <v>1034</v>
      </c>
      <c r="AH69" s="79"/>
      <c r="AI69" s="85" t="s">
        <v>1023</v>
      </c>
      <c r="AJ69" s="79" t="b">
        <v>0</v>
      </c>
      <c r="AK69" s="79">
        <v>1</v>
      </c>
      <c r="AL69" s="85" t="s">
        <v>1023</v>
      </c>
      <c r="AM69" s="79" t="s">
        <v>1042</v>
      </c>
      <c r="AN69" s="79" t="b">
        <v>0</v>
      </c>
      <c r="AO69" s="85" t="s">
        <v>935</v>
      </c>
      <c r="AP69" s="79" t="s">
        <v>176</v>
      </c>
      <c r="AQ69" s="79">
        <v>0</v>
      </c>
      <c r="AR69" s="79">
        <v>0</v>
      </c>
      <c r="AS69" s="79"/>
      <c r="AT69" s="79"/>
      <c r="AU69" s="79"/>
      <c r="AV69" s="79"/>
      <c r="AW69" s="79"/>
      <c r="AX69" s="79"/>
      <c r="AY69" s="79"/>
      <c r="AZ69" s="79"/>
      <c r="BA69">
        <v>4</v>
      </c>
      <c r="BB69" s="78" t="str">
        <f>REPLACE(INDEX(GroupVertices[Group],MATCH(Edges[[#This Row],[Vertex 1]],GroupVertices[Vertex],0)),1,1,"")</f>
        <v>8</v>
      </c>
      <c r="BC69" s="78" t="str">
        <f>REPLACE(INDEX(GroupVertices[Group],MATCH(Edges[[#This Row],[Vertex 2]],GroupVertices[Vertex],0)),1,1,"")</f>
        <v>8</v>
      </c>
      <c r="BD69" s="48">
        <v>2</v>
      </c>
      <c r="BE69" s="49">
        <v>11.11111111111111</v>
      </c>
      <c r="BF69" s="48">
        <v>0</v>
      </c>
      <c r="BG69" s="49">
        <v>0</v>
      </c>
      <c r="BH69" s="48">
        <v>0</v>
      </c>
      <c r="BI69" s="49">
        <v>0</v>
      </c>
      <c r="BJ69" s="48">
        <v>16</v>
      </c>
      <c r="BK69" s="49">
        <v>88.88888888888889</v>
      </c>
      <c r="BL69" s="48">
        <v>18</v>
      </c>
    </row>
    <row r="70" spans="1:64" ht="15">
      <c r="A70" s="64" t="s">
        <v>259</v>
      </c>
      <c r="B70" s="64" t="s">
        <v>258</v>
      </c>
      <c r="C70" s="65" t="s">
        <v>2937</v>
      </c>
      <c r="D70" s="66">
        <v>6.5</v>
      </c>
      <c r="E70" s="67" t="s">
        <v>136</v>
      </c>
      <c r="F70" s="68">
        <v>28.75</v>
      </c>
      <c r="G70" s="65"/>
      <c r="H70" s="69"/>
      <c r="I70" s="70"/>
      <c r="J70" s="70"/>
      <c r="K70" s="34" t="s">
        <v>65</v>
      </c>
      <c r="L70" s="77">
        <v>70</v>
      </c>
      <c r="M70" s="77"/>
      <c r="N70" s="72"/>
      <c r="O70" s="79" t="s">
        <v>347</v>
      </c>
      <c r="P70" s="81">
        <v>43551.64423611111</v>
      </c>
      <c r="Q70" s="79" t="s">
        <v>398</v>
      </c>
      <c r="R70" s="79"/>
      <c r="S70" s="79"/>
      <c r="T70" s="79" t="s">
        <v>581</v>
      </c>
      <c r="U70" s="79"/>
      <c r="V70" s="83" t="s">
        <v>704</v>
      </c>
      <c r="W70" s="81">
        <v>43551.64423611111</v>
      </c>
      <c r="X70" s="83" t="s">
        <v>794</v>
      </c>
      <c r="Y70" s="79"/>
      <c r="Z70" s="79"/>
      <c r="AA70" s="85" t="s">
        <v>936</v>
      </c>
      <c r="AB70" s="79"/>
      <c r="AC70" s="79" t="b">
        <v>0</v>
      </c>
      <c r="AD70" s="79">
        <v>0</v>
      </c>
      <c r="AE70" s="85" t="s">
        <v>1023</v>
      </c>
      <c r="AF70" s="79" t="b">
        <v>0</v>
      </c>
      <c r="AG70" s="79" t="s">
        <v>1034</v>
      </c>
      <c r="AH70" s="79"/>
      <c r="AI70" s="85" t="s">
        <v>1023</v>
      </c>
      <c r="AJ70" s="79" t="b">
        <v>0</v>
      </c>
      <c r="AK70" s="79">
        <v>1</v>
      </c>
      <c r="AL70" s="85" t="s">
        <v>932</v>
      </c>
      <c r="AM70" s="79" t="s">
        <v>1059</v>
      </c>
      <c r="AN70" s="79" t="b">
        <v>0</v>
      </c>
      <c r="AO70" s="85" t="s">
        <v>932</v>
      </c>
      <c r="AP70" s="79" t="s">
        <v>176</v>
      </c>
      <c r="AQ70" s="79">
        <v>0</v>
      </c>
      <c r="AR70" s="79">
        <v>0</v>
      </c>
      <c r="AS70" s="79"/>
      <c r="AT70" s="79"/>
      <c r="AU70" s="79"/>
      <c r="AV70" s="79"/>
      <c r="AW70" s="79"/>
      <c r="AX70" s="79"/>
      <c r="AY70" s="79"/>
      <c r="AZ70" s="79"/>
      <c r="BA70">
        <v>2</v>
      </c>
      <c r="BB70" s="78" t="str">
        <f>REPLACE(INDEX(GroupVertices[Group],MATCH(Edges[[#This Row],[Vertex 1]],GroupVertices[Vertex],0)),1,1,"")</f>
        <v>8</v>
      </c>
      <c r="BC70" s="78" t="str">
        <f>REPLACE(INDEX(GroupVertices[Group],MATCH(Edges[[#This Row],[Vertex 2]],GroupVertices[Vertex],0)),1,1,"")</f>
        <v>8</v>
      </c>
      <c r="BD70" s="48">
        <v>1</v>
      </c>
      <c r="BE70" s="49">
        <v>4.545454545454546</v>
      </c>
      <c r="BF70" s="48">
        <v>0</v>
      </c>
      <c r="BG70" s="49">
        <v>0</v>
      </c>
      <c r="BH70" s="48">
        <v>0</v>
      </c>
      <c r="BI70" s="49">
        <v>0</v>
      </c>
      <c r="BJ70" s="48">
        <v>21</v>
      </c>
      <c r="BK70" s="49">
        <v>95.45454545454545</v>
      </c>
      <c r="BL70" s="48">
        <v>22</v>
      </c>
    </row>
    <row r="71" spans="1:64" ht="15">
      <c r="A71" s="64" t="s">
        <v>259</v>
      </c>
      <c r="B71" s="64" t="s">
        <v>258</v>
      </c>
      <c r="C71" s="65" t="s">
        <v>2937</v>
      </c>
      <c r="D71" s="66">
        <v>6.5</v>
      </c>
      <c r="E71" s="67" t="s">
        <v>136</v>
      </c>
      <c r="F71" s="68">
        <v>28.75</v>
      </c>
      <c r="G71" s="65"/>
      <c r="H71" s="69"/>
      <c r="I71" s="70"/>
      <c r="J71" s="70"/>
      <c r="K71" s="34" t="s">
        <v>65</v>
      </c>
      <c r="L71" s="77">
        <v>71</v>
      </c>
      <c r="M71" s="77"/>
      <c r="N71" s="72"/>
      <c r="O71" s="79" t="s">
        <v>347</v>
      </c>
      <c r="P71" s="81">
        <v>43558.66496527778</v>
      </c>
      <c r="Q71" s="79" t="s">
        <v>399</v>
      </c>
      <c r="R71" s="83" t="s">
        <v>492</v>
      </c>
      <c r="S71" s="79" t="s">
        <v>542</v>
      </c>
      <c r="T71" s="79" t="s">
        <v>582</v>
      </c>
      <c r="U71" s="79"/>
      <c r="V71" s="83" t="s">
        <v>704</v>
      </c>
      <c r="W71" s="81">
        <v>43558.66496527778</v>
      </c>
      <c r="X71" s="83" t="s">
        <v>795</v>
      </c>
      <c r="Y71" s="79"/>
      <c r="Z71" s="79"/>
      <c r="AA71" s="85" t="s">
        <v>937</v>
      </c>
      <c r="AB71" s="79"/>
      <c r="AC71" s="79" t="b">
        <v>0</v>
      </c>
      <c r="AD71" s="79">
        <v>0</v>
      </c>
      <c r="AE71" s="85" t="s">
        <v>1023</v>
      </c>
      <c r="AF71" s="79" t="b">
        <v>0</v>
      </c>
      <c r="AG71" s="79" t="s">
        <v>1034</v>
      </c>
      <c r="AH71" s="79"/>
      <c r="AI71" s="85" t="s">
        <v>1023</v>
      </c>
      <c r="AJ71" s="79" t="b">
        <v>0</v>
      </c>
      <c r="AK71" s="79">
        <v>1</v>
      </c>
      <c r="AL71" s="85" t="s">
        <v>935</v>
      </c>
      <c r="AM71" s="79" t="s">
        <v>1059</v>
      </c>
      <c r="AN71" s="79" t="b">
        <v>0</v>
      </c>
      <c r="AO71" s="85" t="s">
        <v>935</v>
      </c>
      <c r="AP71" s="79" t="s">
        <v>176</v>
      </c>
      <c r="AQ71" s="79">
        <v>0</v>
      </c>
      <c r="AR71" s="79">
        <v>0</v>
      </c>
      <c r="AS71" s="79"/>
      <c r="AT71" s="79"/>
      <c r="AU71" s="79"/>
      <c r="AV71" s="79"/>
      <c r="AW71" s="79"/>
      <c r="AX71" s="79"/>
      <c r="AY71" s="79"/>
      <c r="AZ71" s="79"/>
      <c r="BA71">
        <v>2</v>
      </c>
      <c r="BB71" s="78" t="str">
        <f>REPLACE(INDEX(GroupVertices[Group],MATCH(Edges[[#This Row],[Vertex 1]],GroupVertices[Vertex],0)),1,1,"")</f>
        <v>8</v>
      </c>
      <c r="BC71" s="78" t="str">
        <f>REPLACE(INDEX(GroupVertices[Group],MATCH(Edges[[#This Row],[Vertex 2]],GroupVertices[Vertex],0)),1,1,"")</f>
        <v>8</v>
      </c>
      <c r="BD71" s="48">
        <v>2</v>
      </c>
      <c r="BE71" s="49">
        <v>13.333333333333334</v>
      </c>
      <c r="BF71" s="48">
        <v>0</v>
      </c>
      <c r="BG71" s="49">
        <v>0</v>
      </c>
      <c r="BH71" s="48">
        <v>0</v>
      </c>
      <c r="BI71" s="49">
        <v>0</v>
      </c>
      <c r="BJ71" s="48">
        <v>13</v>
      </c>
      <c r="BK71" s="49">
        <v>86.66666666666667</v>
      </c>
      <c r="BL71" s="48">
        <v>15</v>
      </c>
    </row>
    <row r="72" spans="1:64" ht="15">
      <c r="A72" s="64" t="s">
        <v>260</v>
      </c>
      <c r="B72" s="64" t="s">
        <v>293</v>
      </c>
      <c r="C72" s="65" t="s">
        <v>2936</v>
      </c>
      <c r="D72" s="66">
        <v>3</v>
      </c>
      <c r="E72" s="67" t="s">
        <v>132</v>
      </c>
      <c r="F72" s="68">
        <v>32</v>
      </c>
      <c r="G72" s="65"/>
      <c r="H72" s="69"/>
      <c r="I72" s="70"/>
      <c r="J72" s="70"/>
      <c r="K72" s="34" t="s">
        <v>65</v>
      </c>
      <c r="L72" s="77">
        <v>72</v>
      </c>
      <c r="M72" s="77"/>
      <c r="N72" s="72"/>
      <c r="O72" s="79" t="s">
        <v>347</v>
      </c>
      <c r="P72" s="81">
        <v>43558.67451388889</v>
      </c>
      <c r="Q72" s="79" t="s">
        <v>400</v>
      </c>
      <c r="R72" s="79"/>
      <c r="S72" s="79"/>
      <c r="T72" s="79" t="s">
        <v>583</v>
      </c>
      <c r="U72" s="79"/>
      <c r="V72" s="83" t="s">
        <v>705</v>
      </c>
      <c r="W72" s="81">
        <v>43558.67451388889</v>
      </c>
      <c r="X72" s="83" t="s">
        <v>796</v>
      </c>
      <c r="Y72" s="79"/>
      <c r="Z72" s="79"/>
      <c r="AA72" s="85" t="s">
        <v>938</v>
      </c>
      <c r="AB72" s="79"/>
      <c r="AC72" s="79" t="b">
        <v>0</v>
      </c>
      <c r="AD72" s="79">
        <v>0</v>
      </c>
      <c r="AE72" s="85" t="s">
        <v>1023</v>
      </c>
      <c r="AF72" s="79" t="b">
        <v>0</v>
      </c>
      <c r="AG72" s="79" t="s">
        <v>1034</v>
      </c>
      <c r="AH72" s="79"/>
      <c r="AI72" s="85" t="s">
        <v>1023</v>
      </c>
      <c r="AJ72" s="79" t="b">
        <v>0</v>
      </c>
      <c r="AK72" s="79">
        <v>2</v>
      </c>
      <c r="AL72" s="85" t="s">
        <v>1009</v>
      </c>
      <c r="AM72" s="79" t="s">
        <v>1042</v>
      </c>
      <c r="AN72" s="79" t="b">
        <v>0</v>
      </c>
      <c r="AO72" s="85" t="s">
        <v>1009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260</v>
      </c>
      <c r="B73" s="64" t="s">
        <v>294</v>
      </c>
      <c r="C73" s="65" t="s">
        <v>2936</v>
      </c>
      <c r="D73" s="66">
        <v>3</v>
      </c>
      <c r="E73" s="67" t="s">
        <v>132</v>
      </c>
      <c r="F73" s="68">
        <v>32</v>
      </c>
      <c r="G73" s="65"/>
      <c r="H73" s="69"/>
      <c r="I73" s="70"/>
      <c r="J73" s="70"/>
      <c r="K73" s="34" t="s">
        <v>65</v>
      </c>
      <c r="L73" s="77">
        <v>73</v>
      </c>
      <c r="M73" s="77"/>
      <c r="N73" s="72"/>
      <c r="O73" s="79" t="s">
        <v>347</v>
      </c>
      <c r="P73" s="81">
        <v>43558.67451388889</v>
      </c>
      <c r="Q73" s="79" t="s">
        <v>400</v>
      </c>
      <c r="R73" s="79"/>
      <c r="S73" s="79"/>
      <c r="T73" s="79" t="s">
        <v>583</v>
      </c>
      <c r="U73" s="79"/>
      <c r="V73" s="83" t="s">
        <v>705</v>
      </c>
      <c r="W73" s="81">
        <v>43558.67451388889</v>
      </c>
      <c r="X73" s="83" t="s">
        <v>796</v>
      </c>
      <c r="Y73" s="79"/>
      <c r="Z73" s="79"/>
      <c r="AA73" s="85" t="s">
        <v>938</v>
      </c>
      <c r="AB73" s="79"/>
      <c r="AC73" s="79" t="b">
        <v>0</v>
      </c>
      <c r="AD73" s="79">
        <v>0</v>
      </c>
      <c r="AE73" s="85" t="s">
        <v>1023</v>
      </c>
      <c r="AF73" s="79" t="b">
        <v>0</v>
      </c>
      <c r="AG73" s="79" t="s">
        <v>1034</v>
      </c>
      <c r="AH73" s="79"/>
      <c r="AI73" s="85" t="s">
        <v>1023</v>
      </c>
      <c r="AJ73" s="79" t="b">
        <v>0</v>
      </c>
      <c r="AK73" s="79">
        <v>2</v>
      </c>
      <c r="AL73" s="85" t="s">
        <v>1009</v>
      </c>
      <c r="AM73" s="79" t="s">
        <v>1042</v>
      </c>
      <c r="AN73" s="79" t="b">
        <v>0</v>
      </c>
      <c r="AO73" s="85" t="s">
        <v>1009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5</v>
      </c>
      <c r="BF73" s="48">
        <v>0</v>
      </c>
      <c r="BG73" s="49">
        <v>0</v>
      </c>
      <c r="BH73" s="48">
        <v>0</v>
      </c>
      <c r="BI73" s="49">
        <v>0</v>
      </c>
      <c r="BJ73" s="48">
        <v>19</v>
      </c>
      <c r="BK73" s="49">
        <v>95</v>
      </c>
      <c r="BL73" s="48">
        <v>20</v>
      </c>
    </row>
    <row r="74" spans="1:64" ht="15">
      <c r="A74" s="64" t="s">
        <v>260</v>
      </c>
      <c r="B74" s="64" t="s">
        <v>284</v>
      </c>
      <c r="C74" s="65" t="s">
        <v>2936</v>
      </c>
      <c r="D74" s="66">
        <v>3</v>
      </c>
      <c r="E74" s="67" t="s">
        <v>132</v>
      </c>
      <c r="F74" s="68">
        <v>32</v>
      </c>
      <c r="G74" s="65"/>
      <c r="H74" s="69"/>
      <c r="I74" s="70"/>
      <c r="J74" s="70"/>
      <c r="K74" s="34" t="s">
        <v>65</v>
      </c>
      <c r="L74" s="77">
        <v>74</v>
      </c>
      <c r="M74" s="77"/>
      <c r="N74" s="72"/>
      <c r="O74" s="79" t="s">
        <v>347</v>
      </c>
      <c r="P74" s="81">
        <v>43558.67451388889</v>
      </c>
      <c r="Q74" s="79" t="s">
        <v>400</v>
      </c>
      <c r="R74" s="79"/>
      <c r="S74" s="79"/>
      <c r="T74" s="79" t="s">
        <v>583</v>
      </c>
      <c r="U74" s="79"/>
      <c r="V74" s="83" t="s">
        <v>705</v>
      </c>
      <c r="W74" s="81">
        <v>43558.67451388889</v>
      </c>
      <c r="X74" s="83" t="s">
        <v>796</v>
      </c>
      <c r="Y74" s="79"/>
      <c r="Z74" s="79"/>
      <c r="AA74" s="85" t="s">
        <v>938</v>
      </c>
      <c r="AB74" s="79"/>
      <c r="AC74" s="79" t="b">
        <v>0</v>
      </c>
      <c r="AD74" s="79">
        <v>0</v>
      </c>
      <c r="AE74" s="85" t="s">
        <v>1023</v>
      </c>
      <c r="AF74" s="79" t="b">
        <v>0</v>
      </c>
      <c r="AG74" s="79" t="s">
        <v>1034</v>
      </c>
      <c r="AH74" s="79"/>
      <c r="AI74" s="85" t="s">
        <v>1023</v>
      </c>
      <c r="AJ74" s="79" t="b">
        <v>0</v>
      </c>
      <c r="AK74" s="79">
        <v>2</v>
      </c>
      <c r="AL74" s="85" t="s">
        <v>1009</v>
      </c>
      <c r="AM74" s="79" t="s">
        <v>1042</v>
      </c>
      <c r="AN74" s="79" t="b">
        <v>0</v>
      </c>
      <c r="AO74" s="85" t="s">
        <v>1009</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261</v>
      </c>
      <c r="B75" s="64" t="s">
        <v>293</v>
      </c>
      <c r="C75" s="65" t="s">
        <v>2936</v>
      </c>
      <c r="D75" s="66">
        <v>3</v>
      </c>
      <c r="E75" s="67" t="s">
        <v>132</v>
      </c>
      <c r="F75" s="68">
        <v>32</v>
      </c>
      <c r="G75" s="65"/>
      <c r="H75" s="69"/>
      <c r="I75" s="70"/>
      <c r="J75" s="70"/>
      <c r="K75" s="34" t="s">
        <v>65</v>
      </c>
      <c r="L75" s="77">
        <v>75</v>
      </c>
      <c r="M75" s="77"/>
      <c r="N75" s="72"/>
      <c r="O75" s="79" t="s">
        <v>347</v>
      </c>
      <c r="P75" s="81">
        <v>43558.67475694444</v>
      </c>
      <c r="Q75" s="79" t="s">
        <v>400</v>
      </c>
      <c r="R75" s="79"/>
      <c r="S75" s="79"/>
      <c r="T75" s="79" t="s">
        <v>583</v>
      </c>
      <c r="U75" s="79"/>
      <c r="V75" s="83" t="s">
        <v>706</v>
      </c>
      <c r="W75" s="81">
        <v>43558.67475694444</v>
      </c>
      <c r="X75" s="83" t="s">
        <v>797</v>
      </c>
      <c r="Y75" s="79"/>
      <c r="Z75" s="79"/>
      <c r="AA75" s="85" t="s">
        <v>939</v>
      </c>
      <c r="AB75" s="79"/>
      <c r="AC75" s="79" t="b">
        <v>0</v>
      </c>
      <c r="AD75" s="79">
        <v>0</v>
      </c>
      <c r="AE75" s="85" t="s">
        <v>1023</v>
      </c>
      <c r="AF75" s="79" t="b">
        <v>0</v>
      </c>
      <c r="AG75" s="79" t="s">
        <v>1034</v>
      </c>
      <c r="AH75" s="79"/>
      <c r="AI75" s="85" t="s">
        <v>1023</v>
      </c>
      <c r="AJ75" s="79" t="b">
        <v>0</v>
      </c>
      <c r="AK75" s="79">
        <v>2</v>
      </c>
      <c r="AL75" s="85" t="s">
        <v>1009</v>
      </c>
      <c r="AM75" s="79" t="s">
        <v>1042</v>
      </c>
      <c r="AN75" s="79" t="b">
        <v>0</v>
      </c>
      <c r="AO75" s="85" t="s">
        <v>1009</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261</v>
      </c>
      <c r="B76" s="64" t="s">
        <v>294</v>
      </c>
      <c r="C76" s="65" t="s">
        <v>2936</v>
      </c>
      <c r="D76" s="66">
        <v>3</v>
      </c>
      <c r="E76" s="67" t="s">
        <v>132</v>
      </c>
      <c r="F76" s="68">
        <v>32</v>
      </c>
      <c r="G76" s="65"/>
      <c r="H76" s="69"/>
      <c r="I76" s="70"/>
      <c r="J76" s="70"/>
      <c r="K76" s="34" t="s">
        <v>65</v>
      </c>
      <c r="L76" s="77">
        <v>76</v>
      </c>
      <c r="M76" s="77"/>
      <c r="N76" s="72"/>
      <c r="O76" s="79" t="s">
        <v>347</v>
      </c>
      <c r="P76" s="81">
        <v>43558.67475694444</v>
      </c>
      <c r="Q76" s="79" t="s">
        <v>400</v>
      </c>
      <c r="R76" s="79"/>
      <c r="S76" s="79"/>
      <c r="T76" s="79" t="s">
        <v>583</v>
      </c>
      <c r="U76" s="79"/>
      <c r="V76" s="83" t="s">
        <v>706</v>
      </c>
      <c r="W76" s="81">
        <v>43558.67475694444</v>
      </c>
      <c r="X76" s="83" t="s">
        <v>797</v>
      </c>
      <c r="Y76" s="79"/>
      <c r="Z76" s="79"/>
      <c r="AA76" s="85" t="s">
        <v>939</v>
      </c>
      <c r="AB76" s="79"/>
      <c r="AC76" s="79" t="b">
        <v>0</v>
      </c>
      <c r="AD76" s="79">
        <v>0</v>
      </c>
      <c r="AE76" s="85" t="s">
        <v>1023</v>
      </c>
      <c r="AF76" s="79" t="b">
        <v>0</v>
      </c>
      <c r="AG76" s="79" t="s">
        <v>1034</v>
      </c>
      <c r="AH76" s="79"/>
      <c r="AI76" s="85" t="s">
        <v>1023</v>
      </c>
      <c r="AJ76" s="79" t="b">
        <v>0</v>
      </c>
      <c r="AK76" s="79">
        <v>2</v>
      </c>
      <c r="AL76" s="85" t="s">
        <v>1009</v>
      </c>
      <c r="AM76" s="79" t="s">
        <v>1042</v>
      </c>
      <c r="AN76" s="79" t="b">
        <v>0</v>
      </c>
      <c r="AO76" s="85" t="s">
        <v>1009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261</v>
      </c>
      <c r="B77" s="64" t="s">
        <v>284</v>
      </c>
      <c r="C77" s="65" t="s">
        <v>2936</v>
      </c>
      <c r="D77" s="66">
        <v>3</v>
      </c>
      <c r="E77" s="67" t="s">
        <v>132</v>
      </c>
      <c r="F77" s="68">
        <v>32</v>
      </c>
      <c r="G77" s="65"/>
      <c r="H77" s="69"/>
      <c r="I77" s="70"/>
      <c r="J77" s="70"/>
      <c r="K77" s="34" t="s">
        <v>65</v>
      </c>
      <c r="L77" s="77">
        <v>77</v>
      </c>
      <c r="M77" s="77"/>
      <c r="N77" s="72"/>
      <c r="O77" s="79" t="s">
        <v>347</v>
      </c>
      <c r="P77" s="81">
        <v>43558.67475694444</v>
      </c>
      <c r="Q77" s="79" t="s">
        <v>400</v>
      </c>
      <c r="R77" s="79"/>
      <c r="S77" s="79"/>
      <c r="T77" s="79" t="s">
        <v>583</v>
      </c>
      <c r="U77" s="79"/>
      <c r="V77" s="83" t="s">
        <v>706</v>
      </c>
      <c r="W77" s="81">
        <v>43558.67475694444</v>
      </c>
      <c r="X77" s="83" t="s">
        <v>797</v>
      </c>
      <c r="Y77" s="79"/>
      <c r="Z77" s="79"/>
      <c r="AA77" s="85" t="s">
        <v>939</v>
      </c>
      <c r="AB77" s="79"/>
      <c r="AC77" s="79" t="b">
        <v>0</v>
      </c>
      <c r="AD77" s="79">
        <v>0</v>
      </c>
      <c r="AE77" s="85" t="s">
        <v>1023</v>
      </c>
      <c r="AF77" s="79" t="b">
        <v>0</v>
      </c>
      <c r="AG77" s="79" t="s">
        <v>1034</v>
      </c>
      <c r="AH77" s="79"/>
      <c r="AI77" s="85" t="s">
        <v>1023</v>
      </c>
      <c r="AJ77" s="79" t="b">
        <v>0</v>
      </c>
      <c r="AK77" s="79">
        <v>2</v>
      </c>
      <c r="AL77" s="85" t="s">
        <v>1009</v>
      </c>
      <c r="AM77" s="79" t="s">
        <v>1042</v>
      </c>
      <c r="AN77" s="79" t="b">
        <v>0</v>
      </c>
      <c r="AO77" s="85" t="s">
        <v>1009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5</v>
      </c>
      <c r="BF77" s="48">
        <v>0</v>
      </c>
      <c r="BG77" s="49">
        <v>0</v>
      </c>
      <c r="BH77" s="48">
        <v>0</v>
      </c>
      <c r="BI77" s="49">
        <v>0</v>
      </c>
      <c r="BJ77" s="48">
        <v>19</v>
      </c>
      <c r="BK77" s="49">
        <v>95</v>
      </c>
      <c r="BL77" s="48">
        <v>20</v>
      </c>
    </row>
    <row r="78" spans="1:64" ht="15">
      <c r="A78" s="64" t="s">
        <v>262</v>
      </c>
      <c r="B78" s="64" t="s">
        <v>284</v>
      </c>
      <c r="C78" s="65" t="s">
        <v>2936</v>
      </c>
      <c r="D78" s="66">
        <v>3</v>
      </c>
      <c r="E78" s="67" t="s">
        <v>132</v>
      </c>
      <c r="F78" s="68">
        <v>32</v>
      </c>
      <c r="G78" s="65"/>
      <c r="H78" s="69"/>
      <c r="I78" s="70"/>
      <c r="J78" s="70"/>
      <c r="K78" s="34" t="s">
        <v>65</v>
      </c>
      <c r="L78" s="77">
        <v>78</v>
      </c>
      <c r="M78" s="77"/>
      <c r="N78" s="72"/>
      <c r="O78" s="79" t="s">
        <v>347</v>
      </c>
      <c r="P78" s="81">
        <v>43558.67545138889</v>
      </c>
      <c r="Q78" s="79" t="s">
        <v>392</v>
      </c>
      <c r="R78" s="79"/>
      <c r="S78" s="79"/>
      <c r="T78" s="79" t="s">
        <v>575</v>
      </c>
      <c r="U78" s="79"/>
      <c r="V78" s="83" t="s">
        <v>707</v>
      </c>
      <c r="W78" s="81">
        <v>43558.67545138889</v>
      </c>
      <c r="X78" s="83" t="s">
        <v>798</v>
      </c>
      <c r="Y78" s="79"/>
      <c r="Z78" s="79"/>
      <c r="AA78" s="85" t="s">
        <v>940</v>
      </c>
      <c r="AB78" s="79"/>
      <c r="AC78" s="79" t="b">
        <v>0</v>
      </c>
      <c r="AD78" s="79">
        <v>0</v>
      </c>
      <c r="AE78" s="85" t="s">
        <v>1023</v>
      </c>
      <c r="AF78" s="79" t="b">
        <v>0</v>
      </c>
      <c r="AG78" s="79" t="s">
        <v>1034</v>
      </c>
      <c r="AH78" s="79"/>
      <c r="AI78" s="85" t="s">
        <v>1023</v>
      </c>
      <c r="AJ78" s="79" t="b">
        <v>0</v>
      </c>
      <c r="AK78" s="79">
        <v>5</v>
      </c>
      <c r="AL78" s="85" t="s">
        <v>1012</v>
      </c>
      <c r="AM78" s="79" t="s">
        <v>1043</v>
      </c>
      <c r="AN78" s="79" t="b">
        <v>0</v>
      </c>
      <c r="AO78" s="85" t="s">
        <v>1012</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4.761904761904762</v>
      </c>
      <c r="BF78" s="48">
        <v>0</v>
      </c>
      <c r="BG78" s="49">
        <v>0</v>
      </c>
      <c r="BH78" s="48">
        <v>0</v>
      </c>
      <c r="BI78" s="49">
        <v>0</v>
      </c>
      <c r="BJ78" s="48">
        <v>20</v>
      </c>
      <c r="BK78" s="49">
        <v>95.23809523809524</v>
      </c>
      <c r="BL78" s="48">
        <v>21</v>
      </c>
    </row>
    <row r="79" spans="1:64" ht="15">
      <c r="A79" s="64" t="s">
        <v>263</v>
      </c>
      <c r="B79" s="64" t="s">
        <v>263</v>
      </c>
      <c r="C79" s="65" t="s">
        <v>2936</v>
      </c>
      <c r="D79" s="66">
        <v>3</v>
      </c>
      <c r="E79" s="67" t="s">
        <v>132</v>
      </c>
      <c r="F79" s="68">
        <v>32</v>
      </c>
      <c r="G79" s="65"/>
      <c r="H79" s="69"/>
      <c r="I79" s="70"/>
      <c r="J79" s="70"/>
      <c r="K79" s="34" t="s">
        <v>65</v>
      </c>
      <c r="L79" s="77">
        <v>79</v>
      </c>
      <c r="M79" s="77"/>
      <c r="N79" s="72"/>
      <c r="O79" s="79" t="s">
        <v>176</v>
      </c>
      <c r="P79" s="81">
        <v>43558.72920138889</v>
      </c>
      <c r="Q79" s="79" t="s">
        <v>401</v>
      </c>
      <c r="R79" s="79"/>
      <c r="S79" s="79"/>
      <c r="T79" s="79" t="s">
        <v>584</v>
      </c>
      <c r="U79" s="83" t="s">
        <v>642</v>
      </c>
      <c r="V79" s="83" t="s">
        <v>642</v>
      </c>
      <c r="W79" s="81">
        <v>43558.72920138889</v>
      </c>
      <c r="X79" s="83" t="s">
        <v>799</v>
      </c>
      <c r="Y79" s="79"/>
      <c r="Z79" s="79"/>
      <c r="AA79" s="85" t="s">
        <v>941</v>
      </c>
      <c r="AB79" s="79"/>
      <c r="AC79" s="79" t="b">
        <v>0</v>
      </c>
      <c r="AD79" s="79">
        <v>0</v>
      </c>
      <c r="AE79" s="85" t="s">
        <v>1023</v>
      </c>
      <c r="AF79" s="79" t="b">
        <v>0</v>
      </c>
      <c r="AG79" s="79" t="s">
        <v>1035</v>
      </c>
      <c r="AH79" s="79"/>
      <c r="AI79" s="85" t="s">
        <v>1023</v>
      </c>
      <c r="AJ79" s="79" t="b">
        <v>0</v>
      </c>
      <c r="AK79" s="79">
        <v>0</v>
      </c>
      <c r="AL79" s="85" t="s">
        <v>1023</v>
      </c>
      <c r="AM79" s="79" t="s">
        <v>1060</v>
      </c>
      <c r="AN79" s="79" t="b">
        <v>0</v>
      </c>
      <c r="AO79" s="85" t="s">
        <v>941</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17</v>
      </c>
      <c r="BK79" s="49">
        <v>100</v>
      </c>
      <c r="BL79" s="48">
        <v>17</v>
      </c>
    </row>
    <row r="80" spans="1:64" ht="15">
      <c r="A80" s="64" t="s">
        <v>264</v>
      </c>
      <c r="B80" s="64" t="s">
        <v>284</v>
      </c>
      <c r="C80" s="65" t="s">
        <v>2936</v>
      </c>
      <c r="D80" s="66">
        <v>3</v>
      </c>
      <c r="E80" s="67" t="s">
        <v>132</v>
      </c>
      <c r="F80" s="68">
        <v>32</v>
      </c>
      <c r="G80" s="65"/>
      <c r="H80" s="69"/>
      <c r="I80" s="70"/>
      <c r="J80" s="70"/>
      <c r="K80" s="34" t="s">
        <v>65</v>
      </c>
      <c r="L80" s="77">
        <v>80</v>
      </c>
      <c r="M80" s="77"/>
      <c r="N80" s="72"/>
      <c r="O80" s="79" t="s">
        <v>347</v>
      </c>
      <c r="P80" s="81">
        <v>43558.73446759259</v>
      </c>
      <c r="Q80" s="79" t="s">
        <v>392</v>
      </c>
      <c r="R80" s="79"/>
      <c r="S80" s="79"/>
      <c r="T80" s="79" t="s">
        <v>575</v>
      </c>
      <c r="U80" s="79"/>
      <c r="V80" s="83" t="s">
        <v>708</v>
      </c>
      <c r="W80" s="81">
        <v>43558.73446759259</v>
      </c>
      <c r="X80" s="83" t="s">
        <v>800</v>
      </c>
      <c r="Y80" s="79"/>
      <c r="Z80" s="79"/>
      <c r="AA80" s="85" t="s">
        <v>942</v>
      </c>
      <c r="AB80" s="79"/>
      <c r="AC80" s="79" t="b">
        <v>0</v>
      </c>
      <c r="AD80" s="79">
        <v>0</v>
      </c>
      <c r="AE80" s="85" t="s">
        <v>1023</v>
      </c>
      <c r="AF80" s="79" t="b">
        <v>0</v>
      </c>
      <c r="AG80" s="79" t="s">
        <v>1034</v>
      </c>
      <c r="AH80" s="79"/>
      <c r="AI80" s="85" t="s">
        <v>1023</v>
      </c>
      <c r="AJ80" s="79" t="b">
        <v>0</v>
      </c>
      <c r="AK80" s="79">
        <v>5</v>
      </c>
      <c r="AL80" s="85" t="s">
        <v>1012</v>
      </c>
      <c r="AM80" s="79" t="s">
        <v>1047</v>
      </c>
      <c r="AN80" s="79" t="b">
        <v>0</v>
      </c>
      <c r="AO80" s="85" t="s">
        <v>1012</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4.761904761904762</v>
      </c>
      <c r="BF80" s="48">
        <v>0</v>
      </c>
      <c r="BG80" s="49">
        <v>0</v>
      </c>
      <c r="BH80" s="48">
        <v>0</v>
      </c>
      <c r="BI80" s="49">
        <v>0</v>
      </c>
      <c r="BJ80" s="48">
        <v>20</v>
      </c>
      <c r="BK80" s="49">
        <v>95.23809523809524</v>
      </c>
      <c r="BL80" s="48">
        <v>21</v>
      </c>
    </row>
    <row r="81" spans="1:64" ht="15">
      <c r="A81" s="64" t="s">
        <v>265</v>
      </c>
      <c r="B81" s="64" t="s">
        <v>278</v>
      </c>
      <c r="C81" s="65" t="s">
        <v>2936</v>
      </c>
      <c r="D81" s="66">
        <v>3</v>
      </c>
      <c r="E81" s="67" t="s">
        <v>132</v>
      </c>
      <c r="F81" s="68">
        <v>32</v>
      </c>
      <c r="G81" s="65"/>
      <c r="H81" s="69"/>
      <c r="I81" s="70"/>
      <c r="J81" s="70"/>
      <c r="K81" s="34" t="s">
        <v>65</v>
      </c>
      <c r="L81" s="77">
        <v>81</v>
      </c>
      <c r="M81" s="77"/>
      <c r="N81" s="72"/>
      <c r="O81" s="79" t="s">
        <v>347</v>
      </c>
      <c r="P81" s="81">
        <v>43558.83126157407</v>
      </c>
      <c r="Q81" s="79" t="s">
        <v>402</v>
      </c>
      <c r="R81" s="79"/>
      <c r="S81" s="79"/>
      <c r="T81" s="79" t="s">
        <v>585</v>
      </c>
      <c r="U81" s="79"/>
      <c r="V81" s="83" t="s">
        <v>709</v>
      </c>
      <c r="W81" s="81">
        <v>43558.83126157407</v>
      </c>
      <c r="X81" s="83" t="s">
        <v>801</v>
      </c>
      <c r="Y81" s="79"/>
      <c r="Z81" s="79"/>
      <c r="AA81" s="85" t="s">
        <v>943</v>
      </c>
      <c r="AB81" s="79"/>
      <c r="AC81" s="79" t="b">
        <v>0</v>
      </c>
      <c r="AD81" s="79">
        <v>0</v>
      </c>
      <c r="AE81" s="85" t="s">
        <v>1023</v>
      </c>
      <c r="AF81" s="79" t="b">
        <v>0</v>
      </c>
      <c r="AG81" s="79" t="s">
        <v>1034</v>
      </c>
      <c r="AH81" s="79"/>
      <c r="AI81" s="85" t="s">
        <v>1023</v>
      </c>
      <c r="AJ81" s="79" t="b">
        <v>0</v>
      </c>
      <c r="AK81" s="79">
        <v>2</v>
      </c>
      <c r="AL81" s="85" t="s">
        <v>1001</v>
      </c>
      <c r="AM81" s="79" t="s">
        <v>1042</v>
      </c>
      <c r="AN81" s="79" t="b">
        <v>0</v>
      </c>
      <c r="AO81" s="85" t="s">
        <v>1001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2</v>
      </c>
      <c r="BE81" s="49">
        <v>10.526315789473685</v>
      </c>
      <c r="BF81" s="48">
        <v>0</v>
      </c>
      <c r="BG81" s="49">
        <v>0</v>
      </c>
      <c r="BH81" s="48">
        <v>0</v>
      </c>
      <c r="BI81" s="49">
        <v>0</v>
      </c>
      <c r="BJ81" s="48">
        <v>17</v>
      </c>
      <c r="BK81" s="49">
        <v>89.47368421052632</v>
      </c>
      <c r="BL81" s="48">
        <v>19</v>
      </c>
    </row>
    <row r="82" spans="1:64" ht="15">
      <c r="A82" s="64" t="s">
        <v>266</v>
      </c>
      <c r="B82" s="64" t="s">
        <v>295</v>
      </c>
      <c r="C82" s="65" t="s">
        <v>2936</v>
      </c>
      <c r="D82" s="66">
        <v>3</v>
      </c>
      <c r="E82" s="67" t="s">
        <v>132</v>
      </c>
      <c r="F82" s="68">
        <v>32</v>
      </c>
      <c r="G82" s="65"/>
      <c r="H82" s="69"/>
      <c r="I82" s="70"/>
      <c r="J82" s="70"/>
      <c r="K82" s="34" t="s">
        <v>65</v>
      </c>
      <c r="L82" s="77">
        <v>82</v>
      </c>
      <c r="M82" s="77"/>
      <c r="N82" s="72"/>
      <c r="O82" s="79" t="s">
        <v>347</v>
      </c>
      <c r="P82" s="81">
        <v>43558.8984837963</v>
      </c>
      <c r="Q82" s="79" t="s">
        <v>403</v>
      </c>
      <c r="R82" s="79"/>
      <c r="S82" s="79"/>
      <c r="T82" s="79" t="s">
        <v>556</v>
      </c>
      <c r="U82" s="83" t="s">
        <v>643</v>
      </c>
      <c r="V82" s="83" t="s">
        <v>643</v>
      </c>
      <c r="W82" s="81">
        <v>43558.8984837963</v>
      </c>
      <c r="X82" s="83" t="s">
        <v>802</v>
      </c>
      <c r="Y82" s="79"/>
      <c r="Z82" s="79"/>
      <c r="AA82" s="85" t="s">
        <v>944</v>
      </c>
      <c r="AB82" s="79"/>
      <c r="AC82" s="79" t="b">
        <v>0</v>
      </c>
      <c r="AD82" s="79">
        <v>1</v>
      </c>
      <c r="AE82" s="85" t="s">
        <v>1023</v>
      </c>
      <c r="AF82" s="79" t="b">
        <v>0</v>
      </c>
      <c r="AG82" s="79" t="s">
        <v>1034</v>
      </c>
      <c r="AH82" s="79"/>
      <c r="AI82" s="85" t="s">
        <v>1023</v>
      </c>
      <c r="AJ82" s="79" t="b">
        <v>0</v>
      </c>
      <c r="AK82" s="79">
        <v>0</v>
      </c>
      <c r="AL82" s="85" t="s">
        <v>1023</v>
      </c>
      <c r="AM82" s="79" t="s">
        <v>1043</v>
      </c>
      <c r="AN82" s="79" t="b">
        <v>0</v>
      </c>
      <c r="AO82" s="85" t="s">
        <v>944</v>
      </c>
      <c r="AP82" s="79" t="s">
        <v>176</v>
      </c>
      <c r="AQ82" s="79">
        <v>0</v>
      </c>
      <c r="AR82" s="79">
        <v>0</v>
      </c>
      <c r="AS82" s="79"/>
      <c r="AT82" s="79"/>
      <c r="AU82" s="79"/>
      <c r="AV82" s="79"/>
      <c r="AW82" s="79"/>
      <c r="AX82" s="79"/>
      <c r="AY82" s="79"/>
      <c r="AZ82" s="79"/>
      <c r="BA82">
        <v>1</v>
      </c>
      <c r="BB82" s="78" t="str">
        <f>REPLACE(INDEX(GroupVertices[Group],MATCH(Edges[[#This Row],[Vertex 1]],GroupVertices[Vertex],0)),1,1,"")</f>
        <v>10</v>
      </c>
      <c r="BC82" s="78" t="str">
        <f>REPLACE(INDEX(GroupVertices[Group],MATCH(Edges[[#This Row],[Vertex 2]],GroupVertices[Vertex],0)),1,1,"")</f>
        <v>10</v>
      </c>
      <c r="BD82" s="48">
        <v>2</v>
      </c>
      <c r="BE82" s="49">
        <v>8.333333333333334</v>
      </c>
      <c r="BF82" s="48">
        <v>0</v>
      </c>
      <c r="BG82" s="49">
        <v>0</v>
      </c>
      <c r="BH82" s="48">
        <v>0</v>
      </c>
      <c r="BI82" s="49">
        <v>0</v>
      </c>
      <c r="BJ82" s="48">
        <v>22</v>
      </c>
      <c r="BK82" s="49">
        <v>91.66666666666667</v>
      </c>
      <c r="BL82" s="48">
        <v>24</v>
      </c>
    </row>
    <row r="83" spans="1:64" ht="15">
      <c r="A83" s="64" t="s">
        <v>267</v>
      </c>
      <c r="B83" s="64" t="s">
        <v>284</v>
      </c>
      <c r="C83" s="65" t="s">
        <v>2936</v>
      </c>
      <c r="D83" s="66">
        <v>3</v>
      </c>
      <c r="E83" s="67" t="s">
        <v>132</v>
      </c>
      <c r="F83" s="68">
        <v>32</v>
      </c>
      <c r="G83" s="65"/>
      <c r="H83" s="69"/>
      <c r="I83" s="70"/>
      <c r="J83" s="70"/>
      <c r="K83" s="34" t="s">
        <v>65</v>
      </c>
      <c r="L83" s="77">
        <v>83</v>
      </c>
      <c r="M83" s="77"/>
      <c r="N83" s="72"/>
      <c r="O83" s="79" t="s">
        <v>347</v>
      </c>
      <c r="P83" s="81">
        <v>43558.94466435185</v>
      </c>
      <c r="Q83" s="79" t="s">
        <v>392</v>
      </c>
      <c r="R83" s="79"/>
      <c r="S83" s="79"/>
      <c r="T83" s="79" t="s">
        <v>575</v>
      </c>
      <c r="U83" s="79"/>
      <c r="V83" s="83" t="s">
        <v>710</v>
      </c>
      <c r="W83" s="81">
        <v>43558.94466435185</v>
      </c>
      <c r="X83" s="83" t="s">
        <v>803</v>
      </c>
      <c r="Y83" s="79"/>
      <c r="Z83" s="79"/>
      <c r="AA83" s="85" t="s">
        <v>945</v>
      </c>
      <c r="AB83" s="79"/>
      <c r="AC83" s="79" t="b">
        <v>0</v>
      </c>
      <c r="AD83" s="79">
        <v>0</v>
      </c>
      <c r="AE83" s="85" t="s">
        <v>1023</v>
      </c>
      <c r="AF83" s="79" t="b">
        <v>0</v>
      </c>
      <c r="AG83" s="79" t="s">
        <v>1034</v>
      </c>
      <c r="AH83" s="79"/>
      <c r="AI83" s="85" t="s">
        <v>1023</v>
      </c>
      <c r="AJ83" s="79" t="b">
        <v>0</v>
      </c>
      <c r="AK83" s="79">
        <v>5</v>
      </c>
      <c r="AL83" s="85" t="s">
        <v>1012</v>
      </c>
      <c r="AM83" s="79" t="s">
        <v>1042</v>
      </c>
      <c r="AN83" s="79" t="b">
        <v>0</v>
      </c>
      <c r="AO83" s="85" t="s">
        <v>1012</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4.761904761904762</v>
      </c>
      <c r="BF83" s="48">
        <v>0</v>
      </c>
      <c r="BG83" s="49">
        <v>0</v>
      </c>
      <c r="BH83" s="48">
        <v>0</v>
      </c>
      <c r="BI83" s="49">
        <v>0</v>
      </c>
      <c r="BJ83" s="48">
        <v>20</v>
      </c>
      <c r="BK83" s="49">
        <v>95.23809523809524</v>
      </c>
      <c r="BL83" s="48">
        <v>21</v>
      </c>
    </row>
    <row r="84" spans="1:64" ht="15">
      <c r="A84" s="64" t="s">
        <v>268</v>
      </c>
      <c r="B84" s="64" t="s">
        <v>268</v>
      </c>
      <c r="C84" s="65" t="s">
        <v>2938</v>
      </c>
      <c r="D84" s="66">
        <v>10</v>
      </c>
      <c r="E84" s="67" t="s">
        <v>136</v>
      </c>
      <c r="F84" s="68">
        <v>25.5</v>
      </c>
      <c r="G84" s="65"/>
      <c r="H84" s="69"/>
      <c r="I84" s="70"/>
      <c r="J84" s="70"/>
      <c r="K84" s="34" t="s">
        <v>65</v>
      </c>
      <c r="L84" s="77">
        <v>84</v>
      </c>
      <c r="M84" s="77"/>
      <c r="N84" s="72"/>
      <c r="O84" s="79" t="s">
        <v>176</v>
      </c>
      <c r="P84" s="81">
        <v>43552.543020833335</v>
      </c>
      <c r="Q84" s="79" t="s">
        <v>404</v>
      </c>
      <c r="R84" s="83" t="s">
        <v>493</v>
      </c>
      <c r="S84" s="79" t="s">
        <v>543</v>
      </c>
      <c r="T84" s="79" t="s">
        <v>586</v>
      </c>
      <c r="U84" s="83" t="s">
        <v>644</v>
      </c>
      <c r="V84" s="83" t="s">
        <v>644</v>
      </c>
      <c r="W84" s="81">
        <v>43552.543020833335</v>
      </c>
      <c r="X84" s="83" t="s">
        <v>804</v>
      </c>
      <c r="Y84" s="79"/>
      <c r="Z84" s="79"/>
      <c r="AA84" s="85" t="s">
        <v>946</v>
      </c>
      <c r="AB84" s="79"/>
      <c r="AC84" s="79" t="b">
        <v>0</v>
      </c>
      <c r="AD84" s="79">
        <v>0</v>
      </c>
      <c r="AE84" s="85" t="s">
        <v>1023</v>
      </c>
      <c r="AF84" s="79" t="b">
        <v>0</v>
      </c>
      <c r="AG84" s="79" t="s">
        <v>1034</v>
      </c>
      <c r="AH84" s="79"/>
      <c r="AI84" s="85" t="s">
        <v>1023</v>
      </c>
      <c r="AJ84" s="79" t="b">
        <v>0</v>
      </c>
      <c r="AK84" s="79">
        <v>0</v>
      </c>
      <c r="AL84" s="85" t="s">
        <v>1023</v>
      </c>
      <c r="AM84" s="79" t="s">
        <v>1052</v>
      </c>
      <c r="AN84" s="79" t="b">
        <v>0</v>
      </c>
      <c r="AO84" s="85" t="s">
        <v>946</v>
      </c>
      <c r="AP84" s="79" t="s">
        <v>176</v>
      </c>
      <c r="AQ84" s="79">
        <v>0</v>
      </c>
      <c r="AR84" s="79">
        <v>0</v>
      </c>
      <c r="AS84" s="79"/>
      <c r="AT84" s="79"/>
      <c r="AU84" s="79"/>
      <c r="AV84" s="79"/>
      <c r="AW84" s="79"/>
      <c r="AX84" s="79"/>
      <c r="AY84" s="79"/>
      <c r="AZ84" s="79"/>
      <c r="BA84">
        <v>3</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23</v>
      </c>
      <c r="BK84" s="49">
        <v>100</v>
      </c>
      <c r="BL84" s="48">
        <v>23</v>
      </c>
    </row>
    <row r="85" spans="1:64" ht="15">
      <c r="A85" s="64" t="s">
        <v>268</v>
      </c>
      <c r="B85" s="64" t="s">
        <v>268</v>
      </c>
      <c r="C85" s="65" t="s">
        <v>2938</v>
      </c>
      <c r="D85" s="66">
        <v>10</v>
      </c>
      <c r="E85" s="67" t="s">
        <v>136</v>
      </c>
      <c r="F85" s="68">
        <v>25.5</v>
      </c>
      <c r="G85" s="65"/>
      <c r="H85" s="69"/>
      <c r="I85" s="70"/>
      <c r="J85" s="70"/>
      <c r="K85" s="34" t="s">
        <v>65</v>
      </c>
      <c r="L85" s="77">
        <v>85</v>
      </c>
      <c r="M85" s="77"/>
      <c r="N85" s="72"/>
      <c r="O85" s="79" t="s">
        <v>176</v>
      </c>
      <c r="P85" s="81">
        <v>43557.54311342593</v>
      </c>
      <c r="Q85" s="79" t="s">
        <v>405</v>
      </c>
      <c r="R85" s="83" t="s">
        <v>494</v>
      </c>
      <c r="S85" s="79" t="s">
        <v>543</v>
      </c>
      <c r="T85" s="79" t="s">
        <v>586</v>
      </c>
      <c r="U85" s="83" t="s">
        <v>645</v>
      </c>
      <c r="V85" s="83" t="s">
        <v>645</v>
      </c>
      <c r="W85" s="81">
        <v>43557.54311342593</v>
      </c>
      <c r="X85" s="83" t="s">
        <v>805</v>
      </c>
      <c r="Y85" s="79"/>
      <c r="Z85" s="79"/>
      <c r="AA85" s="85" t="s">
        <v>947</v>
      </c>
      <c r="AB85" s="79"/>
      <c r="AC85" s="79" t="b">
        <v>0</v>
      </c>
      <c r="AD85" s="79">
        <v>0</v>
      </c>
      <c r="AE85" s="85" t="s">
        <v>1023</v>
      </c>
      <c r="AF85" s="79" t="b">
        <v>0</v>
      </c>
      <c r="AG85" s="79" t="s">
        <v>1034</v>
      </c>
      <c r="AH85" s="79"/>
      <c r="AI85" s="85" t="s">
        <v>1023</v>
      </c>
      <c r="AJ85" s="79" t="b">
        <v>0</v>
      </c>
      <c r="AK85" s="79">
        <v>0</v>
      </c>
      <c r="AL85" s="85" t="s">
        <v>1023</v>
      </c>
      <c r="AM85" s="79" t="s">
        <v>1052</v>
      </c>
      <c r="AN85" s="79" t="b">
        <v>0</v>
      </c>
      <c r="AO85" s="85" t="s">
        <v>947</v>
      </c>
      <c r="AP85" s="79" t="s">
        <v>176</v>
      </c>
      <c r="AQ85" s="79">
        <v>0</v>
      </c>
      <c r="AR85" s="79">
        <v>0</v>
      </c>
      <c r="AS85" s="79"/>
      <c r="AT85" s="79"/>
      <c r="AU85" s="79"/>
      <c r="AV85" s="79"/>
      <c r="AW85" s="79"/>
      <c r="AX85" s="79"/>
      <c r="AY85" s="79"/>
      <c r="AZ85" s="79"/>
      <c r="BA85">
        <v>3</v>
      </c>
      <c r="BB85" s="78" t="str">
        <f>REPLACE(INDEX(GroupVertices[Group],MATCH(Edges[[#This Row],[Vertex 1]],GroupVertices[Vertex],0)),1,1,"")</f>
        <v>3</v>
      </c>
      <c r="BC85" s="78" t="str">
        <f>REPLACE(INDEX(GroupVertices[Group],MATCH(Edges[[#This Row],[Vertex 2]],GroupVertices[Vertex],0)),1,1,"")</f>
        <v>3</v>
      </c>
      <c r="BD85" s="48">
        <v>1</v>
      </c>
      <c r="BE85" s="49">
        <v>3.225806451612903</v>
      </c>
      <c r="BF85" s="48">
        <v>0</v>
      </c>
      <c r="BG85" s="49">
        <v>0</v>
      </c>
      <c r="BH85" s="48">
        <v>0</v>
      </c>
      <c r="BI85" s="49">
        <v>0</v>
      </c>
      <c r="BJ85" s="48">
        <v>30</v>
      </c>
      <c r="BK85" s="49">
        <v>96.7741935483871</v>
      </c>
      <c r="BL85" s="48">
        <v>31</v>
      </c>
    </row>
    <row r="86" spans="1:64" ht="15">
      <c r="A86" s="64" t="s">
        <v>268</v>
      </c>
      <c r="B86" s="64" t="s">
        <v>268</v>
      </c>
      <c r="C86" s="65" t="s">
        <v>2938</v>
      </c>
      <c r="D86" s="66">
        <v>10</v>
      </c>
      <c r="E86" s="67" t="s">
        <v>136</v>
      </c>
      <c r="F86" s="68">
        <v>25.5</v>
      </c>
      <c r="G86" s="65"/>
      <c r="H86" s="69"/>
      <c r="I86" s="70"/>
      <c r="J86" s="70"/>
      <c r="K86" s="34" t="s">
        <v>65</v>
      </c>
      <c r="L86" s="77">
        <v>86</v>
      </c>
      <c r="M86" s="77"/>
      <c r="N86" s="72"/>
      <c r="O86" s="79" t="s">
        <v>176</v>
      </c>
      <c r="P86" s="81">
        <v>43559.54289351852</v>
      </c>
      <c r="Q86" s="79" t="s">
        <v>406</v>
      </c>
      <c r="R86" s="83" t="s">
        <v>493</v>
      </c>
      <c r="S86" s="79" t="s">
        <v>543</v>
      </c>
      <c r="T86" s="79" t="s">
        <v>586</v>
      </c>
      <c r="U86" s="83" t="s">
        <v>646</v>
      </c>
      <c r="V86" s="83" t="s">
        <v>646</v>
      </c>
      <c r="W86" s="81">
        <v>43559.54289351852</v>
      </c>
      <c r="X86" s="83" t="s">
        <v>806</v>
      </c>
      <c r="Y86" s="79"/>
      <c r="Z86" s="79"/>
      <c r="AA86" s="85" t="s">
        <v>948</v>
      </c>
      <c r="AB86" s="79"/>
      <c r="AC86" s="79" t="b">
        <v>0</v>
      </c>
      <c r="AD86" s="79">
        <v>0</v>
      </c>
      <c r="AE86" s="85" t="s">
        <v>1023</v>
      </c>
      <c r="AF86" s="79" t="b">
        <v>0</v>
      </c>
      <c r="AG86" s="79" t="s">
        <v>1034</v>
      </c>
      <c r="AH86" s="79"/>
      <c r="AI86" s="85" t="s">
        <v>1023</v>
      </c>
      <c r="AJ86" s="79" t="b">
        <v>0</v>
      </c>
      <c r="AK86" s="79">
        <v>0</v>
      </c>
      <c r="AL86" s="85" t="s">
        <v>1023</v>
      </c>
      <c r="AM86" s="79" t="s">
        <v>1052</v>
      </c>
      <c r="AN86" s="79" t="b">
        <v>0</v>
      </c>
      <c r="AO86" s="85" t="s">
        <v>948</v>
      </c>
      <c r="AP86" s="79" t="s">
        <v>176</v>
      </c>
      <c r="AQ86" s="79">
        <v>0</v>
      </c>
      <c r="AR86" s="79">
        <v>0</v>
      </c>
      <c r="AS86" s="79"/>
      <c r="AT86" s="79"/>
      <c r="AU86" s="79"/>
      <c r="AV86" s="79"/>
      <c r="AW86" s="79"/>
      <c r="AX86" s="79"/>
      <c r="AY86" s="79"/>
      <c r="AZ86" s="79"/>
      <c r="BA86">
        <v>3</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23</v>
      </c>
      <c r="BK86" s="49">
        <v>100</v>
      </c>
      <c r="BL86" s="48">
        <v>23</v>
      </c>
    </row>
    <row r="87" spans="1:64" ht="15">
      <c r="A87" s="64" t="s">
        <v>269</v>
      </c>
      <c r="B87" s="64" t="s">
        <v>269</v>
      </c>
      <c r="C87" s="65" t="s">
        <v>2938</v>
      </c>
      <c r="D87" s="66">
        <v>10</v>
      </c>
      <c r="E87" s="67" t="s">
        <v>136</v>
      </c>
      <c r="F87" s="68">
        <v>25.5</v>
      </c>
      <c r="G87" s="65"/>
      <c r="H87" s="69"/>
      <c r="I87" s="70"/>
      <c r="J87" s="70"/>
      <c r="K87" s="34" t="s">
        <v>65</v>
      </c>
      <c r="L87" s="77">
        <v>87</v>
      </c>
      <c r="M87" s="77"/>
      <c r="N87" s="72"/>
      <c r="O87" s="79" t="s">
        <v>176</v>
      </c>
      <c r="P87" s="81">
        <v>43552.58461805555</v>
      </c>
      <c r="Q87" s="79" t="s">
        <v>407</v>
      </c>
      <c r="R87" s="83" t="s">
        <v>493</v>
      </c>
      <c r="S87" s="79" t="s">
        <v>543</v>
      </c>
      <c r="T87" s="79" t="s">
        <v>586</v>
      </c>
      <c r="U87" s="83" t="s">
        <v>647</v>
      </c>
      <c r="V87" s="83" t="s">
        <v>647</v>
      </c>
      <c r="W87" s="81">
        <v>43552.58461805555</v>
      </c>
      <c r="X87" s="83" t="s">
        <v>807</v>
      </c>
      <c r="Y87" s="79"/>
      <c r="Z87" s="79"/>
      <c r="AA87" s="85" t="s">
        <v>949</v>
      </c>
      <c r="AB87" s="79"/>
      <c r="AC87" s="79" t="b">
        <v>0</v>
      </c>
      <c r="AD87" s="79">
        <v>0</v>
      </c>
      <c r="AE87" s="85" t="s">
        <v>1023</v>
      </c>
      <c r="AF87" s="79" t="b">
        <v>0</v>
      </c>
      <c r="AG87" s="79" t="s">
        <v>1034</v>
      </c>
      <c r="AH87" s="79"/>
      <c r="AI87" s="85" t="s">
        <v>1023</v>
      </c>
      <c r="AJ87" s="79" t="b">
        <v>0</v>
      </c>
      <c r="AK87" s="79">
        <v>0</v>
      </c>
      <c r="AL87" s="85" t="s">
        <v>1023</v>
      </c>
      <c r="AM87" s="79" t="s">
        <v>1052</v>
      </c>
      <c r="AN87" s="79" t="b">
        <v>0</v>
      </c>
      <c r="AO87" s="85" t="s">
        <v>949</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23</v>
      </c>
      <c r="BK87" s="49">
        <v>100</v>
      </c>
      <c r="BL87" s="48">
        <v>23</v>
      </c>
    </row>
    <row r="88" spans="1:64" ht="15">
      <c r="A88" s="64" t="s">
        <v>269</v>
      </c>
      <c r="B88" s="64" t="s">
        <v>269</v>
      </c>
      <c r="C88" s="65" t="s">
        <v>2938</v>
      </c>
      <c r="D88" s="66">
        <v>10</v>
      </c>
      <c r="E88" s="67" t="s">
        <v>136</v>
      </c>
      <c r="F88" s="68">
        <v>25.5</v>
      </c>
      <c r="G88" s="65"/>
      <c r="H88" s="69"/>
      <c r="I88" s="70"/>
      <c r="J88" s="70"/>
      <c r="K88" s="34" t="s">
        <v>65</v>
      </c>
      <c r="L88" s="77">
        <v>88</v>
      </c>
      <c r="M88" s="77"/>
      <c r="N88" s="72"/>
      <c r="O88" s="79" t="s">
        <v>176</v>
      </c>
      <c r="P88" s="81">
        <v>43557.584652777776</v>
      </c>
      <c r="Q88" s="79" t="s">
        <v>408</v>
      </c>
      <c r="R88" s="83" t="s">
        <v>494</v>
      </c>
      <c r="S88" s="79" t="s">
        <v>543</v>
      </c>
      <c r="T88" s="79" t="s">
        <v>586</v>
      </c>
      <c r="U88" s="83" t="s">
        <v>648</v>
      </c>
      <c r="V88" s="83" t="s">
        <v>648</v>
      </c>
      <c r="W88" s="81">
        <v>43557.584652777776</v>
      </c>
      <c r="X88" s="83" t="s">
        <v>808</v>
      </c>
      <c r="Y88" s="79"/>
      <c r="Z88" s="79"/>
      <c r="AA88" s="85" t="s">
        <v>950</v>
      </c>
      <c r="AB88" s="79"/>
      <c r="AC88" s="79" t="b">
        <v>0</v>
      </c>
      <c r="AD88" s="79">
        <v>0</v>
      </c>
      <c r="AE88" s="85" t="s">
        <v>1023</v>
      </c>
      <c r="AF88" s="79" t="b">
        <v>0</v>
      </c>
      <c r="AG88" s="79" t="s">
        <v>1034</v>
      </c>
      <c r="AH88" s="79"/>
      <c r="AI88" s="85" t="s">
        <v>1023</v>
      </c>
      <c r="AJ88" s="79" t="b">
        <v>0</v>
      </c>
      <c r="AK88" s="79">
        <v>0</v>
      </c>
      <c r="AL88" s="85" t="s">
        <v>1023</v>
      </c>
      <c r="AM88" s="79" t="s">
        <v>1052</v>
      </c>
      <c r="AN88" s="79" t="b">
        <v>0</v>
      </c>
      <c r="AO88" s="85" t="s">
        <v>950</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v>1</v>
      </c>
      <c r="BE88" s="49">
        <v>3.225806451612903</v>
      </c>
      <c r="BF88" s="48">
        <v>0</v>
      </c>
      <c r="BG88" s="49">
        <v>0</v>
      </c>
      <c r="BH88" s="48">
        <v>0</v>
      </c>
      <c r="BI88" s="49">
        <v>0</v>
      </c>
      <c r="BJ88" s="48">
        <v>30</v>
      </c>
      <c r="BK88" s="49">
        <v>96.7741935483871</v>
      </c>
      <c r="BL88" s="48">
        <v>31</v>
      </c>
    </row>
    <row r="89" spans="1:64" ht="15">
      <c r="A89" s="64" t="s">
        <v>269</v>
      </c>
      <c r="B89" s="64" t="s">
        <v>269</v>
      </c>
      <c r="C89" s="65" t="s">
        <v>2938</v>
      </c>
      <c r="D89" s="66">
        <v>10</v>
      </c>
      <c r="E89" s="67" t="s">
        <v>136</v>
      </c>
      <c r="F89" s="68">
        <v>25.5</v>
      </c>
      <c r="G89" s="65"/>
      <c r="H89" s="69"/>
      <c r="I89" s="70"/>
      <c r="J89" s="70"/>
      <c r="K89" s="34" t="s">
        <v>65</v>
      </c>
      <c r="L89" s="77">
        <v>89</v>
      </c>
      <c r="M89" s="77"/>
      <c r="N89" s="72"/>
      <c r="O89" s="79" t="s">
        <v>176</v>
      </c>
      <c r="P89" s="81">
        <v>43559.58489583333</v>
      </c>
      <c r="Q89" s="79" t="s">
        <v>409</v>
      </c>
      <c r="R89" s="83" t="s">
        <v>493</v>
      </c>
      <c r="S89" s="79" t="s">
        <v>543</v>
      </c>
      <c r="T89" s="79" t="s">
        <v>586</v>
      </c>
      <c r="U89" s="83" t="s">
        <v>649</v>
      </c>
      <c r="V89" s="83" t="s">
        <v>649</v>
      </c>
      <c r="W89" s="81">
        <v>43559.58489583333</v>
      </c>
      <c r="X89" s="83" t="s">
        <v>809</v>
      </c>
      <c r="Y89" s="79"/>
      <c r="Z89" s="79"/>
      <c r="AA89" s="85" t="s">
        <v>951</v>
      </c>
      <c r="AB89" s="79"/>
      <c r="AC89" s="79" t="b">
        <v>0</v>
      </c>
      <c r="AD89" s="79">
        <v>0</v>
      </c>
      <c r="AE89" s="85" t="s">
        <v>1023</v>
      </c>
      <c r="AF89" s="79" t="b">
        <v>0</v>
      </c>
      <c r="AG89" s="79" t="s">
        <v>1034</v>
      </c>
      <c r="AH89" s="79"/>
      <c r="AI89" s="85" t="s">
        <v>1023</v>
      </c>
      <c r="AJ89" s="79" t="b">
        <v>0</v>
      </c>
      <c r="AK89" s="79">
        <v>0</v>
      </c>
      <c r="AL89" s="85" t="s">
        <v>1023</v>
      </c>
      <c r="AM89" s="79" t="s">
        <v>1052</v>
      </c>
      <c r="AN89" s="79" t="b">
        <v>0</v>
      </c>
      <c r="AO89" s="85" t="s">
        <v>951</v>
      </c>
      <c r="AP89" s="79" t="s">
        <v>176</v>
      </c>
      <c r="AQ89" s="79">
        <v>0</v>
      </c>
      <c r="AR89" s="79">
        <v>0</v>
      </c>
      <c r="AS89" s="79"/>
      <c r="AT89" s="79"/>
      <c r="AU89" s="79"/>
      <c r="AV89" s="79"/>
      <c r="AW89" s="79"/>
      <c r="AX89" s="79"/>
      <c r="AY89" s="79"/>
      <c r="AZ89" s="79"/>
      <c r="BA89">
        <v>3</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23</v>
      </c>
      <c r="BK89" s="49">
        <v>100</v>
      </c>
      <c r="BL89" s="48">
        <v>23</v>
      </c>
    </row>
    <row r="90" spans="1:64" ht="15">
      <c r="A90" s="64" t="s">
        <v>270</v>
      </c>
      <c r="B90" s="64" t="s">
        <v>278</v>
      </c>
      <c r="C90" s="65" t="s">
        <v>2937</v>
      </c>
      <c r="D90" s="66">
        <v>6.5</v>
      </c>
      <c r="E90" s="67" t="s">
        <v>136</v>
      </c>
      <c r="F90" s="68">
        <v>28.75</v>
      </c>
      <c r="G90" s="65"/>
      <c r="H90" s="69"/>
      <c r="I90" s="70"/>
      <c r="J90" s="70"/>
      <c r="K90" s="34" t="s">
        <v>65</v>
      </c>
      <c r="L90" s="77">
        <v>90</v>
      </c>
      <c r="M90" s="77"/>
      <c r="N90" s="72"/>
      <c r="O90" s="79" t="s">
        <v>347</v>
      </c>
      <c r="P90" s="81">
        <v>43553.217824074076</v>
      </c>
      <c r="Q90" s="79" t="s">
        <v>360</v>
      </c>
      <c r="R90" s="79"/>
      <c r="S90" s="79"/>
      <c r="T90" s="79" t="s">
        <v>556</v>
      </c>
      <c r="U90" s="79"/>
      <c r="V90" s="83" t="s">
        <v>711</v>
      </c>
      <c r="W90" s="81">
        <v>43553.217824074076</v>
      </c>
      <c r="X90" s="83" t="s">
        <v>810</v>
      </c>
      <c r="Y90" s="79"/>
      <c r="Z90" s="79"/>
      <c r="AA90" s="85" t="s">
        <v>952</v>
      </c>
      <c r="AB90" s="79"/>
      <c r="AC90" s="79" t="b">
        <v>0</v>
      </c>
      <c r="AD90" s="79">
        <v>0</v>
      </c>
      <c r="AE90" s="85" t="s">
        <v>1023</v>
      </c>
      <c r="AF90" s="79" t="b">
        <v>0</v>
      </c>
      <c r="AG90" s="79" t="s">
        <v>1034</v>
      </c>
      <c r="AH90" s="79"/>
      <c r="AI90" s="85" t="s">
        <v>1023</v>
      </c>
      <c r="AJ90" s="79" t="b">
        <v>0</v>
      </c>
      <c r="AK90" s="79">
        <v>9</v>
      </c>
      <c r="AL90" s="85" t="s">
        <v>999</v>
      </c>
      <c r="AM90" s="79" t="s">
        <v>1047</v>
      </c>
      <c r="AN90" s="79" t="b">
        <v>0</v>
      </c>
      <c r="AO90" s="85" t="s">
        <v>999</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2</v>
      </c>
      <c r="BE90" s="49">
        <v>12.5</v>
      </c>
      <c r="BF90" s="48">
        <v>0</v>
      </c>
      <c r="BG90" s="49">
        <v>0</v>
      </c>
      <c r="BH90" s="48">
        <v>0</v>
      </c>
      <c r="BI90" s="49">
        <v>0</v>
      </c>
      <c r="BJ90" s="48">
        <v>14</v>
      </c>
      <c r="BK90" s="49">
        <v>87.5</v>
      </c>
      <c r="BL90" s="48">
        <v>16</v>
      </c>
    </row>
    <row r="91" spans="1:64" ht="15">
      <c r="A91" s="64" t="s">
        <v>270</v>
      </c>
      <c r="B91" s="64" t="s">
        <v>278</v>
      </c>
      <c r="C91" s="65" t="s">
        <v>2937</v>
      </c>
      <c r="D91" s="66">
        <v>6.5</v>
      </c>
      <c r="E91" s="67" t="s">
        <v>136</v>
      </c>
      <c r="F91" s="68">
        <v>28.75</v>
      </c>
      <c r="G91" s="65"/>
      <c r="H91" s="69"/>
      <c r="I91" s="70"/>
      <c r="J91" s="70"/>
      <c r="K91" s="34" t="s">
        <v>65</v>
      </c>
      <c r="L91" s="77">
        <v>91</v>
      </c>
      <c r="M91" s="77"/>
      <c r="N91" s="72"/>
      <c r="O91" s="79" t="s">
        <v>347</v>
      </c>
      <c r="P91" s="81">
        <v>43559.6674537037</v>
      </c>
      <c r="Q91" s="79" t="s">
        <v>410</v>
      </c>
      <c r="R91" s="79"/>
      <c r="S91" s="79"/>
      <c r="T91" s="79" t="s">
        <v>556</v>
      </c>
      <c r="U91" s="83" t="s">
        <v>650</v>
      </c>
      <c r="V91" s="83" t="s">
        <v>650</v>
      </c>
      <c r="W91" s="81">
        <v>43559.6674537037</v>
      </c>
      <c r="X91" s="83" t="s">
        <v>811</v>
      </c>
      <c r="Y91" s="79"/>
      <c r="Z91" s="79"/>
      <c r="AA91" s="85" t="s">
        <v>953</v>
      </c>
      <c r="AB91" s="79"/>
      <c r="AC91" s="79" t="b">
        <v>0</v>
      </c>
      <c r="AD91" s="79">
        <v>1</v>
      </c>
      <c r="AE91" s="85" t="s">
        <v>1023</v>
      </c>
      <c r="AF91" s="79" t="b">
        <v>0</v>
      </c>
      <c r="AG91" s="79" t="s">
        <v>1034</v>
      </c>
      <c r="AH91" s="79"/>
      <c r="AI91" s="85" t="s">
        <v>1023</v>
      </c>
      <c r="AJ91" s="79" t="b">
        <v>0</v>
      </c>
      <c r="AK91" s="79">
        <v>0</v>
      </c>
      <c r="AL91" s="85" t="s">
        <v>1023</v>
      </c>
      <c r="AM91" s="79" t="s">
        <v>1047</v>
      </c>
      <c r="AN91" s="79" t="b">
        <v>0</v>
      </c>
      <c r="AO91" s="85" t="s">
        <v>953</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v>1</v>
      </c>
      <c r="BE91" s="49">
        <v>7.6923076923076925</v>
      </c>
      <c r="BF91" s="48">
        <v>0</v>
      </c>
      <c r="BG91" s="49">
        <v>0</v>
      </c>
      <c r="BH91" s="48">
        <v>0</v>
      </c>
      <c r="BI91" s="49">
        <v>0</v>
      </c>
      <c r="BJ91" s="48">
        <v>12</v>
      </c>
      <c r="BK91" s="49">
        <v>92.3076923076923</v>
      </c>
      <c r="BL91" s="48">
        <v>13</v>
      </c>
    </row>
    <row r="92" spans="1:64" ht="15">
      <c r="A92" s="64" t="s">
        <v>271</v>
      </c>
      <c r="B92" s="64" t="s">
        <v>272</v>
      </c>
      <c r="C92" s="65" t="s">
        <v>2936</v>
      </c>
      <c r="D92" s="66">
        <v>3</v>
      </c>
      <c r="E92" s="67" t="s">
        <v>132</v>
      </c>
      <c r="F92" s="68">
        <v>32</v>
      </c>
      <c r="G92" s="65"/>
      <c r="H92" s="69"/>
      <c r="I92" s="70"/>
      <c r="J92" s="70"/>
      <c r="K92" s="34" t="s">
        <v>66</v>
      </c>
      <c r="L92" s="77">
        <v>92</v>
      </c>
      <c r="M92" s="77"/>
      <c r="N92" s="72"/>
      <c r="O92" s="79" t="s">
        <v>347</v>
      </c>
      <c r="P92" s="81">
        <v>43556.705347222225</v>
      </c>
      <c r="Q92" s="79" t="s">
        <v>411</v>
      </c>
      <c r="R92" s="83" t="s">
        <v>495</v>
      </c>
      <c r="S92" s="79" t="s">
        <v>532</v>
      </c>
      <c r="T92" s="79" t="s">
        <v>587</v>
      </c>
      <c r="U92" s="79"/>
      <c r="V92" s="83" t="s">
        <v>712</v>
      </c>
      <c r="W92" s="81">
        <v>43556.705347222225</v>
      </c>
      <c r="X92" s="83" t="s">
        <v>812</v>
      </c>
      <c r="Y92" s="79"/>
      <c r="Z92" s="79"/>
      <c r="AA92" s="85" t="s">
        <v>954</v>
      </c>
      <c r="AB92" s="79"/>
      <c r="AC92" s="79" t="b">
        <v>0</v>
      </c>
      <c r="AD92" s="79">
        <v>10</v>
      </c>
      <c r="AE92" s="85" t="s">
        <v>1023</v>
      </c>
      <c r="AF92" s="79" t="b">
        <v>1</v>
      </c>
      <c r="AG92" s="79" t="s">
        <v>1034</v>
      </c>
      <c r="AH92" s="79"/>
      <c r="AI92" s="85" t="s">
        <v>1038</v>
      </c>
      <c r="AJ92" s="79" t="b">
        <v>0</v>
      </c>
      <c r="AK92" s="79">
        <v>2</v>
      </c>
      <c r="AL92" s="85" t="s">
        <v>1023</v>
      </c>
      <c r="AM92" s="79" t="s">
        <v>1047</v>
      </c>
      <c r="AN92" s="79" t="b">
        <v>0</v>
      </c>
      <c r="AO92" s="85" t="s">
        <v>954</v>
      </c>
      <c r="AP92" s="79" t="s">
        <v>176</v>
      </c>
      <c r="AQ92" s="79">
        <v>0</v>
      </c>
      <c r="AR92" s="79">
        <v>0</v>
      </c>
      <c r="AS92" s="79" t="s">
        <v>1062</v>
      </c>
      <c r="AT92" s="79" t="s">
        <v>1067</v>
      </c>
      <c r="AU92" s="79" t="s">
        <v>1068</v>
      </c>
      <c r="AV92" s="79" t="s">
        <v>1069</v>
      </c>
      <c r="AW92" s="79" t="s">
        <v>1074</v>
      </c>
      <c r="AX92" s="79" t="s">
        <v>1079</v>
      </c>
      <c r="AY92" s="79" t="s">
        <v>1084</v>
      </c>
      <c r="AZ92" s="83" t="s">
        <v>1086</v>
      </c>
      <c r="BA92">
        <v>1</v>
      </c>
      <c r="BB92" s="78" t="str">
        <f>REPLACE(INDEX(GroupVertices[Group],MATCH(Edges[[#This Row],[Vertex 1]],GroupVertices[Vertex],0)),1,1,"")</f>
        <v>1</v>
      </c>
      <c r="BC92" s="78" t="str">
        <f>REPLACE(INDEX(GroupVertices[Group],MATCH(Edges[[#This Row],[Vertex 2]],GroupVertices[Vertex],0)),1,1,"")</f>
        <v>1</v>
      </c>
      <c r="BD92" s="48">
        <v>1</v>
      </c>
      <c r="BE92" s="49">
        <v>5.2631578947368425</v>
      </c>
      <c r="BF92" s="48">
        <v>0</v>
      </c>
      <c r="BG92" s="49">
        <v>0</v>
      </c>
      <c r="BH92" s="48">
        <v>0</v>
      </c>
      <c r="BI92" s="49">
        <v>0</v>
      </c>
      <c r="BJ92" s="48">
        <v>18</v>
      </c>
      <c r="BK92" s="49">
        <v>94.73684210526316</v>
      </c>
      <c r="BL92" s="48">
        <v>19</v>
      </c>
    </row>
    <row r="93" spans="1:64" ht="15">
      <c r="A93" s="64" t="s">
        <v>272</v>
      </c>
      <c r="B93" s="64" t="s">
        <v>271</v>
      </c>
      <c r="C93" s="65" t="s">
        <v>2936</v>
      </c>
      <c r="D93" s="66">
        <v>3</v>
      </c>
      <c r="E93" s="67" t="s">
        <v>132</v>
      </c>
      <c r="F93" s="68">
        <v>32</v>
      </c>
      <c r="G93" s="65"/>
      <c r="H93" s="69"/>
      <c r="I93" s="70"/>
      <c r="J93" s="70"/>
      <c r="K93" s="34" t="s">
        <v>66</v>
      </c>
      <c r="L93" s="77">
        <v>93</v>
      </c>
      <c r="M93" s="77"/>
      <c r="N93" s="72"/>
      <c r="O93" s="79" t="s">
        <v>347</v>
      </c>
      <c r="P93" s="81">
        <v>43558.86929398148</v>
      </c>
      <c r="Q93" s="79" t="s">
        <v>412</v>
      </c>
      <c r="R93" s="79"/>
      <c r="S93" s="79"/>
      <c r="T93" s="79"/>
      <c r="U93" s="79"/>
      <c r="V93" s="83" t="s">
        <v>713</v>
      </c>
      <c r="W93" s="81">
        <v>43558.86929398148</v>
      </c>
      <c r="X93" s="83" t="s">
        <v>813</v>
      </c>
      <c r="Y93" s="79"/>
      <c r="Z93" s="79"/>
      <c r="AA93" s="85" t="s">
        <v>955</v>
      </c>
      <c r="AB93" s="79"/>
      <c r="AC93" s="79" t="b">
        <v>0</v>
      </c>
      <c r="AD93" s="79">
        <v>0</v>
      </c>
      <c r="AE93" s="85" t="s">
        <v>1023</v>
      </c>
      <c r="AF93" s="79" t="b">
        <v>1</v>
      </c>
      <c r="AG93" s="79" t="s">
        <v>1034</v>
      </c>
      <c r="AH93" s="79"/>
      <c r="AI93" s="85" t="s">
        <v>1038</v>
      </c>
      <c r="AJ93" s="79" t="b">
        <v>0</v>
      </c>
      <c r="AK93" s="79">
        <v>2</v>
      </c>
      <c r="AL93" s="85" t="s">
        <v>954</v>
      </c>
      <c r="AM93" s="79" t="s">
        <v>1043</v>
      </c>
      <c r="AN93" s="79" t="b">
        <v>0</v>
      </c>
      <c r="AO93" s="85" t="s">
        <v>954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5.2631578947368425</v>
      </c>
      <c r="BF93" s="48">
        <v>0</v>
      </c>
      <c r="BG93" s="49">
        <v>0</v>
      </c>
      <c r="BH93" s="48">
        <v>0</v>
      </c>
      <c r="BI93" s="49">
        <v>0</v>
      </c>
      <c r="BJ93" s="48">
        <v>18</v>
      </c>
      <c r="BK93" s="49">
        <v>94.73684210526316</v>
      </c>
      <c r="BL93" s="48">
        <v>19</v>
      </c>
    </row>
    <row r="94" spans="1:64" ht="15">
      <c r="A94" s="64" t="s">
        <v>273</v>
      </c>
      <c r="B94" s="64" t="s">
        <v>272</v>
      </c>
      <c r="C94" s="65" t="s">
        <v>2936</v>
      </c>
      <c r="D94" s="66">
        <v>3</v>
      </c>
      <c r="E94" s="67" t="s">
        <v>132</v>
      </c>
      <c r="F94" s="68">
        <v>32</v>
      </c>
      <c r="G94" s="65"/>
      <c r="H94" s="69"/>
      <c r="I94" s="70"/>
      <c r="J94" s="70"/>
      <c r="K94" s="34" t="s">
        <v>65</v>
      </c>
      <c r="L94" s="77">
        <v>94</v>
      </c>
      <c r="M94" s="77"/>
      <c r="N94" s="72"/>
      <c r="O94" s="79" t="s">
        <v>347</v>
      </c>
      <c r="P94" s="81">
        <v>43559.84170138889</v>
      </c>
      <c r="Q94" s="79" t="s">
        <v>412</v>
      </c>
      <c r="R94" s="79"/>
      <c r="S94" s="79"/>
      <c r="T94" s="79"/>
      <c r="U94" s="79"/>
      <c r="V94" s="83" t="s">
        <v>714</v>
      </c>
      <c r="W94" s="81">
        <v>43559.84170138889</v>
      </c>
      <c r="X94" s="83" t="s">
        <v>814</v>
      </c>
      <c r="Y94" s="79"/>
      <c r="Z94" s="79"/>
      <c r="AA94" s="85" t="s">
        <v>956</v>
      </c>
      <c r="AB94" s="79"/>
      <c r="AC94" s="79" t="b">
        <v>0</v>
      </c>
      <c r="AD94" s="79">
        <v>0</v>
      </c>
      <c r="AE94" s="85" t="s">
        <v>1023</v>
      </c>
      <c r="AF94" s="79" t="b">
        <v>1</v>
      </c>
      <c r="AG94" s="79" t="s">
        <v>1034</v>
      </c>
      <c r="AH94" s="79"/>
      <c r="AI94" s="85" t="s">
        <v>1038</v>
      </c>
      <c r="AJ94" s="79" t="b">
        <v>0</v>
      </c>
      <c r="AK94" s="79">
        <v>2</v>
      </c>
      <c r="AL94" s="85" t="s">
        <v>954</v>
      </c>
      <c r="AM94" s="79" t="s">
        <v>1042</v>
      </c>
      <c r="AN94" s="79" t="b">
        <v>0</v>
      </c>
      <c r="AO94" s="85" t="s">
        <v>954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274</v>
      </c>
      <c r="B95" s="64" t="s">
        <v>275</v>
      </c>
      <c r="C95" s="65" t="s">
        <v>2936</v>
      </c>
      <c r="D95" s="66">
        <v>3</v>
      </c>
      <c r="E95" s="67" t="s">
        <v>132</v>
      </c>
      <c r="F95" s="68">
        <v>32</v>
      </c>
      <c r="G95" s="65"/>
      <c r="H95" s="69"/>
      <c r="I95" s="70"/>
      <c r="J95" s="70"/>
      <c r="K95" s="34" t="s">
        <v>66</v>
      </c>
      <c r="L95" s="77">
        <v>95</v>
      </c>
      <c r="M95" s="77"/>
      <c r="N95" s="72"/>
      <c r="O95" s="79" t="s">
        <v>347</v>
      </c>
      <c r="P95" s="81">
        <v>43558.801828703705</v>
      </c>
      <c r="Q95" s="79" t="s">
        <v>413</v>
      </c>
      <c r="R95" s="83" t="s">
        <v>496</v>
      </c>
      <c r="S95" s="79" t="s">
        <v>544</v>
      </c>
      <c r="T95" s="79" t="s">
        <v>588</v>
      </c>
      <c r="U95" s="79"/>
      <c r="V95" s="83" t="s">
        <v>715</v>
      </c>
      <c r="W95" s="81">
        <v>43558.801828703705</v>
      </c>
      <c r="X95" s="83" t="s">
        <v>815</v>
      </c>
      <c r="Y95" s="79"/>
      <c r="Z95" s="79"/>
      <c r="AA95" s="85" t="s">
        <v>957</v>
      </c>
      <c r="AB95" s="79"/>
      <c r="AC95" s="79" t="b">
        <v>0</v>
      </c>
      <c r="AD95" s="79">
        <v>0</v>
      </c>
      <c r="AE95" s="85" t="s">
        <v>1023</v>
      </c>
      <c r="AF95" s="79" t="b">
        <v>0</v>
      </c>
      <c r="AG95" s="79" t="s">
        <v>1034</v>
      </c>
      <c r="AH95" s="79"/>
      <c r="AI95" s="85" t="s">
        <v>1023</v>
      </c>
      <c r="AJ95" s="79" t="b">
        <v>0</v>
      </c>
      <c r="AK95" s="79">
        <v>1</v>
      </c>
      <c r="AL95" s="85" t="s">
        <v>958</v>
      </c>
      <c r="AM95" s="79" t="s">
        <v>1043</v>
      </c>
      <c r="AN95" s="79" t="b">
        <v>0</v>
      </c>
      <c r="AO95" s="85" t="s">
        <v>958</v>
      </c>
      <c r="AP95" s="79" t="s">
        <v>176</v>
      </c>
      <c r="AQ95" s="79">
        <v>0</v>
      </c>
      <c r="AR95" s="79">
        <v>0</v>
      </c>
      <c r="AS95" s="79"/>
      <c r="AT95" s="79"/>
      <c r="AU95" s="79"/>
      <c r="AV95" s="79"/>
      <c r="AW95" s="79"/>
      <c r="AX95" s="79"/>
      <c r="AY95" s="79"/>
      <c r="AZ95" s="79"/>
      <c r="BA95">
        <v>1</v>
      </c>
      <c r="BB95" s="78" t="str">
        <f>REPLACE(INDEX(GroupVertices[Group],MATCH(Edges[[#This Row],[Vertex 1]],GroupVertices[Vertex],0)),1,1,"")</f>
        <v>7</v>
      </c>
      <c r="BC95" s="78" t="str">
        <f>REPLACE(INDEX(GroupVertices[Group],MATCH(Edges[[#This Row],[Vertex 2]],GroupVertices[Vertex],0)),1,1,"")</f>
        <v>7</v>
      </c>
      <c r="BD95" s="48">
        <v>1</v>
      </c>
      <c r="BE95" s="49">
        <v>9.090909090909092</v>
      </c>
      <c r="BF95" s="48">
        <v>0</v>
      </c>
      <c r="BG95" s="49">
        <v>0</v>
      </c>
      <c r="BH95" s="48">
        <v>0</v>
      </c>
      <c r="BI95" s="49">
        <v>0</v>
      </c>
      <c r="BJ95" s="48">
        <v>10</v>
      </c>
      <c r="BK95" s="49">
        <v>90.9090909090909</v>
      </c>
      <c r="BL95" s="48">
        <v>11</v>
      </c>
    </row>
    <row r="96" spans="1:64" ht="15">
      <c r="A96" s="64" t="s">
        <v>275</v>
      </c>
      <c r="B96" s="64" t="s">
        <v>274</v>
      </c>
      <c r="C96" s="65" t="s">
        <v>2936</v>
      </c>
      <c r="D96" s="66">
        <v>3</v>
      </c>
      <c r="E96" s="67" t="s">
        <v>132</v>
      </c>
      <c r="F96" s="68">
        <v>32</v>
      </c>
      <c r="G96" s="65"/>
      <c r="H96" s="69"/>
      <c r="I96" s="70"/>
      <c r="J96" s="70"/>
      <c r="K96" s="34" t="s">
        <v>66</v>
      </c>
      <c r="L96" s="77">
        <v>96</v>
      </c>
      <c r="M96" s="77"/>
      <c r="N96" s="72"/>
      <c r="O96" s="79" t="s">
        <v>347</v>
      </c>
      <c r="P96" s="81">
        <v>43558.77893518518</v>
      </c>
      <c r="Q96" s="79" t="s">
        <v>414</v>
      </c>
      <c r="R96" s="83" t="s">
        <v>496</v>
      </c>
      <c r="S96" s="79" t="s">
        <v>544</v>
      </c>
      <c r="T96" s="79" t="s">
        <v>589</v>
      </c>
      <c r="U96" s="79"/>
      <c r="V96" s="83" t="s">
        <v>716</v>
      </c>
      <c r="W96" s="81">
        <v>43558.77893518518</v>
      </c>
      <c r="X96" s="83" t="s">
        <v>816</v>
      </c>
      <c r="Y96" s="79"/>
      <c r="Z96" s="79"/>
      <c r="AA96" s="85" t="s">
        <v>958</v>
      </c>
      <c r="AB96" s="79"/>
      <c r="AC96" s="79" t="b">
        <v>0</v>
      </c>
      <c r="AD96" s="79">
        <v>2</v>
      </c>
      <c r="AE96" s="85" t="s">
        <v>1023</v>
      </c>
      <c r="AF96" s="79" t="b">
        <v>0</v>
      </c>
      <c r="AG96" s="79" t="s">
        <v>1034</v>
      </c>
      <c r="AH96" s="79"/>
      <c r="AI96" s="85" t="s">
        <v>1023</v>
      </c>
      <c r="AJ96" s="79" t="b">
        <v>0</v>
      </c>
      <c r="AK96" s="79">
        <v>1</v>
      </c>
      <c r="AL96" s="85" t="s">
        <v>1023</v>
      </c>
      <c r="AM96" s="79" t="s">
        <v>1048</v>
      </c>
      <c r="AN96" s="79" t="b">
        <v>0</v>
      </c>
      <c r="AO96" s="85" t="s">
        <v>958</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1</v>
      </c>
      <c r="BE96" s="49">
        <v>9.090909090909092</v>
      </c>
      <c r="BF96" s="48">
        <v>0</v>
      </c>
      <c r="BG96" s="49">
        <v>0</v>
      </c>
      <c r="BH96" s="48">
        <v>0</v>
      </c>
      <c r="BI96" s="49">
        <v>0</v>
      </c>
      <c r="BJ96" s="48">
        <v>10</v>
      </c>
      <c r="BK96" s="49">
        <v>90.9090909090909</v>
      </c>
      <c r="BL96" s="48">
        <v>11</v>
      </c>
    </row>
    <row r="97" spans="1:64" ht="15">
      <c r="A97" s="64" t="s">
        <v>276</v>
      </c>
      <c r="B97" s="64" t="s">
        <v>275</v>
      </c>
      <c r="C97" s="65" t="s">
        <v>2936</v>
      </c>
      <c r="D97" s="66">
        <v>3</v>
      </c>
      <c r="E97" s="67" t="s">
        <v>132</v>
      </c>
      <c r="F97" s="68">
        <v>32</v>
      </c>
      <c r="G97" s="65"/>
      <c r="H97" s="69"/>
      <c r="I97" s="70"/>
      <c r="J97" s="70"/>
      <c r="K97" s="34" t="s">
        <v>66</v>
      </c>
      <c r="L97" s="77">
        <v>97</v>
      </c>
      <c r="M97" s="77"/>
      <c r="N97" s="72"/>
      <c r="O97" s="79" t="s">
        <v>347</v>
      </c>
      <c r="P97" s="81">
        <v>43559.6541087963</v>
      </c>
      <c r="Q97" s="79" t="s">
        <v>415</v>
      </c>
      <c r="R97" s="83" t="s">
        <v>497</v>
      </c>
      <c r="S97" s="79" t="s">
        <v>544</v>
      </c>
      <c r="T97" s="79" t="s">
        <v>556</v>
      </c>
      <c r="U97" s="79"/>
      <c r="V97" s="83" t="s">
        <v>717</v>
      </c>
      <c r="W97" s="81">
        <v>43559.6541087963</v>
      </c>
      <c r="X97" s="83" t="s">
        <v>817</v>
      </c>
      <c r="Y97" s="79"/>
      <c r="Z97" s="79"/>
      <c r="AA97" s="85" t="s">
        <v>959</v>
      </c>
      <c r="AB97" s="79"/>
      <c r="AC97" s="79" t="b">
        <v>0</v>
      </c>
      <c r="AD97" s="79">
        <v>0</v>
      </c>
      <c r="AE97" s="85" t="s">
        <v>1023</v>
      </c>
      <c r="AF97" s="79" t="b">
        <v>0</v>
      </c>
      <c r="AG97" s="79" t="s">
        <v>1034</v>
      </c>
      <c r="AH97" s="79"/>
      <c r="AI97" s="85" t="s">
        <v>1023</v>
      </c>
      <c r="AJ97" s="79" t="b">
        <v>0</v>
      </c>
      <c r="AK97" s="79">
        <v>1</v>
      </c>
      <c r="AL97" s="85" t="s">
        <v>960</v>
      </c>
      <c r="AM97" s="79" t="s">
        <v>1047</v>
      </c>
      <c r="AN97" s="79" t="b">
        <v>0</v>
      </c>
      <c r="AO97" s="85" t="s">
        <v>960</v>
      </c>
      <c r="AP97" s="79" t="s">
        <v>176</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7</v>
      </c>
      <c r="BD97" s="48">
        <v>1</v>
      </c>
      <c r="BE97" s="49">
        <v>9.090909090909092</v>
      </c>
      <c r="BF97" s="48">
        <v>0</v>
      </c>
      <c r="BG97" s="49">
        <v>0</v>
      </c>
      <c r="BH97" s="48">
        <v>0</v>
      </c>
      <c r="BI97" s="49">
        <v>0</v>
      </c>
      <c r="BJ97" s="48">
        <v>10</v>
      </c>
      <c r="BK97" s="49">
        <v>90.9090909090909</v>
      </c>
      <c r="BL97" s="48">
        <v>11</v>
      </c>
    </row>
    <row r="98" spans="1:64" ht="15">
      <c r="A98" s="64" t="s">
        <v>275</v>
      </c>
      <c r="B98" s="64" t="s">
        <v>276</v>
      </c>
      <c r="C98" s="65" t="s">
        <v>2936</v>
      </c>
      <c r="D98" s="66">
        <v>3</v>
      </c>
      <c r="E98" s="67" t="s">
        <v>132</v>
      </c>
      <c r="F98" s="68">
        <v>32</v>
      </c>
      <c r="G98" s="65"/>
      <c r="H98" s="69"/>
      <c r="I98" s="70"/>
      <c r="J98" s="70"/>
      <c r="K98" s="34" t="s">
        <v>66</v>
      </c>
      <c r="L98" s="77">
        <v>98</v>
      </c>
      <c r="M98" s="77"/>
      <c r="N98" s="72"/>
      <c r="O98" s="79" t="s">
        <v>347</v>
      </c>
      <c r="P98" s="81">
        <v>43559.576273148145</v>
      </c>
      <c r="Q98" s="79" t="s">
        <v>416</v>
      </c>
      <c r="R98" s="83" t="s">
        <v>497</v>
      </c>
      <c r="S98" s="79" t="s">
        <v>544</v>
      </c>
      <c r="T98" s="79" t="s">
        <v>590</v>
      </c>
      <c r="U98" s="79"/>
      <c r="V98" s="83" t="s">
        <v>716</v>
      </c>
      <c r="W98" s="81">
        <v>43559.576273148145</v>
      </c>
      <c r="X98" s="83" t="s">
        <v>818</v>
      </c>
      <c r="Y98" s="79"/>
      <c r="Z98" s="79"/>
      <c r="AA98" s="85" t="s">
        <v>960</v>
      </c>
      <c r="AB98" s="79"/>
      <c r="AC98" s="79" t="b">
        <v>0</v>
      </c>
      <c r="AD98" s="79">
        <v>3</v>
      </c>
      <c r="AE98" s="85" t="s">
        <v>1023</v>
      </c>
      <c r="AF98" s="79" t="b">
        <v>0</v>
      </c>
      <c r="AG98" s="79" t="s">
        <v>1034</v>
      </c>
      <c r="AH98" s="79"/>
      <c r="AI98" s="85" t="s">
        <v>1023</v>
      </c>
      <c r="AJ98" s="79" t="b">
        <v>0</v>
      </c>
      <c r="AK98" s="79">
        <v>1</v>
      </c>
      <c r="AL98" s="85" t="s">
        <v>1023</v>
      </c>
      <c r="AM98" s="79" t="s">
        <v>1048</v>
      </c>
      <c r="AN98" s="79" t="b">
        <v>0</v>
      </c>
      <c r="AO98" s="85" t="s">
        <v>960</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v>1</v>
      </c>
      <c r="BE98" s="49">
        <v>9.090909090909092</v>
      </c>
      <c r="BF98" s="48">
        <v>0</v>
      </c>
      <c r="BG98" s="49">
        <v>0</v>
      </c>
      <c r="BH98" s="48">
        <v>0</v>
      </c>
      <c r="BI98" s="49">
        <v>0</v>
      </c>
      <c r="BJ98" s="48">
        <v>10</v>
      </c>
      <c r="BK98" s="49">
        <v>90.9090909090909</v>
      </c>
      <c r="BL98" s="48">
        <v>11</v>
      </c>
    </row>
    <row r="99" spans="1:64" ht="15">
      <c r="A99" s="64" t="s">
        <v>275</v>
      </c>
      <c r="B99" s="64" t="s">
        <v>275</v>
      </c>
      <c r="C99" s="65" t="s">
        <v>2936</v>
      </c>
      <c r="D99" s="66">
        <v>3</v>
      </c>
      <c r="E99" s="67" t="s">
        <v>132</v>
      </c>
      <c r="F99" s="68">
        <v>32</v>
      </c>
      <c r="G99" s="65"/>
      <c r="H99" s="69"/>
      <c r="I99" s="70"/>
      <c r="J99" s="70"/>
      <c r="K99" s="34" t="s">
        <v>65</v>
      </c>
      <c r="L99" s="77">
        <v>99</v>
      </c>
      <c r="M99" s="77"/>
      <c r="N99" s="72"/>
      <c r="O99" s="79" t="s">
        <v>176</v>
      </c>
      <c r="P99" s="81">
        <v>43559.93335648148</v>
      </c>
      <c r="Q99" s="79" t="s">
        <v>417</v>
      </c>
      <c r="R99" s="83" t="s">
        <v>498</v>
      </c>
      <c r="S99" s="79" t="s">
        <v>545</v>
      </c>
      <c r="T99" s="79" t="s">
        <v>591</v>
      </c>
      <c r="U99" s="83" t="s">
        <v>651</v>
      </c>
      <c r="V99" s="83" t="s">
        <v>651</v>
      </c>
      <c r="W99" s="81">
        <v>43559.93335648148</v>
      </c>
      <c r="X99" s="83" t="s">
        <v>819</v>
      </c>
      <c r="Y99" s="79"/>
      <c r="Z99" s="79"/>
      <c r="AA99" s="85" t="s">
        <v>961</v>
      </c>
      <c r="AB99" s="79"/>
      <c r="AC99" s="79" t="b">
        <v>0</v>
      </c>
      <c r="AD99" s="79">
        <v>0</v>
      </c>
      <c r="AE99" s="85" t="s">
        <v>1023</v>
      </c>
      <c r="AF99" s="79" t="b">
        <v>0</v>
      </c>
      <c r="AG99" s="79" t="s">
        <v>1034</v>
      </c>
      <c r="AH99" s="79"/>
      <c r="AI99" s="85" t="s">
        <v>1023</v>
      </c>
      <c r="AJ99" s="79" t="b">
        <v>0</v>
      </c>
      <c r="AK99" s="79">
        <v>0</v>
      </c>
      <c r="AL99" s="85" t="s">
        <v>1023</v>
      </c>
      <c r="AM99" s="79" t="s">
        <v>1041</v>
      </c>
      <c r="AN99" s="79" t="b">
        <v>0</v>
      </c>
      <c r="AO99" s="85" t="s">
        <v>961</v>
      </c>
      <c r="AP99" s="79" t="s">
        <v>176</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7</v>
      </c>
      <c r="BD99" s="48">
        <v>2</v>
      </c>
      <c r="BE99" s="49">
        <v>4.878048780487805</v>
      </c>
      <c r="BF99" s="48">
        <v>1</v>
      </c>
      <c r="BG99" s="49">
        <v>2.4390243902439024</v>
      </c>
      <c r="BH99" s="48">
        <v>0</v>
      </c>
      <c r="BI99" s="49">
        <v>0</v>
      </c>
      <c r="BJ99" s="48">
        <v>38</v>
      </c>
      <c r="BK99" s="49">
        <v>92.6829268292683</v>
      </c>
      <c r="BL99" s="48">
        <v>41</v>
      </c>
    </row>
    <row r="100" spans="1:64" ht="15">
      <c r="A100" s="64" t="s">
        <v>277</v>
      </c>
      <c r="B100" s="64" t="s">
        <v>277</v>
      </c>
      <c r="C100" s="65" t="s">
        <v>2940</v>
      </c>
      <c r="D100" s="66">
        <v>10</v>
      </c>
      <c r="E100" s="67" t="s">
        <v>136</v>
      </c>
      <c r="F100" s="68">
        <v>22.25</v>
      </c>
      <c r="G100" s="65"/>
      <c r="H100" s="69"/>
      <c r="I100" s="70"/>
      <c r="J100" s="70"/>
      <c r="K100" s="34" t="s">
        <v>65</v>
      </c>
      <c r="L100" s="77">
        <v>100</v>
      </c>
      <c r="M100" s="77"/>
      <c r="N100" s="72"/>
      <c r="O100" s="79" t="s">
        <v>176</v>
      </c>
      <c r="P100" s="81">
        <v>43553.673171296294</v>
      </c>
      <c r="Q100" s="79" t="s">
        <v>418</v>
      </c>
      <c r="R100" s="83" t="s">
        <v>499</v>
      </c>
      <c r="S100" s="79" t="s">
        <v>524</v>
      </c>
      <c r="T100" s="79" t="s">
        <v>592</v>
      </c>
      <c r="U100" s="79"/>
      <c r="V100" s="83" t="s">
        <v>718</v>
      </c>
      <c r="W100" s="81">
        <v>43553.673171296294</v>
      </c>
      <c r="X100" s="83" t="s">
        <v>820</v>
      </c>
      <c r="Y100" s="79"/>
      <c r="Z100" s="79"/>
      <c r="AA100" s="85" t="s">
        <v>962</v>
      </c>
      <c r="AB100" s="79"/>
      <c r="AC100" s="79" t="b">
        <v>0</v>
      </c>
      <c r="AD100" s="79">
        <v>0</v>
      </c>
      <c r="AE100" s="85" t="s">
        <v>1023</v>
      </c>
      <c r="AF100" s="79" t="b">
        <v>0</v>
      </c>
      <c r="AG100" s="79" t="s">
        <v>1034</v>
      </c>
      <c r="AH100" s="79"/>
      <c r="AI100" s="85" t="s">
        <v>1023</v>
      </c>
      <c r="AJ100" s="79" t="b">
        <v>0</v>
      </c>
      <c r="AK100" s="79">
        <v>0</v>
      </c>
      <c r="AL100" s="85" t="s">
        <v>1023</v>
      </c>
      <c r="AM100" s="79" t="s">
        <v>1039</v>
      </c>
      <c r="AN100" s="79" t="b">
        <v>0</v>
      </c>
      <c r="AO100" s="85" t="s">
        <v>962</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3</v>
      </c>
      <c r="BC100" s="78" t="str">
        <f>REPLACE(INDEX(GroupVertices[Group],MATCH(Edges[[#This Row],[Vertex 2]],GroupVertices[Vertex],0)),1,1,"")</f>
        <v>3</v>
      </c>
      <c r="BD100" s="48">
        <v>1</v>
      </c>
      <c r="BE100" s="49">
        <v>7.142857142857143</v>
      </c>
      <c r="BF100" s="48">
        <v>0</v>
      </c>
      <c r="BG100" s="49">
        <v>0</v>
      </c>
      <c r="BH100" s="48">
        <v>0</v>
      </c>
      <c r="BI100" s="49">
        <v>0</v>
      </c>
      <c r="BJ100" s="48">
        <v>13</v>
      </c>
      <c r="BK100" s="49">
        <v>92.85714285714286</v>
      </c>
      <c r="BL100" s="48">
        <v>14</v>
      </c>
    </row>
    <row r="101" spans="1:64" ht="15">
      <c r="A101" s="64" t="s">
        <v>277</v>
      </c>
      <c r="B101" s="64" t="s">
        <v>277</v>
      </c>
      <c r="C101" s="65" t="s">
        <v>2940</v>
      </c>
      <c r="D101" s="66">
        <v>10</v>
      </c>
      <c r="E101" s="67" t="s">
        <v>136</v>
      </c>
      <c r="F101" s="68">
        <v>22.25</v>
      </c>
      <c r="G101" s="65"/>
      <c r="H101" s="69"/>
      <c r="I101" s="70"/>
      <c r="J101" s="70"/>
      <c r="K101" s="34" t="s">
        <v>65</v>
      </c>
      <c r="L101" s="77">
        <v>101</v>
      </c>
      <c r="M101" s="77"/>
      <c r="N101" s="72"/>
      <c r="O101" s="79" t="s">
        <v>176</v>
      </c>
      <c r="P101" s="81">
        <v>43555.99560185185</v>
      </c>
      <c r="Q101" s="79" t="s">
        <v>419</v>
      </c>
      <c r="R101" s="83" t="s">
        <v>500</v>
      </c>
      <c r="S101" s="79" t="s">
        <v>524</v>
      </c>
      <c r="T101" s="79" t="s">
        <v>593</v>
      </c>
      <c r="U101" s="79"/>
      <c r="V101" s="83" t="s">
        <v>718</v>
      </c>
      <c r="W101" s="81">
        <v>43555.99560185185</v>
      </c>
      <c r="X101" s="83" t="s">
        <v>821</v>
      </c>
      <c r="Y101" s="79"/>
      <c r="Z101" s="79"/>
      <c r="AA101" s="85" t="s">
        <v>963</v>
      </c>
      <c r="AB101" s="79"/>
      <c r="AC101" s="79" t="b">
        <v>0</v>
      </c>
      <c r="AD101" s="79">
        <v>0</v>
      </c>
      <c r="AE101" s="85" t="s">
        <v>1023</v>
      </c>
      <c r="AF101" s="79" t="b">
        <v>0</v>
      </c>
      <c r="AG101" s="79" t="s">
        <v>1034</v>
      </c>
      <c r="AH101" s="79"/>
      <c r="AI101" s="85" t="s">
        <v>1023</v>
      </c>
      <c r="AJ101" s="79" t="b">
        <v>0</v>
      </c>
      <c r="AK101" s="79">
        <v>0</v>
      </c>
      <c r="AL101" s="85" t="s">
        <v>1023</v>
      </c>
      <c r="AM101" s="79" t="s">
        <v>1039</v>
      </c>
      <c r="AN101" s="79" t="b">
        <v>0</v>
      </c>
      <c r="AO101" s="85" t="s">
        <v>963</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12</v>
      </c>
      <c r="BK101" s="49">
        <v>100</v>
      </c>
      <c r="BL101" s="48">
        <v>12</v>
      </c>
    </row>
    <row r="102" spans="1:64" ht="15">
      <c r="A102" s="64" t="s">
        <v>277</v>
      </c>
      <c r="B102" s="64" t="s">
        <v>277</v>
      </c>
      <c r="C102" s="65" t="s">
        <v>2940</v>
      </c>
      <c r="D102" s="66">
        <v>10</v>
      </c>
      <c r="E102" s="67" t="s">
        <v>136</v>
      </c>
      <c r="F102" s="68">
        <v>22.25</v>
      </c>
      <c r="G102" s="65"/>
      <c r="H102" s="69"/>
      <c r="I102" s="70"/>
      <c r="J102" s="70"/>
      <c r="K102" s="34" t="s">
        <v>65</v>
      </c>
      <c r="L102" s="77">
        <v>102</v>
      </c>
      <c r="M102" s="77"/>
      <c r="N102" s="72"/>
      <c r="O102" s="79" t="s">
        <v>176</v>
      </c>
      <c r="P102" s="81">
        <v>43557.61326388889</v>
      </c>
      <c r="Q102" s="79" t="s">
        <v>420</v>
      </c>
      <c r="R102" s="83" t="s">
        <v>501</v>
      </c>
      <c r="S102" s="79" t="s">
        <v>524</v>
      </c>
      <c r="T102" s="79" t="s">
        <v>594</v>
      </c>
      <c r="U102" s="79"/>
      <c r="V102" s="83" t="s">
        <v>718</v>
      </c>
      <c r="W102" s="81">
        <v>43557.61326388889</v>
      </c>
      <c r="X102" s="83" t="s">
        <v>822</v>
      </c>
      <c r="Y102" s="79"/>
      <c r="Z102" s="79"/>
      <c r="AA102" s="85" t="s">
        <v>964</v>
      </c>
      <c r="AB102" s="79"/>
      <c r="AC102" s="79" t="b">
        <v>0</v>
      </c>
      <c r="AD102" s="79">
        <v>0</v>
      </c>
      <c r="AE102" s="85" t="s">
        <v>1023</v>
      </c>
      <c r="AF102" s="79" t="b">
        <v>0</v>
      </c>
      <c r="AG102" s="79" t="s">
        <v>1035</v>
      </c>
      <c r="AH102" s="79"/>
      <c r="AI102" s="85" t="s">
        <v>1023</v>
      </c>
      <c r="AJ102" s="79" t="b">
        <v>0</v>
      </c>
      <c r="AK102" s="79">
        <v>0</v>
      </c>
      <c r="AL102" s="85" t="s">
        <v>1023</v>
      </c>
      <c r="AM102" s="79" t="s">
        <v>1039</v>
      </c>
      <c r="AN102" s="79" t="b">
        <v>0</v>
      </c>
      <c r="AO102" s="85" t="s">
        <v>964</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11</v>
      </c>
      <c r="BK102" s="49">
        <v>100</v>
      </c>
      <c r="BL102" s="48">
        <v>11</v>
      </c>
    </row>
    <row r="103" spans="1:64" ht="15">
      <c r="A103" s="64" t="s">
        <v>277</v>
      </c>
      <c r="B103" s="64" t="s">
        <v>277</v>
      </c>
      <c r="C103" s="65" t="s">
        <v>2940</v>
      </c>
      <c r="D103" s="66">
        <v>10</v>
      </c>
      <c r="E103" s="67" t="s">
        <v>136</v>
      </c>
      <c r="F103" s="68">
        <v>22.25</v>
      </c>
      <c r="G103" s="65"/>
      <c r="H103" s="69"/>
      <c r="I103" s="70"/>
      <c r="J103" s="70"/>
      <c r="K103" s="34" t="s">
        <v>65</v>
      </c>
      <c r="L103" s="77">
        <v>103</v>
      </c>
      <c r="M103" s="77"/>
      <c r="N103" s="72"/>
      <c r="O103" s="79" t="s">
        <v>176</v>
      </c>
      <c r="P103" s="81">
        <v>43559.939409722225</v>
      </c>
      <c r="Q103" s="79" t="s">
        <v>421</v>
      </c>
      <c r="R103" s="83" t="s">
        <v>502</v>
      </c>
      <c r="S103" s="79" t="s">
        <v>524</v>
      </c>
      <c r="T103" s="79" t="s">
        <v>595</v>
      </c>
      <c r="U103" s="79"/>
      <c r="V103" s="83" t="s">
        <v>718</v>
      </c>
      <c r="W103" s="81">
        <v>43559.939409722225</v>
      </c>
      <c r="X103" s="83" t="s">
        <v>823</v>
      </c>
      <c r="Y103" s="79"/>
      <c r="Z103" s="79"/>
      <c r="AA103" s="85" t="s">
        <v>965</v>
      </c>
      <c r="AB103" s="79"/>
      <c r="AC103" s="79" t="b">
        <v>0</v>
      </c>
      <c r="AD103" s="79">
        <v>0</v>
      </c>
      <c r="AE103" s="85" t="s">
        <v>1023</v>
      </c>
      <c r="AF103" s="79" t="b">
        <v>0</v>
      </c>
      <c r="AG103" s="79" t="s">
        <v>1034</v>
      </c>
      <c r="AH103" s="79"/>
      <c r="AI103" s="85" t="s">
        <v>1023</v>
      </c>
      <c r="AJ103" s="79" t="b">
        <v>0</v>
      </c>
      <c r="AK103" s="79">
        <v>0</v>
      </c>
      <c r="AL103" s="85" t="s">
        <v>1023</v>
      </c>
      <c r="AM103" s="79" t="s">
        <v>1039</v>
      </c>
      <c r="AN103" s="79" t="b">
        <v>0</v>
      </c>
      <c r="AO103" s="85" t="s">
        <v>965</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13</v>
      </c>
      <c r="BK103" s="49">
        <v>100</v>
      </c>
      <c r="BL103" s="48">
        <v>13</v>
      </c>
    </row>
    <row r="104" spans="1:64" ht="15">
      <c r="A104" s="64" t="s">
        <v>278</v>
      </c>
      <c r="B104" s="64" t="s">
        <v>296</v>
      </c>
      <c r="C104" s="65" t="s">
        <v>2936</v>
      </c>
      <c r="D104" s="66">
        <v>3</v>
      </c>
      <c r="E104" s="67" t="s">
        <v>132</v>
      </c>
      <c r="F104" s="68">
        <v>32</v>
      </c>
      <c r="G104" s="65"/>
      <c r="H104" s="69"/>
      <c r="I104" s="70"/>
      <c r="J104" s="70"/>
      <c r="K104" s="34" t="s">
        <v>65</v>
      </c>
      <c r="L104" s="77">
        <v>104</v>
      </c>
      <c r="M104" s="77"/>
      <c r="N104" s="72"/>
      <c r="O104" s="79" t="s">
        <v>347</v>
      </c>
      <c r="P104" s="81">
        <v>43551.80537037037</v>
      </c>
      <c r="Q104" s="79" t="s">
        <v>422</v>
      </c>
      <c r="R104" s="79"/>
      <c r="S104" s="79"/>
      <c r="T104" s="79" t="s">
        <v>585</v>
      </c>
      <c r="U104" s="79"/>
      <c r="V104" s="83" t="s">
        <v>719</v>
      </c>
      <c r="W104" s="81">
        <v>43551.80537037037</v>
      </c>
      <c r="X104" s="83" t="s">
        <v>824</v>
      </c>
      <c r="Y104" s="79"/>
      <c r="Z104" s="79"/>
      <c r="AA104" s="85" t="s">
        <v>966</v>
      </c>
      <c r="AB104" s="85" t="s">
        <v>1013</v>
      </c>
      <c r="AC104" s="79" t="b">
        <v>0</v>
      </c>
      <c r="AD104" s="79">
        <v>5</v>
      </c>
      <c r="AE104" s="85" t="s">
        <v>1024</v>
      </c>
      <c r="AF104" s="79" t="b">
        <v>0</v>
      </c>
      <c r="AG104" s="79" t="s">
        <v>1034</v>
      </c>
      <c r="AH104" s="79"/>
      <c r="AI104" s="85" t="s">
        <v>1023</v>
      </c>
      <c r="AJ104" s="79" t="b">
        <v>0</v>
      </c>
      <c r="AK104" s="79">
        <v>1</v>
      </c>
      <c r="AL104" s="85" t="s">
        <v>1023</v>
      </c>
      <c r="AM104" s="79" t="s">
        <v>1047</v>
      </c>
      <c r="AN104" s="79" t="b">
        <v>0</v>
      </c>
      <c r="AO104" s="85" t="s">
        <v>1013</v>
      </c>
      <c r="AP104" s="79" t="s">
        <v>176</v>
      </c>
      <c r="AQ104" s="79">
        <v>0</v>
      </c>
      <c r="AR104" s="79">
        <v>0</v>
      </c>
      <c r="AS104" s="79" t="s">
        <v>1063</v>
      </c>
      <c r="AT104" s="79" t="s">
        <v>1067</v>
      </c>
      <c r="AU104" s="79" t="s">
        <v>1068</v>
      </c>
      <c r="AV104" s="79" t="s">
        <v>1070</v>
      </c>
      <c r="AW104" s="79" t="s">
        <v>1075</v>
      </c>
      <c r="AX104" s="79" t="s">
        <v>1080</v>
      </c>
      <c r="AY104" s="79" t="s">
        <v>1084</v>
      </c>
      <c r="AZ104" s="83" t="s">
        <v>1087</v>
      </c>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278</v>
      </c>
      <c r="B105" s="64" t="s">
        <v>297</v>
      </c>
      <c r="C105" s="65" t="s">
        <v>2936</v>
      </c>
      <c r="D105" s="66">
        <v>3</v>
      </c>
      <c r="E105" s="67" t="s">
        <v>132</v>
      </c>
      <c r="F105" s="68">
        <v>32</v>
      </c>
      <c r="G105" s="65"/>
      <c r="H105" s="69"/>
      <c r="I105" s="70"/>
      <c r="J105" s="70"/>
      <c r="K105" s="34" t="s">
        <v>65</v>
      </c>
      <c r="L105" s="77">
        <v>105</v>
      </c>
      <c r="M105" s="77"/>
      <c r="N105" s="72"/>
      <c r="O105" s="79" t="s">
        <v>347</v>
      </c>
      <c r="P105" s="81">
        <v>43551.80537037037</v>
      </c>
      <c r="Q105" s="79" t="s">
        <v>422</v>
      </c>
      <c r="R105" s="79"/>
      <c r="S105" s="79"/>
      <c r="T105" s="79" t="s">
        <v>585</v>
      </c>
      <c r="U105" s="79"/>
      <c r="V105" s="83" t="s">
        <v>719</v>
      </c>
      <c r="W105" s="81">
        <v>43551.80537037037</v>
      </c>
      <c r="X105" s="83" t="s">
        <v>824</v>
      </c>
      <c r="Y105" s="79"/>
      <c r="Z105" s="79"/>
      <c r="AA105" s="85" t="s">
        <v>966</v>
      </c>
      <c r="AB105" s="85" t="s">
        <v>1013</v>
      </c>
      <c r="AC105" s="79" t="b">
        <v>0</v>
      </c>
      <c r="AD105" s="79">
        <v>5</v>
      </c>
      <c r="AE105" s="85" t="s">
        <v>1024</v>
      </c>
      <c r="AF105" s="79" t="b">
        <v>0</v>
      </c>
      <c r="AG105" s="79" t="s">
        <v>1034</v>
      </c>
      <c r="AH105" s="79"/>
      <c r="AI105" s="85" t="s">
        <v>1023</v>
      </c>
      <c r="AJ105" s="79" t="b">
        <v>0</v>
      </c>
      <c r="AK105" s="79">
        <v>1</v>
      </c>
      <c r="AL105" s="85" t="s">
        <v>1023</v>
      </c>
      <c r="AM105" s="79" t="s">
        <v>1047</v>
      </c>
      <c r="AN105" s="79" t="b">
        <v>0</v>
      </c>
      <c r="AO105" s="85" t="s">
        <v>1013</v>
      </c>
      <c r="AP105" s="79" t="s">
        <v>176</v>
      </c>
      <c r="AQ105" s="79">
        <v>0</v>
      </c>
      <c r="AR105" s="79">
        <v>0</v>
      </c>
      <c r="AS105" s="79" t="s">
        <v>1063</v>
      </c>
      <c r="AT105" s="79" t="s">
        <v>1067</v>
      </c>
      <c r="AU105" s="79" t="s">
        <v>1068</v>
      </c>
      <c r="AV105" s="79" t="s">
        <v>1070</v>
      </c>
      <c r="AW105" s="79" t="s">
        <v>1075</v>
      </c>
      <c r="AX105" s="79" t="s">
        <v>1080</v>
      </c>
      <c r="AY105" s="79" t="s">
        <v>1084</v>
      </c>
      <c r="AZ105" s="83" t="s">
        <v>1087</v>
      </c>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273</v>
      </c>
      <c r="B106" s="64" t="s">
        <v>298</v>
      </c>
      <c r="C106" s="65" t="s">
        <v>2936</v>
      </c>
      <c r="D106" s="66">
        <v>3</v>
      </c>
      <c r="E106" s="67" t="s">
        <v>132</v>
      </c>
      <c r="F106" s="68">
        <v>32</v>
      </c>
      <c r="G106" s="65"/>
      <c r="H106" s="69"/>
      <c r="I106" s="70"/>
      <c r="J106" s="70"/>
      <c r="K106" s="34" t="s">
        <v>65</v>
      </c>
      <c r="L106" s="77">
        <v>106</v>
      </c>
      <c r="M106" s="77"/>
      <c r="N106" s="72"/>
      <c r="O106" s="79" t="s">
        <v>347</v>
      </c>
      <c r="P106" s="81">
        <v>43556.12148148148</v>
      </c>
      <c r="Q106" s="79" t="s">
        <v>423</v>
      </c>
      <c r="R106" s="79"/>
      <c r="S106" s="79"/>
      <c r="T106" s="79"/>
      <c r="U106" s="79"/>
      <c r="V106" s="83" t="s">
        <v>714</v>
      </c>
      <c r="W106" s="81">
        <v>43556.12148148148</v>
      </c>
      <c r="X106" s="83" t="s">
        <v>825</v>
      </c>
      <c r="Y106" s="79"/>
      <c r="Z106" s="79"/>
      <c r="AA106" s="85" t="s">
        <v>967</v>
      </c>
      <c r="AB106" s="79"/>
      <c r="AC106" s="79" t="b">
        <v>0</v>
      </c>
      <c r="AD106" s="79">
        <v>0</v>
      </c>
      <c r="AE106" s="85" t="s">
        <v>1023</v>
      </c>
      <c r="AF106" s="79" t="b">
        <v>0</v>
      </c>
      <c r="AG106" s="79" t="s">
        <v>1034</v>
      </c>
      <c r="AH106" s="79"/>
      <c r="AI106" s="85" t="s">
        <v>1023</v>
      </c>
      <c r="AJ106" s="79" t="b">
        <v>0</v>
      </c>
      <c r="AK106" s="79">
        <v>1</v>
      </c>
      <c r="AL106" s="85" t="s">
        <v>966</v>
      </c>
      <c r="AM106" s="79" t="s">
        <v>1042</v>
      </c>
      <c r="AN106" s="79" t="b">
        <v>0</v>
      </c>
      <c r="AO106" s="85" t="s">
        <v>966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278</v>
      </c>
      <c r="B107" s="64" t="s">
        <v>298</v>
      </c>
      <c r="C107" s="65" t="s">
        <v>2936</v>
      </c>
      <c r="D107" s="66">
        <v>3</v>
      </c>
      <c r="E107" s="67" t="s">
        <v>132</v>
      </c>
      <c r="F107" s="68">
        <v>32</v>
      </c>
      <c r="G107" s="65"/>
      <c r="H107" s="69"/>
      <c r="I107" s="70"/>
      <c r="J107" s="70"/>
      <c r="K107" s="34" t="s">
        <v>65</v>
      </c>
      <c r="L107" s="77">
        <v>107</v>
      </c>
      <c r="M107" s="77"/>
      <c r="N107" s="72"/>
      <c r="O107" s="79" t="s">
        <v>347</v>
      </c>
      <c r="P107" s="81">
        <v>43551.80537037037</v>
      </c>
      <c r="Q107" s="79" t="s">
        <v>422</v>
      </c>
      <c r="R107" s="79"/>
      <c r="S107" s="79"/>
      <c r="T107" s="79" t="s">
        <v>585</v>
      </c>
      <c r="U107" s="79"/>
      <c r="V107" s="83" t="s">
        <v>719</v>
      </c>
      <c r="W107" s="81">
        <v>43551.80537037037</v>
      </c>
      <c r="X107" s="83" t="s">
        <v>824</v>
      </c>
      <c r="Y107" s="79"/>
      <c r="Z107" s="79"/>
      <c r="AA107" s="85" t="s">
        <v>966</v>
      </c>
      <c r="AB107" s="85" t="s">
        <v>1013</v>
      </c>
      <c r="AC107" s="79" t="b">
        <v>0</v>
      </c>
      <c r="AD107" s="79">
        <v>5</v>
      </c>
      <c r="AE107" s="85" t="s">
        <v>1024</v>
      </c>
      <c r="AF107" s="79" t="b">
        <v>0</v>
      </c>
      <c r="AG107" s="79" t="s">
        <v>1034</v>
      </c>
      <c r="AH107" s="79"/>
      <c r="AI107" s="85" t="s">
        <v>1023</v>
      </c>
      <c r="AJ107" s="79" t="b">
        <v>0</v>
      </c>
      <c r="AK107" s="79">
        <v>1</v>
      </c>
      <c r="AL107" s="85" t="s">
        <v>1023</v>
      </c>
      <c r="AM107" s="79" t="s">
        <v>1047</v>
      </c>
      <c r="AN107" s="79" t="b">
        <v>0</v>
      </c>
      <c r="AO107" s="85" t="s">
        <v>1013</v>
      </c>
      <c r="AP107" s="79" t="s">
        <v>176</v>
      </c>
      <c r="AQ107" s="79">
        <v>0</v>
      </c>
      <c r="AR107" s="79">
        <v>0</v>
      </c>
      <c r="AS107" s="79" t="s">
        <v>1063</v>
      </c>
      <c r="AT107" s="79" t="s">
        <v>1067</v>
      </c>
      <c r="AU107" s="79" t="s">
        <v>1068</v>
      </c>
      <c r="AV107" s="79" t="s">
        <v>1070</v>
      </c>
      <c r="AW107" s="79" t="s">
        <v>1075</v>
      </c>
      <c r="AX107" s="79" t="s">
        <v>1080</v>
      </c>
      <c r="AY107" s="79" t="s">
        <v>1084</v>
      </c>
      <c r="AZ107" s="83" t="s">
        <v>1087</v>
      </c>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273</v>
      </c>
      <c r="B108" s="64" t="s">
        <v>299</v>
      </c>
      <c r="C108" s="65" t="s">
        <v>2936</v>
      </c>
      <c r="D108" s="66">
        <v>3</v>
      </c>
      <c r="E108" s="67" t="s">
        <v>132</v>
      </c>
      <c r="F108" s="68">
        <v>32</v>
      </c>
      <c r="G108" s="65"/>
      <c r="H108" s="69"/>
      <c r="I108" s="70"/>
      <c r="J108" s="70"/>
      <c r="K108" s="34" t="s">
        <v>65</v>
      </c>
      <c r="L108" s="77">
        <v>108</v>
      </c>
      <c r="M108" s="77"/>
      <c r="N108" s="72"/>
      <c r="O108" s="79" t="s">
        <v>347</v>
      </c>
      <c r="P108" s="81">
        <v>43556.12148148148</v>
      </c>
      <c r="Q108" s="79" t="s">
        <v>423</v>
      </c>
      <c r="R108" s="79"/>
      <c r="S108" s="79"/>
      <c r="T108" s="79"/>
      <c r="U108" s="79"/>
      <c r="V108" s="83" t="s">
        <v>714</v>
      </c>
      <c r="W108" s="81">
        <v>43556.12148148148</v>
      </c>
      <c r="X108" s="83" t="s">
        <v>825</v>
      </c>
      <c r="Y108" s="79"/>
      <c r="Z108" s="79"/>
      <c r="AA108" s="85" t="s">
        <v>967</v>
      </c>
      <c r="AB108" s="79"/>
      <c r="AC108" s="79" t="b">
        <v>0</v>
      </c>
      <c r="AD108" s="79">
        <v>0</v>
      </c>
      <c r="AE108" s="85" t="s">
        <v>1023</v>
      </c>
      <c r="AF108" s="79" t="b">
        <v>0</v>
      </c>
      <c r="AG108" s="79" t="s">
        <v>1034</v>
      </c>
      <c r="AH108" s="79"/>
      <c r="AI108" s="85" t="s">
        <v>1023</v>
      </c>
      <c r="AJ108" s="79" t="b">
        <v>0</v>
      </c>
      <c r="AK108" s="79">
        <v>1</v>
      </c>
      <c r="AL108" s="85" t="s">
        <v>966</v>
      </c>
      <c r="AM108" s="79" t="s">
        <v>1042</v>
      </c>
      <c r="AN108" s="79" t="b">
        <v>0</v>
      </c>
      <c r="AO108" s="85" t="s">
        <v>966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278</v>
      </c>
      <c r="B109" s="64" t="s">
        <v>299</v>
      </c>
      <c r="C109" s="65" t="s">
        <v>2936</v>
      </c>
      <c r="D109" s="66">
        <v>3</v>
      </c>
      <c r="E109" s="67" t="s">
        <v>132</v>
      </c>
      <c r="F109" s="68">
        <v>32</v>
      </c>
      <c r="G109" s="65"/>
      <c r="H109" s="69"/>
      <c r="I109" s="70"/>
      <c r="J109" s="70"/>
      <c r="K109" s="34" t="s">
        <v>65</v>
      </c>
      <c r="L109" s="77">
        <v>109</v>
      </c>
      <c r="M109" s="77"/>
      <c r="N109" s="72"/>
      <c r="O109" s="79" t="s">
        <v>347</v>
      </c>
      <c r="P109" s="81">
        <v>43551.80537037037</v>
      </c>
      <c r="Q109" s="79" t="s">
        <v>422</v>
      </c>
      <c r="R109" s="79"/>
      <c r="S109" s="79"/>
      <c r="T109" s="79" t="s">
        <v>585</v>
      </c>
      <c r="U109" s="79"/>
      <c r="V109" s="83" t="s">
        <v>719</v>
      </c>
      <c r="W109" s="81">
        <v>43551.80537037037</v>
      </c>
      <c r="X109" s="83" t="s">
        <v>824</v>
      </c>
      <c r="Y109" s="79"/>
      <c r="Z109" s="79"/>
      <c r="AA109" s="85" t="s">
        <v>966</v>
      </c>
      <c r="AB109" s="85" t="s">
        <v>1013</v>
      </c>
      <c r="AC109" s="79" t="b">
        <v>0</v>
      </c>
      <c r="AD109" s="79">
        <v>5</v>
      </c>
      <c r="AE109" s="85" t="s">
        <v>1024</v>
      </c>
      <c r="AF109" s="79" t="b">
        <v>0</v>
      </c>
      <c r="AG109" s="79" t="s">
        <v>1034</v>
      </c>
      <c r="AH109" s="79"/>
      <c r="AI109" s="85" t="s">
        <v>1023</v>
      </c>
      <c r="AJ109" s="79" t="b">
        <v>0</v>
      </c>
      <c r="AK109" s="79">
        <v>1</v>
      </c>
      <c r="AL109" s="85" t="s">
        <v>1023</v>
      </c>
      <c r="AM109" s="79" t="s">
        <v>1047</v>
      </c>
      <c r="AN109" s="79" t="b">
        <v>0</v>
      </c>
      <c r="AO109" s="85" t="s">
        <v>1013</v>
      </c>
      <c r="AP109" s="79" t="s">
        <v>176</v>
      </c>
      <c r="AQ109" s="79">
        <v>0</v>
      </c>
      <c r="AR109" s="79">
        <v>0</v>
      </c>
      <c r="AS109" s="79" t="s">
        <v>1063</v>
      </c>
      <c r="AT109" s="79" t="s">
        <v>1067</v>
      </c>
      <c r="AU109" s="79" t="s">
        <v>1068</v>
      </c>
      <c r="AV109" s="79" t="s">
        <v>1070</v>
      </c>
      <c r="AW109" s="79" t="s">
        <v>1075</v>
      </c>
      <c r="AX109" s="79" t="s">
        <v>1080</v>
      </c>
      <c r="AY109" s="79" t="s">
        <v>1084</v>
      </c>
      <c r="AZ109" s="83" t="s">
        <v>1087</v>
      </c>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273</v>
      </c>
      <c r="B110" s="64" t="s">
        <v>300</v>
      </c>
      <c r="C110" s="65" t="s">
        <v>2936</v>
      </c>
      <c r="D110" s="66">
        <v>3</v>
      </c>
      <c r="E110" s="67" t="s">
        <v>132</v>
      </c>
      <c r="F110" s="68">
        <v>32</v>
      </c>
      <c r="G110" s="65"/>
      <c r="H110" s="69"/>
      <c r="I110" s="70"/>
      <c r="J110" s="70"/>
      <c r="K110" s="34" t="s">
        <v>65</v>
      </c>
      <c r="L110" s="77">
        <v>110</v>
      </c>
      <c r="M110" s="77"/>
      <c r="N110" s="72"/>
      <c r="O110" s="79" t="s">
        <v>347</v>
      </c>
      <c r="P110" s="81">
        <v>43556.12148148148</v>
      </c>
      <c r="Q110" s="79" t="s">
        <v>423</v>
      </c>
      <c r="R110" s="79"/>
      <c r="S110" s="79"/>
      <c r="T110" s="79"/>
      <c r="U110" s="79"/>
      <c r="V110" s="83" t="s">
        <v>714</v>
      </c>
      <c r="W110" s="81">
        <v>43556.12148148148</v>
      </c>
      <c r="X110" s="83" t="s">
        <v>825</v>
      </c>
      <c r="Y110" s="79"/>
      <c r="Z110" s="79"/>
      <c r="AA110" s="85" t="s">
        <v>967</v>
      </c>
      <c r="AB110" s="79"/>
      <c r="AC110" s="79" t="b">
        <v>0</v>
      </c>
      <c r="AD110" s="79">
        <v>0</v>
      </c>
      <c r="AE110" s="85" t="s">
        <v>1023</v>
      </c>
      <c r="AF110" s="79" t="b">
        <v>0</v>
      </c>
      <c r="AG110" s="79" t="s">
        <v>1034</v>
      </c>
      <c r="AH110" s="79"/>
      <c r="AI110" s="85" t="s">
        <v>1023</v>
      </c>
      <c r="AJ110" s="79" t="b">
        <v>0</v>
      </c>
      <c r="AK110" s="79">
        <v>1</v>
      </c>
      <c r="AL110" s="85" t="s">
        <v>966</v>
      </c>
      <c r="AM110" s="79" t="s">
        <v>1042</v>
      </c>
      <c r="AN110" s="79" t="b">
        <v>0</v>
      </c>
      <c r="AO110" s="85" t="s">
        <v>966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278</v>
      </c>
      <c r="B111" s="64" t="s">
        <v>300</v>
      </c>
      <c r="C111" s="65" t="s">
        <v>2936</v>
      </c>
      <c r="D111" s="66">
        <v>3</v>
      </c>
      <c r="E111" s="67" t="s">
        <v>132</v>
      </c>
      <c r="F111" s="68">
        <v>32</v>
      </c>
      <c r="G111" s="65"/>
      <c r="H111" s="69"/>
      <c r="I111" s="70"/>
      <c r="J111" s="70"/>
      <c r="K111" s="34" t="s">
        <v>65</v>
      </c>
      <c r="L111" s="77">
        <v>111</v>
      </c>
      <c r="M111" s="77"/>
      <c r="N111" s="72"/>
      <c r="O111" s="79" t="s">
        <v>347</v>
      </c>
      <c r="P111" s="81">
        <v>43551.80537037037</v>
      </c>
      <c r="Q111" s="79" t="s">
        <v>422</v>
      </c>
      <c r="R111" s="79"/>
      <c r="S111" s="79"/>
      <c r="T111" s="79" t="s">
        <v>585</v>
      </c>
      <c r="U111" s="79"/>
      <c r="V111" s="83" t="s">
        <v>719</v>
      </c>
      <c r="W111" s="81">
        <v>43551.80537037037</v>
      </c>
      <c r="X111" s="83" t="s">
        <v>824</v>
      </c>
      <c r="Y111" s="79"/>
      <c r="Z111" s="79"/>
      <c r="AA111" s="85" t="s">
        <v>966</v>
      </c>
      <c r="AB111" s="85" t="s">
        <v>1013</v>
      </c>
      <c r="AC111" s="79" t="b">
        <v>0</v>
      </c>
      <c r="AD111" s="79">
        <v>5</v>
      </c>
      <c r="AE111" s="85" t="s">
        <v>1024</v>
      </c>
      <c r="AF111" s="79" t="b">
        <v>0</v>
      </c>
      <c r="AG111" s="79" t="s">
        <v>1034</v>
      </c>
      <c r="AH111" s="79"/>
      <c r="AI111" s="85" t="s">
        <v>1023</v>
      </c>
      <c r="AJ111" s="79" t="b">
        <v>0</v>
      </c>
      <c r="AK111" s="79">
        <v>1</v>
      </c>
      <c r="AL111" s="85" t="s">
        <v>1023</v>
      </c>
      <c r="AM111" s="79" t="s">
        <v>1047</v>
      </c>
      <c r="AN111" s="79" t="b">
        <v>0</v>
      </c>
      <c r="AO111" s="85" t="s">
        <v>1013</v>
      </c>
      <c r="AP111" s="79" t="s">
        <v>176</v>
      </c>
      <c r="AQ111" s="79">
        <v>0</v>
      </c>
      <c r="AR111" s="79">
        <v>0</v>
      </c>
      <c r="AS111" s="79" t="s">
        <v>1063</v>
      </c>
      <c r="AT111" s="79" t="s">
        <v>1067</v>
      </c>
      <c r="AU111" s="79" t="s">
        <v>1068</v>
      </c>
      <c r="AV111" s="79" t="s">
        <v>1070</v>
      </c>
      <c r="AW111" s="79" t="s">
        <v>1075</v>
      </c>
      <c r="AX111" s="79" t="s">
        <v>1080</v>
      </c>
      <c r="AY111" s="79" t="s">
        <v>1084</v>
      </c>
      <c r="AZ111" s="83" t="s">
        <v>1087</v>
      </c>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273</v>
      </c>
      <c r="B112" s="64" t="s">
        <v>271</v>
      </c>
      <c r="C112" s="65" t="s">
        <v>2937</v>
      </c>
      <c r="D112" s="66">
        <v>6.5</v>
      </c>
      <c r="E112" s="67" t="s">
        <v>136</v>
      </c>
      <c r="F112" s="68">
        <v>28.75</v>
      </c>
      <c r="G112" s="65"/>
      <c r="H112" s="69"/>
      <c r="I112" s="70"/>
      <c r="J112" s="70"/>
      <c r="K112" s="34" t="s">
        <v>65</v>
      </c>
      <c r="L112" s="77">
        <v>112</v>
      </c>
      <c r="M112" s="77"/>
      <c r="N112" s="72"/>
      <c r="O112" s="79" t="s">
        <v>347</v>
      </c>
      <c r="P112" s="81">
        <v>43556.12148148148</v>
      </c>
      <c r="Q112" s="79" t="s">
        <v>423</v>
      </c>
      <c r="R112" s="79"/>
      <c r="S112" s="79"/>
      <c r="T112" s="79"/>
      <c r="U112" s="79"/>
      <c r="V112" s="83" t="s">
        <v>714</v>
      </c>
      <c r="W112" s="81">
        <v>43556.12148148148</v>
      </c>
      <c r="X112" s="83" t="s">
        <v>825</v>
      </c>
      <c r="Y112" s="79"/>
      <c r="Z112" s="79"/>
      <c r="AA112" s="85" t="s">
        <v>967</v>
      </c>
      <c r="AB112" s="79"/>
      <c r="AC112" s="79" t="b">
        <v>0</v>
      </c>
      <c r="AD112" s="79">
        <v>0</v>
      </c>
      <c r="AE112" s="85" t="s">
        <v>1023</v>
      </c>
      <c r="AF112" s="79" t="b">
        <v>0</v>
      </c>
      <c r="AG112" s="79" t="s">
        <v>1034</v>
      </c>
      <c r="AH112" s="79"/>
      <c r="AI112" s="85" t="s">
        <v>1023</v>
      </c>
      <c r="AJ112" s="79" t="b">
        <v>0</v>
      </c>
      <c r="AK112" s="79">
        <v>1</v>
      </c>
      <c r="AL112" s="85" t="s">
        <v>966</v>
      </c>
      <c r="AM112" s="79" t="s">
        <v>1042</v>
      </c>
      <c r="AN112" s="79" t="b">
        <v>0</v>
      </c>
      <c r="AO112" s="85" t="s">
        <v>966</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273</v>
      </c>
      <c r="B113" s="64" t="s">
        <v>271</v>
      </c>
      <c r="C113" s="65" t="s">
        <v>2937</v>
      </c>
      <c r="D113" s="66">
        <v>6.5</v>
      </c>
      <c r="E113" s="67" t="s">
        <v>136</v>
      </c>
      <c r="F113" s="68">
        <v>28.75</v>
      </c>
      <c r="G113" s="65"/>
      <c r="H113" s="69"/>
      <c r="I113" s="70"/>
      <c r="J113" s="70"/>
      <c r="K113" s="34" t="s">
        <v>65</v>
      </c>
      <c r="L113" s="77">
        <v>113</v>
      </c>
      <c r="M113" s="77"/>
      <c r="N113" s="72"/>
      <c r="O113" s="79" t="s">
        <v>347</v>
      </c>
      <c r="P113" s="81">
        <v>43559.84170138889</v>
      </c>
      <c r="Q113" s="79" t="s">
        <v>412</v>
      </c>
      <c r="R113" s="79"/>
      <c r="S113" s="79"/>
      <c r="T113" s="79"/>
      <c r="U113" s="79"/>
      <c r="V113" s="83" t="s">
        <v>714</v>
      </c>
      <c r="W113" s="81">
        <v>43559.84170138889</v>
      </c>
      <c r="X113" s="83" t="s">
        <v>814</v>
      </c>
      <c r="Y113" s="79"/>
      <c r="Z113" s="79"/>
      <c r="AA113" s="85" t="s">
        <v>956</v>
      </c>
      <c r="AB113" s="79"/>
      <c r="AC113" s="79" t="b">
        <v>0</v>
      </c>
      <c r="AD113" s="79">
        <v>0</v>
      </c>
      <c r="AE113" s="85" t="s">
        <v>1023</v>
      </c>
      <c r="AF113" s="79" t="b">
        <v>1</v>
      </c>
      <c r="AG113" s="79" t="s">
        <v>1034</v>
      </c>
      <c r="AH113" s="79"/>
      <c r="AI113" s="85" t="s">
        <v>1038</v>
      </c>
      <c r="AJ113" s="79" t="b">
        <v>0</v>
      </c>
      <c r="AK113" s="79">
        <v>2</v>
      </c>
      <c r="AL113" s="85" t="s">
        <v>954</v>
      </c>
      <c r="AM113" s="79" t="s">
        <v>1042</v>
      </c>
      <c r="AN113" s="79" t="b">
        <v>0</v>
      </c>
      <c r="AO113" s="85" t="s">
        <v>954</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1</v>
      </c>
      <c r="BE113" s="49">
        <v>5.2631578947368425</v>
      </c>
      <c r="BF113" s="48">
        <v>0</v>
      </c>
      <c r="BG113" s="49">
        <v>0</v>
      </c>
      <c r="BH113" s="48">
        <v>0</v>
      </c>
      <c r="BI113" s="49">
        <v>0</v>
      </c>
      <c r="BJ113" s="48">
        <v>18</v>
      </c>
      <c r="BK113" s="49">
        <v>94.73684210526316</v>
      </c>
      <c r="BL113" s="48">
        <v>19</v>
      </c>
    </row>
    <row r="114" spans="1:64" ht="15">
      <c r="A114" s="64" t="s">
        <v>278</v>
      </c>
      <c r="B114" s="64" t="s">
        <v>271</v>
      </c>
      <c r="C114" s="65" t="s">
        <v>2936</v>
      </c>
      <c r="D114" s="66">
        <v>3</v>
      </c>
      <c r="E114" s="67" t="s">
        <v>132</v>
      </c>
      <c r="F114" s="68">
        <v>32</v>
      </c>
      <c r="G114" s="65"/>
      <c r="H114" s="69"/>
      <c r="I114" s="70"/>
      <c r="J114" s="70"/>
      <c r="K114" s="34" t="s">
        <v>65</v>
      </c>
      <c r="L114" s="77">
        <v>114</v>
      </c>
      <c r="M114" s="77"/>
      <c r="N114" s="72"/>
      <c r="O114" s="79" t="s">
        <v>347</v>
      </c>
      <c r="P114" s="81">
        <v>43551.80537037037</v>
      </c>
      <c r="Q114" s="79" t="s">
        <v>422</v>
      </c>
      <c r="R114" s="79"/>
      <c r="S114" s="79"/>
      <c r="T114" s="79" t="s">
        <v>585</v>
      </c>
      <c r="U114" s="79"/>
      <c r="V114" s="83" t="s">
        <v>719</v>
      </c>
      <c r="W114" s="81">
        <v>43551.80537037037</v>
      </c>
      <c r="X114" s="83" t="s">
        <v>824</v>
      </c>
      <c r="Y114" s="79"/>
      <c r="Z114" s="79"/>
      <c r="AA114" s="85" t="s">
        <v>966</v>
      </c>
      <c r="AB114" s="85" t="s">
        <v>1013</v>
      </c>
      <c r="AC114" s="79" t="b">
        <v>0</v>
      </c>
      <c r="AD114" s="79">
        <v>5</v>
      </c>
      <c r="AE114" s="85" t="s">
        <v>1024</v>
      </c>
      <c r="AF114" s="79" t="b">
        <v>0</v>
      </c>
      <c r="AG114" s="79" t="s">
        <v>1034</v>
      </c>
      <c r="AH114" s="79"/>
      <c r="AI114" s="85" t="s">
        <v>1023</v>
      </c>
      <c r="AJ114" s="79" t="b">
        <v>0</v>
      </c>
      <c r="AK114" s="79">
        <v>1</v>
      </c>
      <c r="AL114" s="85" t="s">
        <v>1023</v>
      </c>
      <c r="AM114" s="79" t="s">
        <v>1047</v>
      </c>
      <c r="AN114" s="79" t="b">
        <v>0</v>
      </c>
      <c r="AO114" s="85" t="s">
        <v>1013</v>
      </c>
      <c r="AP114" s="79" t="s">
        <v>176</v>
      </c>
      <c r="AQ114" s="79">
        <v>0</v>
      </c>
      <c r="AR114" s="79">
        <v>0</v>
      </c>
      <c r="AS114" s="79" t="s">
        <v>1063</v>
      </c>
      <c r="AT114" s="79" t="s">
        <v>1067</v>
      </c>
      <c r="AU114" s="79" t="s">
        <v>1068</v>
      </c>
      <c r="AV114" s="79" t="s">
        <v>1070</v>
      </c>
      <c r="AW114" s="79" t="s">
        <v>1075</v>
      </c>
      <c r="AX114" s="79" t="s">
        <v>1080</v>
      </c>
      <c r="AY114" s="79" t="s">
        <v>1084</v>
      </c>
      <c r="AZ114" s="83" t="s">
        <v>1087</v>
      </c>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273</v>
      </c>
      <c r="B115" s="64" t="s">
        <v>301</v>
      </c>
      <c r="C115" s="65" t="s">
        <v>2936</v>
      </c>
      <c r="D115" s="66">
        <v>3</v>
      </c>
      <c r="E115" s="67" t="s">
        <v>132</v>
      </c>
      <c r="F115" s="68">
        <v>32</v>
      </c>
      <c r="G115" s="65"/>
      <c r="H115" s="69"/>
      <c r="I115" s="70"/>
      <c r="J115" s="70"/>
      <c r="K115" s="34" t="s">
        <v>65</v>
      </c>
      <c r="L115" s="77">
        <v>115</v>
      </c>
      <c r="M115" s="77"/>
      <c r="N115" s="72"/>
      <c r="O115" s="79" t="s">
        <v>347</v>
      </c>
      <c r="P115" s="81">
        <v>43556.12148148148</v>
      </c>
      <c r="Q115" s="79" t="s">
        <v>423</v>
      </c>
      <c r="R115" s="79"/>
      <c r="S115" s="79"/>
      <c r="T115" s="79"/>
      <c r="U115" s="79"/>
      <c r="V115" s="83" t="s">
        <v>714</v>
      </c>
      <c r="W115" s="81">
        <v>43556.12148148148</v>
      </c>
      <c r="X115" s="83" t="s">
        <v>825</v>
      </c>
      <c r="Y115" s="79"/>
      <c r="Z115" s="79"/>
      <c r="AA115" s="85" t="s">
        <v>967</v>
      </c>
      <c r="AB115" s="79"/>
      <c r="AC115" s="79" t="b">
        <v>0</v>
      </c>
      <c r="AD115" s="79">
        <v>0</v>
      </c>
      <c r="AE115" s="85" t="s">
        <v>1023</v>
      </c>
      <c r="AF115" s="79" t="b">
        <v>0</v>
      </c>
      <c r="AG115" s="79" t="s">
        <v>1034</v>
      </c>
      <c r="AH115" s="79"/>
      <c r="AI115" s="85" t="s">
        <v>1023</v>
      </c>
      <c r="AJ115" s="79" t="b">
        <v>0</v>
      </c>
      <c r="AK115" s="79">
        <v>1</v>
      </c>
      <c r="AL115" s="85" t="s">
        <v>966</v>
      </c>
      <c r="AM115" s="79" t="s">
        <v>1042</v>
      </c>
      <c r="AN115" s="79" t="b">
        <v>0</v>
      </c>
      <c r="AO115" s="85" t="s">
        <v>966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278</v>
      </c>
      <c r="B116" s="64" t="s">
        <v>301</v>
      </c>
      <c r="C116" s="65" t="s">
        <v>2936</v>
      </c>
      <c r="D116" s="66">
        <v>3</v>
      </c>
      <c r="E116" s="67" t="s">
        <v>132</v>
      </c>
      <c r="F116" s="68">
        <v>32</v>
      </c>
      <c r="G116" s="65"/>
      <c r="H116" s="69"/>
      <c r="I116" s="70"/>
      <c r="J116" s="70"/>
      <c r="K116" s="34" t="s">
        <v>65</v>
      </c>
      <c r="L116" s="77">
        <v>116</v>
      </c>
      <c r="M116" s="77"/>
      <c r="N116" s="72"/>
      <c r="O116" s="79" t="s">
        <v>347</v>
      </c>
      <c r="P116" s="81">
        <v>43551.80537037037</v>
      </c>
      <c r="Q116" s="79" t="s">
        <v>422</v>
      </c>
      <c r="R116" s="79"/>
      <c r="S116" s="79"/>
      <c r="T116" s="79" t="s">
        <v>585</v>
      </c>
      <c r="U116" s="79"/>
      <c r="V116" s="83" t="s">
        <v>719</v>
      </c>
      <c r="W116" s="81">
        <v>43551.80537037037</v>
      </c>
      <c r="X116" s="83" t="s">
        <v>824</v>
      </c>
      <c r="Y116" s="79"/>
      <c r="Z116" s="79"/>
      <c r="AA116" s="85" t="s">
        <v>966</v>
      </c>
      <c r="AB116" s="85" t="s">
        <v>1013</v>
      </c>
      <c r="AC116" s="79" t="b">
        <v>0</v>
      </c>
      <c r="AD116" s="79">
        <v>5</v>
      </c>
      <c r="AE116" s="85" t="s">
        <v>1024</v>
      </c>
      <c r="AF116" s="79" t="b">
        <v>0</v>
      </c>
      <c r="AG116" s="79" t="s">
        <v>1034</v>
      </c>
      <c r="AH116" s="79"/>
      <c r="AI116" s="85" t="s">
        <v>1023</v>
      </c>
      <c r="AJ116" s="79" t="b">
        <v>0</v>
      </c>
      <c r="AK116" s="79">
        <v>1</v>
      </c>
      <c r="AL116" s="85" t="s">
        <v>1023</v>
      </c>
      <c r="AM116" s="79" t="s">
        <v>1047</v>
      </c>
      <c r="AN116" s="79" t="b">
        <v>0</v>
      </c>
      <c r="AO116" s="85" t="s">
        <v>1013</v>
      </c>
      <c r="AP116" s="79" t="s">
        <v>176</v>
      </c>
      <c r="AQ116" s="79">
        <v>0</v>
      </c>
      <c r="AR116" s="79">
        <v>0</v>
      </c>
      <c r="AS116" s="79" t="s">
        <v>1063</v>
      </c>
      <c r="AT116" s="79" t="s">
        <v>1067</v>
      </c>
      <c r="AU116" s="79" t="s">
        <v>1068</v>
      </c>
      <c r="AV116" s="79" t="s">
        <v>1070</v>
      </c>
      <c r="AW116" s="79" t="s">
        <v>1075</v>
      </c>
      <c r="AX116" s="79" t="s">
        <v>1080</v>
      </c>
      <c r="AY116" s="79" t="s">
        <v>1084</v>
      </c>
      <c r="AZ116" s="83" t="s">
        <v>1087</v>
      </c>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273</v>
      </c>
      <c r="B117" s="64" t="s">
        <v>302</v>
      </c>
      <c r="C117" s="65" t="s">
        <v>2936</v>
      </c>
      <c r="D117" s="66">
        <v>3</v>
      </c>
      <c r="E117" s="67" t="s">
        <v>132</v>
      </c>
      <c r="F117" s="68">
        <v>32</v>
      </c>
      <c r="G117" s="65"/>
      <c r="H117" s="69"/>
      <c r="I117" s="70"/>
      <c r="J117" s="70"/>
      <c r="K117" s="34" t="s">
        <v>65</v>
      </c>
      <c r="L117" s="77">
        <v>117</v>
      </c>
      <c r="M117" s="77"/>
      <c r="N117" s="72"/>
      <c r="O117" s="79" t="s">
        <v>347</v>
      </c>
      <c r="P117" s="81">
        <v>43556.12148148148</v>
      </c>
      <c r="Q117" s="79" t="s">
        <v>423</v>
      </c>
      <c r="R117" s="79"/>
      <c r="S117" s="79"/>
      <c r="T117" s="79"/>
      <c r="U117" s="79"/>
      <c r="V117" s="83" t="s">
        <v>714</v>
      </c>
      <c r="W117" s="81">
        <v>43556.12148148148</v>
      </c>
      <c r="X117" s="83" t="s">
        <v>825</v>
      </c>
      <c r="Y117" s="79"/>
      <c r="Z117" s="79"/>
      <c r="AA117" s="85" t="s">
        <v>967</v>
      </c>
      <c r="AB117" s="79"/>
      <c r="AC117" s="79" t="b">
        <v>0</v>
      </c>
      <c r="AD117" s="79">
        <v>0</v>
      </c>
      <c r="AE117" s="85" t="s">
        <v>1023</v>
      </c>
      <c r="AF117" s="79" t="b">
        <v>0</v>
      </c>
      <c r="AG117" s="79" t="s">
        <v>1034</v>
      </c>
      <c r="AH117" s="79"/>
      <c r="AI117" s="85" t="s">
        <v>1023</v>
      </c>
      <c r="AJ117" s="79" t="b">
        <v>0</v>
      </c>
      <c r="AK117" s="79">
        <v>1</v>
      </c>
      <c r="AL117" s="85" t="s">
        <v>966</v>
      </c>
      <c r="AM117" s="79" t="s">
        <v>1042</v>
      </c>
      <c r="AN117" s="79" t="b">
        <v>0</v>
      </c>
      <c r="AO117" s="85" t="s">
        <v>966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278</v>
      </c>
      <c r="B118" s="64" t="s">
        <v>302</v>
      </c>
      <c r="C118" s="65" t="s">
        <v>2936</v>
      </c>
      <c r="D118" s="66">
        <v>3</v>
      </c>
      <c r="E118" s="67" t="s">
        <v>132</v>
      </c>
      <c r="F118" s="68">
        <v>32</v>
      </c>
      <c r="G118" s="65"/>
      <c r="H118" s="69"/>
      <c r="I118" s="70"/>
      <c r="J118" s="70"/>
      <c r="K118" s="34" t="s">
        <v>65</v>
      </c>
      <c r="L118" s="77">
        <v>118</v>
      </c>
      <c r="M118" s="77"/>
      <c r="N118" s="72"/>
      <c r="O118" s="79" t="s">
        <v>347</v>
      </c>
      <c r="P118" s="81">
        <v>43551.80537037037</v>
      </c>
      <c r="Q118" s="79" t="s">
        <v>422</v>
      </c>
      <c r="R118" s="79"/>
      <c r="S118" s="79"/>
      <c r="T118" s="79" t="s">
        <v>585</v>
      </c>
      <c r="U118" s="79"/>
      <c r="V118" s="83" t="s">
        <v>719</v>
      </c>
      <c r="W118" s="81">
        <v>43551.80537037037</v>
      </c>
      <c r="X118" s="83" t="s">
        <v>824</v>
      </c>
      <c r="Y118" s="79"/>
      <c r="Z118" s="79"/>
      <c r="AA118" s="85" t="s">
        <v>966</v>
      </c>
      <c r="AB118" s="85" t="s">
        <v>1013</v>
      </c>
      <c r="AC118" s="79" t="b">
        <v>0</v>
      </c>
      <c r="AD118" s="79">
        <v>5</v>
      </c>
      <c r="AE118" s="85" t="s">
        <v>1024</v>
      </c>
      <c r="AF118" s="79" t="b">
        <v>0</v>
      </c>
      <c r="AG118" s="79" t="s">
        <v>1034</v>
      </c>
      <c r="AH118" s="79"/>
      <c r="AI118" s="85" t="s">
        <v>1023</v>
      </c>
      <c r="AJ118" s="79" t="b">
        <v>0</v>
      </c>
      <c r="AK118" s="79">
        <v>1</v>
      </c>
      <c r="AL118" s="85" t="s">
        <v>1023</v>
      </c>
      <c r="AM118" s="79" t="s">
        <v>1047</v>
      </c>
      <c r="AN118" s="79" t="b">
        <v>0</v>
      </c>
      <c r="AO118" s="85" t="s">
        <v>1013</v>
      </c>
      <c r="AP118" s="79" t="s">
        <v>176</v>
      </c>
      <c r="AQ118" s="79">
        <v>0</v>
      </c>
      <c r="AR118" s="79">
        <v>0</v>
      </c>
      <c r="AS118" s="79" t="s">
        <v>1063</v>
      </c>
      <c r="AT118" s="79" t="s">
        <v>1067</v>
      </c>
      <c r="AU118" s="79" t="s">
        <v>1068</v>
      </c>
      <c r="AV118" s="79" t="s">
        <v>1070</v>
      </c>
      <c r="AW118" s="79" t="s">
        <v>1075</v>
      </c>
      <c r="AX118" s="79" t="s">
        <v>1080</v>
      </c>
      <c r="AY118" s="79" t="s">
        <v>1084</v>
      </c>
      <c r="AZ118" s="83" t="s">
        <v>1087</v>
      </c>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273</v>
      </c>
      <c r="B119" s="64" t="s">
        <v>303</v>
      </c>
      <c r="C119" s="65" t="s">
        <v>2936</v>
      </c>
      <c r="D119" s="66">
        <v>3</v>
      </c>
      <c r="E119" s="67" t="s">
        <v>132</v>
      </c>
      <c r="F119" s="68">
        <v>32</v>
      </c>
      <c r="G119" s="65"/>
      <c r="H119" s="69"/>
      <c r="I119" s="70"/>
      <c r="J119" s="70"/>
      <c r="K119" s="34" t="s">
        <v>65</v>
      </c>
      <c r="L119" s="77">
        <v>119</v>
      </c>
      <c r="M119" s="77"/>
      <c r="N119" s="72"/>
      <c r="O119" s="79" t="s">
        <v>347</v>
      </c>
      <c r="P119" s="81">
        <v>43556.12148148148</v>
      </c>
      <c r="Q119" s="79" t="s">
        <v>423</v>
      </c>
      <c r="R119" s="79"/>
      <c r="S119" s="79"/>
      <c r="T119" s="79"/>
      <c r="U119" s="79"/>
      <c r="V119" s="83" t="s">
        <v>714</v>
      </c>
      <c r="W119" s="81">
        <v>43556.12148148148</v>
      </c>
      <c r="X119" s="83" t="s">
        <v>825</v>
      </c>
      <c r="Y119" s="79"/>
      <c r="Z119" s="79"/>
      <c r="AA119" s="85" t="s">
        <v>967</v>
      </c>
      <c r="AB119" s="79"/>
      <c r="AC119" s="79" t="b">
        <v>0</v>
      </c>
      <c r="AD119" s="79">
        <v>0</v>
      </c>
      <c r="AE119" s="85" t="s">
        <v>1023</v>
      </c>
      <c r="AF119" s="79" t="b">
        <v>0</v>
      </c>
      <c r="AG119" s="79" t="s">
        <v>1034</v>
      </c>
      <c r="AH119" s="79"/>
      <c r="AI119" s="85" t="s">
        <v>1023</v>
      </c>
      <c r="AJ119" s="79" t="b">
        <v>0</v>
      </c>
      <c r="AK119" s="79">
        <v>1</v>
      </c>
      <c r="AL119" s="85" t="s">
        <v>966</v>
      </c>
      <c r="AM119" s="79" t="s">
        <v>1042</v>
      </c>
      <c r="AN119" s="79" t="b">
        <v>0</v>
      </c>
      <c r="AO119" s="85" t="s">
        <v>966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2</v>
      </c>
      <c r="BD119" s="48"/>
      <c r="BE119" s="49"/>
      <c r="BF119" s="48"/>
      <c r="BG119" s="49"/>
      <c r="BH119" s="48"/>
      <c r="BI119" s="49"/>
      <c r="BJ119" s="48"/>
      <c r="BK119" s="49"/>
      <c r="BL119" s="48"/>
    </row>
    <row r="120" spans="1:64" ht="15">
      <c r="A120" s="64" t="s">
        <v>273</v>
      </c>
      <c r="B120" s="64" t="s">
        <v>304</v>
      </c>
      <c r="C120" s="65" t="s">
        <v>2936</v>
      </c>
      <c r="D120" s="66">
        <v>3</v>
      </c>
      <c r="E120" s="67" t="s">
        <v>132</v>
      </c>
      <c r="F120" s="68">
        <v>32</v>
      </c>
      <c r="G120" s="65"/>
      <c r="H120" s="69"/>
      <c r="I120" s="70"/>
      <c r="J120" s="70"/>
      <c r="K120" s="34" t="s">
        <v>65</v>
      </c>
      <c r="L120" s="77">
        <v>120</v>
      </c>
      <c r="M120" s="77"/>
      <c r="N120" s="72"/>
      <c r="O120" s="79" t="s">
        <v>347</v>
      </c>
      <c r="P120" s="81">
        <v>43556.12148148148</v>
      </c>
      <c r="Q120" s="79" t="s">
        <v>423</v>
      </c>
      <c r="R120" s="79"/>
      <c r="S120" s="79"/>
      <c r="T120" s="79"/>
      <c r="U120" s="79"/>
      <c r="V120" s="83" t="s">
        <v>714</v>
      </c>
      <c r="W120" s="81">
        <v>43556.12148148148</v>
      </c>
      <c r="X120" s="83" t="s">
        <v>825</v>
      </c>
      <c r="Y120" s="79"/>
      <c r="Z120" s="79"/>
      <c r="AA120" s="85" t="s">
        <v>967</v>
      </c>
      <c r="AB120" s="79"/>
      <c r="AC120" s="79" t="b">
        <v>0</v>
      </c>
      <c r="AD120" s="79">
        <v>0</v>
      </c>
      <c r="AE120" s="85" t="s">
        <v>1023</v>
      </c>
      <c r="AF120" s="79" t="b">
        <v>0</v>
      </c>
      <c r="AG120" s="79" t="s">
        <v>1034</v>
      </c>
      <c r="AH120" s="79"/>
      <c r="AI120" s="85" t="s">
        <v>1023</v>
      </c>
      <c r="AJ120" s="79" t="b">
        <v>0</v>
      </c>
      <c r="AK120" s="79">
        <v>1</v>
      </c>
      <c r="AL120" s="85" t="s">
        <v>966</v>
      </c>
      <c r="AM120" s="79" t="s">
        <v>1042</v>
      </c>
      <c r="AN120" s="79" t="b">
        <v>0</v>
      </c>
      <c r="AO120" s="85" t="s">
        <v>966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11</v>
      </c>
      <c r="BK120" s="49">
        <v>100</v>
      </c>
      <c r="BL120" s="48">
        <v>11</v>
      </c>
    </row>
    <row r="121" spans="1:64" ht="15">
      <c r="A121" s="64" t="s">
        <v>273</v>
      </c>
      <c r="B121" s="64" t="s">
        <v>278</v>
      </c>
      <c r="C121" s="65" t="s">
        <v>2936</v>
      </c>
      <c r="D121" s="66">
        <v>3</v>
      </c>
      <c r="E121" s="67" t="s">
        <v>132</v>
      </c>
      <c r="F121" s="68">
        <v>32</v>
      </c>
      <c r="G121" s="65"/>
      <c r="H121" s="69"/>
      <c r="I121" s="70"/>
      <c r="J121" s="70"/>
      <c r="K121" s="34" t="s">
        <v>66</v>
      </c>
      <c r="L121" s="77">
        <v>121</v>
      </c>
      <c r="M121" s="77"/>
      <c r="N121" s="72"/>
      <c r="O121" s="79" t="s">
        <v>347</v>
      </c>
      <c r="P121" s="81">
        <v>43556.12148148148</v>
      </c>
      <c r="Q121" s="79" t="s">
        <v>423</v>
      </c>
      <c r="R121" s="79"/>
      <c r="S121" s="79"/>
      <c r="T121" s="79"/>
      <c r="U121" s="79"/>
      <c r="V121" s="83" t="s">
        <v>714</v>
      </c>
      <c r="W121" s="81">
        <v>43556.12148148148</v>
      </c>
      <c r="X121" s="83" t="s">
        <v>825</v>
      </c>
      <c r="Y121" s="79"/>
      <c r="Z121" s="79"/>
      <c r="AA121" s="85" t="s">
        <v>967</v>
      </c>
      <c r="AB121" s="79"/>
      <c r="AC121" s="79" t="b">
        <v>0</v>
      </c>
      <c r="AD121" s="79">
        <v>0</v>
      </c>
      <c r="AE121" s="85" t="s">
        <v>1023</v>
      </c>
      <c r="AF121" s="79" t="b">
        <v>0</v>
      </c>
      <c r="AG121" s="79" t="s">
        <v>1034</v>
      </c>
      <c r="AH121" s="79"/>
      <c r="AI121" s="85" t="s">
        <v>1023</v>
      </c>
      <c r="AJ121" s="79" t="b">
        <v>0</v>
      </c>
      <c r="AK121" s="79">
        <v>1</v>
      </c>
      <c r="AL121" s="85" t="s">
        <v>966</v>
      </c>
      <c r="AM121" s="79" t="s">
        <v>1042</v>
      </c>
      <c r="AN121" s="79" t="b">
        <v>0</v>
      </c>
      <c r="AO121" s="85" t="s">
        <v>966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278</v>
      </c>
      <c r="B122" s="64" t="s">
        <v>273</v>
      </c>
      <c r="C122" s="65" t="s">
        <v>2936</v>
      </c>
      <c r="D122" s="66">
        <v>3</v>
      </c>
      <c r="E122" s="67" t="s">
        <v>132</v>
      </c>
      <c r="F122" s="68">
        <v>32</v>
      </c>
      <c r="G122" s="65"/>
      <c r="H122" s="69"/>
      <c r="I122" s="70"/>
      <c r="J122" s="70"/>
      <c r="K122" s="34" t="s">
        <v>66</v>
      </c>
      <c r="L122" s="77">
        <v>122</v>
      </c>
      <c r="M122" s="77"/>
      <c r="N122" s="72"/>
      <c r="O122" s="79" t="s">
        <v>347</v>
      </c>
      <c r="P122" s="81">
        <v>43551.80537037037</v>
      </c>
      <c r="Q122" s="79" t="s">
        <v>422</v>
      </c>
      <c r="R122" s="79"/>
      <c r="S122" s="79"/>
      <c r="T122" s="79" t="s">
        <v>585</v>
      </c>
      <c r="U122" s="79"/>
      <c r="V122" s="83" t="s">
        <v>719</v>
      </c>
      <c r="W122" s="81">
        <v>43551.80537037037</v>
      </c>
      <c r="X122" s="83" t="s">
        <v>824</v>
      </c>
      <c r="Y122" s="79"/>
      <c r="Z122" s="79"/>
      <c r="AA122" s="85" t="s">
        <v>966</v>
      </c>
      <c r="AB122" s="85" t="s">
        <v>1013</v>
      </c>
      <c r="AC122" s="79" t="b">
        <v>0</v>
      </c>
      <c r="AD122" s="79">
        <v>5</v>
      </c>
      <c r="AE122" s="85" t="s">
        <v>1024</v>
      </c>
      <c r="AF122" s="79" t="b">
        <v>0</v>
      </c>
      <c r="AG122" s="79" t="s">
        <v>1034</v>
      </c>
      <c r="AH122" s="79"/>
      <c r="AI122" s="85" t="s">
        <v>1023</v>
      </c>
      <c r="AJ122" s="79" t="b">
        <v>0</v>
      </c>
      <c r="AK122" s="79">
        <v>1</v>
      </c>
      <c r="AL122" s="85" t="s">
        <v>1023</v>
      </c>
      <c r="AM122" s="79" t="s">
        <v>1047</v>
      </c>
      <c r="AN122" s="79" t="b">
        <v>0</v>
      </c>
      <c r="AO122" s="85" t="s">
        <v>1013</v>
      </c>
      <c r="AP122" s="79" t="s">
        <v>176</v>
      </c>
      <c r="AQ122" s="79">
        <v>0</v>
      </c>
      <c r="AR122" s="79">
        <v>0</v>
      </c>
      <c r="AS122" s="79" t="s">
        <v>1063</v>
      </c>
      <c r="AT122" s="79" t="s">
        <v>1067</v>
      </c>
      <c r="AU122" s="79" t="s">
        <v>1068</v>
      </c>
      <c r="AV122" s="79" t="s">
        <v>1070</v>
      </c>
      <c r="AW122" s="79" t="s">
        <v>1075</v>
      </c>
      <c r="AX122" s="79" t="s">
        <v>1080</v>
      </c>
      <c r="AY122" s="79" t="s">
        <v>1084</v>
      </c>
      <c r="AZ122" s="83" t="s">
        <v>1087</v>
      </c>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278</v>
      </c>
      <c r="B123" s="64" t="s">
        <v>304</v>
      </c>
      <c r="C123" s="65" t="s">
        <v>2936</v>
      </c>
      <c r="D123" s="66">
        <v>3</v>
      </c>
      <c r="E123" s="67" t="s">
        <v>132</v>
      </c>
      <c r="F123" s="68">
        <v>32</v>
      </c>
      <c r="G123" s="65"/>
      <c r="H123" s="69"/>
      <c r="I123" s="70"/>
      <c r="J123" s="70"/>
      <c r="K123" s="34" t="s">
        <v>65</v>
      </c>
      <c r="L123" s="77">
        <v>123</v>
      </c>
      <c r="M123" s="77"/>
      <c r="N123" s="72"/>
      <c r="O123" s="79" t="s">
        <v>348</v>
      </c>
      <c r="P123" s="81">
        <v>43551.80537037037</v>
      </c>
      <c r="Q123" s="79" t="s">
        <v>422</v>
      </c>
      <c r="R123" s="79"/>
      <c r="S123" s="79"/>
      <c r="T123" s="79" t="s">
        <v>585</v>
      </c>
      <c r="U123" s="79"/>
      <c r="V123" s="83" t="s">
        <v>719</v>
      </c>
      <c r="W123" s="81">
        <v>43551.80537037037</v>
      </c>
      <c r="X123" s="83" t="s">
        <v>824</v>
      </c>
      <c r="Y123" s="79"/>
      <c r="Z123" s="79"/>
      <c r="AA123" s="85" t="s">
        <v>966</v>
      </c>
      <c r="AB123" s="85" t="s">
        <v>1013</v>
      </c>
      <c r="AC123" s="79" t="b">
        <v>0</v>
      </c>
      <c r="AD123" s="79">
        <v>5</v>
      </c>
      <c r="AE123" s="85" t="s">
        <v>1024</v>
      </c>
      <c r="AF123" s="79" t="b">
        <v>0</v>
      </c>
      <c r="AG123" s="79" t="s">
        <v>1034</v>
      </c>
      <c r="AH123" s="79"/>
      <c r="AI123" s="85" t="s">
        <v>1023</v>
      </c>
      <c r="AJ123" s="79" t="b">
        <v>0</v>
      </c>
      <c r="AK123" s="79">
        <v>1</v>
      </c>
      <c r="AL123" s="85" t="s">
        <v>1023</v>
      </c>
      <c r="AM123" s="79" t="s">
        <v>1047</v>
      </c>
      <c r="AN123" s="79" t="b">
        <v>0</v>
      </c>
      <c r="AO123" s="85" t="s">
        <v>1013</v>
      </c>
      <c r="AP123" s="79" t="s">
        <v>176</v>
      </c>
      <c r="AQ123" s="79">
        <v>0</v>
      </c>
      <c r="AR123" s="79">
        <v>0</v>
      </c>
      <c r="AS123" s="79" t="s">
        <v>1063</v>
      </c>
      <c r="AT123" s="79" t="s">
        <v>1067</v>
      </c>
      <c r="AU123" s="79" t="s">
        <v>1068</v>
      </c>
      <c r="AV123" s="79" t="s">
        <v>1070</v>
      </c>
      <c r="AW123" s="79" t="s">
        <v>1075</v>
      </c>
      <c r="AX123" s="79" t="s">
        <v>1080</v>
      </c>
      <c r="AY123" s="79" t="s">
        <v>1084</v>
      </c>
      <c r="AZ123" s="83" t="s">
        <v>1087</v>
      </c>
      <c r="BA123">
        <v>1</v>
      </c>
      <c r="BB123" s="78" t="str">
        <f>REPLACE(INDEX(GroupVertices[Group],MATCH(Edges[[#This Row],[Vertex 1]],GroupVertices[Vertex],0)),1,1,"")</f>
        <v>1</v>
      </c>
      <c r="BC123" s="78" t="str">
        <f>REPLACE(INDEX(GroupVertices[Group],MATCH(Edges[[#This Row],[Vertex 2]],GroupVertices[Vertex],0)),1,1,"")</f>
        <v>1</v>
      </c>
      <c r="BD123" s="48">
        <v>1</v>
      </c>
      <c r="BE123" s="49">
        <v>5.555555555555555</v>
      </c>
      <c r="BF123" s="48">
        <v>0</v>
      </c>
      <c r="BG123" s="49">
        <v>0</v>
      </c>
      <c r="BH123" s="48">
        <v>0</v>
      </c>
      <c r="BI123" s="49">
        <v>0</v>
      </c>
      <c r="BJ123" s="48">
        <v>17</v>
      </c>
      <c r="BK123" s="49">
        <v>94.44444444444444</v>
      </c>
      <c r="BL123" s="48">
        <v>18</v>
      </c>
    </row>
    <row r="124" spans="1:64" ht="15">
      <c r="A124" s="64" t="s">
        <v>278</v>
      </c>
      <c r="B124" s="64" t="s">
        <v>305</v>
      </c>
      <c r="C124" s="65" t="s">
        <v>2936</v>
      </c>
      <c r="D124" s="66">
        <v>3</v>
      </c>
      <c r="E124" s="67" t="s">
        <v>132</v>
      </c>
      <c r="F124" s="68">
        <v>32</v>
      </c>
      <c r="G124" s="65"/>
      <c r="H124" s="69"/>
      <c r="I124" s="70"/>
      <c r="J124" s="70"/>
      <c r="K124" s="34" t="s">
        <v>65</v>
      </c>
      <c r="L124" s="77">
        <v>124</v>
      </c>
      <c r="M124" s="77"/>
      <c r="N124" s="72"/>
      <c r="O124" s="79" t="s">
        <v>347</v>
      </c>
      <c r="P124" s="81">
        <v>43552.701574074075</v>
      </c>
      <c r="Q124" s="79" t="s">
        <v>424</v>
      </c>
      <c r="R124" s="83" t="s">
        <v>503</v>
      </c>
      <c r="S124" s="79" t="s">
        <v>546</v>
      </c>
      <c r="T124" s="79" t="s">
        <v>596</v>
      </c>
      <c r="U124" s="79"/>
      <c r="V124" s="83" t="s">
        <v>719</v>
      </c>
      <c r="W124" s="81">
        <v>43552.701574074075</v>
      </c>
      <c r="X124" s="83" t="s">
        <v>826</v>
      </c>
      <c r="Y124" s="79"/>
      <c r="Z124" s="79"/>
      <c r="AA124" s="85" t="s">
        <v>968</v>
      </c>
      <c r="AB124" s="79"/>
      <c r="AC124" s="79" t="b">
        <v>0</v>
      </c>
      <c r="AD124" s="79">
        <v>2</v>
      </c>
      <c r="AE124" s="85" t="s">
        <v>1023</v>
      </c>
      <c r="AF124" s="79" t="b">
        <v>0</v>
      </c>
      <c r="AG124" s="79" t="s">
        <v>1034</v>
      </c>
      <c r="AH124" s="79"/>
      <c r="AI124" s="85" t="s">
        <v>1023</v>
      </c>
      <c r="AJ124" s="79" t="b">
        <v>0</v>
      </c>
      <c r="AK124" s="79">
        <v>0</v>
      </c>
      <c r="AL124" s="85" t="s">
        <v>1023</v>
      </c>
      <c r="AM124" s="79" t="s">
        <v>1047</v>
      </c>
      <c r="AN124" s="79" t="b">
        <v>0</v>
      </c>
      <c r="AO124" s="85" t="s">
        <v>968</v>
      </c>
      <c r="AP124" s="79" t="s">
        <v>176</v>
      </c>
      <c r="AQ124" s="79">
        <v>0</v>
      </c>
      <c r="AR124" s="79">
        <v>0</v>
      </c>
      <c r="AS124" s="79" t="s">
        <v>1063</v>
      </c>
      <c r="AT124" s="79" t="s">
        <v>1067</v>
      </c>
      <c r="AU124" s="79" t="s">
        <v>1068</v>
      </c>
      <c r="AV124" s="79" t="s">
        <v>1070</v>
      </c>
      <c r="AW124" s="79" t="s">
        <v>1075</v>
      </c>
      <c r="AX124" s="79" t="s">
        <v>1080</v>
      </c>
      <c r="AY124" s="79" t="s">
        <v>1084</v>
      </c>
      <c r="AZ124" s="83" t="s">
        <v>1087</v>
      </c>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10</v>
      </c>
      <c r="BK124" s="49">
        <v>100</v>
      </c>
      <c r="BL124" s="48">
        <v>10</v>
      </c>
    </row>
    <row r="125" spans="1:64" ht="15">
      <c r="A125" s="64" t="s">
        <v>278</v>
      </c>
      <c r="B125" s="64" t="s">
        <v>306</v>
      </c>
      <c r="C125" s="65" t="s">
        <v>2936</v>
      </c>
      <c r="D125" s="66">
        <v>3</v>
      </c>
      <c r="E125" s="67" t="s">
        <v>132</v>
      </c>
      <c r="F125" s="68">
        <v>32</v>
      </c>
      <c r="G125" s="65"/>
      <c r="H125" s="69"/>
      <c r="I125" s="70"/>
      <c r="J125" s="70"/>
      <c r="K125" s="34" t="s">
        <v>65</v>
      </c>
      <c r="L125" s="77">
        <v>125</v>
      </c>
      <c r="M125" s="77"/>
      <c r="N125" s="72"/>
      <c r="O125" s="79" t="s">
        <v>347</v>
      </c>
      <c r="P125" s="81">
        <v>43558.06145833333</v>
      </c>
      <c r="Q125" s="79" t="s">
        <v>425</v>
      </c>
      <c r="R125" s="79"/>
      <c r="S125" s="79"/>
      <c r="T125" s="79" t="s">
        <v>556</v>
      </c>
      <c r="U125" s="79"/>
      <c r="V125" s="83" t="s">
        <v>719</v>
      </c>
      <c r="W125" s="81">
        <v>43558.06145833333</v>
      </c>
      <c r="X125" s="83" t="s">
        <v>827</v>
      </c>
      <c r="Y125" s="79"/>
      <c r="Z125" s="79"/>
      <c r="AA125" s="85" t="s">
        <v>969</v>
      </c>
      <c r="AB125" s="85" t="s">
        <v>1014</v>
      </c>
      <c r="AC125" s="79" t="b">
        <v>0</v>
      </c>
      <c r="AD125" s="79">
        <v>3</v>
      </c>
      <c r="AE125" s="85" t="s">
        <v>1025</v>
      </c>
      <c r="AF125" s="79" t="b">
        <v>0</v>
      </c>
      <c r="AG125" s="79" t="s">
        <v>1034</v>
      </c>
      <c r="AH125" s="79"/>
      <c r="AI125" s="85" t="s">
        <v>1023</v>
      </c>
      <c r="AJ125" s="79" t="b">
        <v>0</v>
      </c>
      <c r="AK125" s="79">
        <v>0</v>
      </c>
      <c r="AL125" s="85" t="s">
        <v>1023</v>
      </c>
      <c r="AM125" s="79" t="s">
        <v>1047</v>
      </c>
      <c r="AN125" s="79" t="b">
        <v>0</v>
      </c>
      <c r="AO125" s="85" t="s">
        <v>1014</v>
      </c>
      <c r="AP125" s="79" t="s">
        <v>176</v>
      </c>
      <c r="AQ125" s="79">
        <v>0</v>
      </c>
      <c r="AR125" s="79">
        <v>0</v>
      </c>
      <c r="AS125" s="79" t="s">
        <v>1064</v>
      </c>
      <c r="AT125" s="79" t="s">
        <v>1067</v>
      </c>
      <c r="AU125" s="79" t="s">
        <v>1068</v>
      </c>
      <c r="AV125" s="79" t="s">
        <v>1071</v>
      </c>
      <c r="AW125" s="79" t="s">
        <v>1076</v>
      </c>
      <c r="AX125" s="79" t="s">
        <v>1081</v>
      </c>
      <c r="AY125" s="79" t="s">
        <v>1084</v>
      </c>
      <c r="AZ125" s="83" t="s">
        <v>1088</v>
      </c>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279</v>
      </c>
      <c r="B126" s="64" t="s">
        <v>278</v>
      </c>
      <c r="C126" s="65" t="s">
        <v>2936</v>
      </c>
      <c r="D126" s="66">
        <v>3</v>
      </c>
      <c r="E126" s="67" t="s">
        <v>132</v>
      </c>
      <c r="F126" s="68">
        <v>32</v>
      </c>
      <c r="G126" s="65"/>
      <c r="H126" s="69"/>
      <c r="I126" s="70"/>
      <c r="J126" s="70"/>
      <c r="K126" s="34" t="s">
        <v>66</v>
      </c>
      <c r="L126" s="77">
        <v>126</v>
      </c>
      <c r="M126" s="77"/>
      <c r="N126" s="72"/>
      <c r="O126" s="79" t="s">
        <v>347</v>
      </c>
      <c r="P126" s="81">
        <v>43558.06512731482</v>
      </c>
      <c r="Q126" s="79" t="s">
        <v>360</v>
      </c>
      <c r="R126" s="79"/>
      <c r="S126" s="79"/>
      <c r="T126" s="79" t="s">
        <v>556</v>
      </c>
      <c r="U126" s="79"/>
      <c r="V126" s="83" t="s">
        <v>720</v>
      </c>
      <c r="W126" s="81">
        <v>43558.06512731482</v>
      </c>
      <c r="X126" s="83" t="s">
        <v>828</v>
      </c>
      <c r="Y126" s="79"/>
      <c r="Z126" s="79"/>
      <c r="AA126" s="85" t="s">
        <v>970</v>
      </c>
      <c r="AB126" s="79"/>
      <c r="AC126" s="79" t="b">
        <v>0</v>
      </c>
      <c r="AD126" s="79">
        <v>0</v>
      </c>
      <c r="AE126" s="85" t="s">
        <v>1023</v>
      </c>
      <c r="AF126" s="79" t="b">
        <v>0</v>
      </c>
      <c r="AG126" s="79" t="s">
        <v>1034</v>
      </c>
      <c r="AH126" s="79"/>
      <c r="AI126" s="85" t="s">
        <v>1023</v>
      </c>
      <c r="AJ126" s="79" t="b">
        <v>0</v>
      </c>
      <c r="AK126" s="79">
        <v>9</v>
      </c>
      <c r="AL126" s="85" t="s">
        <v>999</v>
      </c>
      <c r="AM126" s="79" t="s">
        <v>1042</v>
      </c>
      <c r="AN126" s="79" t="b">
        <v>0</v>
      </c>
      <c r="AO126" s="85" t="s">
        <v>999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2</v>
      </c>
      <c r="BE126" s="49">
        <v>12.5</v>
      </c>
      <c r="BF126" s="48">
        <v>0</v>
      </c>
      <c r="BG126" s="49">
        <v>0</v>
      </c>
      <c r="BH126" s="48">
        <v>0</v>
      </c>
      <c r="BI126" s="49">
        <v>0</v>
      </c>
      <c r="BJ126" s="48">
        <v>14</v>
      </c>
      <c r="BK126" s="49">
        <v>87.5</v>
      </c>
      <c r="BL126" s="48">
        <v>16</v>
      </c>
    </row>
    <row r="127" spans="1:64" ht="15">
      <c r="A127" s="64" t="s">
        <v>278</v>
      </c>
      <c r="B127" s="64" t="s">
        <v>279</v>
      </c>
      <c r="C127" s="65" t="s">
        <v>2936</v>
      </c>
      <c r="D127" s="66">
        <v>3</v>
      </c>
      <c r="E127" s="67" t="s">
        <v>132</v>
      </c>
      <c r="F127" s="68">
        <v>32</v>
      </c>
      <c r="G127" s="65"/>
      <c r="H127" s="69"/>
      <c r="I127" s="70"/>
      <c r="J127" s="70"/>
      <c r="K127" s="34" t="s">
        <v>66</v>
      </c>
      <c r="L127" s="77">
        <v>127</v>
      </c>
      <c r="M127" s="77"/>
      <c r="N127" s="72"/>
      <c r="O127" s="79" t="s">
        <v>347</v>
      </c>
      <c r="P127" s="81">
        <v>43558.06145833333</v>
      </c>
      <c r="Q127" s="79" t="s">
        <v>425</v>
      </c>
      <c r="R127" s="79"/>
      <c r="S127" s="79"/>
      <c r="T127" s="79" t="s">
        <v>556</v>
      </c>
      <c r="U127" s="79"/>
      <c r="V127" s="83" t="s">
        <v>719</v>
      </c>
      <c r="W127" s="81">
        <v>43558.06145833333</v>
      </c>
      <c r="X127" s="83" t="s">
        <v>827</v>
      </c>
      <c r="Y127" s="79"/>
      <c r="Z127" s="79"/>
      <c r="AA127" s="85" t="s">
        <v>969</v>
      </c>
      <c r="AB127" s="85" t="s">
        <v>1014</v>
      </c>
      <c r="AC127" s="79" t="b">
        <v>0</v>
      </c>
      <c r="AD127" s="79">
        <v>3</v>
      </c>
      <c r="AE127" s="85" t="s">
        <v>1025</v>
      </c>
      <c r="AF127" s="79" t="b">
        <v>0</v>
      </c>
      <c r="AG127" s="79" t="s">
        <v>1034</v>
      </c>
      <c r="AH127" s="79"/>
      <c r="AI127" s="85" t="s">
        <v>1023</v>
      </c>
      <c r="AJ127" s="79" t="b">
        <v>0</v>
      </c>
      <c r="AK127" s="79">
        <v>0</v>
      </c>
      <c r="AL127" s="85" t="s">
        <v>1023</v>
      </c>
      <c r="AM127" s="79" t="s">
        <v>1047</v>
      </c>
      <c r="AN127" s="79" t="b">
        <v>0</v>
      </c>
      <c r="AO127" s="85" t="s">
        <v>1014</v>
      </c>
      <c r="AP127" s="79" t="s">
        <v>176</v>
      </c>
      <c r="AQ127" s="79">
        <v>0</v>
      </c>
      <c r="AR127" s="79">
        <v>0</v>
      </c>
      <c r="AS127" s="79" t="s">
        <v>1064</v>
      </c>
      <c r="AT127" s="79" t="s">
        <v>1067</v>
      </c>
      <c r="AU127" s="79" t="s">
        <v>1068</v>
      </c>
      <c r="AV127" s="79" t="s">
        <v>1071</v>
      </c>
      <c r="AW127" s="79" t="s">
        <v>1076</v>
      </c>
      <c r="AX127" s="79" t="s">
        <v>1081</v>
      </c>
      <c r="AY127" s="79" t="s">
        <v>1084</v>
      </c>
      <c r="AZ127" s="83" t="s">
        <v>1088</v>
      </c>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278</v>
      </c>
      <c r="B128" s="64" t="s">
        <v>307</v>
      </c>
      <c r="C128" s="65" t="s">
        <v>2936</v>
      </c>
      <c r="D128" s="66">
        <v>3</v>
      </c>
      <c r="E128" s="67" t="s">
        <v>132</v>
      </c>
      <c r="F128" s="68">
        <v>32</v>
      </c>
      <c r="G128" s="65"/>
      <c r="H128" s="69"/>
      <c r="I128" s="70"/>
      <c r="J128" s="70"/>
      <c r="K128" s="34" t="s">
        <v>65</v>
      </c>
      <c r="L128" s="77">
        <v>128</v>
      </c>
      <c r="M128" s="77"/>
      <c r="N128" s="72"/>
      <c r="O128" s="79" t="s">
        <v>347</v>
      </c>
      <c r="P128" s="81">
        <v>43558.06145833333</v>
      </c>
      <c r="Q128" s="79" t="s">
        <v>425</v>
      </c>
      <c r="R128" s="79"/>
      <c r="S128" s="79"/>
      <c r="T128" s="79" t="s">
        <v>556</v>
      </c>
      <c r="U128" s="79"/>
      <c r="V128" s="83" t="s">
        <v>719</v>
      </c>
      <c r="W128" s="81">
        <v>43558.06145833333</v>
      </c>
      <c r="X128" s="83" t="s">
        <v>827</v>
      </c>
      <c r="Y128" s="79"/>
      <c r="Z128" s="79"/>
      <c r="AA128" s="85" t="s">
        <v>969</v>
      </c>
      <c r="AB128" s="85" t="s">
        <v>1014</v>
      </c>
      <c r="AC128" s="79" t="b">
        <v>0</v>
      </c>
      <c r="AD128" s="79">
        <v>3</v>
      </c>
      <c r="AE128" s="85" t="s">
        <v>1025</v>
      </c>
      <c r="AF128" s="79" t="b">
        <v>0</v>
      </c>
      <c r="AG128" s="79" t="s">
        <v>1034</v>
      </c>
      <c r="AH128" s="79"/>
      <c r="AI128" s="85" t="s">
        <v>1023</v>
      </c>
      <c r="AJ128" s="79" t="b">
        <v>0</v>
      </c>
      <c r="AK128" s="79">
        <v>0</v>
      </c>
      <c r="AL128" s="85" t="s">
        <v>1023</v>
      </c>
      <c r="AM128" s="79" t="s">
        <v>1047</v>
      </c>
      <c r="AN128" s="79" t="b">
        <v>0</v>
      </c>
      <c r="AO128" s="85" t="s">
        <v>1014</v>
      </c>
      <c r="AP128" s="79" t="s">
        <v>176</v>
      </c>
      <c r="AQ128" s="79">
        <v>0</v>
      </c>
      <c r="AR128" s="79">
        <v>0</v>
      </c>
      <c r="AS128" s="79" t="s">
        <v>1064</v>
      </c>
      <c r="AT128" s="79" t="s">
        <v>1067</v>
      </c>
      <c r="AU128" s="79" t="s">
        <v>1068</v>
      </c>
      <c r="AV128" s="79" t="s">
        <v>1071</v>
      </c>
      <c r="AW128" s="79" t="s">
        <v>1076</v>
      </c>
      <c r="AX128" s="79" t="s">
        <v>1081</v>
      </c>
      <c r="AY128" s="79" t="s">
        <v>1084</v>
      </c>
      <c r="AZ128" s="83" t="s">
        <v>1088</v>
      </c>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278</v>
      </c>
      <c r="B129" s="64" t="s">
        <v>308</v>
      </c>
      <c r="C129" s="65" t="s">
        <v>2936</v>
      </c>
      <c r="D129" s="66">
        <v>3</v>
      </c>
      <c r="E129" s="67" t="s">
        <v>132</v>
      </c>
      <c r="F129" s="68">
        <v>32</v>
      </c>
      <c r="G129" s="65"/>
      <c r="H129" s="69"/>
      <c r="I129" s="70"/>
      <c r="J129" s="70"/>
      <c r="K129" s="34" t="s">
        <v>65</v>
      </c>
      <c r="L129" s="77">
        <v>129</v>
      </c>
      <c r="M129" s="77"/>
      <c r="N129" s="72"/>
      <c r="O129" s="79" t="s">
        <v>347</v>
      </c>
      <c r="P129" s="81">
        <v>43558.06145833333</v>
      </c>
      <c r="Q129" s="79" t="s">
        <v>425</v>
      </c>
      <c r="R129" s="79"/>
      <c r="S129" s="79"/>
      <c r="T129" s="79" t="s">
        <v>556</v>
      </c>
      <c r="U129" s="79"/>
      <c r="V129" s="83" t="s">
        <v>719</v>
      </c>
      <c r="W129" s="81">
        <v>43558.06145833333</v>
      </c>
      <c r="X129" s="83" t="s">
        <v>827</v>
      </c>
      <c r="Y129" s="79"/>
      <c r="Z129" s="79"/>
      <c r="AA129" s="85" t="s">
        <v>969</v>
      </c>
      <c r="AB129" s="85" t="s">
        <v>1014</v>
      </c>
      <c r="AC129" s="79" t="b">
        <v>0</v>
      </c>
      <c r="AD129" s="79">
        <v>3</v>
      </c>
      <c r="AE129" s="85" t="s">
        <v>1025</v>
      </c>
      <c r="AF129" s="79" t="b">
        <v>0</v>
      </c>
      <c r="AG129" s="79" t="s">
        <v>1034</v>
      </c>
      <c r="AH129" s="79"/>
      <c r="AI129" s="85" t="s">
        <v>1023</v>
      </c>
      <c r="AJ129" s="79" t="b">
        <v>0</v>
      </c>
      <c r="AK129" s="79">
        <v>0</v>
      </c>
      <c r="AL129" s="85" t="s">
        <v>1023</v>
      </c>
      <c r="AM129" s="79" t="s">
        <v>1047</v>
      </c>
      <c r="AN129" s="79" t="b">
        <v>0</v>
      </c>
      <c r="AO129" s="85" t="s">
        <v>1014</v>
      </c>
      <c r="AP129" s="79" t="s">
        <v>176</v>
      </c>
      <c r="AQ129" s="79">
        <v>0</v>
      </c>
      <c r="AR129" s="79">
        <v>0</v>
      </c>
      <c r="AS129" s="79" t="s">
        <v>1064</v>
      </c>
      <c r="AT129" s="79" t="s">
        <v>1067</v>
      </c>
      <c r="AU129" s="79" t="s">
        <v>1068</v>
      </c>
      <c r="AV129" s="79" t="s">
        <v>1071</v>
      </c>
      <c r="AW129" s="79" t="s">
        <v>1076</v>
      </c>
      <c r="AX129" s="79" t="s">
        <v>1081</v>
      </c>
      <c r="AY129" s="79" t="s">
        <v>1084</v>
      </c>
      <c r="AZ129" s="83" t="s">
        <v>1088</v>
      </c>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278</v>
      </c>
      <c r="B130" s="64" t="s">
        <v>309</v>
      </c>
      <c r="C130" s="65" t="s">
        <v>2936</v>
      </c>
      <c r="D130" s="66">
        <v>3</v>
      </c>
      <c r="E130" s="67" t="s">
        <v>132</v>
      </c>
      <c r="F130" s="68">
        <v>32</v>
      </c>
      <c r="G130" s="65"/>
      <c r="H130" s="69"/>
      <c r="I130" s="70"/>
      <c r="J130" s="70"/>
      <c r="K130" s="34" t="s">
        <v>65</v>
      </c>
      <c r="L130" s="77">
        <v>130</v>
      </c>
      <c r="M130" s="77"/>
      <c r="N130" s="72"/>
      <c r="O130" s="79" t="s">
        <v>347</v>
      </c>
      <c r="P130" s="81">
        <v>43558.06145833333</v>
      </c>
      <c r="Q130" s="79" t="s">
        <v>425</v>
      </c>
      <c r="R130" s="79"/>
      <c r="S130" s="79"/>
      <c r="T130" s="79" t="s">
        <v>556</v>
      </c>
      <c r="U130" s="79"/>
      <c r="V130" s="83" t="s">
        <v>719</v>
      </c>
      <c r="W130" s="81">
        <v>43558.06145833333</v>
      </c>
      <c r="X130" s="83" t="s">
        <v>827</v>
      </c>
      <c r="Y130" s="79"/>
      <c r="Z130" s="79"/>
      <c r="AA130" s="85" t="s">
        <v>969</v>
      </c>
      <c r="AB130" s="85" t="s">
        <v>1014</v>
      </c>
      <c r="AC130" s="79" t="b">
        <v>0</v>
      </c>
      <c r="AD130" s="79">
        <v>3</v>
      </c>
      <c r="AE130" s="85" t="s">
        <v>1025</v>
      </c>
      <c r="AF130" s="79" t="b">
        <v>0</v>
      </c>
      <c r="AG130" s="79" t="s">
        <v>1034</v>
      </c>
      <c r="AH130" s="79"/>
      <c r="AI130" s="85" t="s">
        <v>1023</v>
      </c>
      <c r="AJ130" s="79" t="b">
        <v>0</v>
      </c>
      <c r="AK130" s="79">
        <v>0</v>
      </c>
      <c r="AL130" s="85" t="s">
        <v>1023</v>
      </c>
      <c r="AM130" s="79" t="s">
        <v>1047</v>
      </c>
      <c r="AN130" s="79" t="b">
        <v>0</v>
      </c>
      <c r="AO130" s="85" t="s">
        <v>1014</v>
      </c>
      <c r="AP130" s="79" t="s">
        <v>176</v>
      </c>
      <c r="AQ130" s="79">
        <v>0</v>
      </c>
      <c r="AR130" s="79">
        <v>0</v>
      </c>
      <c r="AS130" s="79" t="s">
        <v>1064</v>
      </c>
      <c r="AT130" s="79" t="s">
        <v>1067</v>
      </c>
      <c r="AU130" s="79" t="s">
        <v>1068</v>
      </c>
      <c r="AV130" s="79" t="s">
        <v>1071</v>
      </c>
      <c r="AW130" s="79" t="s">
        <v>1076</v>
      </c>
      <c r="AX130" s="79" t="s">
        <v>1081</v>
      </c>
      <c r="AY130" s="79" t="s">
        <v>1084</v>
      </c>
      <c r="AZ130" s="83" t="s">
        <v>1088</v>
      </c>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278</v>
      </c>
      <c r="B131" s="64" t="s">
        <v>310</v>
      </c>
      <c r="C131" s="65" t="s">
        <v>2936</v>
      </c>
      <c r="D131" s="66">
        <v>3</v>
      </c>
      <c r="E131" s="67" t="s">
        <v>132</v>
      </c>
      <c r="F131" s="68">
        <v>32</v>
      </c>
      <c r="G131" s="65"/>
      <c r="H131" s="69"/>
      <c r="I131" s="70"/>
      <c r="J131" s="70"/>
      <c r="K131" s="34" t="s">
        <v>65</v>
      </c>
      <c r="L131" s="77">
        <v>131</v>
      </c>
      <c r="M131" s="77"/>
      <c r="N131" s="72"/>
      <c r="O131" s="79" t="s">
        <v>348</v>
      </c>
      <c r="P131" s="81">
        <v>43558.06145833333</v>
      </c>
      <c r="Q131" s="79" t="s">
        <v>425</v>
      </c>
      <c r="R131" s="79"/>
      <c r="S131" s="79"/>
      <c r="T131" s="79" t="s">
        <v>556</v>
      </c>
      <c r="U131" s="79"/>
      <c r="V131" s="83" t="s">
        <v>719</v>
      </c>
      <c r="W131" s="81">
        <v>43558.06145833333</v>
      </c>
      <c r="X131" s="83" t="s">
        <v>827</v>
      </c>
      <c r="Y131" s="79"/>
      <c r="Z131" s="79"/>
      <c r="AA131" s="85" t="s">
        <v>969</v>
      </c>
      <c r="AB131" s="85" t="s">
        <v>1014</v>
      </c>
      <c r="AC131" s="79" t="b">
        <v>0</v>
      </c>
      <c r="AD131" s="79">
        <v>3</v>
      </c>
      <c r="AE131" s="85" t="s">
        <v>1025</v>
      </c>
      <c r="AF131" s="79" t="b">
        <v>0</v>
      </c>
      <c r="AG131" s="79" t="s">
        <v>1034</v>
      </c>
      <c r="AH131" s="79"/>
      <c r="AI131" s="85" t="s">
        <v>1023</v>
      </c>
      <c r="AJ131" s="79" t="b">
        <v>0</v>
      </c>
      <c r="AK131" s="79">
        <v>0</v>
      </c>
      <c r="AL131" s="85" t="s">
        <v>1023</v>
      </c>
      <c r="AM131" s="79" t="s">
        <v>1047</v>
      </c>
      <c r="AN131" s="79" t="b">
        <v>0</v>
      </c>
      <c r="AO131" s="85" t="s">
        <v>1014</v>
      </c>
      <c r="AP131" s="79" t="s">
        <v>176</v>
      </c>
      <c r="AQ131" s="79">
        <v>0</v>
      </c>
      <c r="AR131" s="79">
        <v>0</v>
      </c>
      <c r="AS131" s="79" t="s">
        <v>1064</v>
      </c>
      <c r="AT131" s="79" t="s">
        <v>1067</v>
      </c>
      <c r="AU131" s="79" t="s">
        <v>1068</v>
      </c>
      <c r="AV131" s="79" t="s">
        <v>1071</v>
      </c>
      <c r="AW131" s="79" t="s">
        <v>1076</v>
      </c>
      <c r="AX131" s="79" t="s">
        <v>1081</v>
      </c>
      <c r="AY131" s="79" t="s">
        <v>1084</v>
      </c>
      <c r="AZ131" s="83" t="s">
        <v>1088</v>
      </c>
      <c r="BA131">
        <v>1</v>
      </c>
      <c r="BB131" s="78" t="str">
        <f>REPLACE(INDEX(GroupVertices[Group],MATCH(Edges[[#This Row],[Vertex 1]],GroupVertices[Vertex],0)),1,1,"")</f>
        <v>1</v>
      </c>
      <c r="BC131" s="78" t="str">
        <f>REPLACE(INDEX(GroupVertices[Group],MATCH(Edges[[#This Row],[Vertex 2]],GroupVertices[Vertex],0)),1,1,"")</f>
        <v>1</v>
      </c>
      <c r="BD131" s="48">
        <v>2</v>
      </c>
      <c r="BE131" s="49">
        <v>8.695652173913043</v>
      </c>
      <c r="BF131" s="48">
        <v>0</v>
      </c>
      <c r="BG131" s="49">
        <v>0</v>
      </c>
      <c r="BH131" s="48">
        <v>0</v>
      </c>
      <c r="BI131" s="49">
        <v>0</v>
      </c>
      <c r="BJ131" s="48">
        <v>21</v>
      </c>
      <c r="BK131" s="49">
        <v>91.30434782608695</v>
      </c>
      <c r="BL131" s="48">
        <v>23</v>
      </c>
    </row>
    <row r="132" spans="1:64" ht="15">
      <c r="A132" s="64" t="s">
        <v>278</v>
      </c>
      <c r="B132" s="64" t="s">
        <v>311</v>
      </c>
      <c r="C132" s="65" t="s">
        <v>2936</v>
      </c>
      <c r="D132" s="66">
        <v>3</v>
      </c>
      <c r="E132" s="67" t="s">
        <v>132</v>
      </c>
      <c r="F132" s="68">
        <v>32</v>
      </c>
      <c r="G132" s="65"/>
      <c r="H132" s="69"/>
      <c r="I132" s="70"/>
      <c r="J132" s="70"/>
      <c r="K132" s="34" t="s">
        <v>65</v>
      </c>
      <c r="L132" s="77">
        <v>132</v>
      </c>
      <c r="M132" s="77"/>
      <c r="N132" s="72"/>
      <c r="O132" s="79" t="s">
        <v>347</v>
      </c>
      <c r="P132" s="81">
        <v>43559.92722222222</v>
      </c>
      <c r="Q132" s="79" t="s">
        <v>426</v>
      </c>
      <c r="R132" s="79"/>
      <c r="S132" s="79"/>
      <c r="T132" s="79" t="s">
        <v>556</v>
      </c>
      <c r="U132" s="79"/>
      <c r="V132" s="83" t="s">
        <v>719</v>
      </c>
      <c r="W132" s="81">
        <v>43559.92722222222</v>
      </c>
      <c r="X132" s="83" t="s">
        <v>829</v>
      </c>
      <c r="Y132" s="79"/>
      <c r="Z132" s="79"/>
      <c r="AA132" s="85" t="s">
        <v>971</v>
      </c>
      <c r="AB132" s="85" t="s">
        <v>1015</v>
      </c>
      <c r="AC132" s="79" t="b">
        <v>0</v>
      </c>
      <c r="AD132" s="79">
        <v>6</v>
      </c>
      <c r="AE132" s="85" t="s">
        <v>1026</v>
      </c>
      <c r="AF132" s="79" t="b">
        <v>0</v>
      </c>
      <c r="AG132" s="79" t="s">
        <v>1034</v>
      </c>
      <c r="AH132" s="79"/>
      <c r="AI132" s="85" t="s">
        <v>1023</v>
      </c>
      <c r="AJ132" s="79" t="b">
        <v>0</v>
      </c>
      <c r="AK132" s="79">
        <v>0</v>
      </c>
      <c r="AL132" s="85" t="s">
        <v>1023</v>
      </c>
      <c r="AM132" s="79" t="s">
        <v>1047</v>
      </c>
      <c r="AN132" s="79" t="b">
        <v>0</v>
      </c>
      <c r="AO132" s="85" t="s">
        <v>1015</v>
      </c>
      <c r="AP132" s="79" t="s">
        <v>176</v>
      </c>
      <c r="AQ132" s="79">
        <v>0</v>
      </c>
      <c r="AR132" s="79">
        <v>0</v>
      </c>
      <c r="AS132" s="79" t="s">
        <v>1063</v>
      </c>
      <c r="AT132" s="79" t="s">
        <v>1067</v>
      </c>
      <c r="AU132" s="79" t="s">
        <v>1068</v>
      </c>
      <c r="AV132" s="79" t="s">
        <v>1070</v>
      </c>
      <c r="AW132" s="79" t="s">
        <v>1075</v>
      </c>
      <c r="AX132" s="79" t="s">
        <v>1080</v>
      </c>
      <c r="AY132" s="79" t="s">
        <v>1084</v>
      </c>
      <c r="AZ132" s="83" t="s">
        <v>1087</v>
      </c>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278</v>
      </c>
      <c r="B133" s="64" t="s">
        <v>312</v>
      </c>
      <c r="C133" s="65" t="s">
        <v>2936</v>
      </c>
      <c r="D133" s="66">
        <v>3</v>
      </c>
      <c r="E133" s="67" t="s">
        <v>132</v>
      </c>
      <c r="F133" s="68">
        <v>32</v>
      </c>
      <c r="G133" s="65"/>
      <c r="H133" s="69"/>
      <c r="I133" s="70"/>
      <c r="J133" s="70"/>
      <c r="K133" s="34" t="s">
        <v>65</v>
      </c>
      <c r="L133" s="77">
        <v>133</v>
      </c>
      <c r="M133" s="77"/>
      <c r="N133" s="72"/>
      <c r="O133" s="79" t="s">
        <v>347</v>
      </c>
      <c r="P133" s="81">
        <v>43559.92722222222</v>
      </c>
      <c r="Q133" s="79" t="s">
        <v>426</v>
      </c>
      <c r="R133" s="79"/>
      <c r="S133" s="79"/>
      <c r="T133" s="79" t="s">
        <v>556</v>
      </c>
      <c r="U133" s="79"/>
      <c r="V133" s="83" t="s">
        <v>719</v>
      </c>
      <c r="W133" s="81">
        <v>43559.92722222222</v>
      </c>
      <c r="X133" s="83" t="s">
        <v>829</v>
      </c>
      <c r="Y133" s="79"/>
      <c r="Z133" s="79"/>
      <c r="AA133" s="85" t="s">
        <v>971</v>
      </c>
      <c r="AB133" s="85" t="s">
        <v>1015</v>
      </c>
      <c r="AC133" s="79" t="b">
        <v>0</v>
      </c>
      <c r="AD133" s="79">
        <v>6</v>
      </c>
      <c r="AE133" s="85" t="s">
        <v>1026</v>
      </c>
      <c r="AF133" s="79" t="b">
        <v>0</v>
      </c>
      <c r="AG133" s="79" t="s">
        <v>1034</v>
      </c>
      <c r="AH133" s="79"/>
      <c r="AI133" s="85" t="s">
        <v>1023</v>
      </c>
      <c r="AJ133" s="79" t="b">
        <v>0</v>
      </c>
      <c r="AK133" s="79">
        <v>0</v>
      </c>
      <c r="AL133" s="85" t="s">
        <v>1023</v>
      </c>
      <c r="AM133" s="79" t="s">
        <v>1047</v>
      </c>
      <c r="AN133" s="79" t="b">
        <v>0</v>
      </c>
      <c r="AO133" s="85" t="s">
        <v>1015</v>
      </c>
      <c r="AP133" s="79" t="s">
        <v>176</v>
      </c>
      <c r="AQ133" s="79">
        <v>0</v>
      </c>
      <c r="AR133" s="79">
        <v>0</v>
      </c>
      <c r="AS133" s="79" t="s">
        <v>1063</v>
      </c>
      <c r="AT133" s="79" t="s">
        <v>1067</v>
      </c>
      <c r="AU133" s="79" t="s">
        <v>1068</v>
      </c>
      <c r="AV133" s="79" t="s">
        <v>1070</v>
      </c>
      <c r="AW133" s="79" t="s">
        <v>1075</v>
      </c>
      <c r="AX133" s="79" t="s">
        <v>1080</v>
      </c>
      <c r="AY133" s="79" t="s">
        <v>1084</v>
      </c>
      <c r="AZ133" s="83" t="s">
        <v>1087</v>
      </c>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278</v>
      </c>
      <c r="B134" s="64" t="s">
        <v>313</v>
      </c>
      <c r="C134" s="65" t="s">
        <v>2936</v>
      </c>
      <c r="D134" s="66">
        <v>3</v>
      </c>
      <c r="E134" s="67" t="s">
        <v>132</v>
      </c>
      <c r="F134" s="68">
        <v>32</v>
      </c>
      <c r="G134" s="65"/>
      <c r="H134" s="69"/>
      <c r="I134" s="70"/>
      <c r="J134" s="70"/>
      <c r="K134" s="34" t="s">
        <v>65</v>
      </c>
      <c r="L134" s="77">
        <v>134</v>
      </c>
      <c r="M134" s="77"/>
      <c r="N134" s="72"/>
      <c r="O134" s="79" t="s">
        <v>347</v>
      </c>
      <c r="P134" s="81">
        <v>43559.92722222222</v>
      </c>
      <c r="Q134" s="79" t="s">
        <v>426</v>
      </c>
      <c r="R134" s="79"/>
      <c r="S134" s="79"/>
      <c r="T134" s="79" t="s">
        <v>556</v>
      </c>
      <c r="U134" s="79"/>
      <c r="V134" s="83" t="s">
        <v>719</v>
      </c>
      <c r="W134" s="81">
        <v>43559.92722222222</v>
      </c>
      <c r="X134" s="83" t="s">
        <v>829</v>
      </c>
      <c r="Y134" s="79"/>
      <c r="Z134" s="79"/>
      <c r="AA134" s="85" t="s">
        <v>971</v>
      </c>
      <c r="AB134" s="85" t="s">
        <v>1015</v>
      </c>
      <c r="AC134" s="79" t="b">
        <v>0</v>
      </c>
      <c r="AD134" s="79">
        <v>6</v>
      </c>
      <c r="AE134" s="85" t="s">
        <v>1026</v>
      </c>
      <c r="AF134" s="79" t="b">
        <v>0</v>
      </c>
      <c r="AG134" s="79" t="s">
        <v>1034</v>
      </c>
      <c r="AH134" s="79"/>
      <c r="AI134" s="85" t="s">
        <v>1023</v>
      </c>
      <c r="AJ134" s="79" t="b">
        <v>0</v>
      </c>
      <c r="AK134" s="79">
        <v>0</v>
      </c>
      <c r="AL134" s="85" t="s">
        <v>1023</v>
      </c>
      <c r="AM134" s="79" t="s">
        <v>1047</v>
      </c>
      <c r="AN134" s="79" t="b">
        <v>0</v>
      </c>
      <c r="AO134" s="85" t="s">
        <v>1015</v>
      </c>
      <c r="AP134" s="79" t="s">
        <v>176</v>
      </c>
      <c r="AQ134" s="79">
        <v>0</v>
      </c>
      <c r="AR134" s="79">
        <v>0</v>
      </c>
      <c r="AS134" s="79" t="s">
        <v>1063</v>
      </c>
      <c r="AT134" s="79" t="s">
        <v>1067</v>
      </c>
      <c r="AU134" s="79" t="s">
        <v>1068</v>
      </c>
      <c r="AV134" s="79" t="s">
        <v>1070</v>
      </c>
      <c r="AW134" s="79" t="s">
        <v>1075</v>
      </c>
      <c r="AX134" s="79" t="s">
        <v>1080</v>
      </c>
      <c r="AY134" s="79" t="s">
        <v>1084</v>
      </c>
      <c r="AZ134" s="83" t="s">
        <v>1087</v>
      </c>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278</v>
      </c>
      <c r="B135" s="64" t="s">
        <v>314</v>
      </c>
      <c r="C135" s="65" t="s">
        <v>2936</v>
      </c>
      <c r="D135" s="66">
        <v>3</v>
      </c>
      <c r="E135" s="67" t="s">
        <v>132</v>
      </c>
      <c r="F135" s="68">
        <v>32</v>
      </c>
      <c r="G135" s="65"/>
      <c r="H135" s="69"/>
      <c r="I135" s="70"/>
      <c r="J135" s="70"/>
      <c r="K135" s="34" t="s">
        <v>65</v>
      </c>
      <c r="L135" s="77">
        <v>135</v>
      </c>
      <c r="M135" s="77"/>
      <c r="N135" s="72"/>
      <c r="O135" s="79" t="s">
        <v>347</v>
      </c>
      <c r="P135" s="81">
        <v>43559.92722222222</v>
      </c>
      <c r="Q135" s="79" t="s">
        <v>426</v>
      </c>
      <c r="R135" s="79"/>
      <c r="S135" s="79"/>
      <c r="T135" s="79" t="s">
        <v>556</v>
      </c>
      <c r="U135" s="79"/>
      <c r="V135" s="83" t="s">
        <v>719</v>
      </c>
      <c r="W135" s="81">
        <v>43559.92722222222</v>
      </c>
      <c r="X135" s="83" t="s">
        <v>829</v>
      </c>
      <c r="Y135" s="79"/>
      <c r="Z135" s="79"/>
      <c r="AA135" s="85" t="s">
        <v>971</v>
      </c>
      <c r="AB135" s="85" t="s">
        <v>1015</v>
      </c>
      <c r="AC135" s="79" t="b">
        <v>0</v>
      </c>
      <c r="AD135" s="79">
        <v>6</v>
      </c>
      <c r="AE135" s="85" t="s">
        <v>1026</v>
      </c>
      <c r="AF135" s="79" t="b">
        <v>0</v>
      </c>
      <c r="AG135" s="79" t="s">
        <v>1034</v>
      </c>
      <c r="AH135" s="79"/>
      <c r="AI135" s="85" t="s">
        <v>1023</v>
      </c>
      <c r="AJ135" s="79" t="b">
        <v>0</v>
      </c>
      <c r="AK135" s="79">
        <v>0</v>
      </c>
      <c r="AL135" s="85" t="s">
        <v>1023</v>
      </c>
      <c r="AM135" s="79" t="s">
        <v>1047</v>
      </c>
      <c r="AN135" s="79" t="b">
        <v>0</v>
      </c>
      <c r="AO135" s="85" t="s">
        <v>1015</v>
      </c>
      <c r="AP135" s="79" t="s">
        <v>176</v>
      </c>
      <c r="AQ135" s="79">
        <v>0</v>
      </c>
      <c r="AR135" s="79">
        <v>0</v>
      </c>
      <c r="AS135" s="79" t="s">
        <v>1063</v>
      </c>
      <c r="AT135" s="79" t="s">
        <v>1067</v>
      </c>
      <c r="AU135" s="79" t="s">
        <v>1068</v>
      </c>
      <c r="AV135" s="79" t="s">
        <v>1070</v>
      </c>
      <c r="AW135" s="79" t="s">
        <v>1075</v>
      </c>
      <c r="AX135" s="79" t="s">
        <v>1080</v>
      </c>
      <c r="AY135" s="79" t="s">
        <v>1084</v>
      </c>
      <c r="AZ135" s="83" t="s">
        <v>1087</v>
      </c>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278</v>
      </c>
      <c r="B136" s="64" t="s">
        <v>315</v>
      </c>
      <c r="C136" s="65" t="s">
        <v>2936</v>
      </c>
      <c r="D136" s="66">
        <v>3</v>
      </c>
      <c r="E136" s="67" t="s">
        <v>132</v>
      </c>
      <c r="F136" s="68">
        <v>32</v>
      </c>
      <c r="G136" s="65"/>
      <c r="H136" s="69"/>
      <c r="I136" s="70"/>
      <c r="J136" s="70"/>
      <c r="K136" s="34" t="s">
        <v>65</v>
      </c>
      <c r="L136" s="77">
        <v>136</v>
      </c>
      <c r="M136" s="77"/>
      <c r="N136" s="72"/>
      <c r="O136" s="79" t="s">
        <v>347</v>
      </c>
      <c r="P136" s="81">
        <v>43559.92722222222</v>
      </c>
      <c r="Q136" s="79" t="s">
        <v>426</v>
      </c>
      <c r="R136" s="79"/>
      <c r="S136" s="79"/>
      <c r="T136" s="79" t="s">
        <v>556</v>
      </c>
      <c r="U136" s="79"/>
      <c r="V136" s="83" t="s">
        <v>719</v>
      </c>
      <c r="W136" s="81">
        <v>43559.92722222222</v>
      </c>
      <c r="X136" s="83" t="s">
        <v>829</v>
      </c>
      <c r="Y136" s="79"/>
      <c r="Z136" s="79"/>
      <c r="AA136" s="85" t="s">
        <v>971</v>
      </c>
      <c r="AB136" s="85" t="s">
        <v>1015</v>
      </c>
      <c r="AC136" s="79" t="b">
        <v>0</v>
      </c>
      <c r="AD136" s="79">
        <v>6</v>
      </c>
      <c r="AE136" s="85" t="s">
        <v>1026</v>
      </c>
      <c r="AF136" s="79" t="b">
        <v>0</v>
      </c>
      <c r="AG136" s="79" t="s">
        <v>1034</v>
      </c>
      <c r="AH136" s="79"/>
      <c r="AI136" s="85" t="s">
        <v>1023</v>
      </c>
      <c r="AJ136" s="79" t="b">
        <v>0</v>
      </c>
      <c r="AK136" s="79">
        <v>0</v>
      </c>
      <c r="AL136" s="85" t="s">
        <v>1023</v>
      </c>
      <c r="AM136" s="79" t="s">
        <v>1047</v>
      </c>
      <c r="AN136" s="79" t="b">
        <v>0</v>
      </c>
      <c r="AO136" s="85" t="s">
        <v>1015</v>
      </c>
      <c r="AP136" s="79" t="s">
        <v>176</v>
      </c>
      <c r="AQ136" s="79">
        <v>0</v>
      </c>
      <c r="AR136" s="79">
        <v>0</v>
      </c>
      <c r="AS136" s="79" t="s">
        <v>1063</v>
      </c>
      <c r="AT136" s="79" t="s">
        <v>1067</v>
      </c>
      <c r="AU136" s="79" t="s">
        <v>1068</v>
      </c>
      <c r="AV136" s="79" t="s">
        <v>1070</v>
      </c>
      <c r="AW136" s="79" t="s">
        <v>1075</v>
      </c>
      <c r="AX136" s="79" t="s">
        <v>1080</v>
      </c>
      <c r="AY136" s="79" t="s">
        <v>1084</v>
      </c>
      <c r="AZ136" s="83" t="s">
        <v>1087</v>
      </c>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278</v>
      </c>
      <c r="B137" s="64" t="s">
        <v>316</v>
      </c>
      <c r="C137" s="65" t="s">
        <v>2936</v>
      </c>
      <c r="D137" s="66">
        <v>3</v>
      </c>
      <c r="E137" s="67" t="s">
        <v>132</v>
      </c>
      <c r="F137" s="68">
        <v>32</v>
      </c>
      <c r="G137" s="65"/>
      <c r="H137" s="69"/>
      <c r="I137" s="70"/>
      <c r="J137" s="70"/>
      <c r="K137" s="34" t="s">
        <v>65</v>
      </c>
      <c r="L137" s="77">
        <v>137</v>
      </c>
      <c r="M137" s="77"/>
      <c r="N137" s="72"/>
      <c r="O137" s="79" t="s">
        <v>348</v>
      </c>
      <c r="P137" s="81">
        <v>43559.92722222222</v>
      </c>
      <c r="Q137" s="79" t="s">
        <v>426</v>
      </c>
      <c r="R137" s="79"/>
      <c r="S137" s="79"/>
      <c r="T137" s="79" t="s">
        <v>556</v>
      </c>
      <c r="U137" s="79"/>
      <c r="V137" s="83" t="s">
        <v>719</v>
      </c>
      <c r="W137" s="81">
        <v>43559.92722222222</v>
      </c>
      <c r="X137" s="83" t="s">
        <v>829</v>
      </c>
      <c r="Y137" s="79"/>
      <c r="Z137" s="79"/>
      <c r="AA137" s="85" t="s">
        <v>971</v>
      </c>
      <c r="AB137" s="85" t="s">
        <v>1015</v>
      </c>
      <c r="AC137" s="79" t="b">
        <v>0</v>
      </c>
      <c r="AD137" s="79">
        <v>6</v>
      </c>
      <c r="AE137" s="85" t="s">
        <v>1026</v>
      </c>
      <c r="AF137" s="79" t="b">
        <v>0</v>
      </c>
      <c r="AG137" s="79" t="s">
        <v>1034</v>
      </c>
      <c r="AH137" s="79"/>
      <c r="AI137" s="85" t="s">
        <v>1023</v>
      </c>
      <c r="AJ137" s="79" t="b">
        <v>0</v>
      </c>
      <c r="AK137" s="79">
        <v>0</v>
      </c>
      <c r="AL137" s="85" t="s">
        <v>1023</v>
      </c>
      <c r="AM137" s="79" t="s">
        <v>1047</v>
      </c>
      <c r="AN137" s="79" t="b">
        <v>0</v>
      </c>
      <c r="AO137" s="85" t="s">
        <v>1015</v>
      </c>
      <c r="AP137" s="79" t="s">
        <v>176</v>
      </c>
      <c r="AQ137" s="79">
        <v>0</v>
      </c>
      <c r="AR137" s="79">
        <v>0</v>
      </c>
      <c r="AS137" s="79" t="s">
        <v>1063</v>
      </c>
      <c r="AT137" s="79" t="s">
        <v>1067</v>
      </c>
      <c r="AU137" s="79" t="s">
        <v>1068</v>
      </c>
      <c r="AV137" s="79" t="s">
        <v>1070</v>
      </c>
      <c r="AW137" s="79" t="s">
        <v>1075</v>
      </c>
      <c r="AX137" s="79" t="s">
        <v>1080</v>
      </c>
      <c r="AY137" s="79" t="s">
        <v>1084</v>
      </c>
      <c r="AZ137" s="83" t="s">
        <v>1087</v>
      </c>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280</v>
      </c>
      <c r="B138" s="64" t="s">
        <v>278</v>
      </c>
      <c r="C138" s="65" t="s">
        <v>2936</v>
      </c>
      <c r="D138" s="66">
        <v>3</v>
      </c>
      <c r="E138" s="67" t="s">
        <v>132</v>
      </c>
      <c r="F138" s="68">
        <v>32</v>
      </c>
      <c r="G138" s="65"/>
      <c r="H138" s="69"/>
      <c r="I138" s="70"/>
      <c r="J138" s="70"/>
      <c r="K138" s="34" t="s">
        <v>66</v>
      </c>
      <c r="L138" s="77">
        <v>138</v>
      </c>
      <c r="M138" s="77"/>
      <c r="N138" s="72"/>
      <c r="O138" s="79" t="s">
        <v>347</v>
      </c>
      <c r="P138" s="81">
        <v>43560.18916666666</v>
      </c>
      <c r="Q138" s="79" t="s">
        <v>427</v>
      </c>
      <c r="R138" s="79"/>
      <c r="S138" s="79"/>
      <c r="T138" s="79"/>
      <c r="U138" s="79"/>
      <c r="V138" s="83" t="s">
        <v>721</v>
      </c>
      <c r="W138" s="81">
        <v>43560.18916666666</v>
      </c>
      <c r="X138" s="83" t="s">
        <v>830</v>
      </c>
      <c r="Y138" s="79"/>
      <c r="Z138" s="79"/>
      <c r="AA138" s="85" t="s">
        <v>972</v>
      </c>
      <c r="AB138" s="79"/>
      <c r="AC138" s="79" t="b">
        <v>0</v>
      </c>
      <c r="AD138" s="79">
        <v>0</v>
      </c>
      <c r="AE138" s="85" t="s">
        <v>1023</v>
      </c>
      <c r="AF138" s="79" t="b">
        <v>0</v>
      </c>
      <c r="AG138" s="79" t="s">
        <v>1034</v>
      </c>
      <c r="AH138" s="79"/>
      <c r="AI138" s="85" t="s">
        <v>1023</v>
      </c>
      <c r="AJ138" s="79" t="b">
        <v>0</v>
      </c>
      <c r="AK138" s="79">
        <v>1</v>
      </c>
      <c r="AL138" s="85" t="s">
        <v>973</v>
      </c>
      <c r="AM138" s="79" t="s">
        <v>1047</v>
      </c>
      <c r="AN138" s="79" t="b">
        <v>0</v>
      </c>
      <c r="AO138" s="85" t="s">
        <v>973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24</v>
      </c>
      <c r="BK138" s="49">
        <v>100</v>
      </c>
      <c r="BL138" s="48">
        <v>24</v>
      </c>
    </row>
    <row r="139" spans="1:64" ht="15">
      <c r="A139" s="64" t="s">
        <v>278</v>
      </c>
      <c r="B139" s="64" t="s">
        <v>280</v>
      </c>
      <c r="C139" s="65" t="s">
        <v>2936</v>
      </c>
      <c r="D139" s="66">
        <v>3</v>
      </c>
      <c r="E139" s="67" t="s">
        <v>132</v>
      </c>
      <c r="F139" s="68">
        <v>32</v>
      </c>
      <c r="G139" s="65"/>
      <c r="H139" s="69"/>
      <c r="I139" s="70"/>
      <c r="J139" s="70"/>
      <c r="K139" s="34" t="s">
        <v>66</v>
      </c>
      <c r="L139" s="77">
        <v>139</v>
      </c>
      <c r="M139" s="77"/>
      <c r="N139" s="72"/>
      <c r="O139" s="79" t="s">
        <v>347</v>
      </c>
      <c r="P139" s="81">
        <v>43560.16069444444</v>
      </c>
      <c r="Q139" s="79" t="s">
        <v>428</v>
      </c>
      <c r="R139" s="79"/>
      <c r="S139" s="79"/>
      <c r="T139" s="79" t="s">
        <v>597</v>
      </c>
      <c r="U139" s="83" t="s">
        <v>652</v>
      </c>
      <c r="V139" s="83" t="s">
        <v>652</v>
      </c>
      <c r="W139" s="81">
        <v>43560.16069444444</v>
      </c>
      <c r="X139" s="83" t="s">
        <v>831</v>
      </c>
      <c r="Y139" s="79"/>
      <c r="Z139" s="79"/>
      <c r="AA139" s="85" t="s">
        <v>973</v>
      </c>
      <c r="AB139" s="79"/>
      <c r="AC139" s="79" t="b">
        <v>0</v>
      </c>
      <c r="AD139" s="79">
        <v>11</v>
      </c>
      <c r="AE139" s="85" t="s">
        <v>1023</v>
      </c>
      <c r="AF139" s="79" t="b">
        <v>0</v>
      </c>
      <c r="AG139" s="79" t="s">
        <v>1034</v>
      </c>
      <c r="AH139" s="79"/>
      <c r="AI139" s="85" t="s">
        <v>1023</v>
      </c>
      <c r="AJ139" s="79" t="b">
        <v>0</v>
      </c>
      <c r="AK139" s="79">
        <v>1</v>
      </c>
      <c r="AL139" s="85" t="s">
        <v>1023</v>
      </c>
      <c r="AM139" s="79" t="s">
        <v>1047</v>
      </c>
      <c r="AN139" s="79" t="b">
        <v>0</v>
      </c>
      <c r="AO139" s="85" t="s">
        <v>973</v>
      </c>
      <c r="AP139" s="79" t="s">
        <v>176</v>
      </c>
      <c r="AQ139" s="79">
        <v>0</v>
      </c>
      <c r="AR139" s="79">
        <v>0</v>
      </c>
      <c r="AS139" s="79" t="s">
        <v>1063</v>
      </c>
      <c r="AT139" s="79" t="s">
        <v>1067</v>
      </c>
      <c r="AU139" s="79" t="s">
        <v>1068</v>
      </c>
      <c r="AV139" s="79" t="s">
        <v>1070</v>
      </c>
      <c r="AW139" s="79" t="s">
        <v>1075</v>
      </c>
      <c r="AX139" s="79" t="s">
        <v>1080</v>
      </c>
      <c r="AY139" s="79" t="s">
        <v>1084</v>
      </c>
      <c r="AZ139" s="83" t="s">
        <v>1087</v>
      </c>
      <c r="BA139">
        <v>1</v>
      </c>
      <c r="BB139" s="78" t="str">
        <f>REPLACE(INDEX(GroupVertices[Group],MATCH(Edges[[#This Row],[Vertex 1]],GroupVertices[Vertex],0)),1,1,"")</f>
        <v>1</v>
      </c>
      <c r="BC139" s="78" t="str">
        <f>REPLACE(INDEX(GroupVertices[Group],MATCH(Edges[[#This Row],[Vertex 2]],GroupVertices[Vertex],0)),1,1,"")</f>
        <v>1</v>
      </c>
      <c r="BD139" s="48">
        <v>1</v>
      </c>
      <c r="BE139" s="49">
        <v>2.857142857142857</v>
      </c>
      <c r="BF139" s="48">
        <v>0</v>
      </c>
      <c r="BG139" s="49">
        <v>0</v>
      </c>
      <c r="BH139" s="48">
        <v>0</v>
      </c>
      <c r="BI139" s="49">
        <v>0</v>
      </c>
      <c r="BJ139" s="48">
        <v>34</v>
      </c>
      <c r="BK139" s="49">
        <v>97.14285714285714</v>
      </c>
      <c r="BL139" s="48">
        <v>35</v>
      </c>
    </row>
    <row r="140" spans="1:64" ht="15">
      <c r="A140" s="64" t="s">
        <v>278</v>
      </c>
      <c r="B140" s="64" t="s">
        <v>317</v>
      </c>
      <c r="C140" s="65" t="s">
        <v>2936</v>
      </c>
      <c r="D140" s="66">
        <v>3</v>
      </c>
      <c r="E140" s="67" t="s">
        <v>132</v>
      </c>
      <c r="F140" s="68">
        <v>32</v>
      </c>
      <c r="G140" s="65"/>
      <c r="H140" s="69"/>
      <c r="I140" s="70"/>
      <c r="J140" s="70"/>
      <c r="K140" s="34" t="s">
        <v>65</v>
      </c>
      <c r="L140" s="77">
        <v>140</v>
      </c>
      <c r="M140" s="77"/>
      <c r="N140" s="72"/>
      <c r="O140" s="79" t="s">
        <v>347</v>
      </c>
      <c r="P140" s="81">
        <v>43560.63517361111</v>
      </c>
      <c r="Q140" s="79" t="s">
        <v>429</v>
      </c>
      <c r="R140" s="79"/>
      <c r="S140" s="79"/>
      <c r="T140" s="79" t="s">
        <v>556</v>
      </c>
      <c r="U140" s="79"/>
      <c r="V140" s="83" t="s">
        <v>719</v>
      </c>
      <c r="W140" s="81">
        <v>43560.63517361111</v>
      </c>
      <c r="X140" s="83" t="s">
        <v>832</v>
      </c>
      <c r="Y140" s="79"/>
      <c r="Z140" s="79"/>
      <c r="AA140" s="85" t="s">
        <v>974</v>
      </c>
      <c r="AB140" s="85" t="s">
        <v>1016</v>
      </c>
      <c r="AC140" s="79" t="b">
        <v>0</v>
      </c>
      <c r="AD140" s="79">
        <v>1</v>
      </c>
      <c r="AE140" s="85" t="s">
        <v>1027</v>
      </c>
      <c r="AF140" s="79" t="b">
        <v>0</v>
      </c>
      <c r="AG140" s="79" t="s">
        <v>1034</v>
      </c>
      <c r="AH140" s="79"/>
      <c r="AI140" s="85" t="s">
        <v>1023</v>
      </c>
      <c r="AJ140" s="79" t="b">
        <v>0</v>
      </c>
      <c r="AK140" s="79">
        <v>0</v>
      </c>
      <c r="AL140" s="85" t="s">
        <v>1023</v>
      </c>
      <c r="AM140" s="79" t="s">
        <v>1047</v>
      </c>
      <c r="AN140" s="79" t="b">
        <v>0</v>
      </c>
      <c r="AO140" s="85" t="s">
        <v>1016</v>
      </c>
      <c r="AP140" s="79" t="s">
        <v>176</v>
      </c>
      <c r="AQ140" s="79">
        <v>0</v>
      </c>
      <c r="AR140" s="79">
        <v>0</v>
      </c>
      <c r="AS140" s="79" t="s">
        <v>1063</v>
      </c>
      <c r="AT140" s="79" t="s">
        <v>1067</v>
      </c>
      <c r="AU140" s="79" t="s">
        <v>1068</v>
      </c>
      <c r="AV140" s="79" t="s">
        <v>1070</v>
      </c>
      <c r="AW140" s="79" t="s">
        <v>1075</v>
      </c>
      <c r="AX140" s="79" t="s">
        <v>1080</v>
      </c>
      <c r="AY140" s="79" t="s">
        <v>1084</v>
      </c>
      <c r="AZ140" s="83" t="s">
        <v>1087</v>
      </c>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278</v>
      </c>
      <c r="B141" s="64" t="s">
        <v>318</v>
      </c>
      <c r="C141" s="65" t="s">
        <v>2936</v>
      </c>
      <c r="D141" s="66">
        <v>3</v>
      </c>
      <c r="E141" s="67" t="s">
        <v>132</v>
      </c>
      <c r="F141" s="68">
        <v>32</v>
      </c>
      <c r="G141" s="65"/>
      <c r="H141" s="69"/>
      <c r="I141" s="70"/>
      <c r="J141" s="70"/>
      <c r="K141" s="34" t="s">
        <v>65</v>
      </c>
      <c r="L141" s="77">
        <v>141</v>
      </c>
      <c r="M141" s="77"/>
      <c r="N141" s="72"/>
      <c r="O141" s="79" t="s">
        <v>347</v>
      </c>
      <c r="P141" s="81">
        <v>43560.63517361111</v>
      </c>
      <c r="Q141" s="79" t="s">
        <v>429</v>
      </c>
      <c r="R141" s="79"/>
      <c r="S141" s="79"/>
      <c r="T141" s="79" t="s">
        <v>556</v>
      </c>
      <c r="U141" s="79"/>
      <c r="V141" s="83" t="s">
        <v>719</v>
      </c>
      <c r="W141" s="81">
        <v>43560.63517361111</v>
      </c>
      <c r="X141" s="83" t="s">
        <v>832</v>
      </c>
      <c r="Y141" s="79"/>
      <c r="Z141" s="79"/>
      <c r="AA141" s="85" t="s">
        <v>974</v>
      </c>
      <c r="AB141" s="85" t="s">
        <v>1016</v>
      </c>
      <c r="AC141" s="79" t="b">
        <v>0</v>
      </c>
      <c r="AD141" s="79">
        <v>1</v>
      </c>
      <c r="AE141" s="85" t="s">
        <v>1027</v>
      </c>
      <c r="AF141" s="79" t="b">
        <v>0</v>
      </c>
      <c r="AG141" s="79" t="s">
        <v>1034</v>
      </c>
      <c r="AH141" s="79"/>
      <c r="AI141" s="85" t="s">
        <v>1023</v>
      </c>
      <c r="AJ141" s="79" t="b">
        <v>0</v>
      </c>
      <c r="AK141" s="79">
        <v>0</v>
      </c>
      <c r="AL141" s="85" t="s">
        <v>1023</v>
      </c>
      <c r="AM141" s="79" t="s">
        <v>1047</v>
      </c>
      <c r="AN141" s="79" t="b">
        <v>0</v>
      </c>
      <c r="AO141" s="85" t="s">
        <v>1016</v>
      </c>
      <c r="AP141" s="79" t="s">
        <v>176</v>
      </c>
      <c r="AQ141" s="79">
        <v>0</v>
      </c>
      <c r="AR141" s="79">
        <v>0</v>
      </c>
      <c r="AS141" s="79" t="s">
        <v>1063</v>
      </c>
      <c r="AT141" s="79" t="s">
        <v>1067</v>
      </c>
      <c r="AU141" s="79" t="s">
        <v>1068</v>
      </c>
      <c r="AV141" s="79" t="s">
        <v>1070</v>
      </c>
      <c r="AW141" s="79" t="s">
        <v>1075</v>
      </c>
      <c r="AX141" s="79" t="s">
        <v>1080</v>
      </c>
      <c r="AY141" s="79" t="s">
        <v>1084</v>
      </c>
      <c r="AZ141" s="83" t="s">
        <v>1087</v>
      </c>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278</v>
      </c>
      <c r="B142" s="64" t="s">
        <v>319</v>
      </c>
      <c r="C142" s="65" t="s">
        <v>2936</v>
      </c>
      <c r="D142" s="66">
        <v>3</v>
      </c>
      <c r="E142" s="67" t="s">
        <v>132</v>
      </c>
      <c r="F142" s="68">
        <v>32</v>
      </c>
      <c r="G142" s="65"/>
      <c r="H142" s="69"/>
      <c r="I142" s="70"/>
      <c r="J142" s="70"/>
      <c r="K142" s="34" t="s">
        <v>65</v>
      </c>
      <c r="L142" s="77">
        <v>142</v>
      </c>
      <c r="M142" s="77"/>
      <c r="N142" s="72"/>
      <c r="O142" s="79" t="s">
        <v>347</v>
      </c>
      <c r="P142" s="81">
        <v>43560.63517361111</v>
      </c>
      <c r="Q142" s="79" t="s">
        <v>429</v>
      </c>
      <c r="R142" s="79"/>
      <c r="S142" s="79"/>
      <c r="T142" s="79" t="s">
        <v>556</v>
      </c>
      <c r="U142" s="79"/>
      <c r="V142" s="83" t="s">
        <v>719</v>
      </c>
      <c r="W142" s="81">
        <v>43560.63517361111</v>
      </c>
      <c r="X142" s="83" t="s">
        <v>832</v>
      </c>
      <c r="Y142" s="79"/>
      <c r="Z142" s="79"/>
      <c r="AA142" s="85" t="s">
        <v>974</v>
      </c>
      <c r="AB142" s="85" t="s">
        <v>1016</v>
      </c>
      <c r="AC142" s="79" t="b">
        <v>0</v>
      </c>
      <c r="AD142" s="79">
        <v>1</v>
      </c>
      <c r="AE142" s="85" t="s">
        <v>1027</v>
      </c>
      <c r="AF142" s="79" t="b">
        <v>0</v>
      </c>
      <c r="AG142" s="79" t="s">
        <v>1034</v>
      </c>
      <c r="AH142" s="79"/>
      <c r="AI142" s="85" t="s">
        <v>1023</v>
      </c>
      <c r="AJ142" s="79" t="b">
        <v>0</v>
      </c>
      <c r="AK142" s="79">
        <v>0</v>
      </c>
      <c r="AL142" s="85" t="s">
        <v>1023</v>
      </c>
      <c r="AM142" s="79" t="s">
        <v>1047</v>
      </c>
      <c r="AN142" s="79" t="b">
        <v>0</v>
      </c>
      <c r="AO142" s="85" t="s">
        <v>1016</v>
      </c>
      <c r="AP142" s="79" t="s">
        <v>176</v>
      </c>
      <c r="AQ142" s="79">
        <v>0</v>
      </c>
      <c r="AR142" s="79">
        <v>0</v>
      </c>
      <c r="AS142" s="79" t="s">
        <v>1063</v>
      </c>
      <c r="AT142" s="79" t="s">
        <v>1067</v>
      </c>
      <c r="AU142" s="79" t="s">
        <v>1068</v>
      </c>
      <c r="AV142" s="79" t="s">
        <v>1070</v>
      </c>
      <c r="AW142" s="79" t="s">
        <v>1075</v>
      </c>
      <c r="AX142" s="79" t="s">
        <v>1080</v>
      </c>
      <c r="AY142" s="79" t="s">
        <v>1084</v>
      </c>
      <c r="AZ142" s="83" t="s">
        <v>1087</v>
      </c>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278</v>
      </c>
      <c r="B143" s="64" t="s">
        <v>320</v>
      </c>
      <c r="C143" s="65" t="s">
        <v>2936</v>
      </c>
      <c r="D143" s="66">
        <v>3</v>
      </c>
      <c r="E143" s="67" t="s">
        <v>132</v>
      </c>
      <c r="F143" s="68">
        <v>32</v>
      </c>
      <c r="G143" s="65"/>
      <c r="H143" s="69"/>
      <c r="I143" s="70"/>
      <c r="J143" s="70"/>
      <c r="K143" s="34" t="s">
        <v>65</v>
      </c>
      <c r="L143" s="77">
        <v>143</v>
      </c>
      <c r="M143" s="77"/>
      <c r="N143" s="72"/>
      <c r="O143" s="79" t="s">
        <v>347</v>
      </c>
      <c r="P143" s="81">
        <v>43560.63517361111</v>
      </c>
      <c r="Q143" s="79" t="s">
        <v>429</v>
      </c>
      <c r="R143" s="79"/>
      <c r="S143" s="79"/>
      <c r="T143" s="79" t="s">
        <v>556</v>
      </c>
      <c r="U143" s="79"/>
      <c r="V143" s="83" t="s">
        <v>719</v>
      </c>
      <c r="W143" s="81">
        <v>43560.63517361111</v>
      </c>
      <c r="X143" s="83" t="s">
        <v>832</v>
      </c>
      <c r="Y143" s="79"/>
      <c r="Z143" s="79"/>
      <c r="AA143" s="85" t="s">
        <v>974</v>
      </c>
      <c r="AB143" s="85" t="s">
        <v>1016</v>
      </c>
      <c r="AC143" s="79" t="b">
        <v>0</v>
      </c>
      <c r="AD143" s="79">
        <v>1</v>
      </c>
      <c r="AE143" s="85" t="s">
        <v>1027</v>
      </c>
      <c r="AF143" s="79" t="b">
        <v>0</v>
      </c>
      <c r="AG143" s="79" t="s">
        <v>1034</v>
      </c>
      <c r="AH143" s="79"/>
      <c r="AI143" s="85" t="s">
        <v>1023</v>
      </c>
      <c r="AJ143" s="79" t="b">
        <v>0</v>
      </c>
      <c r="AK143" s="79">
        <v>0</v>
      </c>
      <c r="AL143" s="85" t="s">
        <v>1023</v>
      </c>
      <c r="AM143" s="79" t="s">
        <v>1047</v>
      </c>
      <c r="AN143" s="79" t="b">
        <v>0</v>
      </c>
      <c r="AO143" s="85" t="s">
        <v>1016</v>
      </c>
      <c r="AP143" s="79" t="s">
        <v>176</v>
      </c>
      <c r="AQ143" s="79">
        <v>0</v>
      </c>
      <c r="AR143" s="79">
        <v>0</v>
      </c>
      <c r="AS143" s="79" t="s">
        <v>1063</v>
      </c>
      <c r="AT143" s="79" t="s">
        <v>1067</v>
      </c>
      <c r="AU143" s="79" t="s">
        <v>1068</v>
      </c>
      <c r="AV143" s="79" t="s">
        <v>1070</v>
      </c>
      <c r="AW143" s="79" t="s">
        <v>1075</v>
      </c>
      <c r="AX143" s="79" t="s">
        <v>1080</v>
      </c>
      <c r="AY143" s="79" t="s">
        <v>1084</v>
      </c>
      <c r="AZ143" s="83" t="s">
        <v>1087</v>
      </c>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278</v>
      </c>
      <c r="B144" s="64" t="s">
        <v>321</v>
      </c>
      <c r="C144" s="65" t="s">
        <v>2936</v>
      </c>
      <c r="D144" s="66">
        <v>3</v>
      </c>
      <c r="E144" s="67" t="s">
        <v>132</v>
      </c>
      <c r="F144" s="68">
        <v>32</v>
      </c>
      <c r="G144" s="65"/>
      <c r="H144" s="69"/>
      <c r="I144" s="70"/>
      <c r="J144" s="70"/>
      <c r="K144" s="34" t="s">
        <v>65</v>
      </c>
      <c r="L144" s="77">
        <v>144</v>
      </c>
      <c r="M144" s="77"/>
      <c r="N144" s="72"/>
      <c r="O144" s="79" t="s">
        <v>347</v>
      </c>
      <c r="P144" s="81">
        <v>43560.63517361111</v>
      </c>
      <c r="Q144" s="79" t="s">
        <v>429</v>
      </c>
      <c r="R144" s="79"/>
      <c r="S144" s="79"/>
      <c r="T144" s="79" t="s">
        <v>556</v>
      </c>
      <c r="U144" s="79"/>
      <c r="V144" s="83" t="s">
        <v>719</v>
      </c>
      <c r="W144" s="81">
        <v>43560.63517361111</v>
      </c>
      <c r="X144" s="83" t="s">
        <v>832</v>
      </c>
      <c r="Y144" s="79"/>
      <c r="Z144" s="79"/>
      <c r="AA144" s="85" t="s">
        <v>974</v>
      </c>
      <c r="AB144" s="85" t="s">
        <v>1016</v>
      </c>
      <c r="AC144" s="79" t="b">
        <v>0</v>
      </c>
      <c r="AD144" s="79">
        <v>1</v>
      </c>
      <c r="AE144" s="85" t="s">
        <v>1027</v>
      </c>
      <c r="AF144" s="79" t="b">
        <v>0</v>
      </c>
      <c r="AG144" s="79" t="s">
        <v>1034</v>
      </c>
      <c r="AH144" s="79"/>
      <c r="AI144" s="85" t="s">
        <v>1023</v>
      </c>
      <c r="AJ144" s="79" t="b">
        <v>0</v>
      </c>
      <c r="AK144" s="79">
        <v>0</v>
      </c>
      <c r="AL144" s="85" t="s">
        <v>1023</v>
      </c>
      <c r="AM144" s="79" t="s">
        <v>1047</v>
      </c>
      <c r="AN144" s="79" t="b">
        <v>0</v>
      </c>
      <c r="AO144" s="85" t="s">
        <v>1016</v>
      </c>
      <c r="AP144" s="79" t="s">
        <v>176</v>
      </c>
      <c r="AQ144" s="79">
        <v>0</v>
      </c>
      <c r="AR144" s="79">
        <v>0</v>
      </c>
      <c r="AS144" s="79" t="s">
        <v>1063</v>
      </c>
      <c r="AT144" s="79" t="s">
        <v>1067</v>
      </c>
      <c r="AU144" s="79" t="s">
        <v>1068</v>
      </c>
      <c r="AV144" s="79" t="s">
        <v>1070</v>
      </c>
      <c r="AW144" s="79" t="s">
        <v>1075</v>
      </c>
      <c r="AX144" s="79" t="s">
        <v>1080</v>
      </c>
      <c r="AY144" s="79" t="s">
        <v>1084</v>
      </c>
      <c r="AZ144" s="83" t="s">
        <v>1087</v>
      </c>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278</v>
      </c>
      <c r="B145" s="64" t="s">
        <v>322</v>
      </c>
      <c r="C145" s="65" t="s">
        <v>2936</v>
      </c>
      <c r="D145" s="66">
        <v>3</v>
      </c>
      <c r="E145" s="67" t="s">
        <v>132</v>
      </c>
      <c r="F145" s="68">
        <v>32</v>
      </c>
      <c r="G145" s="65"/>
      <c r="H145" s="69"/>
      <c r="I145" s="70"/>
      <c r="J145" s="70"/>
      <c r="K145" s="34" t="s">
        <v>65</v>
      </c>
      <c r="L145" s="77">
        <v>145</v>
      </c>
      <c r="M145" s="77"/>
      <c r="N145" s="72"/>
      <c r="O145" s="79" t="s">
        <v>347</v>
      </c>
      <c r="P145" s="81">
        <v>43560.63517361111</v>
      </c>
      <c r="Q145" s="79" t="s">
        <v>429</v>
      </c>
      <c r="R145" s="79"/>
      <c r="S145" s="79"/>
      <c r="T145" s="79" t="s">
        <v>556</v>
      </c>
      <c r="U145" s="79"/>
      <c r="V145" s="83" t="s">
        <v>719</v>
      </c>
      <c r="W145" s="81">
        <v>43560.63517361111</v>
      </c>
      <c r="X145" s="83" t="s">
        <v>832</v>
      </c>
      <c r="Y145" s="79"/>
      <c r="Z145" s="79"/>
      <c r="AA145" s="85" t="s">
        <v>974</v>
      </c>
      <c r="AB145" s="85" t="s">
        <v>1016</v>
      </c>
      <c r="AC145" s="79" t="b">
        <v>0</v>
      </c>
      <c r="AD145" s="79">
        <v>1</v>
      </c>
      <c r="AE145" s="85" t="s">
        <v>1027</v>
      </c>
      <c r="AF145" s="79" t="b">
        <v>0</v>
      </c>
      <c r="AG145" s="79" t="s">
        <v>1034</v>
      </c>
      <c r="AH145" s="79"/>
      <c r="AI145" s="85" t="s">
        <v>1023</v>
      </c>
      <c r="AJ145" s="79" t="b">
        <v>0</v>
      </c>
      <c r="AK145" s="79">
        <v>0</v>
      </c>
      <c r="AL145" s="85" t="s">
        <v>1023</v>
      </c>
      <c r="AM145" s="79" t="s">
        <v>1047</v>
      </c>
      <c r="AN145" s="79" t="b">
        <v>0</v>
      </c>
      <c r="AO145" s="85" t="s">
        <v>1016</v>
      </c>
      <c r="AP145" s="79" t="s">
        <v>176</v>
      </c>
      <c r="AQ145" s="79">
        <v>0</v>
      </c>
      <c r="AR145" s="79">
        <v>0</v>
      </c>
      <c r="AS145" s="79" t="s">
        <v>1063</v>
      </c>
      <c r="AT145" s="79" t="s">
        <v>1067</v>
      </c>
      <c r="AU145" s="79" t="s">
        <v>1068</v>
      </c>
      <c r="AV145" s="79" t="s">
        <v>1070</v>
      </c>
      <c r="AW145" s="79" t="s">
        <v>1075</v>
      </c>
      <c r="AX145" s="79" t="s">
        <v>1080</v>
      </c>
      <c r="AY145" s="79" t="s">
        <v>1084</v>
      </c>
      <c r="AZ145" s="83" t="s">
        <v>1087</v>
      </c>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278</v>
      </c>
      <c r="B146" s="64" t="s">
        <v>323</v>
      </c>
      <c r="C146" s="65" t="s">
        <v>2936</v>
      </c>
      <c r="D146" s="66">
        <v>3</v>
      </c>
      <c r="E146" s="67" t="s">
        <v>132</v>
      </c>
      <c r="F146" s="68">
        <v>32</v>
      </c>
      <c r="G146" s="65"/>
      <c r="H146" s="69"/>
      <c r="I146" s="70"/>
      <c r="J146" s="70"/>
      <c r="K146" s="34" t="s">
        <v>65</v>
      </c>
      <c r="L146" s="77">
        <v>146</v>
      </c>
      <c r="M146" s="77"/>
      <c r="N146" s="72"/>
      <c r="O146" s="79" t="s">
        <v>347</v>
      </c>
      <c r="P146" s="81">
        <v>43560.63517361111</v>
      </c>
      <c r="Q146" s="79" t="s">
        <v>429</v>
      </c>
      <c r="R146" s="79"/>
      <c r="S146" s="79"/>
      <c r="T146" s="79" t="s">
        <v>556</v>
      </c>
      <c r="U146" s="79"/>
      <c r="V146" s="83" t="s">
        <v>719</v>
      </c>
      <c r="W146" s="81">
        <v>43560.63517361111</v>
      </c>
      <c r="X146" s="83" t="s">
        <v>832</v>
      </c>
      <c r="Y146" s="79"/>
      <c r="Z146" s="79"/>
      <c r="AA146" s="85" t="s">
        <v>974</v>
      </c>
      <c r="AB146" s="85" t="s">
        <v>1016</v>
      </c>
      <c r="AC146" s="79" t="b">
        <v>0</v>
      </c>
      <c r="AD146" s="79">
        <v>1</v>
      </c>
      <c r="AE146" s="85" t="s">
        <v>1027</v>
      </c>
      <c r="AF146" s="79" t="b">
        <v>0</v>
      </c>
      <c r="AG146" s="79" t="s">
        <v>1034</v>
      </c>
      <c r="AH146" s="79"/>
      <c r="AI146" s="85" t="s">
        <v>1023</v>
      </c>
      <c r="AJ146" s="79" t="b">
        <v>0</v>
      </c>
      <c r="AK146" s="79">
        <v>0</v>
      </c>
      <c r="AL146" s="85" t="s">
        <v>1023</v>
      </c>
      <c r="AM146" s="79" t="s">
        <v>1047</v>
      </c>
      <c r="AN146" s="79" t="b">
        <v>0</v>
      </c>
      <c r="AO146" s="85" t="s">
        <v>1016</v>
      </c>
      <c r="AP146" s="79" t="s">
        <v>176</v>
      </c>
      <c r="AQ146" s="79">
        <v>0</v>
      </c>
      <c r="AR146" s="79">
        <v>0</v>
      </c>
      <c r="AS146" s="79" t="s">
        <v>1063</v>
      </c>
      <c r="AT146" s="79" t="s">
        <v>1067</v>
      </c>
      <c r="AU146" s="79" t="s">
        <v>1068</v>
      </c>
      <c r="AV146" s="79" t="s">
        <v>1070</v>
      </c>
      <c r="AW146" s="79" t="s">
        <v>1075</v>
      </c>
      <c r="AX146" s="79" t="s">
        <v>1080</v>
      </c>
      <c r="AY146" s="79" t="s">
        <v>1084</v>
      </c>
      <c r="AZ146" s="83" t="s">
        <v>1087</v>
      </c>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278</v>
      </c>
      <c r="B147" s="64" t="s">
        <v>324</v>
      </c>
      <c r="C147" s="65" t="s">
        <v>2936</v>
      </c>
      <c r="D147" s="66">
        <v>3</v>
      </c>
      <c r="E147" s="67" t="s">
        <v>132</v>
      </c>
      <c r="F147" s="68">
        <v>32</v>
      </c>
      <c r="G147" s="65"/>
      <c r="H147" s="69"/>
      <c r="I147" s="70"/>
      <c r="J147" s="70"/>
      <c r="K147" s="34" t="s">
        <v>65</v>
      </c>
      <c r="L147" s="77">
        <v>147</v>
      </c>
      <c r="M147" s="77"/>
      <c r="N147" s="72"/>
      <c r="O147" s="79" t="s">
        <v>347</v>
      </c>
      <c r="P147" s="81">
        <v>43560.63517361111</v>
      </c>
      <c r="Q147" s="79" t="s">
        <v>429</v>
      </c>
      <c r="R147" s="79"/>
      <c r="S147" s="79"/>
      <c r="T147" s="79" t="s">
        <v>556</v>
      </c>
      <c r="U147" s="79"/>
      <c r="V147" s="83" t="s">
        <v>719</v>
      </c>
      <c r="W147" s="81">
        <v>43560.63517361111</v>
      </c>
      <c r="X147" s="83" t="s">
        <v>832</v>
      </c>
      <c r="Y147" s="79"/>
      <c r="Z147" s="79"/>
      <c r="AA147" s="85" t="s">
        <v>974</v>
      </c>
      <c r="AB147" s="85" t="s">
        <v>1016</v>
      </c>
      <c r="AC147" s="79" t="b">
        <v>0</v>
      </c>
      <c r="AD147" s="79">
        <v>1</v>
      </c>
      <c r="AE147" s="85" t="s">
        <v>1027</v>
      </c>
      <c r="AF147" s="79" t="b">
        <v>0</v>
      </c>
      <c r="AG147" s="79" t="s">
        <v>1034</v>
      </c>
      <c r="AH147" s="79"/>
      <c r="AI147" s="85" t="s">
        <v>1023</v>
      </c>
      <c r="AJ147" s="79" t="b">
        <v>0</v>
      </c>
      <c r="AK147" s="79">
        <v>0</v>
      </c>
      <c r="AL147" s="85" t="s">
        <v>1023</v>
      </c>
      <c r="AM147" s="79" t="s">
        <v>1047</v>
      </c>
      <c r="AN147" s="79" t="b">
        <v>0</v>
      </c>
      <c r="AO147" s="85" t="s">
        <v>1016</v>
      </c>
      <c r="AP147" s="79" t="s">
        <v>176</v>
      </c>
      <c r="AQ147" s="79">
        <v>0</v>
      </c>
      <c r="AR147" s="79">
        <v>0</v>
      </c>
      <c r="AS147" s="79" t="s">
        <v>1063</v>
      </c>
      <c r="AT147" s="79" t="s">
        <v>1067</v>
      </c>
      <c r="AU147" s="79" t="s">
        <v>1068</v>
      </c>
      <c r="AV147" s="79" t="s">
        <v>1070</v>
      </c>
      <c r="AW147" s="79" t="s">
        <v>1075</v>
      </c>
      <c r="AX147" s="79" t="s">
        <v>1080</v>
      </c>
      <c r="AY147" s="79" t="s">
        <v>1084</v>
      </c>
      <c r="AZ147" s="83" t="s">
        <v>1087</v>
      </c>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281</v>
      </c>
      <c r="B148" s="64" t="s">
        <v>284</v>
      </c>
      <c r="C148" s="65" t="s">
        <v>2936</v>
      </c>
      <c r="D148" s="66">
        <v>3</v>
      </c>
      <c r="E148" s="67" t="s">
        <v>132</v>
      </c>
      <c r="F148" s="68">
        <v>32</v>
      </c>
      <c r="G148" s="65"/>
      <c r="H148" s="69"/>
      <c r="I148" s="70"/>
      <c r="J148" s="70"/>
      <c r="K148" s="34" t="s">
        <v>65</v>
      </c>
      <c r="L148" s="77">
        <v>148</v>
      </c>
      <c r="M148" s="77"/>
      <c r="N148" s="72"/>
      <c r="O148" s="79" t="s">
        <v>347</v>
      </c>
      <c r="P148" s="81">
        <v>43558.948229166665</v>
      </c>
      <c r="Q148" s="79" t="s">
        <v>392</v>
      </c>
      <c r="R148" s="79"/>
      <c r="S148" s="79"/>
      <c r="T148" s="79" t="s">
        <v>575</v>
      </c>
      <c r="U148" s="79"/>
      <c r="V148" s="83" t="s">
        <v>722</v>
      </c>
      <c r="W148" s="81">
        <v>43558.948229166665</v>
      </c>
      <c r="X148" s="83" t="s">
        <v>833</v>
      </c>
      <c r="Y148" s="79"/>
      <c r="Z148" s="79"/>
      <c r="AA148" s="85" t="s">
        <v>975</v>
      </c>
      <c r="AB148" s="79"/>
      <c r="AC148" s="79" t="b">
        <v>0</v>
      </c>
      <c r="AD148" s="79">
        <v>0</v>
      </c>
      <c r="AE148" s="85" t="s">
        <v>1023</v>
      </c>
      <c r="AF148" s="79" t="b">
        <v>0</v>
      </c>
      <c r="AG148" s="79" t="s">
        <v>1034</v>
      </c>
      <c r="AH148" s="79"/>
      <c r="AI148" s="85" t="s">
        <v>1023</v>
      </c>
      <c r="AJ148" s="79" t="b">
        <v>0</v>
      </c>
      <c r="AK148" s="79">
        <v>5</v>
      </c>
      <c r="AL148" s="85" t="s">
        <v>1012</v>
      </c>
      <c r="AM148" s="79" t="s">
        <v>1042</v>
      </c>
      <c r="AN148" s="79" t="b">
        <v>0</v>
      </c>
      <c r="AO148" s="85" t="s">
        <v>1012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1</v>
      </c>
      <c r="BE148" s="49">
        <v>4.761904761904762</v>
      </c>
      <c r="BF148" s="48">
        <v>0</v>
      </c>
      <c r="BG148" s="49">
        <v>0</v>
      </c>
      <c r="BH148" s="48">
        <v>0</v>
      </c>
      <c r="BI148" s="49">
        <v>0</v>
      </c>
      <c r="BJ148" s="48">
        <v>20</v>
      </c>
      <c r="BK148" s="49">
        <v>95.23809523809524</v>
      </c>
      <c r="BL148" s="48">
        <v>21</v>
      </c>
    </row>
    <row r="149" spans="1:64" ht="15">
      <c r="A149" s="64" t="s">
        <v>278</v>
      </c>
      <c r="B149" s="64" t="s">
        <v>281</v>
      </c>
      <c r="C149" s="65" t="s">
        <v>2936</v>
      </c>
      <c r="D149" s="66">
        <v>3</v>
      </c>
      <c r="E149" s="67" t="s">
        <v>132</v>
      </c>
      <c r="F149" s="68">
        <v>32</v>
      </c>
      <c r="G149" s="65"/>
      <c r="H149" s="69"/>
      <c r="I149" s="70"/>
      <c r="J149" s="70"/>
      <c r="K149" s="34" t="s">
        <v>65</v>
      </c>
      <c r="L149" s="77">
        <v>149</v>
      </c>
      <c r="M149" s="77"/>
      <c r="N149" s="72"/>
      <c r="O149" s="79" t="s">
        <v>347</v>
      </c>
      <c r="P149" s="81">
        <v>43560.63517361111</v>
      </c>
      <c r="Q149" s="79" t="s">
        <v>429</v>
      </c>
      <c r="R149" s="79"/>
      <c r="S149" s="79"/>
      <c r="T149" s="79" t="s">
        <v>556</v>
      </c>
      <c r="U149" s="79"/>
      <c r="V149" s="83" t="s">
        <v>719</v>
      </c>
      <c r="W149" s="81">
        <v>43560.63517361111</v>
      </c>
      <c r="X149" s="83" t="s">
        <v>832</v>
      </c>
      <c r="Y149" s="79"/>
      <c r="Z149" s="79"/>
      <c r="AA149" s="85" t="s">
        <v>974</v>
      </c>
      <c r="AB149" s="85" t="s">
        <v>1016</v>
      </c>
      <c r="AC149" s="79" t="b">
        <v>0</v>
      </c>
      <c r="AD149" s="79">
        <v>1</v>
      </c>
      <c r="AE149" s="85" t="s">
        <v>1027</v>
      </c>
      <c r="AF149" s="79" t="b">
        <v>0</v>
      </c>
      <c r="AG149" s="79" t="s">
        <v>1034</v>
      </c>
      <c r="AH149" s="79"/>
      <c r="AI149" s="85" t="s">
        <v>1023</v>
      </c>
      <c r="AJ149" s="79" t="b">
        <v>0</v>
      </c>
      <c r="AK149" s="79">
        <v>0</v>
      </c>
      <c r="AL149" s="85" t="s">
        <v>1023</v>
      </c>
      <c r="AM149" s="79" t="s">
        <v>1047</v>
      </c>
      <c r="AN149" s="79" t="b">
        <v>0</v>
      </c>
      <c r="AO149" s="85" t="s">
        <v>1016</v>
      </c>
      <c r="AP149" s="79" t="s">
        <v>176</v>
      </c>
      <c r="AQ149" s="79">
        <v>0</v>
      </c>
      <c r="AR149" s="79">
        <v>0</v>
      </c>
      <c r="AS149" s="79" t="s">
        <v>1063</v>
      </c>
      <c r="AT149" s="79" t="s">
        <v>1067</v>
      </c>
      <c r="AU149" s="79" t="s">
        <v>1068</v>
      </c>
      <c r="AV149" s="79" t="s">
        <v>1070</v>
      </c>
      <c r="AW149" s="79" t="s">
        <v>1075</v>
      </c>
      <c r="AX149" s="79" t="s">
        <v>1080</v>
      </c>
      <c r="AY149" s="79" t="s">
        <v>1084</v>
      </c>
      <c r="AZ149" s="83" t="s">
        <v>1087</v>
      </c>
      <c r="BA149">
        <v>1</v>
      </c>
      <c r="BB149" s="78" t="str">
        <f>REPLACE(INDEX(GroupVertices[Group],MATCH(Edges[[#This Row],[Vertex 1]],GroupVertices[Vertex],0)),1,1,"")</f>
        <v>1</v>
      </c>
      <c r="BC149" s="78" t="str">
        <f>REPLACE(INDEX(GroupVertices[Group],MATCH(Edges[[#This Row],[Vertex 2]],GroupVertices[Vertex],0)),1,1,"")</f>
        <v>2</v>
      </c>
      <c r="BD149" s="48"/>
      <c r="BE149" s="49"/>
      <c r="BF149" s="48"/>
      <c r="BG149" s="49"/>
      <c r="BH149" s="48"/>
      <c r="BI149" s="49"/>
      <c r="BJ149" s="48"/>
      <c r="BK149" s="49"/>
      <c r="BL149" s="48"/>
    </row>
    <row r="150" spans="1:64" ht="15">
      <c r="A150" s="64" t="s">
        <v>278</v>
      </c>
      <c r="B150" s="64" t="s">
        <v>325</v>
      </c>
      <c r="C150" s="65" t="s">
        <v>2936</v>
      </c>
      <c r="D150" s="66">
        <v>3</v>
      </c>
      <c r="E150" s="67" t="s">
        <v>132</v>
      </c>
      <c r="F150" s="68">
        <v>32</v>
      </c>
      <c r="G150" s="65"/>
      <c r="H150" s="69"/>
      <c r="I150" s="70"/>
      <c r="J150" s="70"/>
      <c r="K150" s="34" t="s">
        <v>65</v>
      </c>
      <c r="L150" s="77">
        <v>150</v>
      </c>
      <c r="M150" s="77"/>
      <c r="N150" s="72"/>
      <c r="O150" s="79" t="s">
        <v>347</v>
      </c>
      <c r="P150" s="81">
        <v>43560.63517361111</v>
      </c>
      <c r="Q150" s="79" t="s">
        <v>429</v>
      </c>
      <c r="R150" s="79"/>
      <c r="S150" s="79"/>
      <c r="T150" s="79" t="s">
        <v>556</v>
      </c>
      <c r="U150" s="79"/>
      <c r="V150" s="83" t="s">
        <v>719</v>
      </c>
      <c r="W150" s="81">
        <v>43560.63517361111</v>
      </c>
      <c r="X150" s="83" t="s">
        <v>832</v>
      </c>
      <c r="Y150" s="79"/>
      <c r="Z150" s="79"/>
      <c r="AA150" s="85" t="s">
        <v>974</v>
      </c>
      <c r="AB150" s="85" t="s">
        <v>1016</v>
      </c>
      <c r="AC150" s="79" t="b">
        <v>0</v>
      </c>
      <c r="AD150" s="79">
        <v>1</v>
      </c>
      <c r="AE150" s="85" t="s">
        <v>1027</v>
      </c>
      <c r="AF150" s="79" t="b">
        <v>0</v>
      </c>
      <c r="AG150" s="79" t="s">
        <v>1034</v>
      </c>
      <c r="AH150" s="79"/>
      <c r="AI150" s="85" t="s">
        <v>1023</v>
      </c>
      <c r="AJ150" s="79" t="b">
        <v>0</v>
      </c>
      <c r="AK150" s="79">
        <v>0</v>
      </c>
      <c r="AL150" s="85" t="s">
        <v>1023</v>
      </c>
      <c r="AM150" s="79" t="s">
        <v>1047</v>
      </c>
      <c r="AN150" s="79" t="b">
        <v>0</v>
      </c>
      <c r="AO150" s="85" t="s">
        <v>1016</v>
      </c>
      <c r="AP150" s="79" t="s">
        <v>176</v>
      </c>
      <c r="AQ150" s="79">
        <v>0</v>
      </c>
      <c r="AR150" s="79">
        <v>0</v>
      </c>
      <c r="AS150" s="79" t="s">
        <v>1063</v>
      </c>
      <c r="AT150" s="79" t="s">
        <v>1067</v>
      </c>
      <c r="AU150" s="79" t="s">
        <v>1068</v>
      </c>
      <c r="AV150" s="79" t="s">
        <v>1070</v>
      </c>
      <c r="AW150" s="79" t="s">
        <v>1075</v>
      </c>
      <c r="AX150" s="79" t="s">
        <v>1080</v>
      </c>
      <c r="AY150" s="79" t="s">
        <v>1084</v>
      </c>
      <c r="AZ150" s="83" t="s">
        <v>1087</v>
      </c>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278</v>
      </c>
      <c r="B151" s="64" t="s">
        <v>326</v>
      </c>
      <c r="C151" s="65" t="s">
        <v>2936</v>
      </c>
      <c r="D151" s="66">
        <v>3</v>
      </c>
      <c r="E151" s="67" t="s">
        <v>132</v>
      </c>
      <c r="F151" s="68">
        <v>32</v>
      </c>
      <c r="G151" s="65"/>
      <c r="H151" s="69"/>
      <c r="I151" s="70"/>
      <c r="J151" s="70"/>
      <c r="K151" s="34" t="s">
        <v>65</v>
      </c>
      <c r="L151" s="77">
        <v>151</v>
      </c>
      <c r="M151" s="77"/>
      <c r="N151" s="72"/>
      <c r="O151" s="79" t="s">
        <v>347</v>
      </c>
      <c r="P151" s="81">
        <v>43560.63517361111</v>
      </c>
      <c r="Q151" s="79" t="s">
        <v>429</v>
      </c>
      <c r="R151" s="79"/>
      <c r="S151" s="79"/>
      <c r="T151" s="79" t="s">
        <v>556</v>
      </c>
      <c r="U151" s="79"/>
      <c r="V151" s="83" t="s">
        <v>719</v>
      </c>
      <c r="W151" s="81">
        <v>43560.63517361111</v>
      </c>
      <c r="X151" s="83" t="s">
        <v>832</v>
      </c>
      <c r="Y151" s="79"/>
      <c r="Z151" s="79"/>
      <c r="AA151" s="85" t="s">
        <v>974</v>
      </c>
      <c r="AB151" s="85" t="s">
        <v>1016</v>
      </c>
      <c r="AC151" s="79" t="b">
        <v>0</v>
      </c>
      <c r="AD151" s="79">
        <v>1</v>
      </c>
      <c r="AE151" s="85" t="s">
        <v>1027</v>
      </c>
      <c r="AF151" s="79" t="b">
        <v>0</v>
      </c>
      <c r="AG151" s="79" t="s">
        <v>1034</v>
      </c>
      <c r="AH151" s="79"/>
      <c r="AI151" s="85" t="s">
        <v>1023</v>
      </c>
      <c r="AJ151" s="79" t="b">
        <v>0</v>
      </c>
      <c r="AK151" s="79">
        <v>0</v>
      </c>
      <c r="AL151" s="85" t="s">
        <v>1023</v>
      </c>
      <c r="AM151" s="79" t="s">
        <v>1047</v>
      </c>
      <c r="AN151" s="79" t="b">
        <v>0</v>
      </c>
      <c r="AO151" s="85" t="s">
        <v>1016</v>
      </c>
      <c r="AP151" s="79" t="s">
        <v>176</v>
      </c>
      <c r="AQ151" s="79">
        <v>0</v>
      </c>
      <c r="AR151" s="79">
        <v>0</v>
      </c>
      <c r="AS151" s="79" t="s">
        <v>1063</v>
      </c>
      <c r="AT151" s="79" t="s">
        <v>1067</v>
      </c>
      <c r="AU151" s="79" t="s">
        <v>1068</v>
      </c>
      <c r="AV151" s="79" t="s">
        <v>1070</v>
      </c>
      <c r="AW151" s="79" t="s">
        <v>1075</v>
      </c>
      <c r="AX151" s="79" t="s">
        <v>1080</v>
      </c>
      <c r="AY151" s="79" t="s">
        <v>1084</v>
      </c>
      <c r="AZ151" s="83" t="s">
        <v>1087</v>
      </c>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278</v>
      </c>
      <c r="B152" s="64" t="s">
        <v>327</v>
      </c>
      <c r="C152" s="65" t="s">
        <v>2936</v>
      </c>
      <c r="D152" s="66">
        <v>3</v>
      </c>
      <c r="E152" s="67" t="s">
        <v>132</v>
      </c>
      <c r="F152" s="68">
        <v>32</v>
      </c>
      <c r="G152" s="65"/>
      <c r="H152" s="69"/>
      <c r="I152" s="70"/>
      <c r="J152" s="70"/>
      <c r="K152" s="34" t="s">
        <v>65</v>
      </c>
      <c r="L152" s="77">
        <v>152</v>
      </c>
      <c r="M152" s="77"/>
      <c r="N152" s="72"/>
      <c r="O152" s="79" t="s">
        <v>347</v>
      </c>
      <c r="P152" s="81">
        <v>43560.63517361111</v>
      </c>
      <c r="Q152" s="79" t="s">
        <v>429</v>
      </c>
      <c r="R152" s="79"/>
      <c r="S152" s="79"/>
      <c r="T152" s="79" t="s">
        <v>556</v>
      </c>
      <c r="U152" s="79"/>
      <c r="V152" s="83" t="s">
        <v>719</v>
      </c>
      <c r="W152" s="81">
        <v>43560.63517361111</v>
      </c>
      <c r="X152" s="83" t="s">
        <v>832</v>
      </c>
      <c r="Y152" s="79"/>
      <c r="Z152" s="79"/>
      <c r="AA152" s="85" t="s">
        <v>974</v>
      </c>
      <c r="AB152" s="85" t="s">
        <v>1016</v>
      </c>
      <c r="AC152" s="79" t="b">
        <v>0</v>
      </c>
      <c r="AD152" s="79">
        <v>1</v>
      </c>
      <c r="AE152" s="85" t="s">
        <v>1027</v>
      </c>
      <c r="AF152" s="79" t="b">
        <v>0</v>
      </c>
      <c r="AG152" s="79" t="s">
        <v>1034</v>
      </c>
      <c r="AH152" s="79"/>
      <c r="AI152" s="85" t="s">
        <v>1023</v>
      </c>
      <c r="AJ152" s="79" t="b">
        <v>0</v>
      </c>
      <c r="AK152" s="79">
        <v>0</v>
      </c>
      <c r="AL152" s="85" t="s">
        <v>1023</v>
      </c>
      <c r="AM152" s="79" t="s">
        <v>1047</v>
      </c>
      <c r="AN152" s="79" t="b">
        <v>0</v>
      </c>
      <c r="AO152" s="85" t="s">
        <v>1016</v>
      </c>
      <c r="AP152" s="79" t="s">
        <v>176</v>
      </c>
      <c r="AQ152" s="79">
        <v>0</v>
      </c>
      <c r="AR152" s="79">
        <v>0</v>
      </c>
      <c r="AS152" s="79" t="s">
        <v>1063</v>
      </c>
      <c r="AT152" s="79" t="s">
        <v>1067</v>
      </c>
      <c r="AU152" s="79" t="s">
        <v>1068</v>
      </c>
      <c r="AV152" s="79" t="s">
        <v>1070</v>
      </c>
      <c r="AW152" s="79" t="s">
        <v>1075</v>
      </c>
      <c r="AX152" s="79" t="s">
        <v>1080</v>
      </c>
      <c r="AY152" s="79" t="s">
        <v>1084</v>
      </c>
      <c r="AZ152" s="83" t="s">
        <v>1087</v>
      </c>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278</v>
      </c>
      <c r="B153" s="64" t="s">
        <v>328</v>
      </c>
      <c r="C153" s="65" t="s">
        <v>2936</v>
      </c>
      <c r="D153" s="66">
        <v>3</v>
      </c>
      <c r="E153" s="67" t="s">
        <v>132</v>
      </c>
      <c r="F153" s="68">
        <v>32</v>
      </c>
      <c r="G153" s="65"/>
      <c r="H153" s="69"/>
      <c r="I153" s="70"/>
      <c r="J153" s="70"/>
      <c r="K153" s="34" t="s">
        <v>65</v>
      </c>
      <c r="L153" s="77">
        <v>153</v>
      </c>
      <c r="M153" s="77"/>
      <c r="N153" s="72"/>
      <c r="O153" s="79" t="s">
        <v>347</v>
      </c>
      <c r="P153" s="81">
        <v>43560.63517361111</v>
      </c>
      <c r="Q153" s="79" t="s">
        <v>429</v>
      </c>
      <c r="R153" s="79"/>
      <c r="S153" s="79"/>
      <c r="T153" s="79" t="s">
        <v>556</v>
      </c>
      <c r="U153" s="79"/>
      <c r="V153" s="83" t="s">
        <v>719</v>
      </c>
      <c r="W153" s="81">
        <v>43560.63517361111</v>
      </c>
      <c r="X153" s="83" t="s">
        <v>832</v>
      </c>
      <c r="Y153" s="79"/>
      <c r="Z153" s="79"/>
      <c r="AA153" s="85" t="s">
        <v>974</v>
      </c>
      <c r="AB153" s="85" t="s">
        <v>1016</v>
      </c>
      <c r="AC153" s="79" t="b">
        <v>0</v>
      </c>
      <c r="AD153" s="79">
        <v>1</v>
      </c>
      <c r="AE153" s="85" t="s">
        <v>1027</v>
      </c>
      <c r="AF153" s="79" t="b">
        <v>0</v>
      </c>
      <c r="AG153" s="79" t="s">
        <v>1034</v>
      </c>
      <c r="AH153" s="79"/>
      <c r="AI153" s="85" t="s">
        <v>1023</v>
      </c>
      <c r="AJ153" s="79" t="b">
        <v>0</v>
      </c>
      <c r="AK153" s="79">
        <v>0</v>
      </c>
      <c r="AL153" s="85" t="s">
        <v>1023</v>
      </c>
      <c r="AM153" s="79" t="s">
        <v>1047</v>
      </c>
      <c r="AN153" s="79" t="b">
        <v>0</v>
      </c>
      <c r="AO153" s="85" t="s">
        <v>1016</v>
      </c>
      <c r="AP153" s="79" t="s">
        <v>176</v>
      </c>
      <c r="AQ153" s="79">
        <v>0</v>
      </c>
      <c r="AR153" s="79">
        <v>0</v>
      </c>
      <c r="AS153" s="79" t="s">
        <v>1063</v>
      </c>
      <c r="AT153" s="79" t="s">
        <v>1067</v>
      </c>
      <c r="AU153" s="79" t="s">
        <v>1068</v>
      </c>
      <c r="AV153" s="79" t="s">
        <v>1070</v>
      </c>
      <c r="AW153" s="79" t="s">
        <v>1075</v>
      </c>
      <c r="AX153" s="79" t="s">
        <v>1080</v>
      </c>
      <c r="AY153" s="79" t="s">
        <v>1084</v>
      </c>
      <c r="AZ153" s="83" t="s">
        <v>1087</v>
      </c>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278</v>
      </c>
      <c r="B154" s="64" t="s">
        <v>329</v>
      </c>
      <c r="C154" s="65" t="s">
        <v>2936</v>
      </c>
      <c r="D154" s="66">
        <v>3</v>
      </c>
      <c r="E154" s="67" t="s">
        <v>132</v>
      </c>
      <c r="F154" s="68">
        <v>32</v>
      </c>
      <c r="G154" s="65"/>
      <c r="H154" s="69"/>
      <c r="I154" s="70"/>
      <c r="J154" s="70"/>
      <c r="K154" s="34" t="s">
        <v>65</v>
      </c>
      <c r="L154" s="77">
        <v>154</v>
      </c>
      <c r="M154" s="77"/>
      <c r="N154" s="72"/>
      <c r="O154" s="79" t="s">
        <v>347</v>
      </c>
      <c r="P154" s="81">
        <v>43560.63517361111</v>
      </c>
      <c r="Q154" s="79" t="s">
        <v>429</v>
      </c>
      <c r="R154" s="79"/>
      <c r="S154" s="79"/>
      <c r="T154" s="79" t="s">
        <v>556</v>
      </c>
      <c r="U154" s="79"/>
      <c r="V154" s="83" t="s">
        <v>719</v>
      </c>
      <c r="W154" s="81">
        <v>43560.63517361111</v>
      </c>
      <c r="X154" s="83" t="s">
        <v>832</v>
      </c>
      <c r="Y154" s="79"/>
      <c r="Z154" s="79"/>
      <c r="AA154" s="85" t="s">
        <v>974</v>
      </c>
      <c r="AB154" s="85" t="s">
        <v>1016</v>
      </c>
      <c r="AC154" s="79" t="b">
        <v>0</v>
      </c>
      <c r="AD154" s="79">
        <v>1</v>
      </c>
      <c r="AE154" s="85" t="s">
        <v>1027</v>
      </c>
      <c r="AF154" s="79" t="b">
        <v>0</v>
      </c>
      <c r="AG154" s="79" t="s">
        <v>1034</v>
      </c>
      <c r="AH154" s="79"/>
      <c r="AI154" s="85" t="s">
        <v>1023</v>
      </c>
      <c r="AJ154" s="79" t="b">
        <v>0</v>
      </c>
      <c r="AK154" s="79">
        <v>0</v>
      </c>
      <c r="AL154" s="85" t="s">
        <v>1023</v>
      </c>
      <c r="AM154" s="79" t="s">
        <v>1047</v>
      </c>
      <c r="AN154" s="79" t="b">
        <v>0</v>
      </c>
      <c r="AO154" s="85" t="s">
        <v>1016</v>
      </c>
      <c r="AP154" s="79" t="s">
        <v>176</v>
      </c>
      <c r="AQ154" s="79">
        <v>0</v>
      </c>
      <c r="AR154" s="79">
        <v>0</v>
      </c>
      <c r="AS154" s="79" t="s">
        <v>1063</v>
      </c>
      <c r="AT154" s="79" t="s">
        <v>1067</v>
      </c>
      <c r="AU154" s="79" t="s">
        <v>1068</v>
      </c>
      <c r="AV154" s="79" t="s">
        <v>1070</v>
      </c>
      <c r="AW154" s="79" t="s">
        <v>1075</v>
      </c>
      <c r="AX154" s="79" t="s">
        <v>1080</v>
      </c>
      <c r="AY154" s="79" t="s">
        <v>1084</v>
      </c>
      <c r="AZ154" s="83" t="s">
        <v>1087</v>
      </c>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282</v>
      </c>
      <c r="B155" s="64" t="s">
        <v>330</v>
      </c>
      <c r="C155" s="65" t="s">
        <v>2936</v>
      </c>
      <c r="D155" s="66">
        <v>3</v>
      </c>
      <c r="E155" s="67" t="s">
        <v>132</v>
      </c>
      <c r="F155" s="68">
        <v>32</v>
      </c>
      <c r="G155" s="65"/>
      <c r="H155" s="69"/>
      <c r="I155" s="70"/>
      <c r="J155" s="70"/>
      <c r="K155" s="34" t="s">
        <v>65</v>
      </c>
      <c r="L155" s="77">
        <v>155</v>
      </c>
      <c r="M155" s="77"/>
      <c r="N155" s="72"/>
      <c r="O155" s="79" t="s">
        <v>347</v>
      </c>
      <c r="P155" s="81">
        <v>43559.837430555555</v>
      </c>
      <c r="Q155" s="79" t="s">
        <v>430</v>
      </c>
      <c r="R155" s="83" t="s">
        <v>504</v>
      </c>
      <c r="S155" s="79" t="s">
        <v>524</v>
      </c>
      <c r="T155" s="79" t="s">
        <v>598</v>
      </c>
      <c r="U155" s="79"/>
      <c r="V155" s="83" t="s">
        <v>723</v>
      </c>
      <c r="W155" s="81">
        <v>43559.837430555555</v>
      </c>
      <c r="X155" s="83" t="s">
        <v>834</v>
      </c>
      <c r="Y155" s="79"/>
      <c r="Z155" s="79"/>
      <c r="AA155" s="85" t="s">
        <v>976</v>
      </c>
      <c r="AB155" s="79"/>
      <c r="AC155" s="79" t="b">
        <v>0</v>
      </c>
      <c r="AD155" s="79">
        <v>0</v>
      </c>
      <c r="AE155" s="85" t="s">
        <v>1023</v>
      </c>
      <c r="AF155" s="79" t="b">
        <v>0</v>
      </c>
      <c r="AG155" s="79" t="s">
        <v>1034</v>
      </c>
      <c r="AH155" s="79"/>
      <c r="AI155" s="85" t="s">
        <v>1023</v>
      </c>
      <c r="AJ155" s="79" t="b">
        <v>0</v>
      </c>
      <c r="AK155" s="79">
        <v>0</v>
      </c>
      <c r="AL155" s="85" t="s">
        <v>1023</v>
      </c>
      <c r="AM155" s="79" t="s">
        <v>1039</v>
      </c>
      <c r="AN155" s="79" t="b">
        <v>0</v>
      </c>
      <c r="AO155" s="85" t="s">
        <v>976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v>1</v>
      </c>
      <c r="BE155" s="49">
        <v>6.25</v>
      </c>
      <c r="BF155" s="48">
        <v>0</v>
      </c>
      <c r="BG155" s="49">
        <v>0</v>
      </c>
      <c r="BH155" s="48">
        <v>0</v>
      </c>
      <c r="BI155" s="49">
        <v>0</v>
      </c>
      <c r="BJ155" s="48">
        <v>15</v>
      </c>
      <c r="BK155" s="49">
        <v>93.75</v>
      </c>
      <c r="BL155" s="48">
        <v>16</v>
      </c>
    </row>
    <row r="156" spans="1:64" ht="15">
      <c r="A156" s="64" t="s">
        <v>282</v>
      </c>
      <c r="B156" s="64" t="s">
        <v>331</v>
      </c>
      <c r="C156" s="65" t="s">
        <v>2936</v>
      </c>
      <c r="D156" s="66">
        <v>3</v>
      </c>
      <c r="E156" s="67" t="s">
        <v>132</v>
      </c>
      <c r="F156" s="68">
        <v>32</v>
      </c>
      <c r="G156" s="65"/>
      <c r="H156" s="69"/>
      <c r="I156" s="70"/>
      <c r="J156" s="70"/>
      <c r="K156" s="34" t="s">
        <v>65</v>
      </c>
      <c r="L156" s="77">
        <v>156</v>
      </c>
      <c r="M156" s="77"/>
      <c r="N156" s="72"/>
      <c r="O156" s="79" t="s">
        <v>347</v>
      </c>
      <c r="P156" s="81">
        <v>43559.85681712963</v>
      </c>
      <c r="Q156" s="79" t="s">
        <v>431</v>
      </c>
      <c r="R156" s="83" t="s">
        <v>505</v>
      </c>
      <c r="S156" s="79" t="s">
        <v>524</v>
      </c>
      <c r="T156" s="79" t="s">
        <v>599</v>
      </c>
      <c r="U156" s="79"/>
      <c r="V156" s="83" t="s">
        <v>723</v>
      </c>
      <c r="W156" s="81">
        <v>43559.85681712963</v>
      </c>
      <c r="X156" s="83" t="s">
        <v>835</v>
      </c>
      <c r="Y156" s="79"/>
      <c r="Z156" s="79"/>
      <c r="AA156" s="85" t="s">
        <v>977</v>
      </c>
      <c r="AB156" s="79"/>
      <c r="AC156" s="79" t="b">
        <v>0</v>
      </c>
      <c r="AD156" s="79">
        <v>0</v>
      </c>
      <c r="AE156" s="85" t="s">
        <v>1023</v>
      </c>
      <c r="AF156" s="79" t="b">
        <v>0</v>
      </c>
      <c r="AG156" s="79" t="s">
        <v>1034</v>
      </c>
      <c r="AH156" s="79"/>
      <c r="AI156" s="85" t="s">
        <v>1023</v>
      </c>
      <c r="AJ156" s="79" t="b">
        <v>0</v>
      </c>
      <c r="AK156" s="79">
        <v>0</v>
      </c>
      <c r="AL156" s="85" t="s">
        <v>1023</v>
      </c>
      <c r="AM156" s="79" t="s">
        <v>1039</v>
      </c>
      <c r="AN156" s="79" t="b">
        <v>0</v>
      </c>
      <c r="AO156" s="85" t="s">
        <v>977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v>0</v>
      </c>
      <c r="BE156" s="49">
        <v>0</v>
      </c>
      <c r="BF156" s="48">
        <v>0</v>
      </c>
      <c r="BG156" s="49">
        <v>0</v>
      </c>
      <c r="BH156" s="48">
        <v>0</v>
      </c>
      <c r="BI156" s="49">
        <v>0</v>
      </c>
      <c r="BJ156" s="48">
        <v>16</v>
      </c>
      <c r="BK156" s="49">
        <v>100</v>
      </c>
      <c r="BL156" s="48">
        <v>16</v>
      </c>
    </row>
    <row r="157" spans="1:64" ht="15">
      <c r="A157" s="64" t="s">
        <v>282</v>
      </c>
      <c r="B157" s="64" t="s">
        <v>332</v>
      </c>
      <c r="C157" s="65" t="s">
        <v>2936</v>
      </c>
      <c r="D157" s="66">
        <v>3</v>
      </c>
      <c r="E157" s="67" t="s">
        <v>132</v>
      </c>
      <c r="F157" s="68">
        <v>32</v>
      </c>
      <c r="G157" s="65"/>
      <c r="H157" s="69"/>
      <c r="I157" s="70"/>
      <c r="J157" s="70"/>
      <c r="K157" s="34" t="s">
        <v>65</v>
      </c>
      <c r="L157" s="77">
        <v>157</v>
      </c>
      <c r="M157" s="77"/>
      <c r="N157" s="72"/>
      <c r="O157" s="79" t="s">
        <v>347</v>
      </c>
      <c r="P157" s="81">
        <v>43560.66155092593</v>
      </c>
      <c r="Q157" s="79" t="s">
        <v>432</v>
      </c>
      <c r="R157" s="83" t="s">
        <v>506</v>
      </c>
      <c r="S157" s="79" t="s">
        <v>524</v>
      </c>
      <c r="T157" s="79" t="s">
        <v>600</v>
      </c>
      <c r="U157" s="79"/>
      <c r="V157" s="83" t="s">
        <v>723</v>
      </c>
      <c r="W157" s="81">
        <v>43560.66155092593</v>
      </c>
      <c r="X157" s="83" t="s">
        <v>836</v>
      </c>
      <c r="Y157" s="79"/>
      <c r="Z157" s="79"/>
      <c r="AA157" s="85" t="s">
        <v>978</v>
      </c>
      <c r="AB157" s="79"/>
      <c r="AC157" s="79" t="b">
        <v>0</v>
      </c>
      <c r="AD157" s="79">
        <v>0</v>
      </c>
      <c r="AE157" s="85" t="s">
        <v>1023</v>
      </c>
      <c r="AF157" s="79" t="b">
        <v>0</v>
      </c>
      <c r="AG157" s="79" t="s">
        <v>1034</v>
      </c>
      <c r="AH157" s="79"/>
      <c r="AI157" s="85" t="s">
        <v>1023</v>
      </c>
      <c r="AJ157" s="79" t="b">
        <v>0</v>
      </c>
      <c r="AK157" s="79">
        <v>0</v>
      </c>
      <c r="AL157" s="85" t="s">
        <v>1023</v>
      </c>
      <c r="AM157" s="79" t="s">
        <v>1039</v>
      </c>
      <c r="AN157" s="79" t="b">
        <v>0</v>
      </c>
      <c r="AO157" s="85" t="s">
        <v>978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282</v>
      </c>
      <c r="B158" s="64" t="s">
        <v>333</v>
      </c>
      <c r="C158" s="65" t="s">
        <v>2936</v>
      </c>
      <c r="D158" s="66">
        <v>3</v>
      </c>
      <c r="E158" s="67" t="s">
        <v>132</v>
      </c>
      <c r="F158" s="68">
        <v>32</v>
      </c>
      <c r="G158" s="65"/>
      <c r="H158" s="69"/>
      <c r="I158" s="70"/>
      <c r="J158" s="70"/>
      <c r="K158" s="34" t="s">
        <v>65</v>
      </c>
      <c r="L158" s="77">
        <v>158</v>
      </c>
      <c r="M158" s="77"/>
      <c r="N158" s="72"/>
      <c r="O158" s="79" t="s">
        <v>347</v>
      </c>
      <c r="P158" s="81">
        <v>43560.66155092593</v>
      </c>
      <c r="Q158" s="79" t="s">
        <v>432</v>
      </c>
      <c r="R158" s="83" t="s">
        <v>506</v>
      </c>
      <c r="S158" s="79" t="s">
        <v>524</v>
      </c>
      <c r="T158" s="79" t="s">
        <v>600</v>
      </c>
      <c r="U158" s="79"/>
      <c r="V158" s="83" t="s">
        <v>723</v>
      </c>
      <c r="W158" s="81">
        <v>43560.66155092593</v>
      </c>
      <c r="X158" s="83" t="s">
        <v>836</v>
      </c>
      <c r="Y158" s="79"/>
      <c r="Z158" s="79"/>
      <c r="AA158" s="85" t="s">
        <v>978</v>
      </c>
      <c r="AB158" s="79"/>
      <c r="AC158" s="79" t="b">
        <v>0</v>
      </c>
      <c r="AD158" s="79">
        <v>0</v>
      </c>
      <c r="AE158" s="85" t="s">
        <v>1023</v>
      </c>
      <c r="AF158" s="79" t="b">
        <v>0</v>
      </c>
      <c r="AG158" s="79" t="s">
        <v>1034</v>
      </c>
      <c r="AH158" s="79"/>
      <c r="AI158" s="85" t="s">
        <v>1023</v>
      </c>
      <c r="AJ158" s="79" t="b">
        <v>0</v>
      </c>
      <c r="AK158" s="79">
        <v>0</v>
      </c>
      <c r="AL158" s="85" t="s">
        <v>1023</v>
      </c>
      <c r="AM158" s="79" t="s">
        <v>1039</v>
      </c>
      <c r="AN158" s="79" t="b">
        <v>0</v>
      </c>
      <c r="AO158" s="85" t="s">
        <v>978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v>1</v>
      </c>
      <c r="BE158" s="49">
        <v>6.25</v>
      </c>
      <c r="BF158" s="48">
        <v>0</v>
      </c>
      <c r="BG158" s="49">
        <v>0</v>
      </c>
      <c r="BH158" s="48">
        <v>0</v>
      </c>
      <c r="BI158" s="49">
        <v>0</v>
      </c>
      <c r="BJ158" s="48">
        <v>15</v>
      </c>
      <c r="BK158" s="49">
        <v>93.75</v>
      </c>
      <c r="BL158" s="48">
        <v>16</v>
      </c>
    </row>
    <row r="159" spans="1:64" ht="15">
      <c r="A159" s="64" t="s">
        <v>282</v>
      </c>
      <c r="B159" s="64" t="s">
        <v>282</v>
      </c>
      <c r="C159" s="65" t="s">
        <v>2941</v>
      </c>
      <c r="D159" s="66">
        <v>10</v>
      </c>
      <c r="E159" s="67" t="s">
        <v>136</v>
      </c>
      <c r="F159" s="68">
        <v>6</v>
      </c>
      <c r="G159" s="65"/>
      <c r="H159" s="69"/>
      <c r="I159" s="70"/>
      <c r="J159" s="70"/>
      <c r="K159" s="34" t="s">
        <v>65</v>
      </c>
      <c r="L159" s="77">
        <v>159</v>
      </c>
      <c r="M159" s="77"/>
      <c r="N159" s="72"/>
      <c r="O159" s="79" t="s">
        <v>176</v>
      </c>
      <c r="P159" s="81">
        <v>43556.59005787037</v>
      </c>
      <c r="Q159" s="79" t="s">
        <v>433</v>
      </c>
      <c r="R159" s="83" t="s">
        <v>507</v>
      </c>
      <c r="S159" s="79" t="s">
        <v>524</v>
      </c>
      <c r="T159" s="79" t="s">
        <v>601</v>
      </c>
      <c r="U159" s="79"/>
      <c r="V159" s="83" t="s">
        <v>723</v>
      </c>
      <c r="W159" s="81">
        <v>43556.59005787037</v>
      </c>
      <c r="X159" s="83" t="s">
        <v>837</v>
      </c>
      <c r="Y159" s="79"/>
      <c r="Z159" s="79"/>
      <c r="AA159" s="85" t="s">
        <v>979</v>
      </c>
      <c r="AB159" s="79"/>
      <c r="AC159" s="79" t="b">
        <v>0</v>
      </c>
      <c r="AD159" s="79">
        <v>0</v>
      </c>
      <c r="AE159" s="85" t="s">
        <v>1023</v>
      </c>
      <c r="AF159" s="79" t="b">
        <v>0</v>
      </c>
      <c r="AG159" s="79" t="s">
        <v>1034</v>
      </c>
      <c r="AH159" s="79"/>
      <c r="AI159" s="85" t="s">
        <v>1023</v>
      </c>
      <c r="AJ159" s="79" t="b">
        <v>0</v>
      </c>
      <c r="AK159" s="79">
        <v>0</v>
      </c>
      <c r="AL159" s="85" t="s">
        <v>1023</v>
      </c>
      <c r="AM159" s="79" t="s">
        <v>1039</v>
      </c>
      <c r="AN159" s="79" t="b">
        <v>0</v>
      </c>
      <c r="AO159" s="85" t="s">
        <v>979</v>
      </c>
      <c r="AP159" s="79" t="s">
        <v>176</v>
      </c>
      <c r="AQ159" s="79">
        <v>0</v>
      </c>
      <c r="AR159" s="79">
        <v>0</v>
      </c>
      <c r="AS159" s="79"/>
      <c r="AT159" s="79"/>
      <c r="AU159" s="79"/>
      <c r="AV159" s="79"/>
      <c r="AW159" s="79"/>
      <c r="AX159" s="79"/>
      <c r="AY159" s="79"/>
      <c r="AZ159" s="79"/>
      <c r="BA159">
        <v>9</v>
      </c>
      <c r="BB159" s="78" t="str">
        <f>REPLACE(INDEX(GroupVertices[Group],MATCH(Edges[[#This Row],[Vertex 1]],GroupVertices[Vertex],0)),1,1,"")</f>
        <v>5</v>
      </c>
      <c r="BC159" s="78" t="str">
        <f>REPLACE(INDEX(GroupVertices[Group],MATCH(Edges[[#This Row],[Vertex 2]],GroupVertices[Vertex],0)),1,1,"")</f>
        <v>5</v>
      </c>
      <c r="BD159" s="48">
        <v>0</v>
      </c>
      <c r="BE159" s="49">
        <v>0</v>
      </c>
      <c r="BF159" s="48">
        <v>0</v>
      </c>
      <c r="BG159" s="49">
        <v>0</v>
      </c>
      <c r="BH159" s="48">
        <v>0</v>
      </c>
      <c r="BI159" s="49">
        <v>0</v>
      </c>
      <c r="BJ159" s="48">
        <v>14</v>
      </c>
      <c r="BK159" s="49">
        <v>100</v>
      </c>
      <c r="BL159" s="48">
        <v>14</v>
      </c>
    </row>
    <row r="160" spans="1:64" ht="15">
      <c r="A160" s="64" t="s">
        <v>282</v>
      </c>
      <c r="B160" s="64" t="s">
        <v>282</v>
      </c>
      <c r="C160" s="65" t="s">
        <v>2941</v>
      </c>
      <c r="D160" s="66">
        <v>10</v>
      </c>
      <c r="E160" s="67" t="s">
        <v>136</v>
      </c>
      <c r="F160" s="68">
        <v>6</v>
      </c>
      <c r="G160" s="65"/>
      <c r="H160" s="69"/>
      <c r="I160" s="70"/>
      <c r="J160" s="70"/>
      <c r="K160" s="34" t="s">
        <v>65</v>
      </c>
      <c r="L160" s="77">
        <v>160</v>
      </c>
      <c r="M160" s="77"/>
      <c r="N160" s="72"/>
      <c r="O160" s="79" t="s">
        <v>176</v>
      </c>
      <c r="P160" s="81">
        <v>43557.07210648148</v>
      </c>
      <c r="Q160" s="79" t="s">
        <v>434</v>
      </c>
      <c r="R160" s="83" t="s">
        <v>508</v>
      </c>
      <c r="S160" s="79" t="s">
        <v>524</v>
      </c>
      <c r="T160" s="79" t="s">
        <v>602</v>
      </c>
      <c r="U160" s="79"/>
      <c r="V160" s="83" t="s">
        <v>723</v>
      </c>
      <c r="W160" s="81">
        <v>43557.07210648148</v>
      </c>
      <c r="X160" s="83" t="s">
        <v>838</v>
      </c>
      <c r="Y160" s="79"/>
      <c r="Z160" s="79"/>
      <c r="AA160" s="85" t="s">
        <v>980</v>
      </c>
      <c r="AB160" s="79"/>
      <c r="AC160" s="79" t="b">
        <v>0</v>
      </c>
      <c r="AD160" s="79">
        <v>0</v>
      </c>
      <c r="AE160" s="85" t="s">
        <v>1023</v>
      </c>
      <c r="AF160" s="79" t="b">
        <v>0</v>
      </c>
      <c r="AG160" s="79" t="s">
        <v>1034</v>
      </c>
      <c r="AH160" s="79"/>
      <c r="AI160" s="85" t="s">
        <v>1023</v>
      </c>
      <c r="AJ160" s="79" t="b">
        <v>0</v>
      </c>
      <c r="AK160" s="79">
        <v>0</v>
      </c>
      <c r="AL160" s="85" t="s">
        <v>1023</v>
      </c>
      <c r="AM160" s="79" t="s">
        <v>1039</v>
      </c>
      <c r="AN160" s="79" t="b">
        <v>0</v>
      </c>
      <c r="AO160" s="85" t="s">
        <v>980</v>
      </c>
      <c r="AP160" s="79" t="s">
        <v>176</v>
      </c>
      <c r="AQ160" s="79">
        <v>0</v>
      </c>
      <c r="AR160" s="79">
        <v>0</v>
      </c>
      <c r="AS160" s="79"/>
      <c r="AT160" s="79"/>
      <c r="AU160" s="79"/>
      <c r="AV160" s="79"/>
      <c r="AW160" s="79"/>
      <c r="AX160" s="79"/>
      <c r="AY160" s="79"/>
      <c r="AZ160" s="79"/>
      <c r="BA160">
        <v>9</v>
      </c>
      <c r="BB160" s="78" t="str">
        <f>REPLACE(INDEX(GroupVertices[Group],MATCH(Edges[[#This Row],[Vertex 1]],GroupVertices[Vertex],0)),1,1,"")</f>
        <v>5</v>
      </c>
      <c r="BC160" s="78" t="str">
        <f>REPLACE(INDEX(GroupVertices[Group],MATCH(Edges[[#This Row],[Vertex 2]],GroupVertices[Vertex],0)),1,1,"")</f>
        <v>5</v>
      </c>
      <c r="BD160" s="48">
        <v>1</v>
      </c>
      <c r="BE160" s="49">
        <v>5.882352941176471</v>
      </c>
      <c r="BF160" s="48">
        <v>0</v>
      </c>
      <c r="BG160" s="49">
        <v>0</v>
      </c>
      <c r="BH160" s="48">
        <v>0</v>
      </c>
      <c r="BI160" s="49">
        <v>0</v>
      </c>
      <c r="BJ160" s="48">
        <v>16</v>
      </c>
      <c r="BK160" s="49">
        <v>94.11764705882354</v>
      </c>
      <c r="BL160" s="48">
        <v>17</v>
      </c>
    </row>
    <row r="161" spans="1:64" ht="15">
      <c r="A161" s="64" t="s">
        <v>282</v>
      </c>
      <c r="B161" s="64" t="s">
        <v>282</v>
      </c>
      <c r="C161" s="65" t="s">
        <v>2941</v>
      </c>
      <c r="D161" s="66">
        <v>10</v>
      </c>
      <c r="E161" s="67" t="s">
        <v>136</v>
      </c>
      <c r="F161" s="68">
        <v>6</v>
      </c>
      <c r="G161" s="65"/>
      <c r="H161" s="69"/>
      <c r="I161" s="70"/>
      <c r="J161" s="70"/>
      <c r="K161" s="34" t="s">
        <v>65</v>
      </c>
      <c r="L161" s="77">
        <v>161</v>
      </c>
      <c r="M161" s="77"/>
      <c r="N161" s="72"/>
      <c r="O161" s="79" t="s">
        <v>176</v>
      </c>
      <c r="P161" s="81">
        <v>43557.588692129626</v>
      </c>
      <c r="Q161" s="79" t="s">
        <v>435</v>
      </c>
      <c r="R161" s="83" t="s">
        <v>509</v>
      </c>
      <c r="S161" s="79" t="s">
        <v>524</v>
      </c>
      <c r="T161" s="79" t="s">
        <v>603</v>
      </c>
      <c r="U161" s="79"/>
      <c r="V161" s="83" t="s">
        <v>723</v>
      </c>
      <c r="W161" s="81">
        <v>43557.588692129626</v>
      </c>
      <c r="X161" s="83" t="s">
        <v>839</v>
      </c>
      <c r="Y161" s="79"/>
      <c r="Z161" s="79"/>
      <c r="AA161" s="85" t="s">
        <v>981</v>
      </c>
      <c r="AB161" s="79"/>
      <c r="AC161" s="79" t="b">
        <v>0</v>
      </c>
      <c r="AD161" s="79">
        <v>0</v>
      </c>
      <c r="AE161" s="85" t="s">
        <v>1023</v>
      </c>
      <c r="AF161" s="79" t="b">
        <v>0</v>
      </c>
      <c r="AG161" s="79" t="s">
        <v>1034</v>
      </c>
      <c r="AH161" s="79"/>
      <c r="AI161" s="85" t="s">
        <v>1023</v>
      </c>
      <c r="AJ161" s="79" t="b">
        <v>0</v>
      </c>
      <c r="AK161" s="79">
        <v>0</v>
      </c>
      <c r="AL161" s="85" t="s">
        <v>1023</v>
      </c>
      <c r="AM161" s="79" t="s">
        <v>1039</v>
      </c>
      <c r="AN161" s="79" t="b">
        <v>0</v>
      </c>
      <c r="AO161" s="85" t="s">
        <v>981</v>
      </c>
      <c r="AP161" s="79" t="s">
        <v>176</v>
      </c>
      <c r="AQ161" s="79">
        <v>0</v>
      </c>
      <c r="AR161" s="79">
        <v>0</v>
      </c>
      <c r="AS161" s="79"/>
      <c r="AT161" s="79"/>
      <c r="AU161" s="79"/>
      <c r="AV161" s="79"/>
      <c r="AW161" s="79"/>
      <c r="AX161" s="79"/>
      <c r="AY161" s="79"/>
      <c r="AZ161" s="79"/>
      <c r="BA161">
        <v>9</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17</v>
      </c>
      <c r="BK161" s="49">
        <v>100</v>
      </c>
      <c r="BL161" s="48">
        <v>17</v>
      </c>
    </row>
    <row r="162" spans="1:64" ht="15">
      <c r="A162" s="64" t="s">
        <v>282</v>
      </c>
      <c r="B162" s="64" t="s">
        <v>282</v>
      </c>
      <c r="C162" s="65" t="s">
        <v>2941</v>
      </c>
      <c r="D162" s="66">
        <v>10</v>
      </c>
      <c r="E162" s="67" t="s">
        <v>136</v>
      </c>
      <c r="F162" s="68">
        <v>6</v>
      </c>
      <c r="G162" s="65"/>
      <c r="H162" s="69"/>
      <c r="I162" s="70"/>
      <c r="J162" s="70"/>
      <c r="K162" s="34" t="s">
        <v>65</v>
      </c>
      <c r="L162" s="77">
        <v>162</v>
      </c>
      <c r="M162" s="77"/>
      <c r="N162" s="72"/>
      <c r="O162" s="79" t="s">
        <v>176</v>
      </c>
      <c r="P162" s="81">
        <v>43557.96167824074</v>
      </c>
      <c r="Q162" s="79" t="s">
        <v>436</v>
      </c>
      <c r="R162" s="83" t="s">
        <v>510</v>
      </c>
      <c r="S162" s="79" t="s">
        <v>524</v>
      </c>
      <c r="T162" s="79" t="s">
        <v>604</v>
      </c>
      <c r="U162" s="79"/>
      <c r="V162" s="83" t="s">
        <v>723</v>
      </c>
      <c r="W162" s="81">
        <v>43557.96167824074</v>
      </c>
      <c r="X162" s="83" t="s">
        <v>840</v>
      </c>
      <c r="Y162" s="79"/>
      <c r="Z162" s="79"/>
      <c r="AA162" s="85" t="s">
        <v>982</v>
      </c>
      <c r="AB162" s="79"/>
      <c r="AC162" s="79" t="b">
        <v>0</v>
      </c>
      <c r="AD162" s="79">
        <v>0</v>
      </c>
      <c r="AE162" s="85" t="s">
        <v>1023</v>
      </c>
      <c r="AF162" s="79" t="b">
        <v>0</v>
      </c>
      <c r="AG162" s="79" t="s">
        <v>1034</v>
      </c>
      <c r="AH162" s="79"/>
      <c r="AI162" s="85" t="s">
        <v>1023</v>
      </c>
      <c r="AJ162" s="79" t="b">
        <v>0</v>
      </c>
      <c r="AK162" s="79">
        <v>0</v>
      </c>
      <c r="AL162" s="85" t="s">
        <v>1023</v>
      </c>
      <c r="AM162" s="79" t="s">
        <v>1039</v>
      </c>
      <c r="AN162" s="79" t="b">
        <v>0</v>
      </c>
      <c r="AO162" s="85" t="s">
        <v>982</v>
      </c>
      <c r="AP162" s="79" t="s">
        <v>176</v>
      </c>
      <c r="AQ162" s="79">
        <v>0</v>
      </c>
      <c r="AR162" s="79">
        <v>0</v>
      </c>
      <c r="AS162" s="79"/>
      <c r="AT162" s="79"/>
      <c r="AU162" s="79"/>
      <c r="AV162" s="79"/>
      <c r="AW162" s="79"/>
      <c r="AX162" s="79"/>
      <c r="AY162" s="79"/>
      <c r="AZ162" s="79"/>
      <c r="BA162">
        <v>9</v>
      </c>
      <c r="BB162" s="78" t="str">
        <f>REPLACE(INDEX(GroupVertices[Group],MATCH(Edges[[#This Row],[Vertex 1]],GroupVertices[Vertex],0)),1,1,"")</f>
        <v>5</v>
      </c>
      <c r="BC162" s="78" t="str">
        <f>REPLACE(INDEX(GroupVertices[Group],MATCH(Edges[[#This Row],[Vertex 2]],GroupVertices[Vertex],0)),1,1,"")</f>
        <v>5</v>
      </c>
      <c r="BD162" s="48">
        <v>1</v>
      </c>
      <c r="BE162" s="49">
        <v>5.2631578947368425</v>
      </c>
      <c r="BF162" s="48">
        <v>0</v>
      </c>
      <c r="BG162" s="49">
        <v>0</v>
      </c>
      <c r="BH162" s="48">
        <v>0</v>
      </c>
      <c r="BI162" s="49">
        <v>0</v>
      </c>
      <c r="BJ162" s="48">
        <v>18</v>
      </c>
      <c r="BK162" s="49">
        <v>94.73684210526316</v>
      </c>
      <c r="BL162" s="48">
        <v>19</v>
      </c>
    </row>
    <row r="163" spans="1:64" ht="15">
      <c r="A163" s="64" t="s">
        <v>282</v>
      </c>
      <c r="B163" s="64" t="s">
        <v>282</v>
      </c>
      <c r="C163" s="65" t="s">
        <v>2941</v>
      </c>
      <c r="D163" s="66">
        <v>10</v>
      </c>
      <c r="E163" s="67" t="s">
        <v>136</v>
      </c>
      <c r="F163" s="68">
        <v>6</v>
      </c>
      <c r="G163" s="65"/>
      <c r="H163" s="69"/>
      <c r="I163" s="70"/>
      <c r="J163" s="70"/>
      <c r="K163" s="34" t="s">
        <v>65</v>
      </c>
      <c r="L163" s="77">
        <v>163</v>
      </c>
      <c r="M163" s="77"/>
      <c r="N163" s="72"/>
      <c r="O163" s="79" t="s">
        <v>176</v>
      </c>
      <c r="P163" s="81">
        <v>43558.66641203704</v>
      </c>
      <c r="Q163" s="79" t="s">
        <v>437</v>
      </c>
      <c r="R163" s="83" t="s">
        <v>511</v>
      </c>
      <c r="S163" s="79" t="s">
        <v>524</v>
      </c>
      <c r="T163" s="79" t="s">
        <v>605</v>
      </c>
      <c r="U163" s="79"/>
      <c r="V163" s="83" t="s">
        <v>723</v>
      </c>
      <c r="W163" s="81">
        <v>43558.66641203704</v>
      </c>
      <c r="X163" s="83" t="s">
        <v>841</v>
      </c>
      <c r="Y163" s="79"/>
      <c r="Z163" s="79"/>
      <c r="AA163" s="85" t="s">
        <v>983</v>
      </c>
      <c r="AB163" s="79"/>
      <c r="AC163" s="79" t="b">
        <v>0</v>
      </c>
      <c r="AD163" s="79">
        <v>3</v>
      </c>
      <c r="AE163" s="85" t="s">
        <v>1023</v>
      </c>
      <c r="AF163" s="79" t="b">
        <v>0</v>
      </c>
      <c r="AG163" s="79" t="s">
        <v>1034</v>
      </c>
      <c r="AH163" s="79"/>
      <c r="AI163" s="85" t="s">
        <v>1023</v>
      </c>
      <c r="AJ163" s="79" t="b">
        <v>0</v>
      </c>
      <c r="AK163" s="79">
        <v>0</v>
      </c>
      <c r="AL163" s="85" t="s">
        <v>1023</v>
      </c>
      <c r="AM163" s="79" t="s">
        <v>1039</v>
      </c>
      <c r="AN163" s="79" t="b">
        <v>0</v>
      </c>
      <c r="AO163" s="85" t="s">
        <v>983</v>
      </c>
      <c r="AP163" s="79" t="s">
        <v>176</v>
      </c>
      <c r="AQ163" s="79">
        <v>0</v>
      </c>
      <c r="AR163" s="79">
        <v>0</v>
      </c>
      <c r="AS163" s="79"/>
      <c r="AT163" s="79"/>
      <c r="AU163" s="79"/>
      <c r="AV163" s="79"/>
      <c r="AW163" s="79"/>
      <c r="AX163" s="79"/>
      <c r="AY163" s="79"/>
      <c r="AZ163" s="79"/>
      <c r="BA163">
        <v>9</v>
      </c>
      <c r="BB163" s="78" t="str">
        <f>REPLACE(INDEX(GroupVertices[Group],MATCH(Edges[[#This Row],[Vertex 1]],GroupVertices[Vertex],0)),1,1,"")</f>
        <v>5</v>
      </c>
      <c r="BC163" s="78" t="str">
        <f>REPLACE(INDEX(GroupVertices[Group],MATCH(Edges[[#This Row],[Vertex 2]],GroupVertices[Vertex],0)),1,1,"")</f>
        <v>5</v>
      </c>
      <c r="BD163" s="48">
        <v>2</v>
      </c>
      <c r="BE163" s="49">
        <v>11.764705882352942</v>
      </c>
      <c r="BF163" s="48">
        <v>0</v>
      </c>
      <c r="BG163" s="49">
        <v>0</v>
      </c>
      <c r="BH163" s="48">
        <v>0</v>
      </c>
      <c r="BI163" s="49">
        <v>0</v>
      </c>
      <c r="BJ163" s="48">
        <v>15</v>
      </c>
      <c r="BK163" s="49">
        <v>88.23529411764706</v>
      </c>
      <c r="BL163" s="48">
        <v>17</v>
      </c>
    </row>
    <row r="164" spans="1:64" ht="15">
      <c r="A164" s="64" t="s">
        <v>282</v>
      </c>
      <c r="B164" s="64" t="s">
        <v>282</v>
      </c>
      <c r="C164" s="65" t="s">
        <v>2941</v>
      </c>
      <c r="D164" s="66">
        <v>10</v>
      </c>
      <c r="E164" s="67" t="s">
        <v>136</v>
      </c>
      <c r="F164" s="68">
        <v>6</v>
      </c>
      <c r="G164" s="65"/>
      <c r="H164" s="69"/>
      <c r="I164" s="70"/>
      <c r="J164" s="70"/>
      <c r="K164" s="34" t="s">
        <v>65</v>
      </c>
      <c r="L164" s="77">
        <v>164</v>
      </c>
      <c r="M164" s="77"/>
      <c r="N164" s="72"/>
      <c r="O164" s="79" t="s">
        <v>176</v>
      </c>
      <c r="P164" s="81">
        <v>43559.656689814816</v>
      </c>
      <c r="Q164" s="79" t="s">
        <v>438</v>
      </c>
      <c r="R164" s="83" t="s">
        <v>512</v>
      </c>
      <c r="S164" s="79" t="s">
        <v>524</v>
      </c>
      <c r="T164" s="79" t="s">
        <v>599</v>
      </c>
      <c r="U164" s="79"/>
      <c r="V164" s="83" t="s">
        <v>723</v>
      </c>
      <c r="W164" s="81">
        <v>43559.656689814816</v>
      </c>
      <c r="X164" s="83" t="s">
        <v>842</v>
      </c>
      <c r="Y164" s="79"/>
      <c r="Z164" s="79"/>
      <c r="AA164" s="85" t="s">
        <v>984</v>
      </c>
      <c r="AB164" s="79"/>
      <c r="AC164" s="79" t="b">
        <v>0</v>
      </c>
      <c r="AD164" s="79">
        <v>0</v>
      </c>
      <c r="AE164" s="85" t="s">
        <v>1023</v>
      </c>
      <c r="AF164" s="79" t="b">
        <v>0</v>
      </c>
      <c r="AG164" s="79" t="s">
        <v>1034</v>
      </c>
      <c r="AH164" s="79"/>
      <c r="AI164" s="85" t="s">
        <v>1023</v>
      </c>
      <c r="AJ164" s="79" t="b">
        <v>0</v>
      </c>
      <c r="AK164" s="79">
        <v>0</v>
      </c>
      <c r="AL164" s="85" t="s">
        <v>1023</v>
      </c>
      <c r="AM164" s="79" t="s">
        <v>1039</v>
      </c>
      <c r="AN164" s="79" t="b">
        <v>0</v>
      </c>
      <c r="AO164" s="85" t="s">
        <v>984</v>
      </c>
      <c r="AP164" s="79" t="s">
        <v>176</v>
      </c>
      <c r="AQ164" s="79">
        <v>0</v>
      </c>
      <c r="AR164" s="79">
        <v>0</v>
      </c>
      <c r="AS164" s="79"/>
      <c r="AT164" s="79"/>
      <c r="AU164" s="79"/>
      <c r="AV164" s="79"/>
      <c r="AW164" s="79"/>
      <c r="AX164" s="79"/>
      <c r="AY164" s="79"/>
      <c r="AZ164" s="79"/>
      <c r="BA164">
        <v>9</v>
      </c>
      <c r="BB164" s="78" t="str">
        <f>REPLACE(INDEX(GroupVertices[Group],MATCH(Edges[[#This Row],[Vertex 1]],GroupVertices[Vertex],0)),1,1,"")</f>
        <v>5</v>
      </c>
      <c r="BC164" s="78" t="str">
        <f>REPLACE(INDEX(GroupVertices[Group],MATCH(Edges[[#This Row],[Vertex 2]],GroupVertices[Vertex],0)),1,1,"")</f>
        <v>5</v>
      </c>
      <c r="BD164" s="48">
        <v>1</v>
      </c>
      <c r="BE164" s="49">
        <v>4.3478260869565215</v>
      </c>
      <c r="BF164" s="48">
        <v>0</v>
      </c>
      <c r="BG164" s="49">
        <v>0</v>
      </c>
      <c r="BH164" s="48">
        <v>0</v>
      </c>
      <c r="BI164" s="49">
        <v>0</v>
      </c>
      <c r="BJ164" s="48">
        <v>22</v>
      </c>
      <c r="BK164" s="49">
        <v>95.65217391304348</v>
      </c>
      <c r="BL164" s="48">
        <v>23</v>
      </c>
    </row>
    <row r="165" spans="1:64" ht="15">
      <c r="A165" s="64" t="s">
        <v>282</v>
      </c>
      <c r="B165" s="64" t="s">
        <v>282</v>
      </c>
      <c r="C165" s="65" t="s">
        <v>2941</v>
      </c>
      <c r="D165" s="66">
        <v>10</v>
      </c>
      <c r="E165" s="67" t="s">
        <v>136</v>
      </c>
      <c r="F165" s="68">
        <v>6</v>
      </c>
      <c r="G165" s="65"/>
      <c r="H165" s="69"/>
      <c r="I165" s="70"/>
      <c r="J165" s="70"/>
      <c r="K165" s="34" t="s">
        <v>65</v>
      </c>
      <c r="L165" s="77">
        <v>165</v>
      </c>
      <c r="M165" s="77"/>
      <c r="N165" s="72"/>
      <c r="O165" s="79" t="s">
        <v>176</v>
      </c>
      <c r="P165" s="81">
        <v>43559.790034722224</v>
      </c>
      <c r="Q165" s="79" t="s">
        <v>439</v>
      </c>
      <c r="R165" s="83" t="s">
        <v>513</v>
      </c>
      <c r="S165" s="79" t="s">
        <v>524</v>
      </c>
      <c r="T165" s="79" t="s">
        <v>606</v>
      </c>
      <c r="U165" s="79"/>
      <c r="V165" s="83" t="s">
        <v>723</v>
      </c>
      <c r="W165" s="81">
        <v>43559.790034722224</v>
      </c>
      <c r="X165" s="83" t="s">
        <v>843</v>
      </c>
      <c r="Y165" s="79"/>
      <c r="Z165" s="79"/>
      <c r="AA165" s="85" t="s">
        <v>985</v>
      </c>
      <c r="AB165" s="79"/>
      <c r="AC165" s="79" t="b">
        <v>0</v>
      </c>
      <c r="AD165" s="79">
        <v>1</v>
      </c>
      <c r="AE165" s="85" t="s">
        <v>1023</v>
      </c>
      <c r="AF165" s="79" t="b">
        <v>0</v>
      </c>
      <c r="AG165" s="79" t="s">
        <v>1034</v>
      </c>
      <c r="AH165" s="79"/>
      <c r="AI165" s="85" t="s">
        <v>1023</v>
      </c>
      <c r="AJ165" s="79" t="b">
        <v>0</v>
      </c>
      <c r="AK165" s="79">
        <v>0</v>
      </c>
      <c r="AL165" s="85" t="s">
        <v>1023</v>
      </c>
      <c r="AM165" s="79" t="s">
        <v>1039</v>
      </c>
      <c r="AN165" s="79" t="b">
        <v>0</v>
      </c>
      <c r="AO165" s="85" t="s">
        <v>985</v>
      </c>
      <c r="AP165" s="79" t="s">
        <v>176</v>
      </c>
      <c r="AQ165" s="79">
        <v>0</v>
      </c>
      <c r="AR165" s="79">
        <v>0</v>
      </c>
      <c r="AS165" s="79"/>
      <c r="AT165" s="79"/>
      <c r="AU165" s="79"/>
      <c r="AV165" s="79"/>
      <c r="AW165" s="79"/>
      <c r="AX165" s="79"/>
      <c r="AY165" s="79"/>
      <c r="AZ165" s="79"/>
      <c r="BA165">
        <v>9</v>
      </c>
      <c r="BB165" s="78" t="str">
        <f>REPLACE(INDEX(GroupVertices[Group],MATCH(Edges[[#This Row],[Vertex 1]],GroupVertices[Vertex],0)),1,1,"")</f>
        <v>5</v>
      </c>
      <c r="BC165" s="78" t="str">
        <f>REPLACE(INDEX(GroupVertices[Group],MATCH(Edges[[#This Row],[Vertex 2]],GroupVertices[Vertex],0)),1,1,"")</f>
        <v>5</v>
      </c>
      <c r="BD165" s="48">
        <v>3</v>
      </c>
      <c r="BE165" s="49">
        <v>18.75</v>
      </c>
      <c r="BF165" s="48">
        <v>0</v>
      </c>
      <c r="BG165" s="49">
        <v>0</v>
      </c>
      <c r="BH165" s="48">
        <v>0</v>
      </c>
      <c r="BI165" s="49">
        <v>0</v>
      </c>
      <c r="BJ165" s="48">
        <v>13</v>
      </c>
      <c r="BK165" s="49">
        <v>81.25</v>
      </c>
      <c r="BL165" s="48">
        <v>16</v>
      </c>
    </row>
    <row r="166" spans="1:64" ht="15">
      <c r="A166" s="64" t="s">
        <v>282</v>
      </c>
      <c r="B166" s="64" t="s">
        <v>282</v>
      </c>
      <c r="C166" s="65" t="s">
        <v>2941</v>
      </c>
      <c r="D166" s="66">
        <v>10</v>
      </c>
      <c r="E166" s="67" t="s">
        <v>136</v>
      </c>
      <c r="F166" s="68">
        <v>6</v>
      </c>
      <c r="G166" s="65"/>
      <c r="H166" s="69"/>
      <c r="I166" s="70"/>
      <c r="J166" s="70"/>
      <c r="K166" s="34" t="s">
        <v>65</v>
      </c>
      <c r="L166" s="77">
        <v>166</v>
      </c>
      <c r="M166" s="77"/>
      <c r="N166" s="72"/>
      <c r="O166" s="79" t="s">
        <v>176</v>
      </c>
      <c r="P166" s="81">
        <v>43559.89282407407</v>
      </c>
      <c r="Q166" s="79" t="s">
        <v>440</v>
      </c>
      <c r="R166" s="83" t="s">
        <v>514</v>
      </c>
      <c r="S166" s="79" t="s">
        <v>524</v>
      </c>
      <c r="T166" s="79" t="s">
        <v>607</v>
      </c>
      <c r="U166" s="79"/>
      <c r="V166" s="83" t="s">
        <v>723</v>
      </c>
      <c r="W166" s="81">
        <v>43559.89282407407</v>
      </c>
      <c r="X166" s="83" t="s">
        <v>844</v>
      </c>
      <c r="Y166" s="79"/>
      <c r="Z166" s="79"/>
      <c r="AA166" s="85" t="s">
        <v>986</v>
      </c>
      <c r="AB166" s="79"/>
      <c r="AC166" s="79" t="b">
        <v>0</v>
      </c>
      <c r="AD166" s="79">
        <v>0</v>
      </c>
      <c r="AE166" s="85" t="s">
        <v>1023</v>
      </c>
      <c r="AF166" s="79" t="b">
        <v>0</v>
      </c>
      <c r="AG166" s="79" t="s">
        <v>1034</v>
      </c>
      <c r="AH166" s="79"/>
      <c r="AI166" s="85" t="s">
        <v>1023</v>
      </c>
      <c r="AJ166" s="79" t="b">
        <v>0</v>
      </c>
      <c r="AK166" s="79">
        <v>0</v>
      </c>
      <c r="AL166" s="85" t="s">
        <v>1023</v>
      </c>
      <c r="AM166" s="79" t="s">
        <v>1039</v>
      </c>
      <c r="AN166" s="79" t="b">
        <v>0</v>
      </c>
      <c r="AO166" s="85" t="s">
        <v>986</v>
      </c>
      <c r="AP166" s="79" t="s">
        <v>176</v>
      </c>
      <c r="AQ166" s="79">
        <v>0</v>
      </c>
      <c r="AR166" s="79">
        <v>0</v>
      </c>
      <c r="AS166" s="79"/>
      <c r="AT166" s="79"/>
      <c r="AU166" s="79"/>
      <c r="AV166" s="79"/>
      <c r="AW166" s="79"/>
      <c r="AX166" s="79"/>
      <c r="AY166" s="79"/>
      <c r="AZ166" s="79"/>
      <c r="BA166">
        <v>9</v>
      </c>
      <c r="BB166" s="78" t="str">
        <f>REPLACE(INDEX(GroupVertices[Group],MATCH(Edges[[#This Row],[Vertex 1]],GroupVertices[Vertex],0)),1,1,"")</f>
        <v>5</v>
      </c>
      <c r="BC166" s="78" t="str">
        <f>REPLACE(INDEX(GroupVertices[Group],MATCH(Edges[[#This Row],[Vertex 2]],GroupVertices[Vertex],0)),1,1,"")</f>
        <v>5</v>
      </c>
      <c r="BD166" s="48">
        <v>4</v>
      </c>
      <c r="BE166" s="49">
        <v>16</v>
      </c>
      <c r="BF166" s="48">
        <v>0</v>
      </c>
      <c r="BG166" s="49">
        <v>0</v>
      </c>
      <c r="BH166" s="48">
        <v>0</v>
      </c>
      <c r="BI166" s="49">
        <v>0</v>
      </c>
      <c r="BJ166" s="48">
        <v>21</v>
      </c>
      <c r="BK166" s="49">
        <v>84</v>
      </c>
      <c r="BL166" s="48">
        <v>25</v>
      </c>
    </row>
    <row r="167" spans="1:64" ht="15">
      <c r="A167" s="64" t="s">
        <v>282</v>
      </c>
      <c r="B167" s="64" t="s">
        <v>282</v>
      </c>
      <c r="C167" s="65" t="s">
        <v>2941</v>
      </c>
      <c r="D167" s="66">
        <v>10</v>
      </c>
      <c r="E167" s="67" t="s">
        <v>136</v>
      </c>
      <c r="F167" s="68">
        <v>6</v>
      </c>
      <c r="G167" s="65"/>
      <c r="H167" s="69"/>
      <c r="I167" s="70"/>
      <c r="J167" s="70"/>
      <c r="K167" s="34" t="s">
        <v>65</v>
      </c>
      <c r="L167" s="77">
        <v>167</v>
      </c>
      <c r="M167" s="77"/>
      <c r="N167" s="72"/>
      <c r="O167" s="79" t="s">
        <v>176</v>
      </c>
      <c r="P167" s="81">
        <v>43560.169699074075</v>
      </c>
      <c r="Q167" s="79" t="s">
        <v>441</v>
      </c>
      <c r="R167" s="83" t="s">
        <v>515</v>
      </c>
      <c r="S167" s="79" t="s">
        <v>524</v>
      </c>
      <c r="T167" s="79" t="s">
        <v>600</v>
      </c>
      <c r="U167" s="79"/>
      <c r="V167" s="83" t="s">
        <v>723</v>
      </c>
      <c r="W167" s="81">
        <v>43560.169699074075</v>
      </c>
      <c r="X167" s="83" t="s">
        <v>845</v>
      </c>
      <c r="Y167" s="79"/>
      <c r="Z167" s="79"/>
      <c r="AA167" s="85" t="s">
        <v>987</v>
      </c>
      <c r="AB167" s="79"/>
      <c r="AC167" s="79" t="b">
        <v>0</v>
      </c>
      <c r="AD167" s="79">
        <v>0</v>
      </c>
      <c r="AE167" s="85" t="s">
        <v>1023</v>
      </c>
      <c r="AF167" s="79" t="b">
        <v>0</v>
      </c>
      <c r="AG167" s="79" t="s">
        <v>1034</v>
      </c>
      <c r="AH167" s="79"/>
      <c r="AI167" s="85" t="s">
        <v>1023</v>
      </c>
      <c r="AJ167" s="79" t="b">
        <v>0</v>
      </c>
      <c r="AK167" s="79">
        <v>0</v>
      </c>
      <c r="AL167" s="85" t="s">
        <v>1023</v>
      </c>
      <c r="AM167" s="79" t="s">
        <v>1039</v>
      </c>
      <c r="AN167" s="79" t="b">
        <v>0</v>
      </c>
      <c r="AO167" s="85" t="s">
        <v>987</v>
      </c>
      <c r="AP167" s="79" t="s">
        <v>176</v>
      </c>
      <c r="AQ167" s="79">
        <v>0</v>
      </c>
      <c r="AR167" s="79">
        <v>0</v>
      </c>
      <c r="AS167" s="79"/>
      <c r="AT167" s="79"/>
      <c r="AU167" s="79"/>
      <c r="AV167" s="79"/>
      <c r="AW167" s="79"/>
      <c r="AX167" s="79"/>
      <c r="AY167" s="79"/>
      <c r="AZ167" s="79"/>
      <c r="BA167">
        <v>9</v>
      </c>
      <c r="BB167" s="78" t="str">
        <f>REPLACE(INDEX(GroupVertices[Group],MATCH(Edges[[#This Row],[Vertex 1]],GroupVertices[Vertex],0)),1,1,"")</f>
        <v>5</v>
      </c>
      <c r="BC167" s="78" t="str">
        <f>REPLACE(INDEX(GroupVertices[Group],MATCH(Edges[[#This Row],[Vertex 2]],GroupVertices[Vertex],0)),1,1,"")</f>
        <v>5</v>
      </c>
      <c r="BD167" s="48">
        <v>1</v>
      </c>
      <c r="BE167" s="49">
        <v>5</v>
      </c>
      <c r="BF167" s="48">
        <v>0</v>
      </c>
      <c r="BG167" s="49">
        <v>0</v>
      </c>
      <c r="BH167" s="48">
        <v>0</v>
      </c>
      <c r="BI167" s="49">
        <v>0</v>
      </c>
      <c r="BJ167" s="48">
        <v>19</v>
      </c>
      <c r="BK167" s="49">
        <v>95</v>
      </c>
      <c r="BL167" s="48">
        <v>20</v>
      </c>
    </row>
    <row r="168" spans="1:64" ht="15">
      <c r="A168" s="64" t="s">
        <v>283</v>
      </c>
      <c r="B168" s="64" t="s">
        <v>283</v>
      </c>
      <c r="C168" s="65" t="s">
        <v>2942</v>
      </c>
      <c r="D168" s="66">
        <v>10</v>
      </c>
      <c r="E168" s="67" t="s">
        <v>136</v>
      </c>
      <c r="F168" s="68">
        <v>12.5</v>
      </c>
      <c r="G168" s="65"/>
      <c r="H168" s="69"/>
      <c r="I168" s="70"/>
      <c r="J168" s="70"/>
      <c r="K168" s="34" t="s">
        <v>65</v>
      </c>
      <c r="L168" s="77">
        <v>168</v>
      </c>
      <c r="M168" s="77"/>
      <c r="N168" s="72"/>
      <c r="O168" s="79" t="s">
        <v>176</v>
      </c>
      <c r="P168" s="81">
        <v>43551.677881944444</v>
      </c>
      <c r="Q168" s="79" t="s">
        <v>442</v>
      </c>
      <c r="R168" s="83" t="s">
        <v>516</v>
      </c>
      <c r="S168" s="79" t="s">
        <v>527</v>
      </c>
      <c r="T168" s="79" t="s">
        <v>556</v>
      </c>
      <c r="U168" s="79"/>
      <c r="V168" s="83" t="s">
        <v>724</v>
      </c>
      <c r="W168" s="81">
        <v>43551.677881944444</v>
      </c>
      <c r="X168" s="83" t="s">
        <v>846</v>
      </c>
      <c r="Y168" s="79"/>
      <c r="Z168" s="79"/>
      <c r="AA168" s="85" t="s">
        <v>988</v>
      </c>
      <c r="AB168" s="79"/>
      <c r="AC168" s="79" t="b">
        <v>0</v>
      </c>
      <c r="AD168" s="79">
        <v>0</v>
      </c>
      <c r="AE168" s="85" t="s">
        <v>1023</v>
      </c>
      <c r="AF168" s="79" t="b">
        <v>0</v>
      </c>
      <c r="AG168" s="79" t="s">
        <v>1035</v>
      </c>
      <c r="AH168" s="79"/>
      <c r="AI168" s="85" t="s">
        <v>1023</v>
      </c>
      <c r="AJ168" s="79" t="b">
        <v>0</v>
      </c>
      <c r="AK168" s="79">
        <v>1</v>
      </c>
      <c r="AL168" s="85" t="s">
        <v>1023</v>
      </c>
      <c r="AM168" s="79" t="s">
        <v>1044</v>
      </c>
      <c r="AN168" s="79" t="b">
        <v>0</v>
      </c>
      <c r="AO168" s="85" t="s">
        <v>988</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1</v>
      </c>
      <c r="BK168" s="49">
        <v>100</v>
      </c>
      <c r="BL168" s="48">
        <v>1</v>
      </c>
    </row>
    <row r="169" spans="1:64" ht="15">
      <c r="A169" s="64" t="s">
        <v>283</v>
      </c>
      <c r="B169" s="64" t="s">
        <v>283</v>
      </c>
      <c r="C169" s="65" t="s">
        <v>2942</v>
      </c>
      <c r="D169" s="66">
        <v>10</v>
      </c>
      <c r="E169" s="67" t="s">
        <v>136</v>
      </c>
      <c r="F169" s="68">
        <v>12.5</v>
      </c>
      <c r="G169" s="65"/>
      <c r="H169" s="69"/>
      <c r="I169" s="70"/>
      <c r="J169" s="70"/>
      <c r="K169" s="34" t="s">
        <v>65</v>
      </c>
      <c r="L169" s="77">
        <v>169</v>
      </c>
      <c r="M169" s="77"/>
      <c r="N169" s="72"/>
      <c r="O169" s="79" t="s">
        <v>176</v>
      </c>
      <c r="P169" s="81">
        <v>43552.71318287037</v>
      </c>
      <c r="Q169" s="79" t="s">
        <v>443</v>
      </c>
      <c r="R169" s="83" t="s">
        <v>517</v>
      </c>
      <c r="S169" s="79" t="s">
        <v>527</v>
      </c>
      <c r="T169" s="79" t="s">
        <v>556</v>
      </c>
      <c r="U169" s="79"/>
      <c r="V169" s="83" t="s">
        <v>724</v>
      </c>
      <c r="W169" s="81">
        <v>43552.71318287037</v>
      </c>
      <c r="X169" s="83" t="s">
        <v>847</v>
      </c>
      <c r="Y169" s="79"/>
      <c r="Z169" s="79"/>
      <c r="AA169" s="85" t="s">
        <v>989</v>
      </c>
      <c r="AB169" s="79"/>
      <c r="AC169" s="79" t="b">
        <v>0</v>
      </c>
      <c r="AD169" s="79">
        <v>0</v>
      </c>
      <c r="AE169" s="85" t="s">
        <v>1023</v>
      </c>
      <c r="AF169" s="79" t="b">
        <v>0</v>
      </c>
      <c r="AG169" s="79" t="s">
        <v>1034</v>
      </c>
      <c r="AH169" s="79"/>
      <c r="AI169" s="85" t="s">
        <v>1023</v>
      </c>
      <c r="AJ169" s="79" t="b">
        <v>0</v>
      </c>
      <c r="AK169" s="79">
        <v>1</v>
      </c>
      <c r="AL169" s="85" t="s">
        <v>1023</v>
      </c>
      <c r="AM169" s="79" t="s">
        <v>1044</v>
      </c>
      <c r="AN169" s="79" t="b">
        <v>0</v>
      </c>
      <c r="AO169" s="85" t="s">
        <v>989</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3</v>
      </c>
      <c r="BC169" s="78" t="str">
        <f>REPLACE(INDEX(GroupVertices[Group],MATCH(Edges[[#This Row],[Vertex 2]],GroupVertices[Vertex],0)),1,1,"")</f>
        <v>3</v>
      </c>
      <c r="BD169" s="48">
        <v>0</v>
      </c>
      <c r="BE169" s="49">
        <v>0</v>
      </c>
      <c r="BF169" s="48">
        <v>0</v>
      </c>
      <c r="BG169" s="49">
        <v>0</v>
      </c>
      <c r="BH169" s="48">
        <v>0</v>
      </c>
      <c r="BI169" s="49">
        <v>0</v>
      </c>
      <c r="BJ169" s="48">
        <v>3</v>
      </c>
      <c r="BK169" s="49">
        <v>100</v>
      </c>
      <c r="BL169" s="48">
        <v>3</v>
      </c>
    </row>
    <row r="170" spans="1:64" ht="15">
      <c r="A170" s="64" t="s">
        <v>283</v>
      </c>
      <c r="B170" s="64" t="s">
        <v>283</v>
      </c>
      <c r="C170" s="65" t="s">
        <v>2942</v>
      </c>
      <c r="D170" s="66">
        <v>10</v>
      </c>
      <c r="E170" s="67" t="s">
        <v>136</v>
      </c>
      <c r="F170" s="68">
        <v>12.5</v>
      </c>
      <c r="G170" s="65"/>
      <c r="H170" s="69"/>
      <c r="I170" s="70"/>
      <c r="J170" s="70"/>
      <c r="K170" s="34" t="s">
        <v>65</v>
      </c>
      <c r="L170" s="77">
        <v>170</v>
      </c>
      <c r="M170" s="77"/>
      <c r="N170" s="72"/>
      <c r="O170" s="79" t="s">
        <v>176</v>
      </c>
      <c r="P170" s="81">
        <v>43553.72418981481</v>
      </c>
      <c r="Q170" s="79" t="s">
        <v>444</v>
      </c>
      <c r="R170" s="83" t="s">
        <v>518</v>
      </c>
      <c r="S170" s="79" t="s">
        <v>527</v>
      </c>
      <c r="T170" s="79" t="s">
        <v>608</v>
      </c>
      <c r="U170" s="79"/>
      <c r="V170" s="83" t="s">
        <v>724</v>
      </c>
      <c r="W170" s="81">
        <v>43553.72418981481</v>
      </c>
      <c r="X170" s="83" t="s">
        <v>848</v>
      </c>
      <c r="Y170" s="79"/>
      <c r="Z170" s="79"/>
      <c r="AA170" s="85" t="s">
        <v>990</v>
      </c>
      <c r="AB170" s="79"/>
      <c r="AC170" s="79" t="b">
        <v>0</v>
      </c>
      <c r="AD170" s="79">
        <v>0</v>
      </c>
      <c r="AE170" s="85" t="s">
        <v>1023</v>
      </c>
      <c r="AF170" s="79" t="b">
        <v>0</v>
      </c>
      <c r="AG170" s="79" t="s">
        <v>1035</v>
      </c>
      <c r="AH170" s="79"/>
      <c r="AI170" s="85" t="s">
        <v>1023</v>
      </c>
      <c r="AJ170" s="79" t="b">
        <v>0</v>
      </c>
      <c r="AK170" s="79">
        <v>1</v>
      </c>
      <c r="AL170" s="85" t="s">
        <v>1023</v>
      </c>
      <c r="AM170" s="79" t="s">
        <v>1044</v>
      </c>
      <c r="AN170" s="79" t="b">
        <v>0</v>
      </c>
      <c r="AO170" s="85" t="s">
        <v>990</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3</v>
      </c>
      <c r="BC170" s="78" t="str">
        <f>REPLACE(INDEX(GroupVertices[Group],MATCH(Edges[[#This Row],[Vertex 2]],GroupVertices[Vertex],0)),1,1,"")</f>
        <v>3</v>
      </c>
      <c r="BD170" s="48">
        <v>0</v>
      </c>
      <c r="BE170" s="49">
        <v>0</v>
      </c>
      <c r="BF170" s="48">
        <v>0</v>
      </c>
      <c r="BG170" s="49">
        <v>0</v>
      </c>
      <c r="BH170" s="48">
        <v>0</v>
      </c>
      <c r="BI170" s="49">
        <v>0</v>
      </c>
      <c r="BJ170" s="48">
        <v>2</v>
      </c>
      <c r="BK170" s="49">
        <v>100</v>
      </c>
      <c r="BL170" s="48">
        <v>2</v>
      </c>
    </row>
    <row r="171" spans="1:64" ht="15">
      <c r="A171" s="64" t="s">
        <v>283</v>
      </c>
      <c r="B171" s="64" t="s">
        <v>283</v>
      </c>
      <c r="C171" s="65" t="s">
        <v>2942</v>
      </c>
      <c r="D171" s="66">
        <v>10</v>
      </c>
      <c r="E171" s="67" t="s">
        <v>136</v>
      </c>
      <c r="F171" s="68">
        <v>12.5</v>
      </c>
      <c r="G171" s="65"/>
      <c r="H171" s="69"/>
      <c r="I171" s="70"/>
      <c r="J171" s="70"/>
      <c r="K171" s="34" t="s">
        <v>65</v>
      </c>
      <c r="L171" s="77">
        <v>171</v>
      </c>
      <c r="M171" s="77"/>
      <c r="N171" s="72"/>
      <c r="O171" s="79" t="s">
        <v>176</v>
      </c>
      <c r="P171" s="81">
        <v>43553.74988425926</v>
      </c>
      <c r="Q171" s="79" t="s">
        <v>445</v>
      </c>
      <c r="R171" s="83" t="s">
        <v>519</v>
      </c>
      <c r="S171" s="79" t="s">
        <v>527</v>
      </c>
      <c r="T171" s="79" t="s">
        <v>609</v>
      </c>
      <c r="U171" s="79"/>
      <c r="V171" s="83" t="s">
        <v>724</v>
      </c>
      <c r="W171" s="81">
        <v>43553.74988425926</v>
      </c>
      <c r="X171" s="83" t="s">
        <v>849</v>
      </c>
      <c r="Y171" s="79"/>
      <c r="Z171" s="79"/>
      <c r="AA171" s="85" t="s">
        <v>991</v>
      </c>
      <c r="AB171" s="79"/>
      <c r="AC171" s="79" t="b">
        <v>0</v>
      </c>
      <c r="AD171" s="79">
        <v>0</v>
      </c>
      <c r="AE171" s="85" t="s">
        <v>1023</v>
      </c>
      <c r="AF171" s="79" t="b">
        <v>0</v>
      </c>
      <c r="AG171" s="79" t="s">
        <v>1034</v>
      </c>
      <c r="AH171" s="79"/>
      <c r="AI171" s="85" t="s">
        <v>1023</v>
      </c>
      <c r="AJ171" s="79" t="b">
        <v>0</v>
      </c>
      <c r="AK171" s="79">
        <v>1</v>
      </c>
      <c r="AL171" s="85" t="s">
        <v>1023</v>
      </c>
      <c r="AM171" s="79" t="s">
        <v>1044</v>
      </c>
      <c r="AN171" s="79" t="b">
        <v>0</v>
      </c>
      <c r="AO171" s="85" t="s">
        <v>991</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3</v>
      </c>
      <c r="BC171" s="78" t="str">
        <f>REPLACE(INDEX(GroupVertices[Group],MATCH(Edges[[#This Row],[Vertex 2]],GroupVertices[Vertex],0)),1,1,"")</f>
        <v>3</v>
      </c>
      <c r="BD171" s="48">
        <v>5</v>
      </c>
      <c r="BE171" s="49">
        <v>12.5</v>
      </c>
      <c r="BF171" s="48">
        <v>0</v>
      </c>
      <c r="BG171" s="49">
        <v>0</v>
      </c>
      <c r="BH171" s="48">
        <v>0</v>
      </c>
      <c r="BI171" s="49">
        <v>0</v>
      </c>
      <c r="BJ171" s="48">
        <v>35</v>
      </c>
      <c r="BK171" s="49">
        <v>87.5</v>
      </c>
      <c r="BL171" s="48">
        <v>40</v>
      </c>
    </row>
    <row r="172" spans="1:64" ht="15">
      <c r="A172" s="64" t="s">
        <v>283</v>
      </c>
      <c r="B172" s="64" t="s">
        <v>283</v>
      </c>
      <c r="C172" s="65" t="s">
        <v>2942</v>
      </c>
      <c r="D172" s="66">
        <v>10</v>
      </c>
      <c r="E172" s="67" t="s">
        <v>136</v>
      </c>
      <c r="F172" s="68">
        <v>12.5</v>
      </c>
      <c r="G172" s="65"/>
      <c r="H172" s="69"/>
      <c r="I172" s="70"/>
      <c r="J172" s="70"/>
      <c r="K172" s="34" t="s">
        <v>65</v>
      </c>
      <c r="L172" s="77">
        <v>172</v>
      </c>
      <c r="M172" s="77"/>
      <c r="N172" s="72"/>
      <c r="O172" s="79" t="s">
        <v>176</v>
      </c>
      <c r="P172" s="81">
        <v>43554.71042824074</v>
      </c>
      <c r="Q172" s="79" t="s">
        <v>446</v>
      </c>
      <c r="R172" s="83" t="s">
        <v>520</v>
      </c>
      <c r="S172" s="79" t="s">
        <v>527</v>
      </c>
      <c r="T172" s="79" t="s">
        <v>610</v>
      </c>
      <c r="U172" s="79"/>
      <c r="V172" s="83" t="s">
        <v>724</v>
      </c>
      <c r="W172" s="81">
        <v>43554.71042824074</v>
      </c>
      <c r="X172" s="83" t="s">
        <v>850</v>
      </c>
      <c r="Y172" s="79"/>
      <c r="Z172" s="79"/>
      <c r="AA172" s="85" t="s">
        <v>992</v>
      </c>
      <c r="AB172" s="79"/>
      <c r="AC172" s="79" t="b">
        <v>0</v>
      </c>
      <c r="AD172" s="79">
        <v>1</v>
      </c>
      <c r="AE172" s="85" t="s">
        <v>1023</v>
      </c>
      <c r="AF172" s="79" t="b">
        <v>0</v>
      </c>
      <c r="AG172" s="79" t="s">
        <v>1035</v>
      </c>
      <c r="AH172" s="79"/>
      <c r="AI172" s="85" t="s">
        <v>1023</v>
      </c>
      <c r="AJ172" s="79" t="b">
        <v>0</v>
      </c>
      <c r="AK172" s="79">
        <v>1</v>
      </c>
      <c r="AL172" s="85" t="s">
        <v>1023</v>
      </c>
      <c r="AM172" s="79" t="s">
        <v>1044</v>
      </c>
      <c r="AN172" s="79" t="b">
        <v>0</v>
      </c>
      <c r="AO172" s="85" t="s">
        <v>992</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3</v>
      </c>
      <c r="BC172" s="78" t="str">
        <f>REPLACE(INDEX(GroupVertices[Group],MATCH(Edges[[#This Row],[Vertex 2]],GroupVertices[Vertex],0)),1,1,"")</f>
        <v>3</v>
      </c>
      <c r="BD172" s="48">
        <v>0</v>
      </c>
      <c r="BE172" s="49">
        <v>0</v>
      </c>
      <c r="BF172" s="48">
        <v>0</v>
      </c>
      <c r="BG172" s="49">
        <v>0</v>
      </c>
      <c r="BH172" s="48">
        <v>0</v>
      </c>
      <c r="BI172" s="49">
        <v>0</v>
      </c>
      <c r="BJ172" s="48">
        <v>2</v>
      </c>
      <c r="BK172" s="49">
        <v>100</v>
      </c>
      <c r="BL172" s="48">
        <v>2</v>
      </c>
    </row>
    <row r="173" spans="1:64" ht="15">
      <c r="A173" s="64" t="s">
        <v>283</v>
      </c>
      <c r="B173" s="64" t="s">
        <v>283</v>
      </c>
      <c r="C173" s="65" t="s">
        <v>2942</v>
      </c>
      <c r="D173" s="66">
        <v>10</v>
      </c>
      <c r="E173" s="67" t="s">
        <v>136</v>
      </c>
      <c r="F173" s="68">
        <v>12.5</v>
      </c>
      <c r="G173" s="65"/>
      <c r="H173" s="69"/>
      <c r="I173" s="70"/>
      <c r="J173" s="70"/>
      <c r="K173" s="34" t="s">
        <v>65</v>
      </c>
      <c r="L173" s="77">
        <v>173</v>
      </c>
      <c r="M173" s="77"/>
      <c r="N173" s="72"/>
      <c r="O173" s="79" t="s">
        <v>176</v>
      </c>
      <c r="P173" s="81">
        <v>43560.63976851852</v>
      </c>
      <c r="Q173" s="79" t="s">
        <v>447</v>
      </c>
      <c r="R173" s="83" t="s">
        <v>521</v>
      </c>
      <c r="S173" s="79" t="s">
        <v>527</v>
      </c>
      <c r="T173" s="79" t="s">
        <v>608</v>
      </c>
      <c r="U173" s="79"/>
      <c r="V173" s="83" t="s">
        <v>724</v>
      </c>
      <c r="W173" s="81">
        <v>43560.63976851852</v>
      </c>
      <c r="X173" s="83" t="s">
        <v>851</v>
      </c>
      <c r="Y173" s="79"/>
      <c r="Z173" s="79"/>
      <c r="AA173" s="85" t="s">
        <v>993</v>
      </c>
      <c r="AB173" s="79"/>
      <c r="AC173" s="79" t="b">
        <v>0</v>
      </c>
      <c r="AD173" s="79">
        <v>0</v>
      </c>
      <c r="AE173" s="85" t="s">
        <v>1023</v>
      </c>
      <c r="AF173" s="79" t="b">
        <v>0</v>
      </c>
      <c r="AG173" s="79" t="s">
        <v>1035</v>
      </c>
      <c r="AH173" s="79"/>
      <c r="AI173" s="85" t="s">
        <v>1023</v>
      </c>
      <c r="AJ173" s="79" t="b">
        <v>0</v>
      </c>
      <c r="AK173" s="79">
        <v>1</v>
      </c>
      <c r="AL173" s="85" t="s">
        <v>1023</v>
      </c>
      <c r="AM173" s="79" t="s">
        <v>1044</v>
      </c>
      <c r="AN173" s="79" t="b">
        <v>0</v>
      </c>
      <c r="AO173" s="85" t="s">
        <v>993</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3</v>
      </c>
      <c r="BC173" s="78" t="str">
        <f>REPLACE(INDEX(GroupVertices[Group],MATCH(Edges[[#This Row],[Vertex 2]],GroupVertices[Vertex],0)),1,1,"")</f>
        <v>3</v>
      </c>
      <c r="BD173" s="48">
        <v>0</v>
      </c>
      <c r="BE173" s="49">
        <v>0</v>
      </c>
      <c r="BF173" s="48">
        <v>0</v>
      </c>
      <c r="BG173" s="49">
        <v>0</v>
      </c>
      <c r="BH173" s="48">
        <v>0</v>
      </c>
      <c r="BI173" s="49">
        <v>0</v>
      </c>
      <c r="BJ173" s="48">
        <v>2</v>
      </c>
      <c r="BK173" s="49">
        <v>100</v>
      </c>
      <c r="BL173" s="48">
        <v>2</v>
      </c>
    </row>
    <row r="174" spans="1:64" ht="15">
      <c r="A174" s="64" t="s">
        <v>283</v>
      </c>
      <c r="B174" s="64" t="s">
        <v>283</v>
      </c>
      <c r="C174" s="65" t="s">
        <v>2942</v>
      </c>
      <c r="D174" s="66">
        <v>10</v>
      </c>
      <c r="E174" s="67" t="s">
        <v>136</v>
      </c>
      <c r="F174" s="68">
        <v>12.5</v>
      </c>
      <c r="G174" s="65"/>
      <c r="H174" s="69"/>
      <c r="I174" s="70"/>
      <c r="J174" s="70"/>
      <c r="K174" s="34" t="s">
        <v>65</v>
      </c>
      <c r="L174" s="77">
        <v>174</v>
      </c>
      <c r="M174" s="77"/>
      <c r="N174" s="72"/>
      <c r="O174" s="79" t="s">
        <v>176</v>
      </c>
      <c r="P174" s="81">
        <v>43560.666921296295</v>
      </c>
      <c r="Q174" s="79" t="s">
        <v>448</v>
      </c>
      <c r="R174" s="79"/>
      <c r="S174" s="79"/>
      <c r="T174" s="79" t="s">
        <v>611</v>
      </c>
      <c r="U174" s="79"/>
      <c r="V174" s="83" t="s">
        <v>724</v>
      </c>
      <c r="W174" s="81">
        <v>43560.666921296295</v>
      </c>
      <c r="X174" s="83" t="s">
        <v>852</v>
      </c>
      <c r="Y174" s="79"/>
      <c r="Z174" s="79"/>
      <c r="AA174" s="85" t="s">
        <v>994</v>
      </c>
      <c r="AB174" s="79"/>
      <c r="AC174" s="79" t="b">
        <v>0</v>
      </c>
      <c r="AD174" s="79">
        <v>0</v>
      </c>
      <c r="AE174" s="85" t="s">
        <v>1023</v>
      </c>
      <c r="AF174" s="79" t="b">
        <v>0</v>
      </c>
      <c r="AG174" s="79" t="s">
        <v>1034</v>
      </c>
      <c r="AH174" s="79"/>
      <c r="AI174" s="85" t="s">
        <v>1023</v>
      </c>
      <c r="AJ174" s="79" t="b">
        <v>0</v>
      </c>
      <c r="AK174" s="79">
        <v>0</v>
      </c>
      <c r="AL174" s="85" t="s">
        <v>1023</v>
      </c>
      <c r="AM174" s="79" t="s">
        <v>1044</v>
      </c>
      <c r="AN174" s="79" t="b">
        <v>0</v>
      </c>
      <c r="AO174" s="85" t="s">
        <v>994</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3</v>
      </c>
      <c r="BC174" s="78" t="str">
        <f>REPLACE(INDEX(GroupVertices[Group],MATCH(Edges[[#This Row],[Vertex 2]],GroupVertices[Vertex],0)),1,1,"")</f>
        <v>3</v>
      </c>
      <c r="BD174" s="48">
        <v>0</v>
      </c>
      <c r="BE174" s="49">
        <v>0</v>
      </c>
      <c r="BF174" s="48">
        <v>0</v>
      </c>
      <c r="BG174" s="49">
        <v>0</v>
      </c>
      <c r="BH174" s="48">
        <v>0</v>
      </c>
      <c r="BI174" s="49">
        <v>0</v>
      </c>
      <c r="BJ174" s="48">
        <v>22</v>
      </c>
      <c r="BK174" s="49">
        <v>100</v>
      </c>
      <c r="BL174" s="48">
        <v>22</v>
      </c>
    </row>
    <row r="175" spans="1:64" ht="15">
      <c r="A175" s="64" t="s">
        <v>284</v>
      </c>
      <c r="B175" s="64" t="s">
        <v>334</v>
      </c>
      <c r="C175" s="65" t="s">
        <v>2936</v>
      </c>
      <c r="D175" s="66">
        <v>3</v>
      </c>
      <c r="E175" s="67" t="s">
        <v>132</v>
      </c>
      <c r="F175" s="68">
        <v>32</v>
      </c>
      <c r="G175" s="65"/>
      <c r="H175" s="69"/>
      <c r="I175" s="70"/>
      <c r="J175" s="70"/>
      <c r="K175" s="34" t="s">
        <v>65</v>
      </c>
      <c r="L175" s="77">
        <v>175</v>
      </c>
      <c r="M175" s="77"/>
      <c r="N175" s="72"/>
      <c r="O175" s="79" t="s">
        <v>348</v>
      </c>
      <c r="P175" s="81">
        <v>43552.67420138889</v>
      </c>
      <c r="Q175" s="79" t="s">
        <v>449</v>
      </c>
      <c r="R175" s="79"/>
      <c r="S175" s="79"/>
      <c r="T175" s="79" t="s">
        <v>612</v>
      </c>
      <c r="U175" s="83" t="s">
        <v>653</v>
      </c>
      <c r="V175" s="83" t="s">
        <v>653</v>
      </c>
      <c r="W175" s="81">
        <v>43552.67420138889</v>
      </c>
      <c r="X175" s="83" t="s">
        <v>853</v>
      </c>
      <c r="Y175" s="79"/>
      <c r="Z175" s="79"/>
      <c r="AA175" s="85" t="s">
        <v>995</v>
      </c>
      <c r="AB175" s="85" t="s">
        <v>1017</v>
      </c>
      <c r="AC175" s="79" t="b">
        <v>0</v>
      </c>
      <c r="AD175" s="79">
        <v>4</v>
      </c>
      <c r="AE175" s="85" t="s">
        <v>1028</v>
      </c>
      <c r="AF175" s="79" t="b">
        <v>0</v>
      </c>
      <c r="AG175" s="79" t="s">
        <v>1034</v>
      </c>
      <c r="AH175" s="79"/>
      <c r="AI175" s="85" t="s">
        <v>1023</v>
      </c>
      <c r="AJ175" s="79" t="b">
        <v>0</v>
      </c>
      <c r="AK175" s="79">
        <v>0</v>
      </c>
      <c r="AL175" s="85" t="s">
        <v>1023</v>
      </c>
      <c r="AM175" s="79" t="s">
        <v>1058</v>
      </c>
      <c r="AN175" s="79" t="b">
        <v>0</v>
      </c>
      <c r="AO175" s="85" t="s">
        <v>1017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1</v>
      </c>
      <c r="BE175" s="49">
        <v>3.7037037037037037</v>
      </c>
      <c r="BF175" s="48">
        <v>0</v>
      </c>
      <c r="BG175" s="49">
        <v>0</v>
      </c>
      <c r="BH175" s="48">
        <v>0</v>
      </c>
      <c r="BI175" s="49">
        <v>0</v>
      </c>
      <c r="BJ175" s="48">
        <v>26</v>
      </c>
      <c r="BK175" s="49">
        <v>96.29629629629629</v>
      </c>
      <c r="BL175" s="48">
        <v>27</v>
      </c>
    </row>
    <row r="176" spans="1:64" ht="15">
      <c r="A176" s="64" t="s">
        <v>285</v>
      </c>
      <c r="B176" s="64" t="s">
        <v>335</v>
      </c>
      <c r="C176" s="65" t="s">
        <v>2936</v>
      </c>
      <c r="D176" s="66">
        <v>3</v>
      </c>
      <c r="E176" s="67" t="s">
        <v>132</v>
      </c>
      <c r="F176" s="68">
        <v>32</v>
      </c>
      <c r="G176" s="65"/>
      <c r="H176" s="69"/>
      <c r="I176" s="70"/>
      <c r="J176" s="70"/>
      <c r="K176" s="34" t="s">
        <v>65</v>
      </c>
      <c r="L176" s="77">
        <v>176</v>
      </c>
      <c r="M176" s="77"/>
      <c r="N176" s="72"/>
      <c r="O176" s="79" t="s">
        <v>347</v>
      </c>
      <c r="P176" s="81">
        <v>43552.71431712963</v>
      </c>
      <c r="Q176" s="79" t="s">
        <v>450</v>
      </c>
      <c r="R176" s="79"/>
      <c r="S176" s="79"/>
      <c r="T176" s="79" t="s">
        <v>613</v>
      </c>
      <c r="U176" s="79"/>
      <c r="V176" s="83" t="s">
        <v>725</v>
      </c>
      <c r="W176" s="81">
        <v>43552.71431712963</v>
      </c>
      <c r="X176" s="83" t="s">
        <v>854</v>
      </c>
      <c r="Y176" s="79"/>
      <c r="Z176" s="79"/>
      <c r="AA176" s="85" t="s">
        <v>996</v>
      </c>
      <c r="AB176" s="79"/>
      <c r="AC176" s="79" t="b">
        <v>0</v>
      </c>
      <c r="AD176" s="79">
        <v>0</v>
      </c>
      <c r="AE176" s="85" t="s">
        <v>1023</v>
      </c>
      <c r="AF176" s="79" t="b">
        <v>0</v>
      </c>
      <c r="AG176" s="79" t="s">
        <v>1034</v>
      </c>
      <c r="AH176" s="79"/>
      <c r="AI176" s="85" t="s">
        <v>1023</v>
      </c>
      <c r="AJ176" s="79" t="b">
        <v>0</v>
      </c>
      <c r="AK176" s="79">
        <v>1</v>
      </c>
      <c r="AL176" s="85" t="s">
        <v>997</v>
      </c>
      <c r="AM176" s="79" t="s">
        <v>1047</v>
      </c>
      <c r="AN176" s="79" t="b">
        <v>0</v>
      </c>
      <c r="AO176" s="85" t="s">
        <v>997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284</v>
      </c>
      <c r="B177" s="64" t="s">
        <v>335</v>
      </c>
      <c r="C177" s="65" t="s">
        <v>2936</v>
      </c>
      <c r="D177" s="66">
        <v>3</v>
      </c>
      <c r="E177" s="67" t="s">
        <v>132</v>
      </c>
      <c r="F177" s="68">
        <v>32</v>
      </c>
      <c r="G177" s="65"/>
      <c r="H177" s="69"/>
      <c r="I177" s="70"/>
      <c r="J177" s="70"/>
      <c r="K177" s="34" t="s">
        <v>65</v>
      </c>
      <c r="L177" s="77">
        <v>177</v>
      </c>
      <c r="M177" s="77"/>
      <c r="N177" s="72"/>
      <c r="O177" s="79" t="s">
        <v>347</v>
      </c>
      <c r="P177" s="81">
        <v>43552.699108796296</v>
      </c>
      <c r="Q177" s="79" t="s">
        <v>451</v>
      </c>
      <c r="R177" s="79"/>
      <c r="S177" s="79"/>
      <c r="T177" s="79" t="s">
        <v>614</v>
      </c>
      <c r="U177" s="83" t="s">
        <v>654</v>
      </c>
      <c r="V177" s="83" t="s">
        <v>654</v>
      </c>
      <c r="W177" s="81">
        <v>43552.699108796296</v>
      </c>
      <c r="X177" s="83" t="s">
        <v>855</v>
      </c>
      <c r="Y177" s="79"/>
      <c r="Z177" s="79"/>
      <c r="AA177" s="85" t="s">
        <v>997</v>
      </c>
      <c r="AB177" s="85" t="s">
        <v>1018</v>
      </c>
      <c r="AC177" s="79" t="b">
        <v>0</v>
      </c>
      <c r="AD177" s="79">
        <v>2</v>
      </c>
      <c r="AE177" s="85" t="s">
        <v>1029</v>
      </c>
      <c r="AF177" s="79" t="b">
        <v>0</v>
      </c>
      <c r="AG177" s="79" t="s">
        <v>1034</v>
      </c>
      <c r="AH177" s="79"/>
      <c r="AI177" s="85" t="s">
        <v>1023</v>
      </c>
      <c r="AJ177" s="79" t="b">
        <v>0</v>
      </c>
      <c r="AK177" s="79">
        <v>1</v>
      </c>
      <c r="AL177" s="85" t="s">
        <v>1023</v>
      </c>
      <c r="AM177" s="79" t="s">
        <v>1042</v>
      </c>
      <c r="AN177" s="79" t="b">
        <v>0</v>
      </c>
      <c r="AO177" s="85" t="s">
        <v>1018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285</v>
      </c>
      <c r="B178" s="64" t="s">
        <v>336</v>
      </c>
      <c r="C178" s="65" t="s">
        <v>2936</v>
      </c>
      <c r="D178" s="66">
        <v>3</v>
      </c>
      <c r="E178" s="67" t="s">
        <v>132</v>
      </c>
      <c r="F178" s="68">
        <v>32</v>
      </c>
      <c r="G178" s="65"/>
      <c r="H178" s="69"/>
      <c r="I178" s="70"/>
      <c r="J178" s="70"/>
      <c r="K178" s="34" t="s">
        <v>65</v>
      </c>
      <c r="L178" s="77">
        <v>178</v>
      </c>
      <c r="M178" s="77"/>
      <c r="N178" s="72"/>
      <c r="O178" s="79" t="s">
        <v>347</v>
      </c>
      <c r="P178" s="81">
        <v>43552.71431712963</v>
      </c>
      <c r="Q178" s="79" t="s">
        <v>450</v>
      </c>
      <c r="R178" s="79"/>
      <c r="S178" s="79"/>
      <c r="T178" s="79" t="s">
        <v>613</v>
      </c>
      <c r="U178" s="79"/>
      <c r="V178" s="83" t="s">
        <v>725</v>
      </c>
      <c r="W178" s="81">
        <v>43552.71431712963</v>
      </c>
      <c r="X178" s="83" t="s">
        <v>854</v>
      </c>
      <c r="Y178" s="79"/>
      <c r="Z178" s="79"/>
      <c r="AA178" s="85" t="s">
        <v>996</v>
      </c>
      <c r="AB178" s="79"/>
      <c r="AC178" s="79" t="b">
        <v>0</v>
      </c>
      <c r="AD178" s="79">
        <v>0</v>
      </c>
      <c r="AE178" s="85" t="s">
        <v>1023</v>
      </c>
      <c r="AF178" s="79" t="b">
        <v>0</v>
      </c>
      <c r="AG178" s="79" t="s">
        <v>1034</v>
      </c>
      <c r="AH178" s="79"/>
      <c r="AI178" s="85" t="s">
        <v>1023</v>
      </c>
      <c r="AJ178" s="79" t="b">
        <v>0</v>
      </c>
      <c r="AK178" s="79">
        <v>1</v>
      </c>
      <c r="AL178" s="85" t="s">
        <v>997</v>
      </c>
      <c r="AM178" s="79" t="s">
        <v>1047</v>
      </c>
      <c r="AN178" s="79" t="b">
        <v>0</v>
      </c>
      <c r="AO178" s="85" t="s">
        <v>997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18</v>
      </c>
      <c r="BK178" s="49">
        <v>100</v>
      </c>
      <c r="BL178" s="48">
        <v>18</v>
      </c>
    </row>
    <row r="179" spans="1:64" ht="15">
      <c r="A179" s="64" t="s">
        <v>285</v>
      </c>
      <c r="B179" s="64" t="s">
        <v>278</v>
      </c>
      <c r="C179" s="65" t="s">
        <v>2936</v>
      </c>
      <c r="D179" s="66">
        <v>3</v>
      </c>
      <c r="E179" s="67" t="s">
        <v>132</v>
      </c>
      <c r="F179" s="68">
        <v>32</v>
      </c>
      <c r="G179" s="65"/>
      <c r="H179" s="69"/>
      <c r="I179" s="70"/>
      <c r="J179" s="70"/>
      <c r="K179" s="34" t="s">
        <v>65</v>
      </c>
      <c r="L179" s="77">
        <v>179</v>
      </c>
      <c r="M179" s="77"/>
      <c r="N179" s="72"/>
      <c r="O179" s="79" t="s">
        <v>347</v>
      </c>
      <c r="P179" s="81">
        <v>43552.71431712963</v>
      </c>
      <c r="Q179" s="79" t="s">
        <v>450</v>
      </c>
      <c r="R179" s="79"/>
      <c r="S179" s="79"/>
      <c r="T179" s="79" t="s">
        <v>613</v>
      </c>
      <c r="U179" s="79"/>
      <c r="V179" s="83" t="s">
        <v>725</v>
      </c>
      <c r="W179" s="81">
        <v>43552.71431712963</v>
      </c>
      <c r="X179" s="83" t="s">
        <v>854</v>
      </c>
      <c r="Y179" s="79"/>
      <c r="Z179" s="79"/>
      <c r="AA179" s="85" t="s">
        <v>996</v>
      </c>
      <c r="AB179" s="79"/>
      <c r="AC179" s="79" t="b">
        <v>0</v>
      </c>
      <c r="AD179" s="79">
        <v>0</v>
      </c>
      <c r="AE179" s="85" t="s">
        <v>1023</v>
      </c>
      <c r="AF179" s="79" t="b">
        <v>0</v>
      </c>
      <c r="AG179" s="79" t="s">
        <v>1034</v>
      </c>
      <c r="AH179" s="79"/>
      <c r="AI179" s="85" t="s">
        <v>1023</v>
      </c>
      <c r="AJ179" s="79" t="b">
        <v>0</v>
      </c>
      <c r="AK179" s="79">
        <v>1</v>
      </c>
      <c r="AL179" s="85" t="s">
        <v>997</v>
      </c>
      <c r="AM179" s="79" t="s">
        <v>1047</v>
      </c>
      <c r="AN179" s="79" t="b">
        <v>0</v>
      </c>
      <c r="AO179" s="85" t="s">
        <v>997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1</v>
      </c>
      <c r="BD179" s="48"/>
      <c r="BE179" s="49"/>
      <c r="BF179" s="48"/>
      <c r="BG179" s="49"/>
      <c r="BH179" s="48"/>
      <c r="BI179" s="49"/>
      <c r="BJ179" s="48"/>
      <c r="BK179" s="49"/>
      <c r="BL179" s="48"/>
    </row>
    <row r="180" spans="1:64" ht="15">
      <c r="A180" s="64" t="s">
        <v>285</v>
      </c>
      <c r="B180" s="64" t="s">
        <v>284</v>
      </c>
      <c r="C180" s="65" t="s">
        <v>2936</v>
      </c>
      <c r="D180" s="66">
        <v>3</v>
      </c>
      <c r="E180" s="67" t="s">
        <v>132</v>
      </c>
      <c r="F180" s="68">
        <v>32</v>
      </c>
      <c r="G180" s="65"/>
      <c r="H180" s="69"/>
      <c r="I180" s="70"/>
      <c r="J180" s="70"/>
      <c r="K180" s="34" t="s">
        <v>66</v>
      </c>
      <c r="L180" s="77">
        <v>180</v>
      </c>
      <c r="M180" s="77"/>
      <c r="N180" s="72"/>
      <c r="O180" s="79" t="s">
        <v>347</v>
      </c>
      <c r="P180" s="81">
        <v>43552.71431712963</v>
      </c>
      <c r="Q180" s="79" t="s">
        <v>450</v>
      </c>
      <c r="R180" s="79"/>
      <c r="S180" s="79"/>
      <c r="T180" s="79" t="s">
        <v>613</v>
      </c>
      <c r="U180" s="79"/>
      <c r="V180" s="83" t="s">
        <v>725</v>
      </c>
      <c r="W180" s="81">
        <v>43552.71431712963</v>
      </c>
      <c r="X180" s="83" t="s">
        <v>854</v>
      </c>
      <c r="Y180" s="79"/>
      <c r="Z180" s="79"/>
      <c r="AA180" s="85" t="s">
        <v>996</v>
      </c>
      <c r="AB180" s="79"/>
      <c r="AC180" s="79" t="b">
        <v>0</v>
      </c>
      <c r="AD180" s="79">
        <v>0</v>
      </c>
      <c r="AE180" s="85" t="s">
        <v>1023</v>
      </c>
      <c r="AF180" s="79" t="b">
        <v>0</v>
      </c>
      <c r="AG180" s="79" t="s">
        <v>1034</v>
      </c>
      <c r="AH180" s="79"/>
      <c r="AI180" s="85" t="s">
        <v>1023</v>
      </c>
      <c r="AJ180" s="79" t="b">
        <v>0</v>
      </c>
      <c r="AK180" s="79">
        <v>1</v>
      </c>
      <c r="AL180" s="85" t="s">
        <v>997</v>
      </c>
      <c r="AM180" s="79" t="s">
        <v>1047</v>
      </c>
      <c r="AN180" s="79" t="b">
        <v>0</v>
      </c>
      <c r="AO180" s="85" t="s">
        <v>997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284</v>
      </c>
      <c r="B181" s="64" t="s">
        <v>285</v>
      </c>
      <c r="C181" s="65" t="s">
        <v>2936</v>
      </c>
      <c r="D181" s="66">
        <v>3</v>
      </c>
      <c r="E181" s="67" t="s">
        <v>132</v>
      </c>
      <c r="F181" s="68">
        <v>32</v>
      </c>
      <c r="G181" s="65"/>
      <c r="H181" s="69"/>
      <c r="I181" s="70"/>
      <c r="J181" s="70"/>
      <c r="K181" s="34" t="s">
        <v>66</v>
      </c>
      <c r="L181" s="77">
        <v>181</v>
      </c>
      <c r="M181" s="77"/>
      <c r="N181" s="72"/>
      <c r="O181" s="79" t="s">
        <v>347</v>
      </c>
      <c r="P181" s="81">
        <v>43552.699108796296</v>
      </c>
      <c r="Q181" s="79" t="s">
        <v>451</v>
      </c>
      <c r="R181" s="79"/>
      <c r="S181" s="79"/>
      <c r="T181" s="79" t="s">
        <v>614</v>
      </c>
      <c r="U181" s="83" t="s">
        <v>654</v>
      </c>
      <c r="V181" s="83" t="s">
        <v>654</v>
      </c>
      <c r="W181" s="81">
        <v>43552.699108796296</v>
      </c>
      <c r="X181" s="83" t="s">
        <v>855</v>
      </c>
      <c r="Y181" s="79"/>
      <c r="Z181" s="79"/>
      <c r="AA181" s="85" t="s">
        <v>997</v>
      </c>
      <c r="AB181" s="85" t="s">
        <v>1018</v>
      </c>
      <c r="AC181" s="79" t="b">
        <v>0</v>
      </c>
      <c r="AD181" s="79">
        <v>2</v>
      </c>
      <c r="AE181" s="85" t="s">
        <v>1029</v>
      </c>
      <c r="AF181" s="79" t="b">
        <v>0</v>
      </c>
      <c r="AG181" s="79" t="s">
        <v>1034</v>
      </c>
      <c r="AH181" s="79"/>
      <c r="AI181" s="85" t="s">
        <v>1023</v>
      </c>
      <c r="AJ181" s="79" t="b">
        <v>0</v>
      </c>
      <c r="AK181" s="79">
        <v>1</v>
      </c>
      <c r="AL181" s="85" t="s">
        <v>1023</v>
      </c>
      <c r="AM181" s="79" t="s">
        <v>1042</v>
      </c>
      <c r="AN181" s="79" t="b">
        <v>0</v>
      </c>
      <c r="AO181" s="85" t="s">
        <v>1018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286</v>
      </c>
      <c r="B182" s="64" t="s">
        <v>278</v>
      </c>
      <c r="C182" s="65" t="s">
        <v>2936</v>
      </c>
      <c r="D182" s="66">
        <v>3</v>
      </c>
      <c r="E182" s="67" t="s">
        <v>132</v>
      </c>
      <c r="F182" s="68">
        <v>32</v>
      </c>
      <c r="G182" s="65"/>
      <c r="H182" s="69"/>
      <c r="I182" s="70"/>
      <c r="J182" s="70"/>
      <c r="K182" s="34" t="s">
        <v>65</v>
      </c>
      <c r="L182" s="77">
        <v>182</v>
      </c>
      <c r="M182" s="77"/>
      <c r="N182" s="72"/>
      <c r="O182" s="79" t="s">
        <v>347</v>
      </c>
      <c r="P182" s="81">
        <v>43553.546956018516</v>
      </c>
      <c r="Q182" s="79" t="s">
        <v>452</v>
      </c>
      <c r="R182" s="79"/>
      <c r="S182" s="79"/>
      <c r="T182" s="79" t="s">
        <v>556</v>
      </c>
      <c r="U182" s="79"/>
      <c r="V182" s="83" t="s">
        <v>726</v>
      </c>
      <c r="W182" s="81">
        <v>43553.546956018516</v>
      </c>
      <c r="X182" s="83" t="s">
        <v>856</v>
      </c>
      <c r="Y182" s="79"/>
      <c r="Z182" s="79"/>
      <c r="AA182" s="85" t="s">
        <v>998</v>
      </c>
      <c r="AB182" s="85" t="s">
        <v>1002</v>
      </c>
      <c r="AC182" s="79" t="b">
        <v>0</v>
      </c>
      <c r="AD182" s="79">
        <v>7</v>
      </c>
      <c r="AE182" s="85" t="s">
        <v>1027</v>
      </c>
      <c r="AF182" s="79" t="b">
        <v>0</v>
      </c>
      <c r="AG182" s="79" t="s">
        <v>1034</v>
      </c>
      <c r="AH182" s="79"/>
      <c r="AI182" s="85" t="s">
        <v>1023</v>
      </c>
      <c r="AJ182" s="79" t="b">
        <v>0</v>
      </c>
      <c r="AK182" s="79">
        <v>0</v>
      </c>
      <c r="AL182" s="85" t="s">
        <v>1023</v>
      </c>
      <c r="AM182" s="79" t="s">
        <v>1047</v>
      </c>
      <c r="AN182" s="79" t="b">
        <v>0</v>
      </c>
      <c r="AO182" s="85" t="s">
        <v>1002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1</v>
      </c>
      <c r="BD182" s="48"/>
      <c r="BE182" s="49"/>
      <c r="BF182" s="48"/>
      <c r="BG182" s="49"/>
      <c r="BH182" s="48"/>
      <c r="BI182" s="49"/>
      <c r="BJ182" s="48"/>
      <c r="BK182" s="49"/>
      <c r="BL182" s="48"/>
    </row>
    <row r="183" spans="1:64" ht="15">
      <c r="A183" s="64" t="s">
        <v>278</v>
      </c>
      <c r="B183" s="64" t="s">
        <v>303</v>
      </c>
      <c r="C183" s="65" t="s">
        <v>2937</v>
      </c>
      <c r="D183" s="66">
        <v>6.5</v>
      </c>
      <c r="E183" s="67" t="s">
        <v>136</v>
      </c>
      <c r="F183" s="68">
        <v>28.75</v>
      </c>
      <c r="G183" s="65"/>
      <c r="H183" s="69"/>
      <c r="I183" s="70"/>
      <c r="J183" s="70"/>
      <c r="K183" s="34" t="s">
        <v>65</v>
      </c>
      <c r="L183" s="77">
        <v>183</v>
      </c>
      <c r="M183" s="77"/>
      <c r="N183" s="72"/>
      <c r="O183" s="79" t="s">
        <v>347</v>
      </c>
      <c r="P183" s="81">
        <v>43551.80537037037</v>
      </c>
      <c r="Q183" s="79" t="s">
        <v>422</v>
      </c>
      <c r="R183" s="79"/>
      <c r="S183" s="79"/>
      <c r="T183" s="79" t="s">
        <v>585</v>
      </c>
      <c r="U183" s="79"/>
      <c r="V183" s="83" t="s">
        <v>719</v>
      </c>
      <c r="W183" s="81">
        <v>43551.80537037037</v>
      </c>
      <c r="X183" s="83" t="s">
        <v>824</v>
      </c>
      <c r="Y183" s="79"/>
      <c r="Z183" s="79"/>
      <c r="AA183" s="85" t="s">
        <v>966</v>
      </c>
      <c r="AB183" s="85" t="s">
        <v>1013</v>
      </c>
      <c r="AC183" s="79" t="b">
        <v>0</v>
      </c>
      <c r="AD183" s="79">
        <v>5</v>
      </c>
      <c r="AE183" s="85" t="s">
        <v>1024</v>
      </c>
      <c r="AF183" s="79" t="b">
        <v>0</v>
      </c>
      <c r="AG183" s="79" t="s">
        <v>1034</v>
      </c>
      <c r="AH183" s="79"/>
      <c r="AI183" s="85" t="s">
        <v>1023</v>
      </c>
      <c r="AJ183" s="79" t="b">
        <v>0</v>
      </c>
      <c r="AK183" s="79">
        <v>1</v>
      </c>
      <c r="AL183" s="85" t="s">
        <v>1023</v>
      </c>
      <c r="AM183" s="79" t="s">
        <v>1047</v>
      </c>
      <c r="AN183" s="79" t="b">
        <v>0</v>
      </c>
      <c r="AO183" s="85" t="s">
        <v>1013</v>
      </c>
      <c r="AP183" s="79" t="s">
        <v>176</v>
      </c>
      <c r="AQ183" s="79">
        <v>0</v>
      </c>
      <c r="AR183" s="79">
        <v>0</v>
      </c>
      <c r="AS183" s="79" t="s">
        <v>1063</v>
      </c>
      <c r="AT183" s="79" t="s">
        <v>1067</v>
      </c>
      <c r="AU183" s="79" t="s">
        <v>1068</v>
      </c>
      <c r="AV183" s="79" t="s">
        <v>1070</v>
      </c>
      <c r="AW183" s="79" t="s">
        <v>1075</v>
      </c>
      <c r="AX183" s="79" t="s">
        <v>1080</v>
      </c>
      <c r="AY183" s="79" t="s">
        <v>1084</v>
      </c>
      <c r="AZ183" s="83" t="s">
        <v>1087</v>
      </c>
      <c r="BA183">
        <v>2</v>
      </c>
      <c r="BB183" s="78" t="str">
        <f>REPLACE(INDEX(GroupVertices[Group],MATCH(Edges[[#This Row],[Vertex 1]],GroupVertices[Vertex],0)),1,1,"")</f>
        <v>1</v>
      </c>
      <c r="BC183" s="78" t="str">
        <f>REPLACE(INDEX(GroupVertices[Group],MATCH(Edges[[#This Row],[Vertex 2]],GroupVertices[Vertex],0)),1,1,"")</f>
        <v>2</v>
      </c>
      <c r="BD183" s="48"/>
      <c r="BE183" s="49"/>
      <c r="BF183" s="48"/>
      <c r="BG183" s="49"/>
      <c r="BH183" s="48"/>
      <c r="BI183" s="49"/>
      <c r="BJ183" s="48"/>
      <c r="BK183" s="49"/>
      <c r="BL183" s="48"/>
    </row>
    <row r="184" spans="1:64" ht="15">
      <c r="A184" s="64" t="s">
        <v>278</v>
      </c>
      <c r="B184" s="64" t="s">
        <v>278</v>
      </c>
      <c r="C184" s="65" t="s">
        <v>2937</v>
      </c>
      <c r="D184" s="66">
        <v>6.5</v>
      </c>
      <c r="E184" s="67" t="s">
        <v>136</v>
      </c>
      <c r="F184" s="68">
        <v>28.75</v>
      </c>
      <c r="G184" s="65"/>
      <c r="H184" s="69"/>
      <c r="I184" s="70"/>
      <c r="J184" s="70"/>
      <c r="K184" s="34" t="s">
        <v>65</v>
      </c>
      <c r="L184" s="77">
        <v>184</v>
      </c>
      <c r="M184" s="77"/>
      <c r="N184" s="72"/>
      <c r="O184" s="79" t="s">
        <v>176</v>
      </c>
      <c r="P184" s="81">
        <v>43552.901342592595</v>
      </c>
      <c r="Q184" s="79" t="s">
        <v>453</v>
      </c>
      <c r="R184" s="79"/>
      <c r="S184" s="79"/>
      <c r="T184" s="79" t="s">
        <v>615</v>
      </c>
      <c r="U184" s="83" t="s">
        <v>655</v>
      </c>
      <c r="V184" s="83" t="s">
        <v>655</v>
      </c>
      <c r="W184" s="81">
        <v>43552.901342592595</v>
      </c>
      <c r="X184" s="83" t="s">
        <v>857</v>
      </c>
      <c r="Y184" s="79"/>
      <c r="Z184" s="79"/>
      <c r="AA184" s="85" t="s">
        <v>999</v>
      </c>
      <c r="AB184" s="79"/>
      <c r="AC184" s="79" t="b">
        <v>0</v>
      </c>
      <c r="AD184" s="79">
        <v>27</v>
      </c>
      <c r="AE184" s="85" t="s">
        <v>1023</v>
      </c>
      <c r="AF184" s="79" t="b">
        <v>0</v>
      </c>
      <c r="AG184" s="79" t="s">
        <v>1034</v>
      </c>
      <c r="AH184" s="79"/>
      <c r="AI184" s="85" t="s">
        <v>1023</v>
      </c>
      <c r="AJ184" s="79" t="b">
        <v>0</v>
      </c>
      <c r="AK184" s="79">
        <v>9</v>
      </c>
      <c r="AL184" s="85" t="s">
        <v>1023</v>
      </c>
      <c r="AM184" s="79" t="s">
        <v>1047</v>
      </c>
      <c r="AN184" s="79" t="b">
        <v>0</v>
      </c>
      <c r="AO184" s="85" t="s">
        <v>999</v>
      </c>
      <c r="AP184" s="79" t="s">
        <v>176</v>
      </c>
      <c r="AQ184" s="79">
        <v>0</v>
      </c>
      <c r="AR184" s="79">
        <v>0</v>
      </c>
      <c r="AS184" s="79" t="s">
        <v>1063</v>
      </c>
      <c r="AT184" s="79" t="s">
        <v>1067</v>
      </c>
      <c r="AU184" s="79" t="s">
        <v>1068</v>
      </c>
      <c r="AV184" s="79" t="s">
        <v>1070</v>
      </c>
      <c r="AW184" s="79" t="s">
        <v>1075</v>
      </c>
      <c r="AX184" s="79" t="s">
        <v>1080</v>
      </c>
      <c r="AY184" s="79" t="s">
        <v>1084</v>
      </c>
      <c r="AZ184" s="83" t="s">
        <v>1087</v>
      </c>
      <c r="BA184">
        <v>2</v>
      </c>
      <c r="BB184" s="78" t="str">
        <f>REPLACE(INDEX(GroupVertices[Group],MATCH(Edges[[#This Row],[Vertex 1]],GroupVertices[Vertex],0)),1,1,"")</f>
        <v>1</v>
      </c>
      <c r="BC184" s="78" t="str">
        <f>REPLACE(INDEX(GroupVertices[Group],MATCH(Edges[[#This Row],[Vertex 2]],GroupVertices[Vertex],0)),1,1,"")</f>
        <v>1</v>
      </c>
      <c r="BD184" s="48">
        <v>2</v>
      </c>
      <c r="BE184" s="49">
        <v>5.882352941176471</v>
      </c>
      <c r="BF184" s="48">
        <v>0</v>
      </c>
      <c r="BG184" s="49">
        <v>0</v>
      </c>
      <c r="BH184" s="48">
        <v>0</v>
      </c>
      <c r="BI184" s="49">
        <v>0</v>
      </c>
      <c r="BJ184" s="48">
        <v>32</v>
      </c>
      <c r="BK184" s="49">
        <v>94.11764705882354</v>
      </c>
      <c r="BL184" s="48">
        <v>34</v>
      </c>
    </row>
    <row r="185" spans="1:64" ht="15">
      <c r="A185" s="64" t="s">
        <v>278</v>
      </c>
      <c r="B185" s="64" t="s">
        <v>284</v>
      </c>
      <c r="C185" s="65" t="s">
        <v>2936</v>
      </c>
      <c r="D185" s="66">
        <v>3</v>
      </c>
      <c r="E185" s="67" t="s">
        <v>132</v>
      </c>
      <c r="F185" s="68">
        <v>32</v>
      </c>
      <c r="G185" s="65"/>
      <c r="H185" s="69"/>
      <c r="I185" s="70"/>
      <c r="J185" s="70"/>
      <c r="K185" s="34" t="s">
        <v>66</v>
      </c>
      <c r="L185" s="77">
        <v>185</v>
      </c>
      <c r="M185" s="77"/>
      <c r="N185" s="72"/>
      <c r="O185" s="79" t="s">
        <v>347</v>
      </c>
      <c r="P185" s="81">
        <v>43554.228414351855</v>
      </c>
      <c r="Q185" s="79" t="s">
        <v>454</v>
      </c>
      <c r="R185" s="79"/>
      <c r="S185" s="79"/>
      <c r="T185" s="79" t="s">
        <v>616</v>
      </c>
      <c r="U185" s="83" t="s">
        <v>656</v>
      </c>
      <c r="V185" s="83" t="s">
        <v>656</v>
      </c>
      <c r="W185" s="81">
        <v>43554.228414351855</v>
      </c>
      <c r="X185" s="83" t="s">
        <v>858</v>
      </c>
      <c r="Y185" s="79"/>
      <c r="Z185" s="79"/>
      <c r="AA185" s="85" t="s">
        <v>1000</v>
      </c>
      <c r="AB185" s="79"/>
      <c r="AC185" s="79" t="b">
        <v>0</v>
      </c>
      <c r="AD185" s="79">
        <v>0</v>
      </c>
      <c r="AE185" s="85" t="s">
        <v>1023</v>
      </c>
      <c r="AF185" s="79" t="b">
        <v>0</v>
      </c>
      <c r="AG185" s="79" t="s">
        <v>1034</v>
      </c>
      <c r="AH185" s="79"/>
      <c r="AI185" s="85" t="s">
        <v>1023</v>
      </c>
      <c r="AJ185" s="79" t="b">
        <v>0</v>
      </c>
      <c r="AK185" s="79">
        <v>0</v>
      </c>
      <c r="AL185" s="85" t="s">
        <v>1023</v>
      </c>
      <c r="AM185" s="79" t="s">
        <v>1047</v>
      </c>
      <c r="AN185" s="79" t="b">
        <v>0</v>
      </c>
      <c r="AO185" s="85" t="s">
        <v>1000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2</v>
      </c>
      <c r="BD185" s="48">
        <v>5</v>
      </c>
      <c r="BE185" s="49">
        <v>16.129032258064516</v>
      </c>
      <c r="BF185" s="48">
        <v>0</v>
      </c>
      <c r="BG185" s="49">
        <v>0</v>
      </c>
      <c r="BH185" s="48">
        <v>0</v>
      </c>
      <c r="BI185" s="49">
        <v>0</v>
      </c>
      <c r="BJ185" s="48">
        <v>26</v>
      </c>
      <c r="BK185" s="49">
        <v>83.87096774193549</v>
      </c>
      <c r="BL185" s="48">
        <v>31</v>
      </c>
    </row>
    <row r="186" spans="1:64" ht="15">
      <c r="A186" s="64" t="s">
        <v>278</v>
      </c>
      <c r="B186" s="64" t="s">
        <v>278</v>
      </c>
      <c r="C186" s="65" t="s">
        <v>2937</v>
      </c>
      <c r="D186" s="66">
        <v>6.5</v>
      </c>
      <c r="E186" s="67" t="s">
        <v>136</v>
      </c>
      <c r="F186" s="68">
        <v>28.75</v>
      </c>
      <c r="G186" s="65"/>
      <c r="H186" s="69"/>
      <c r="I186" s="70"/>
      <c r="J186" s="70"/>
      <c r="K186" s="34" t="s">
        <v>65</v>
      </c>
      <c r="L186" s="77">
        <v>186</v>
      </c>
      <c r="M186" s="77"/>
      <c r="N186" s="72"/>
      <c r="O186" s="79" t="s">
        <v>176</v>
      </c>
      <c r="P186" s="81">
        <v>43558.78971064815</v>
      </c>
      <c r="Q186" s="79" t="s">
        <v>455</v>
      </c>
      <c r="R186" s="79"/>
      <c r="S186" s="79"/>
      <c r="T186" s="79" t="s">
        <v>617</v>
      </c>
      <c r="U186" s="83" t="s">
        <v>657</v>
      </c>
      <c r="V186" s="83" t="s">
        <v>657</v>
      </c>
      <c r="W186" s="81">
        <v>43558.78971064815</v>
      </c>
      <c r="X186" s="83" t="s">
        <v>859</v>
      </c>
      <c r="Y186" s="79"/>
      <c r="Z186" s="79"/>
      <c r="AA186" s="85" t="s">
        <v>1001</v>
      </c>
      <c r="AB186" s="79"/>
      <c r="AC186" s="79" t="b">
        <v>0</v>
      </c>
      <c r="AD186" s="79">
        <v>11</v>
      </c>
      <c r="AE186" s="85" t="s">
        <v>1023</v>
      </c>
      <c r="AF186" s="79" t="b">
        <v>0</v>
      </c>
      <c r="AG186" s="79" t="s">
        <v>1034</v>
      </c>
      <c r="AH186" s="79"/>
      <c r="AI186" s="85" t="s">
        <v>1023</v>
      </c>
      <c r="AJ186" s="79" t="b">
        <v>0</v>
      </c>
      <c r="AK186" s="79">
        <v>2</v>
      </c>
      <c r="AL186" s="85" t="s">
        <v>1023</v>
      </c>
      <c r="AM186" s="79" t="s">
        <v>1047</v>
      </c>
      <c r="AN186" s="79" t="b">
        <v>0</v>
      </c>
      <c r="AO186" s="85" t="s">
        <v>1001</v>
      </c>
      <c r="AP186" s="79" t="s">
        <v>176</v>
      </c>
      <c r="AQ186" s="79">
        <v>0</v>
      </c>
      <c r="AR186" s="79">
        <v>0</v>
      </c>
      <c r="AS186" s="79" t="s">
        <v>1063</v>
      </c>
      <c r="AT186" s="79" t="s">
        <v>1067</v>
      </c>
      <c r="AU186" s="79" t="s">
        <v>1068</v>
      </c>
      <c r="AV186" s="79" t="s">
        <v>1070</v>
      </c>
      <c r="AW186" s="79" t="s">
        <v>1075</v>
      </c>
      <c r="AX186" s="79" t="s">
        <v>1080</v>
      </c>
      <c r="AY186" s="79" t="s">
        <v>1084</v>
      </c>
      <c r="AZ186" s="83" t="s">
        <v>1087</v>
      </c>
      <c r="BA186">
        <v>2</v>
      </c>
      <c r="BB186" s="78" t="str">
        <f>REPLACE(INDEX(GroupVertices[Group],MATCH(Edges[[#This Row],[Vertex 1]],GroupVertices[Vertex],0)),1,1,"")</f>
        <v>1</v>
      </c>
      <c r="BC186" s="78" t="str">
        <f>REPLACE(INDEX(GroupVertices[Group],MATCH(Edges[[#This Row],[Vertex 2]],GroupVertices[Vertex],0)),1,1,"")</f>
        <v>1</v>
      </c>
      <c r="BD186" s="48">
        <v>2</v>
      </c>
      <c r="BE186" s="49">
        <v>11.11111111111111</v>
      </c>
      <c r="BF186" s="48">
        <v>0</v>
      </c>
      <c r="BG186" s="49">
        <v>0</v>
      </c>
      <c r="BH186" s="48">
        <v>0</v>
      </c>
      <c r="BI186" s="49">
        <v>0</v>
      </c>
      <c r="BJ186" s="48">
        <v>16</v>
      </c>
      <c r="BK186" s="49">
        <v>88.88888888888889</v>
      </c>
      <c r="BL186" s="48">
        <v>18</v>
      </c>
    </row>
    <row r="187" spans="1:64" ht="15">
      <c r="A187" s="64" t="s">
        <v>278</v>
      </c>
      <c r="B187" s="64" t="s">
        <v>337</v>
      </c>
      <c r="C187" s="65" t="s">
        <v>2936</v>
      </c>
      <c r="D187" s="66">
        <v>3</v>
      </c>
      <c r="E187" s="67" t="s">
        <v>132</v>
      </c>
      <c r="F187" s="68">
        <v>32</v>
      </c>
      <c r="G187" s="65"/>
      <c r="H187" s="69"/>
      <c r="I187" s="70"/>
      <c r="J187" s="70"/>
      <c r="K187" s="34" t="s">
        <v>65</v>
      </c>
      <c r="L187" s="77">
        <v>187</v>
      </c>
      <c r="M187" s="77"/>
      <c r="N187" s="72"/>
      <c r="O187" s="79" t="s">
        <v>347</v>
      </c>
      <c r="P187" s="81">
        <v>43559.92722222222</v>
      </c>
      <c r="Q187" s="79" t="s">
        <v>426</v>
      </c>
      <c r="R187" s="79"/>
      <c r="S187" s="79"/>
      <c r="T187" s="79" t="s">
        <v>556</v>
      </c>
      <c r="U187" s="79"/>
      <c r="V187" s="83" t="s">
        <v>719</v>
      </c>
      <c r="W187" s="81">
        <v>43559.92722222222</v>
      </c>
      <c r="X187" s="83" t="s">
        <v>829</v>
      </c>
      <c r="Y187" s="79"/>
      <c r="Z187" s="79"/>
      <c r="AA187" s="85" t="s">
        <v>971</v>
      </c>
      <c r="AB187" s="85" t="s">
        <v>1015</v>
      </c>
      <c r="AC187" s="79" t="b">
        <v>0</v>
      </c>
      <c r="AD187" s="79">
        <v>6</v>
      </c>
      <c r="AE187" s="85" t="s">
        <v>1026</v>
      </c>
      <c r="AF187" s="79" t="b">
        <v>0</v>
      </c>
      <c r="AG187" s="79" t="s">
        <v>1034</v>
      </c>
      <c r="AH187" s="79"/>
      <c r="AI187" s="85" t="s">
        <v>1023</v>
      </c>
      <c r="AJ187" s="79" t="b">
        <v>0</v>
      </c>
      <c r="AK187" s="79">
        <v>0</v>
      </c>
      <c r="AL187" s="85" t="s">
        <v>1023</v>
      </c>
      <c r="AM187" s="79" t="s">
        <v>1047</v>
      </c>
      <c r="AN187" s="79" t="b">
        <v>0</v>
      </c>
      <c r="AO187" s="85" t="s">
        <v>1015</v>
      </c>
      <c r="AP187" s="79" t="s">
        <v>176</v>
      </c>
      <c r="AQ187" s="79">
        <v>0</v>
      </c>
      <c r="AR187" s="79">
        <v>0</v>
      </c>
      <c r="AS187" s="79" t="s">
        <v>1063</v>
      </c>
      <c r="AT187" s="79" t="s">
        <v>1067</v>
      </c>
      <c r="AU187" s="79" t="s">
        <v>1068</v>
      </c>
      <c r="AV187" s="79" t="s">
        <v>1070</v>
      </c>
      <c r="AW187" s="79" t="s">
        <v>1075</v>
      </c>
      <c r="AX187" s="79" t="s">
        <v>1080</v>
      </c>
      <c r="AY187" s="79" t="s">
        <v>1084</v>
      </c>
      <c r="AZ187" s="83" t="s">
        <v>1087</v>
      </c>
      <c r="BA187">
        <v>1</v>
      </c>
      <c r="BB187" s="78" t="str">
        <f>REPLACE(INDEX(GroupVertices[Group],MATCH(Edges[[#This Row],[Vertex 1]],GroupVertices[Vertex],0)),1,1,"")</f>
        <v>1</v>
      </c>
      <c r="BC187" s="78" t="str">
        <f>REPLACE(INDEX(GroupVertices[Group],MATCH(Edges[[#This Row],[Vertex 2]],GroupVertices[Vertex],0)),1,1,"")</f>
        <v>2</v>
      </c>
      <c r="BD187" s="48"/>
      <c r="BE187" s="49"/>
      <c r="BF187" s="48"/>
      <c r="BG187" s="49"/>
      <c r="BH187" s="48"/>
      <c r="BI187" s="49"/>
      <c r="BJ187" s="48"/>
      <c r="BK187" s="49"/>
      <c r="BL187" s="48"/>
    </row>
    <row r="188" spans="1:64" ht="15">
      <c r="A188" s="64" t="s">
        <v>278</v>
      </c>
      <c r="B188" s="64" t="s">
        <v>303</v>
      </c>
      <c r="C188" s="65" t="s">
        <v>2937</v>
      </c>
      <c r="D188" s="66">
        <v>6.5</v>
      </c>
      <c r="E188" s="67" t="s">
        <v>136</v>
      </c>
      <c r="F188" s="68">
        <v>28.75</v>
      </c>
      <c r="G188" s="65"/>
      <c r="H188" s="69"/>
      <c r="I188" s="70"/>
      <c r="J188" s="70"/>
      <c r="K188" s="34" t="s">
        <v>65</v>
      </c>
      <c r="L188" s="77">
        <v>188</v>
      </c>
      <c r="M188" s="77"/>
      <c r="N188" s="72"/>
      <c r="O188" s="79" t="s">
        <v>347</v>
      </c>
      <c r="P188" s="81">
        <v>43559.92722222222</v>
      </c>
      <c r="Q188" s="79" t="s">
        <v>426</v>
      </c>
      <c r="R188" s="79"/>
      <c r="S188" s="79"/>
      <c r="T188" s="79" t="s">
        <v>556</v>
      </c>
      <c r="U188" s="79"/>
      <c r="V188" s="83" t="s">
        <v>719</v>
      </c>
      <c r="W188" s="81">
        <v>43559.92722222222</v>
      </c>
      <c r="X188" s="83" t="s">
        <v>829</v>
      </c>
      <c r="Y188" s="79"/>
      <c r="Z188" s="79"/>
      <c r="AA188" s="85" t="s">
        <v>971</v>
      </c>
      <c r="AB188" s="85" t="s">
        <v>1015</v>
      </c>
      <c r="AC188" s="79" t="b">
        <v>0</v>
      </c>
      <c r="AD188" s="79">
        <v>6</v>
      </c>
      <c r="AE188" s="85" t="s">
        <v>1026</v>
      </c>
      <c r="AF188" s="79" t="b">
        <v>0</v>
      </c>
      <c r="AG188" s="79" t="s">
        <v>1034</v>
      </c>
      <c r="AH188" s="79"/>
      <c r="AI188" s="85" t="s">
        <v>1023</v>
      </c>
      <c r="AJ188" s="79" t="b">
        <v>0</v>
      </c>
      <c r="AK188" s="79">
        <v>0</v>
      </c>
      <c r="AL188" s="85" t="s">
        <v>1023</v>
      </c>
      <c r="AM188" s="79" t="s">
        <v>1047</v>
      </c>
      <c r="AN188" s="79" t="b">
        <v>0</v>
      </c>
      <c r="AO188" s="85" t="s">
        <v>1015</v>
      </c>
      <c r="AP188" s="79" t="s">
        <v>176</v>
      </c>
      <c r="AQ188" s="79">
        <v>0</v>
      </c>
      <c r="AR188" s="79">
        <v>0</v>
      </c>
      <c r="AS188" s="79" t="s">
        <v>1063</v>
      </c>
      <c r="AT188" s="79" t="s">
        <v>1067</v>
      </c>
      <c r="AU188" s="79" t="s">
        <v>1068</v>
      </c>
      <c r="AV188" s="79" t="s">
        <v>1070</v>
      </c>
      <c r="AW188" s="79" t="s">
        <v>1075</v>
      </c>
      <c r="AX188" s="79" t="s">
        <v>1080</v>
      </c>
      <c r="AY188" s="79" t="s">
        <v>1084</v>
      </c>
      <c r="AZ188" s="83" t="s">
        <v>1087</v>
      </c>
      <c r="BA188">
        <v>2</v>
      </c>
      <c r="BB188" s="78" t="str">
        <f>REPLACE(INDEX(GroupVertices[Group],MATCH(Edges[[#This Row],[Vertex 1]],GroupVertices[Vertex],0)),1,1,"")</f>
        <v>1</v>
      </c>
      <c r="BC188" s="78" t="str">
        <f>REPLACE(INDEX(GroupVertices[Group],MATCH(Edges[[#This Row],[Vertex 2]],GroupVertices[Vertex],0)),1,1,"")</f>
        <v>2</v>
      </c>
      <c r="BD188" s="48"/>
      <c r="BE188" s="49"/>
      <c r="BF188" s="48"/>
      <c r="BG188" s="49"/>
      <c r="BH188" s="48"/>
      <c r="BI188" s="49"/>
      <c r="BJ188" s="48"/>
      <c r="BK188" s="49"/>
      <c r="BL188" s="48"/>
    </row>
    <row r="189" spans="1:64" ht="15">
      <c r="A189" s="64" t="s">
        <v>278</v>
      </c>
      <c r="B189" s="64" t="s">
        <v>336</v>
      </c>
      <c r="C189" s="65" t="s">
        <v>2936</v>
      </c>
      <c r="D189" s="66">
        <v>3</v>
      </c>
      <c r="E189" s="67" t="s">
        <v>132</v>
      </c>
      <c r="F189" s="68">
        <v>32</v>
      </c>
      <c r="G189" s="65"/>
      <c r="H189" s="69"/>
      <c r="I189" s="70"/>
      <c r="J189" s="70"/>
      <c r="K189" s="34" t="s">
        <v>65</v>
      </c>
      <c r="L189" s="77">
        <v>189</v>
      </c>
      <c r="M189" s="77"/>
      <c r="N189" s="72"/>
      <c r="O189" s="79" t="s">
        <v>347</v>
      </c>
      <c r="P189" s="81">
        <v>43559.92722222222</v>
      </c>
      <c r="Q189" s="79" t="s">
        <v>426</v>
      </c>
      <c r="R189" s="79"/>
      <c r="S189" s="79"/>
      <c r="T189" s="79" t="s">
        <v>556</v>
      </c>
      <c r="U189" s="79"/>
      <c r="V189" s="83" t="s">
        <v>719</v>
      </c>
      <c r="W189" s="81">
        <v>43559.92722222222</v>
      </c>
      <c r="X189" s="83" t="s">
        <v>829</v>
      </c>
      <c r="Y189" s="79"/>
      <c r="Z189" s="79"/>
      <c r="AA189" s="85" t="s">
        <v>971</v>
      </c>
      <c r="AB189" s="85" t="s">
        <v>1015</v>
      </c>
      <c r="AC189" s="79" t="b">
        <v>0</v>
      </c>
      <c r="AD189" s="79">
        <v>6</v>
      </c>
      <c r="AE189" s="85" t="s">
        <v>1026</v>
      </c>
      <c r="AF189" s="79" t="b">
        <v>0</v>
      </c>
      <c r="AG189" s="79" t="s">
        <v>1034</v>
      </c>
      <c r="AH189" s="79"/>
      <c r="AI189" s="85" t="s">
        <v>1023</v>
      </c>
      <c r="AJ189" s="79" t="b">
        <v>0</v>
      </c>
      <c r="AK189" s="79">
        <v>0</v>
      </c>
      <c r="AL189" s="85" t="s">
        <v>1023</v>
      </c>
      <c r="AM189" s="79" t="s">
        <v>1047</v>
      </c>
      <c r="AN189" s="79" t="b">
        <v>0</v>
      </c>
      <c r="AO189" s="85" t="s">
        <v>1015</v>
      </c>
      <c r="AP189" s="79" t="s">
        <v>176</v>
      </c>
      <c r="AQ189" s="79">
        <v>0</v>
      </c>
      <c r="AR189" s="79">
        <v>0</v>
      </c>
      <c r="AS189" s="79" t="s">
        <v>1063</v>
      </c>
      <c r="AT189" s="79" t="s">
        <v>1067</v>
      </c>
      <c r="AU189" s="79" t="s">
        <v>1068</v>
      </c>
      <c r="AV189" s="79" t="s">
        <v>1070</v>
      </c>
      <c r="AW189" s="79" t="s">
        <v>1075</v>
      </c>
      <c r="AX189" s="79" t="s">
        <v>1080</v>
      </c>
      <c r="AY189" s="79" t="s">
        <v>1084</v>
      </c>
      <c r="AZ189" s="83" t="s">
        <v>1087</v>
      </c>
      <c r="BA189">
        <v>1</v>
      </c>
      <c r="BB189" s="78" t="str">
        <f>REPLACE(INDEX(GroupVertices[Group],MATCH(Edges[[#This Row],[Vertex 1]],GroupVertices[Vertex],0)),1,1,"")</f>
        <v>1</v>
      </c>
      <c r="BC189" s="78" t="str">
        <f>REPLACE(INDEX(GroupVertices[Group],MATCH(Edges[[#This Row],[Vertex 2]],GroupVertices[Vertex],0)),1,1,"")</f>
        <v>2</v>
      </c>
      <c r="BD189" s="48"/>
      <c r="BE189" s="49"/>
      <c r="BF189" s="48"/>
      <c r="BG189" s="49"/>
      <c r="BH189" s="48"/>
      <c r="BI189" s="49"/>
      <c r="BJ189" s="48"/>
      <c r="BK189" s="49"/>
      <c r="BL189" s="48"/>
    </row>
    <row r="190" spans="1:64" ht="15">
      <c r="A190" s="64" t="s">
        <v>278</v>
      </c>
      <c r="B190" s="64" t="s">
        <v>338</v>
      </c>
      <c r="C190" s="65" t="s">
        <v>2936</v>
      </c>
      <c r="D190" s="66">
        <v>3</v>
      </c>
      <c r="E190" s="67" t="s">
        <v>132</v>
      </c>
      <c r="F190" s="68">
        <v>32</v>
      </c>
      <c r="G190" s="65"/>
      <c r="H190" s="69"/>
      <c r="I190" s="70"/>
      <c r="J190" s="70"/>
      <c r="K190" s="34" t="s">
        <v>65</v>
      </c>
      <c r="L190" s="77">
        <v>190</v>
      </c>
      <c r="M190" s="77"/>
      <c r="N190" s="72"/>
      <c r="O190" s="79" t="s">
        <v>347</v>
      </c>
      <c r="P190" s="81">
        <v>43559.92722222222</v>
      </c>
      <c r="Q190" s="79" t="s">
        <v>426</v>
      </c>
      <c r="R190" s="79"/>
      <c r="S190" s="79"/>
      <c r="T190" s="79" t="s">
        <v>556</v>
      </c>
      <c r="U190" s="79"/>
      <c r="V190" s="83" t="s">
        <v>719</v>
      </c>
      <c r="W190" s="81">
        <v>43559.92722222222</v>
      </c>
      <c r="X190" s="83" t="s">
        <v>829</v>
      </c>
      <c r="Y190" s="79"/>
      <c r="Z190" s="79"/>
      <c r="AA190" s="85" t="s">
        <v>971</v>
      </c>
      <c r="AB190" s="85" t="s">
        <v>1015</v>
      </c>
      <c r="AC190" s="79" t="b">
        <v>0</v>
      </c>
      <c r="AD190" s="79">
        <v>6</v>
      </c>
      <c r="AE190" s="85" t="s">
        <v>1026</v>
      </c>
      <c r="AF190" s="79" t="b">
        <v>0</v>
      </c>
      <c r="AG190" s="79" t="s">
        <v>1034</v>
      </c>
      <c r="AH190" s="79"/>
      <c r="AI190" s="85" t="s">
        <v>1023</v>
      </c>
      <c r="AJ190" s="79" t="b">
        <v>0</v>
      </c>
      <c r="AK190" s="79">
        <v>0</v>
      </c>
      <c r="AL190" s="85" t="s">
        <v>1023</v>
      </c>
      <c r="AM190" s="79" t="s">
        <v>1047</v>
      </c>
      <c r="AN190" s="79" t="b">
        <v>0</v>
      </c>
      <c r="AO190" s="85" t="s">
        <v>1015</v>
      </c>
      <c r="AP190" s="79" t="s">
        <v>176</v>
      </c>
      <c r="AQ190" s="79">
        <v>0</v>
      </c>
      <c r="AR190" s="79">
        <v>0</v>
      </c>
      <c r="AS190" s="79" t="s">
        <v>1063</v>
      </c>
      <c r="AT190" s="79" t="s">
        <v>1067</v>
      </c>
      <c r="AU190" s="79" t="s">
        <v>1068</v>
      </c>
      <c r="AV190" s="79" t="s">
        <v>1070</v>
      </c>
      <c r="AW190" s="79" t="s">
        <v>1075</v>
      </c>
      <c r="AX190" s="79" t="s">
        <v>1080</v>
      </c>
      <c r="AY190" s="79" t="s">
        <v>1084</v>
      </c>
      <c r="AZ190" s="83" t="s">
        <v>1087</v>
      </c>
      <c r="BA190">
        <v>1</v>
      </c>
      <c r="BB190" s="78" t="str">
        <f>REPLACE(INDEX(GroupVertices[Group],MATCH(Edges[[#This Row],[Vertex 1]],GroupVertices[Vertex],0)),1,1,"")</f>
        <v>1</v>
      </c>
      <c r="BC190" s="78" t="str">
        <f>REPLACE(INDEX(GroupVertices[Group],MATCH(Edges[[#This Row],[Vertex 2]],GroupVertices[Vertex],0)),1,1,"")</f>
        <v>2</v>
      </c>
      <c r="BD190" s="48">
        <v>1</v>
      </c>
      <c r="BE190" s="49">
        <v>4.545454545454546</v>
      </c>
      <c r="BF190" s="48">
        <v>0</v>
      </c>
      <c r="BG190" s="49">
        <v>0</v>
      </c>
      <c r="BH190" s="48">
        <v>0</v>
      </c>
      <c r="BI190" s="49">
        <v>0</v>
      </c>
      <c r="BJ190" s="48">
        <v>21</v>
      </c>
      <c r="BK190" s="49">
        <v>95.45454545454545</v>
      </c>
      <c r="BL190" s="48">
        <v>22</v>
      </c>
    </row>
    <row r="191" spans="1:64" ht="15">
      <c r="A191" s="64" t="s">
        <v>278</v>
      </c>
      <c r="B191" s="64" t="s">
        <v>339</v>
      </c>
      <c r="C191" s="65" t="s">
        <v>2936</v>
      </c>
      <c r="D191" s="66">
        <v>3</v>
      </c>
      <c r="E191" s="67" t="s">
        <v>132</v>
      </c>
      <c r="F191" s="68">
        <v>32</v>
      </c>
      <c r="G191" s="65"/>
      <c r="H191" s="69"/>
      <c r="I191" s="70"/>
      <c r="J191" s="70"/>
      <c r="K191" s="34" t="s">
        <v>65</v>
      </c>
      <c r="L191" s="77">
        <v>191</v>
      </c>
      <c r="M191" s="77"/>
      <c r="N191" s="72"/>
      <c r="O191" s="79" t="s">
        <v>347</v>
      </c>
      <c r="P191" s="81">
        <v>43560.63517361111</v>
      </c>
      <c r="Q191" s="79" t="s">
        <v>429</v>
      </c>
      <c r="R191" s="79"/>
      <c r="S191" s="79"/>
      <c r="T191" s="79" t="s">
        <v>556</v>
      </c>
      <c r="U191" s="79"/>
      <c r="V191" s="83" t="s">
        <v>719</v>
      </c>
      <c r="W191" s="81">
        <v>43560.63517361111</v>
      </c>
      <c r="X191" s="83" t="s">
        <v>832</v>
      </c>
      <c r="Y191" s="79"/>
      <c r="Z191" s="79"/>
      <c r="AA191" s="85" t="s">
        <v>974</v>
      </c>
      <c r="AB191" s="85" t="s">
        <v>1016</v>
      </c>
      <c r="AC191" s="79" t="b">
        <v>0</v>
      </c>
      <c r="AD191" s="79">
        <v>1</v>
      </c>
      <c r="AE191" s="85" t="s">
        <v>1027</v>
      </c>
      <c r="AF191" s="79" t="b">
        <v>0</v>
      </c>
      <c r="AG191" s="79" t="s">
        <v>1034</v>
      </c>
      <c r="AH191" s="79"/>
      <c r="AI191" s="85" t="s">
        <v>1023</v>
      </c>
      <c r="AJ191" s="79" t="b">
        <v>0</v>
      </c>
      <c r="AK191" s="79">
        <v>0</v>
      </c>
      <c r="AL191" s="85" t="s">
        <v>1023</v>
      </c>
      <c r="AM191" s="79" t="s">
        <v>1047</v>
      </c>
      <c r="AN191" s="79" t="b">
        <v>0</v>
      </c>
      <c r="AO191" s="85" t="s">
        <v>1016</v>
      </c>
      <c r="AP191" s="79" t="s">
        <v>176</v>
      </c>
      <c r="AQ191" s="79">
        <v>0</v>
      </c>
      <c r="AR191" s="79">
        <v>0</v>
      </c>
      <c r="AS191" s="79" t="s">
        <v>1063</v>
      </c>
      <c r="AT191" s="79" t="s">
        <v>1067</v>
      </c>
      <c r="AU191" s="79" t="s">
        <v>1068</v>
      </c>
      <c r="AV191" s="79" t="s">
        <v>1070</v>
      </c>
      <c r="AW191" s="79" t="s">
        <v>1075</v>
      </c>
      <c r="AX191" s="79" t="s">
        <v>1080</v>
      </c>
      <c r="AY191" s="79" t="s">
        <v>1084</v>
      </c>
      <c r="AZ191" s="83" t="s">
        <v>1087</v>
      </c>
      <c r="BA191">
        <v>1</v>
      </c>
      <c r="BB191" s="78" t="str">
        <f>REPLACE(INDEX(GroupVertices[Group],MATCH(Edges[[#This Row],[Vertex 1]],GroupVertices[Vertex],0)),1,1,"")</f>
        <v>1</v>
      </c>
      <c r="BC191" s="78" t="str">
        <f>REPLACE(INDEX(GroupVertices[Group],MATCH(Edges[[#This Row],[Vertex 2]],GroupVertices[Vertex],0)),1,1,"")</f>
        <v>2</v>
      </c>
      <c r="BD191" s="48">
        <v>2</v>
      </c>
      <c r="BE191" s="49">
        <v>3.3333333333333335</v>
      </c>
      <c r="BF191" s="48">
        <v>0</v>
      </c>
      <c r="BG191" s="49">
        <v>0</v>
      </c>
      <c r="BH191" s="48">
        <v>0</v>
      </c>
      <c r="BI191" s="49">
        <v>0</v>
      </c>
      <c r="BJ191" s="48">
        <v>58</v>
      </c>
      <c r="BK191" s="49">
        <v>96.66666666666667</v>
      </c>
      <c r="BL191" s="48">
        <v>60</v>
      </c>
    </row>
    <row r="192" spans="1:64" ht="15">
      <c r="A192" s="64" t="s">
        <v>278</v>
      </c>
      <c r="B192" s="64" t="s">
        <v>284</v>
      </c>
      <c r="C192" s="65" t="s">
        <v>2936</v>
      </c>
      <c r="D192" s="66">
        <v>3</v>
      </c>
      <c r="E192" s="67" t="s">
        <v>132</v>
      </c>
      <c r="F192" s="68">
        <v>32</v>
      </c>
      <c r="G192" s="65"/>
      <c r="H192" s="69"/>
      <c r="I192" s="70"/>
      <c r="J192" s="70"/>
      <c r="K192" s="34" t="s">
        <v>66</v>
      </c>
      <c r="L192" s="77">
        <v>192</v>
      </c>
      <c r="M192" s="77"/>
      <c r="N192" s="72"/>
      <c r="O192" s="79" t="s">
        <v>348</v>
      </c>
      <c r="P192" s="81">
        <v>43560.63517361111</v>
      </c>
      <c r="Q192" s="79" t="s">
        <v>429</v>
      </c>
      <c r="R192" s="79"/>
      <c r="S192" s="79"/>
      <c r="T192" s="79" t="s">
        <v>556</v>
      </c>
      <c r="U192" s="79"/>
      <c r="V192" s="83" t="s">
        <v>719</v>
      </c>
      <c r="W192" s="81">
        <v>43560.63517361111</v>
      </c>
      <c r="X192" s="83" t="s">
        <v>832</v>
      </c>
      <c r="Y192" s="79"/>
      <c r="Z192" s="79"/>
      <c r="AA192" s="85" t="s">
        <v>974</v>
      </c>
      <c r="AB192" s="85" t="s">
        <v>1016</v>
      </c>
      <c r="AC192" s="79" t="b">
        <v>0</v>
      </c>
      <c r="AD192" s="79">
        <v>1</v>
      </c>
      <c r="AE192" s="85" t="s">
        <v>1027</v>
      </c>
      <c r="AF192" s="79" t="b">
        <v>0</v>
      </c>
      <c r="AG192" s="79" t="s">
        <v>1034</v>
      </c>
      <c r="AH192" s="79"/>
      <c r="AI192" s="85" t="s">
        <v>1023</v>
      </c>
      <c r="AJ192" s="79" t="b">
        <v>0</v>
      </c>
      <c r="AK192" s="79">
        <v>0</v>
      </c>
      <c r="AL192" s="85" t="s">
        <v>1023</v>
      </c>
      <c r="AM192" s="79" t="s">
        <v>1047</v>
      </c>
      <c r="AN192" s="79" t="b">
        <v>0</v>
      </c>
      <c r="AO192" s="85" t="s">
        <v>1016</v>
      </c>
      <c r="AP192" s="79" t="s">
        <v>176</v>
      </c>
      <c r="AQ192" s="79">
        <v>0</v>
      </c>
      <c r="AR192" s="79">
        <v>0</v>
      </c>
      <c r="AS192" s="79" t="s">
        <v>1063</v>
      </c>
      <c r="AT192" s="79" t="s">
        <v>1067</v>
      </c>
      <c r="AU192" s="79" t="s">
        <v>1068</v>
      </c>
      <c r="AV192" s="79" t="s">
        <v>1070</v>
      </c>
      <c r="AW192" s="79" t="s">
        <v>1075</v>
      </c>
      <c r="AX192" s="79" t="s">
        <v>1080</v>
      </c>
      <c r="AY192" s="79" t="s">
        <v>1084</v>
      </c>
      <c r="AZ192" s="83" t="s">
        <v>1087</v>
      </c>
      <c r="BA192">
        <v>1</v>
      </c>
      <c r="BB192" s="78" t="str">
        <f>REPLACE(INDEX(GroupVertices[Group],MATCH(Edges[[#This Row],[Vertex 1]],GroupVertices[Vertex],0)),1,1,"")</f>
        <v>1</v>
      </c>
      <c r="BC192" s="78" t="str">
        <f>REPLACE(INDEX(GroupVertices[Group],MATCH(Edges[[#This Row],[Vertex 2]],GroupVertices[Vertex],0)),1,1,"")</f>
        <v>2</v>
      </c>
      <c r="BD192" s="48"/>
      <c r="BE192" s="49"/>
      <c r="BF192" s="48"/>
      <c r="BG192" s="49"/>
      <c r="BH192" s="48"/>
      <c r="BI192" s="49"/>
      <c r="BJ192" s="48"/>
      <c r="BK192" s="49"/>
      <c r="BL192" s="48"/>
    </row>
    <row r="193" spans="1:64" ht="15">
      <c r="A193" s="64" t="s">
        <v>284</v>
      </c>
      <c r="B193" s="64" t="s">
        <v>278</v>
      </c>
      <c r="C193" s="65" t="s">
        <v>2936</v>
      </c>
      <c r="D193" s="66">
        <v>3</v>
      </c>
      <c r="E193" s="67" t="s">
        <v>132</v>
      </c>
      <c r="F193" s="68">
        <v>32</v>
      </c>
      <c r="G193" s="65"/>
      <c r="H193" s="69"/>
      <c r="I193" s="70"/>
      <c r="J193" s="70"/>
      <c r="K193" s="34" t="s">
        <v>66</v>
      </c>
      <c r="L193" s="77">
        <v>193</v>
      </c>
      <c r="M193" s="77"/>
      <c r="N193" s="72"/>
      <c r="O193" s="79" t="s">
        <v>348</v>
      </c>
      <c r="P193" s="81">
        <v>43552.699108796296</v>
      </c>
      <c r="Q193" s="79" t="s">
        <v>451</v>
      </c>
      <c r="R193" s="79"/>
      <c r="S193" s="79"/>
      <c r="T193" s="79" t="s">
        <v>614</v>
      </c>
      <c r="U193" s="83" t="s">
        <v>654</v>
      </c>
      <c r="V193" s="83" t="s">
        <v>654</v>
      </c>
      <c r="W193" s="81">
        <v>43552.699108796296</v>
      </c>
      <c r="X193" s="83" t="s">
        <v>855</v>
      </c>
      <c r="Y193" s="79"/>
      <c r="Z193" s="79"/>
      <c r="AA193" s="85" t="s">
        <v>997</v>
      </c>
      <c r="AB193" s="85" t="s">
        <v>1018</v>
      </c>
      <c r="AC193" s="79" t="b">
        <v>0</v>
      </c>
      <c r="AD193" s="79">
        <v>2</v>
      </c>
      <c r="AE193" s="85" t="s">
        <v>1029</v>
      </c>
      <c r="AF193" s="79" t="b">
        <v>0</v>
      </c>
      <c r="AG193" s="79" t="s">
        <v>1034</v>
      </c>
      <c r="AH193" s="79"/>
      <c r="AI193" s="85" t="s">
        <v>1023</v>
      </c>
      <c r="AJ193" s="79" t="b">
        <v>0</v>
      </c>
      <c r="AK193" s="79">
        <v>1</v>
      </c>
      <c r="AL193" s="85" t="s">
        <v>1023</v>
      </c>
      <c r="AM193" s="79" t="s">
        <v>1042</v>
      </c>
      <c r="AN193" s="79" t="b">
        <v>0</v>
      </c>
      <c r="AO193" s="85" t="s">
        <v>1018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1</v>
      </c>
      <c r="BD193" s="48"/>
      <c r="BE193" s="49"/>
      <c r="BF193" s="48"/>
      <c r="BG193" s="49"/>
      <c r="BH193" s="48"/>
      <c r="BI193" s="49"/>
      <c r="BJ193" s="48"/>
      <c r="BK193" s="49"/>
      <c r="BL193" s="48"/>
    </row>
    <row r="194" spans="1:64" ht="15">
      <c r="A194" s="64" t="s">
        <v>284</v>
      </c>
      <c r="B194" s="64" t="s">
        <v>278</v>
      </c>
      <c r="C194" s="65" t="s">
        <v>2936</v>
      </c>
      <c r="D194" s="66">
        <v>3</v>
      </c>
      <c r="E194" s="67" t="s">
        <v>132</v>
      </c>
      <c r="F194" s="68">
        <v>32</v>
      </c>
      <c r="G194" s="65"/>
      <c r="H194" s="69"/>
      <c r="I194" s="70"/>
      <c r="J194" s="70"/>
      <c r="K194" s="34" t="s">
        <v>66</v>
      </c>
      <c r="L194" s="77">
        <v>194</v>
      </c>
      <c r="M194" s="77"/>
      <c r="N194" s="72"/>
      <c r="O194" s="79" t="s">
        <v>347</v>
      </c>
      <c r="P194" s="81">
        <v>43552.74627314815</v>
      </c>
      <c r="Q194" s="79" t="s">
        <v>456</v>
      </c>
      <c r="R194" s="79"/>
      <c r="S194" s="79"/>
      <c r="T194" s="79" t="s">
        <v>585</v>
      </c>
      <c r="U194" s="83" t="s">
        <v>658</v>
      </c>
      <c r="V194" s="83" t="s">
        <v>658</v>
      </c>
      <c r="W194" s="81">
        <v>43552.74627314815</v>
      </c>
      <c r="X194" s="83" t="s">
        <v>860</v>
      </c>
      <c r="Y194" s="79"/>
      <c r="Z194" s="79"/>
      <c r="AA194" s="85" t="s">
        <v>1002</v>
      </c>
      <c r="AB194" s="85" t="s">
        <v>1003</v>
      </c>
      <c r="AC194" s="79" t="b">
        <v>0</v>
      </c>
      <c r="AD194" s="79">
        <v>7</v>
      </c>
      <c r="AE194" s="85" t="s">
        <v>1030</v>
      </c>
      <c r="AF194" s="79" t="b">
        <v>0</v>
      </c>
      <c r="AG194" s="79" t="s">
        <v>1034</v>
      </c>
      <c r="AH194" s="79"/>
      <c r="AI194" s="85" t="s">
        <v>1023</v>
      </c>
      <c r="AJ194" s="79" t="b">
        <v>0</v>
      </c>
      <c r="AK194" s="79">
        <v>0</v>
      </c>
      <c r="AL194" s="85" t="s">
        <v>1023</v>
      </c>
      <c r="AM194" s="79" t="s">
        <v>1042</v>
      </c>
      <c r="AN194" s="79" t="b">
        <v>0</v>
      </c>
      <c r="AO194" s="85" t="s">
        <v>1003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1</v>
      </c>
      <c r="BD194" s="48"/>
      <c r="BE194" s="49"/>
      <c r="BF194" s="48"/>
      <c r="BG194" s="49"/>
      <c r="BH194" s="48"/>
      <c r="BI194" s="49"/>
      <c r="BJ194" s="48"/>
      <c r="BK194" s="49"/>
      <c r="BL194" s="48"/>
    </row>
    <row r="195" spans="1:64" ht="15">
      <c r="A195" s="64" t="s">
        <v>286</v>
      </c>
      <c r="B195" s="64" t="s">
        <v>340</v>
      </c>
      <c r="C195" s="65" t="s">
        <v>2936</v>
      </c>
      <c r="D195" s="66">
        <v>3</v>
      </c>
      <c r="E195" s="67" t="s">
        <v>132</v>
      </c>
      <c r="F195" s="68">
        <v>32</v>
      </c>
      <c r="G195" s="65"/>
      <c r="H195" s="69"/>
      <c r="I195" s="70"/>
      <c r="J195" s="70"/>
      <c r="K195" s="34" t="s">
        <v>65</v>
      </c>
      <c r="L195" s="77">
        <v>195</v>
      </c>
      <c r="M195" s="77"/>
      <c r="N195" s="72"/>
      <c r="O195" s="79" t="s">
        <v>347</v>
      </c>
      <c r="P195" s="81">
        <v>43553.546956018516</v>
      </c>
      <c r="Q195" s="79" t="s">
        <v>452</v>
      </c>
      <c r="R195" s="79"/>
      <c r="S195" s="79"/>
      <c r="T195" s="79" t="s">
        <v>556</v>
      </c>
      <c r="U195" s="79"/>
      <c r="V195" s="83" t="s">
        <v>726</v>
      </c>
      <c r="W195" s="81">
        <v>43553.546956018516</v>
      </c>
      <c r="X195" s="83" t="s">
        <v>856</v>
      </c>
      <c r="Y195" s="79"/>
      <c r="Z195" s="79"/>
      <c r="AA195" s="85" t="s">
        <v>998</v>
      </c>
      <c r="AB195" s="85" t="s">
        <v>1002</v>
      </c>
      <c r="AC195" s="79" t="b">
        <v>0</v>
      </c>
      <c r="AD195" s="79">
        <v>7</v>
      </c>
      <c r="AE195" s="85" t="s">
        <v>1027</v>
      </c>
      <c r="AF195" s="79" t="b">
        <v>0</v>
      </c>
      <c r="AG195" s="79" t="s">
        <v>1034</v>
      </c>
      <c r="AH195" s="79"/>
      <c r="AI195" s="85" t="s">
        <v>1023</v>
      </c>
      <c r="AJ195" s="79" t="b">
        <v>0</v>
      </c>
      <c r="AK195" s="79">
        <v>0</v>
      </c>
      <c r="AL195" s="85" t="s">
        <v>1023</v>
      </c>
      <c r="AM195" s="79" t="s">
        <v>1047</v>
      </c>
      <c r="AN195" s="79" t="b">
        <v>0</v>
      </c>
      <c r="AO195" s="85" t="s">
        <v>1002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284</v>
      </c>
      <c r="B196" s="64" t="s">
        <v>340</v>
      </c>
      <c r="C196" s="65" t="s">
        <v>2936</v>
      </c>
      <c r="D196" s="66">
        <v>3</v>
      </c>
      <c r="E196" s="67" t="s">
        <v>132</v>
      </c>
      <c r="F196" s="68">
        <v>32</v>
      </c>
      <c r="G196" s="65"/>
      <c r="H196" s="69"/>
      <c r="I196" s="70"/>
      <c r="J196" s="70"/>
      <c r="K196" s="34" t="s">
        <v>65</v>
      </c>
      <c r="L196" s="77">
        <v>196</v>
      </c>
      <c r="M196" s="77"/>
      <c r="N196" s="72"/>
      <c r="O196" s="79" t="s">
        <v>347</v>
      </c>
      <c r="P196" s="81">
        <v>43552.74627314815</v>
      </c>
      <c r="Q196" s="79" t="s">
        <v>456</v>
      </c>
      <c r="R196" s="79"/>
      <c r="S196" s="79"/>
      <c r="T196" s="79" t="s">
        <v>585</v>
      </c>
      <c r="U196" s="83" t="s">
        <v>658</v>
      </c>
      <c r="V196" s="83" t="s">
        <v>658</v>
      </c>
      <c r="W196" s="81">
        <v>43552.74627314815</v>
      </c>
      <c r="X196" s="83" t="s">
        <v>860</v>
      </c>
      <c r="Y196" s="79"/>
      <c r="Z196" s="79"/>
      <c r="AA196" s="85" t="s">
        <v>1002</v>
      </c>
      <c r="AB196" s="85" t="s">
        <v>1003</v>
      </c>
      <c r="AC196" s="79" t="b">
        <v>0</v>
      </c>
      <c r="AD196" s="79">
        <v>7</v>
      </c>
      <c r="AE196" s="85" t="s">
        <v>1030</v>
      </c>
      <c r="AF196" s="79" t="b">
        <v>0</v>
      </c>
      <c r="AG196" s="79" t="s">
        <v>1034</v>
      </c>
      <c r="AH196" s="79"/>
      <c r="AI196" s="85" t="s">
        <v>1023</v>
      </c>
      <c r="AJ196" s="79" t="b">
        <v>0</v>
      </c>
      <c r="AK196" s="79">
        <v>0</v>
      </c>
      <c r="AL196" s="85" t="s">
        <v>1023</v>
      </c>
      <c r="AM196" s="79" t="s">
        <v>1042</v>
      </c>
      <c r="AN196" s="79" t="b">
        <v>0</v>
      </c>
      <c r="AO196" s="85" t="s">
        <v>1003</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286</v>
      </c>
      <c r="B197" s="64" t="s">
        <v>336</v>
      </c>
      <c r="C197" s="65" t="s">
        <v>2936</v>
      </c>
      <c r="D197" s="66">
        <v>3</v>
      </c>
      <c r="E197" s="67" t="s">
        <v>132</v>
      </c>
      <c r="F197" s="68">
        <v>32</v>
      </c>
      <c r="G197" s="65"/>
      <c r="H197" s="69"/>
      <c r="I197" s="70"/>
      <c r="J197" s="70"/>
      <c r="K197" s="34" t="s">
        <v>65</v>
      </c>
      <c r="L197" s="77">
        <v>197</v>
      </c>
      <c r="M197" s="77"/>
      <c r="N197" s="72"/>
      <c r="O197" s="79" t="s">
        <v>347</v>
      </c>
      <c r="P197" s="81">
        <v>43553.546956018516</v>
      </c>
      <c r="Q197" s="79" t="s">
        <v>452</v>
      </c>
      <c r="R197" s="79"/>
      <c r="S197" s="79"/>
      <c r="T197" s="79" t="s">
        <v>556</v>
      </c>
      <c r="U197" s="79"/>
      <c r="V197" s="83" t="s">
        <v>726</v>
      </c>
      <c r="W197" s="81">
        <v>43553.546956018516</v>
      </c>
      <c r="X197" s="83" t="s">
        <v>856</v>
      </c>
      <c r="Y197" s="79"/>
      <c r="Z197" s="79"/>
      <c r="AA197" s="85" t="s">
        <v>998</v>
      </c>
      <c r="AB197" s="85" t="s">
        <v>1002</v>
      </c>
      <c r="AC197" s="79" t="b">
        <v>0</v>
      </c>
      <c r="AD197" s="79">
        <v>7</v>
      </c>
      <c r="AE197" s="85" t="s">
        <v>1027</v>
      </c>
      <c r="AF197" s="79" t="b">
        <v>0</v>
      </c>
      <c r="AG197" s="79" t="s">
        <v>1034</v>
      </c>
      <c r="AH197" s="79"/>
      <c r="AI197" s="85" t="s">
        <v>1023</v>
      </c>
      <c r="AJ197" s="79" t="b">
        <v>0</v>
      </c>
      <c r="AK197" s="79">
        <v>0</v>
      </c>
      <c r="AL197" s="85" t="s">
        <v>1023</v>
      </c>
      <c r="AM197" s="79" t="s">
        <v>1047</v>
      </c>
      <c r="AN197" s="79" t="b">
        <v>0</v>
      </c>
      <c r="AO197" s="85" t="s">
        <v>1002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286</v>
      </c>
      <c r="B198" s="64" t="s">
        <v>341</v>
      </c>
      <c r="C198" s="65" t="s">
        <v>2936</v>
      </c>
      <c r="D198" s="66">
        <v>3</v>
      </c>
      <c r="E198" s="67" t="s">
        <v>132</v>
      </c>
      <c r="F198" s="68">
        <v>32</v>
      </c>
      <c r="G198" s="65"/>
      <c r="H198" s="69"/>
      <c r="I198" s="70"/>
      <c r="J198" s="70"/>
      <c r="K198" s="34" t="s">
        <v>65</v>
      </c>
      <c r="L198" s="77">
        <v>198</v>
      </c>
      <c r="M198" s="77"/>
      <c r="N198" s="72"/>
      <c r="O198" s="79" t="s">
        <v>347</v>
      </c>
      <c r="P198" s="81">
        <v>43553.546956018516</v>
      </c>
      <c r="Q198" s="79" t="s">
        <v>452</v>
      </c>
      <c r="R198" s="79"/>
      <c r="S198" s="79"/>
      <c r="T198" s="79" t="s">
        <v>556</v>
      </c>
      <c r="U198" s="79"/>
      <c r="V198" s="83" t="s">
        <v>726</v>
      </c>
      <c r="W198" s="81">
        <v>43553.546956018516</v>
      </c>
      <c r="X198" s="83" t="s">
        <v>856</v>
      </c>
      <c r="Y198" s="79"/>
      <c r="Z198" s="79"/>
      <c r="AA198" s="85" t="s">
        <v>998</v>
      </c>
      <c r="AB198" s="85" t="s">
        <v>1002</v>
      </c>
      <c r="AC198" s="79" t="b">
        <v>0</v>
      </c>
      <c r="AD198" s="79">
        <v>7</v>
      </c>
      <c r="AE198" s="85" t="s">
        <v>1027</v>
      </c>
      <c r="AF198" s="79" t="b">
        <v>0</v>
      </c>
      <c r="AG198" s="79" t="s">
        <v>1034</v>
      </c>
      <c r="AH198" s="79"/>
      <c r="AI198" s="85" t="s">
        <v>1023</v>
      </c>
      <c r="AJ198" s="79" t="b">
        <v>0</v>
      </c>
      <c r="AK198" s="79">
        <v>0</v>
      </c>
      <c r="AL198" s="85" t="s">
        <v>1023</v>
      </c>
      <c r="AM198" s="79" t="s">
        <v>1047</v>
      </c>
      <c r="AN198" s="79" t="b">
        <v>0</v>
      </c>
      <c r="AO198" s="85" t="s">
        <v>1002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286</v>
      </c>
      <c r="B199" s="64" t="s">
        <v>342</v>
      </c>
      <c r="C199" s="65" t="s">
        <v>2936</v>
      </c>
      <c r="D199" s="66">
        <v>3</v>
      </c>
      <c r="E199" s="67" t="s">
        <v>132</v>
      </c>
      <c r="F199" s="68">
        <v>32</v>
      </c>
      <c r="G199" s="65"/>
      <c r="H199" s="69"/>
      <c r="I199" s="70"/>
      <c r="J199" s="70"/>
      <c r="K199" s="34" t="s">
        <v>65</v>
      </c>
      <c r="L199" s="77">
        <v>199</v>
      </c>
      <c r="M199" s="77"/>
      <c r="N199" s="72"/>
      <c r="O199" s="79" t="s">
        <v>347</v>
      </c>
      <c r="P199" s="81">
        <v>43553.546956018516</v>
      </c>
      <c r="Q199" s="79" t="s">
        <v>452</v>
      </c>
      <c r="R199" s="79"/>
      <c r="S199" s="79"/>
      <c r="T199" s="79" t="s">
        <v>556</v>
      </c>
      <c r="U199" s="79"/>
      <c r="V199" s="83" t="s">
        <v>726</v>
      </c>
      <c r="W199" s="81">
        <v>43553.546956018516</v>
      </c>
      <c r="X199" s="83" t="s">
        <v>856</v>
      </c>
      <c r="Y199" s="79"/>
      <c r="Z199" s="79"/>
      <c r="AA199" s="85" t="s">
        <v>998</v>
      </c>
      <c r="AB199" s="85" t="s">
        <v>1002</v>
      </c>
      <c r="AC199" s="79" t="b">
        <v>0</v>
      </c>
      <c r="AD199" s="79">
        <v>7</v>
      </c>
      <c r="AE199" s="85" t="s">
        <v>1027</v>
      </c>
      <c r="AF199" s="79" t="b">
        <v>0</v>
      </c>
      <c r="AG199" s="79" t="s">
        <v>1034</v>
      </c>
      <c r="AH199" s="79"/>
      <c r="AI199" s="85" t="s">
        <v>1023</v>
      </c>
      <c r="AJ199" s="79" t="b">
        <v>0</v>
      </c>
      <c r="AK199" s="79">
        <v>0</v>
      </c>
      <c r="AL199" s="85" t="s">
        <v>1023</v>
      </c>
      <c r="AM199" s="79" t="s">
        <v>1047</v>
      </c>
      <c r="AN199" s="79" t="b">
        <v>0</v>
      </c>
      <c r="AO199" s="85" t="s">
        <v>1002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2</v>
      </c>
      <c r="BE199" s="49">
        <v>9.090909090909092</v>
      </c>
      <c r="BF199" s="48">
        <v>0</v>
      </c>
      <c r="BG199" s="49">
        <v>0</v>
      </c>
      <c r="BH199" s="48">
        <v>0</v>
      </c>
      <c r="BI199" s="49">
        <v>0</v>
      </c>
      <c r="BJ199" s="48">
        <v>20</v>
      </c>
      <c r="BK199" s="49">
        <v>90.9090909090909</v>
      </c>
      <c r="BL199" s="48">
        <v>22</v>
      </c>
    </row>
    <row r="200" spans="1:64" ht="15">
      <c r="A200" s="64" t="s">
        <v>286</v>
      </c>
      <c r="B200" s="64" t="s">
        <v>338</v>
      </c>
      <c r="C200" s="65" t="s">
        <v>2936</v>
      </c>
      <c r="D200" s="66">
        <v>3</v>
      </c>
      <c r="E200" s="67" t="s">
        <v>132</v>
      </c>
      <c r="F200" s="68">
        <v>32</v>
      </c>
      <c r="G200" s="65"/>
      <c r="H200" s="69"/>
      <c r="I200" s="70"/>
      <c r="J200" s="70"/>
      <c r="K200" s="34" t="s">
        <v>65</v>
      </c>
      <c r="L200" s="77">
        <v>200</v>
      </c>
      <c r="M200" s="77"/>
      <c r="N200" s="72"/>
      <c r="O200" s="79" t="s">
        <v>347</v>
      </c>
      <c r="P200" s="81">
        <v>43553.546956018516</v>
      </c>
      <c r="Q200" s="79" t="s">
        <v>452</v>
      </c>
      <c r="R200" s="79"/>
      <c r="S200" s="79"/>
      <c r="T200" s="79" t="s">
        <v>556</v>
      </c>
      <c r="U200" s="79"/>
      <c r="V200" s="83" t="s">
        <v>726</v>
      </c>
      <c r="W200" s="81">
        <v>43553.546956018516</v>
      </c>
      <c r="X200" s="83" t="s">
        <v>856</v>
      </c>
      <c r="Y200" s="79"/>
      <c r="Z200" s="79"/>
      <c r="AA200" s="85" t="s">
        <v>998</v>
      </c>
      <c r="AB200" s="85" t="s">
        <v>1002</v>
      </c>
      <c r="AC200" s="79" t="b">
        <v>0</v>
      </c>
      <c r="AD200" s="79">
        <v>7</v>
      </c>
      <c r="AE200" s="85" t="s">
        <v>1027</v>
      </c>
      <c r="AF200" s="79" t="b">
        <v>0</v>
      </c>
      <c r="AG200" s="79" t="s">
        <v>1034</v>
      </c>
      <c r="AH200" s="79"/>
      <c r="AI200" s="85" t="s">
        <v>1023</v>
      </c>
      <c r="AJ200" s="79" t="b">
        <v>0</v>
      </c>
      <c r="AK200" s="79">
        <v>0</v>
      </c>
      <c r="AL200" s="85" t="s">
        <v>1023</v>
      </c>
      <c r="AM200" s="79" t="s">
        <v>1047</v>
      </c>
      <c r="AN200" s="79" t="b">
        <v>0</v>
      </c>
      <c r="AO200" s="85" t="s">
        <v>1002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286</v>
      </c>
      <c r="B201" s="64" t="s">
        <v>303</v>
      </c>
      <c r="C201" s="65" t="s">
        <v>2936</v>
      </c>
      <c r="D201" s="66">
        <v>3</v>
      </c>
      <c r="E201" s="67" t="s">
        <v>132</v>
      </c>
      <c r="F201" s="68">
        <v>32</v>
      </c>
      <c r="G201" s="65"/>
      <c r="H201" s="69"/>
      <c r="I201" s="70"/>
      <c r="J201" s="70"/>
      <c r="K201" s="34" t="s">
        <v>65</v>
      </c>
      <c r="L201" s="77">
        <v>201</v>
      </c>
      <c r="M201" s="77"/>
      <c r="N201" s="72"/>
      <c r="O201" s="79" t="s">
        <v>347</v>
      </c>
      <c r="P201" s="81">
        <v>43553.546956018516</v>
      </c>
      <c r="Q201" s="79" t="s">
        <v>452</v>
      </c>
      <c r="R201" s="79"/>
      <c r="S201" s="79"/>
      <c r="T201" s="79" t="s">
        <v>556</v>
      </c>
      <c r="U201" s="79"/>
      <c r="V201" s="83" t="s">
        <v>726</v>
      </c>
      <c r="W201" s="81">
        <v>43553.546956018516</v>
      </c>
      <c r="X201" s="83" t="s">
        <v>856</v>
      </c>
      <c r="Y201" s="79"/>
      <c r="Z201" s="79"/>
      <c r="AA201" s="85" t="s">
        <v>998</v>
      </c>
      <c r="AB201" s="85" t="s">
        <v>1002</v>
      </c>
      <c r="AC201" s="79" t="b">
        <v>0</v>
      </c>
      <c r="AD201" s="79">
        <v>7</v>
      </c>
      <c r="AE201" s="85" t="s">
        <v>1027</v>
      </c>
      <c r="AF201" s="79" t="b">
        <v>0</v>
      </c>
      <c r="AG201" s="79" t="s">
        <v>1034</v>
      </c>
      <c r="AH201" s="79"/>
      <c r="AI201" s="85" t="s">
        <v>1023</v>
      </c>
      <c r="AJ201" s="79" t="b">
        <v>0</v>
      </c>
      <c r="AK201" s="79">
        <v>0</v>
      </c>
      <c r="AL201" s="85" t="s">
        <v>1023</v>
      </c>
      <c r="AM201" s="79" t="s">
        <v>1047</v>
      </c>
      <c r="AN201" s="79" t="b">
        <v>0</v>
      </c>
      <c r="AO201" s="85" t="s">
        <v>1002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286</v>
      </c>
      <c r="B202" s="64" t="s">
        <v>337</v>
      </c>
      <c r="C202" s="65" t="s">
        <v>2936</v>
      </c>
      <c r="D202" s="66">
        <v>3</v>
      </c>
      <c r="E202" s="67" t="s">
        <v>132</v>
      </c>
      <c r="F202" s="68">
        <v>32</v>
      </c>
      <c r="G202" s="65"/>
      <c r="H202" s="69"/>
      <c r="I202" s="70"/>
      <c r="J202" s="70"/>
      <c r="K202" s="34" t="s">
        <v>65</v>
      </c>
      <c r="L202" s="77">
        <v>202</v>
      </c>
      <c r="M202" s="77"/>
      <c r="N202" s="72"/>
      <c r="O202" s="79" t="s">
        <v>347</v>
      </c>
      <c r="P202" s="81">
        <v>43553.546956018516</v>
      </c>
      <c r="Q202" s="79" t="s">
        <v>452</v>
      </c>
      <c r="R202" s="79"/>
      <c r="S202" s="79"/>
      <c r="T202" s="79" t="s">
        <v>556</v>
      </c>
      <c r="U202" s="79"/>
      <c r="V202" s="83" t="s">
        <v>726</v>
      </c>
      <c r="W202" s="81">
        <v>43553.546956018516</v>
      </c>
      <c r="X202" s="83" t="s">
        <v>856</v>
      </c>
      <c r="Y202" s="79"/>
      <c r="Z202" s="79"/>
      <c r="AA202" s="85" t="s">
        <v>998</v>
      </c>
      <c r="AB202" s="85" t="s">
        <v>1002</v>
      </c>
      <c r="AC202" s="79" t="b">
        <v>0</v>
      </c>
      <c r="AD202" s="79">
        <v>7</v>
      </c>
      <c r="AE202" s="85" t="s">
        <v>1027</v>
      </c>
      <c r="AF202" s="79" t="b">
        <v>0</v>
      </c>
      <c r="AG202" s="79" t="s">
        <v>1034</v>
      </c>
      <c r="AH202" s="79"/>
      <c r="AI202" s="85" t="s">
        <v>1023</v>
      </c>
      <c r="AJ202" s="79" t="b">
        <v>0</v>
      </c>
      <c r="AK202" s="79">
        <v>0</v>
      </c>
      <c r="AL202" s="85" t="s">
        <v>1023</v>
      </c>
      <c r="AM202" s="79" t="s">
        <v>1047</v>
      </c>
      <c r="AN202" s="79" t="b">
        <v>0</v>
      </c>
      <c r="AO202" s="85" t="s">
        <v>1002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286</v>
      </c>
      <c r="B203" s="64" t="s">
        <v>287</v>
      </c>
      <c r="C203" s="65" t="s">
        <v>2936</v>
      </c>
      <c r="D203" s="66">
        <v>3</v>
      </c>
      <c r="E203" s="67" t="s">
        <v>132</v>
      </c>
      <c r="F203" s="68">
        <v>32</v>
      </c>
      <c r="G203" s="65"/>
      <c r="H203" s="69"/>
      <c r="I203" s="70"/>
      <c r="J203" s="70"/>
      <c r="K203" s="34" t="s">
        <v>65</v>
      </c>
      <c r="L203" s="77">
        <v>203</v>
      </c>
      <c r="M203" s="77"/>
      <c r="N203" s="72"/>
      <c r="O203" s="79" t="s">
        <v>347</v>
      </c>
      <c r="P203" s="81">
        <v>43553.546956018516</v>
      </c>
      <c r="Q203" s="79" t="s">
        <v>452</v>
      </c>
      <c r="R203" s="79"/>
      <c r="S203" s="79"/>
      <c r="T203" s="79" t="s">
        <v>556</v>
      </c>
      <c r="U203" s="79"/>
      <c r="V203" s="83" t="s">
        <v>726</v>
      </c>
      <c r="W203" s="81">
        <v>43553.546956018516</v>
      </c>
      <c r="X203" s="83" t="s">
        <v>856</v>
      </c>
      <c r="Y203" s="79"/>
      <c r="Z203" s="79"/>
      <c r="AA203" s="85" t="s">
        <v>998</v>
      </c>
      <c r="AB203" s="85" t="s">
        <v>1002</v>
      </c>
      <c r="AC203" s="79" t="b">
        <v>0</v>
      </c>
      <c r="AD203" s="79">
        <v>7</v>
      </c>
      <c r="AE203" s="85" t="s">
        <v>1027</v>
      </c>
      <c r="AF203" s="79" t="b">
        <v>0</v>
      </c>
      <c r="AG203" s="79" t="s">
        <v>1034</v>
      </c>
      <c r="AH203" s="79"/>
      <c r="AI203" s="85" t="s">
        <v>1023</v>
      </c>
      <c r="AJ203" s="79" t="b">
        <v>0</v>
      </c>
      <c r="AK203" s="79">
        <v>0</v>
      </c>
      <c r="AL203" s="85" t="s">
        <v>1023</v>
      </c>
      <c r="AM203" s="79" t="s">
        <v>1047</v>
      </c>
      <c r="AN203" s="79" t="b">
        <v>0</v>
      </c>
      <c r="AO203" s="85" t="s">
        <v>1002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4</v>
      </c>
      <c r="BD203" s="48"/>
      <c r="BE203" s="49"/>
      <c r="BF203" s="48"/>
      <c r="BG203" s="49"/>
      <c r="BH203" s="48"/>
      <c r="BI203" s="49"/>
      <c r="BJ203" s="48"/>
      <c r="BK203" s="49"/>
      <c r="BL203" s="48"/>
    </row>
    <row r="204" spans="1:64" ht="15">
      <c r="A204" s="64" t="s">
        <v>286</v>
      </c>
      <c r="B204" s="64" t="s">
        <v>284</v>
      </c>
      <c r="C204" s="65" t="s">
        <v>2936</v>
      </c>
      <c r="D204" s="66">
        <v>3</v>
      </c>
      <c r="E204" s="67" t="s">
        <v>132</v>
      </c>
      <c r="F204" s="68">
        <v>32</v>
      </c>
      <c r="G204" s="65"/>
      <c r="H204" s="69"/>
      <c r="I204" s="70"/>
      <c r="J204" s="70"/>
      <c r="K204" s="34" t="s">
        <v>66</v>
      </c>
      <c r="L204" s="77">
        <v>204</v>
      </c>
      <c r="M204" s="77"/>
      <c r="N204" s="72"/>
      <c r="O204" s="79" t="s">
        <v>348</v>
      </c>
      <c r="P204" s="81">
        <v>43553.546956018516</v>
      </c>
      <c r="Q204" s="79" t="s">
        <v>452</v>
      </c>
      <c r="R204" s="79"/>
      <c r="S204" s="79"/>
      <c r="T204" s="79" t="s">
        <v>556</v>
      </c>
      <c r="U204" s="79"/>
      <c r="V204" s="83" t="s">
        <v>726</v>
      </c>
      <c r="W204" s="81">
        <v>43553.546956018516</v>
      </c>
      <c r="X204" s="83" t="s">
        <v>856</v>
      </c>
      <c r="Y204" s="79"/>
      <c r="Z204" s="79"/>
      <c r="AA204" s="85" t="s">
        <v>998</v>
      </c>
      <c r="AB204" s="85" t="s">
        <v>1002</v>
      </c>
      <c r="AC204" s="79" t="b">
        <v>0</v>
      </c>
      <c r="AD204" s="79">
        <v>7</v>
      </c>
      <c r="AE204" s="85" t="s">
        <v>1027</v>
      </c>
      <c r="AF204" s="79" t="b">
        <v>0</v>
      </c>
      <c r="AG204" s="79" t="s">
        <v>1034</v>
      </c>
      <c r="AH204" s="79"/>
      <c r="AI204" s="85" t="s">
        <v>1023</v>
      </c>
      <c r="AJ204" s="79" t="b">
        <v>0</v>
      </c>
      <c r="AK204" s="79">
        <v>0</v>
      </c>
      <c r="AL204" s="85" t="s">
        <v>1023</v>
      </c>
      <c r="AM204" s="79" t="s">
        <v>1047</v>
      </c>
      <c r="AN204" s="79" t="b">
        <v>0</v>
      </c>
      <c r="AO204" s="85" t="s">
        <v>1002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284</v>
      </c>
      <c r="B205" s="64" t="s">
        <v>286</v>
      </c>
      <c r="C205" s="65" t="s">
        <v>2936</v>
      </c>
      <c r="D205" s="66">
        <v>3</v>
      </c>
      <c r="E205" s="67" t="s">
        <v>132</v>
      </c>
      <c r="F205" s="68">
        <v>32</v>
      </c>
      <c r="G205" s="65"/>
      <c r="H205" s="69"/>
      <c r="I205" s="70"/>
      <c r="J205" s="70"/>
      <c r="K205" s="34" t="s">
        <v>66</v>
      </c>
      <c r="L205" s="77">
        <v>205</v>
      </c>
      <c r="M205" s="77"/>
      <c r="N205" s="72"/>
      <c r="O205" s="79" t="s">
        <v>347</v>
      </c>
      <c r="P205" s="81">
        <v>43552.74627314815</v>
      </c>
      <c r="Q205" s="79" t="s">
        <v>456</v>
      </c>
      <c r="R205" s="79"/>
      <c r="S205" s="79"/>
      <c r="T205" s="79" t="s">
        <v>585</v>
      </c>
      <c r="U205" s="83" t="s">
        <v>658</v>
      </c>
      <c r="V205" s="83" t="s">
        <v>658</v>
      </c>
      <c r="W205" s="81">
        <v>43552.74627314815</v>
      </c>
      <c r="X205" s="83" t="s">
        <v>860</v>
      </c>
      <c r="Y205" s="79"/>
      <c r="Z205" s="79"/>
      <c r="AA205" s="85" t="s">
        <v>1002</v>
      </c>
      <c r="AB205" s="85" t="s">
        <v>1003</v>
      </c>
      <c r="AC205" s="79" t="b">
        <v>0</v>
      </c>
      <c r="AD205" s="79">
        <v>7</v>
      </c>
      <c r="AE205" s="85" t="s">
        <v>1030</v>
      </c>
      <c r="AF205" s="79" t="b">
        <v>0</v>
      </c>
      <c r="AG205" s="79" t="s">
        <v>1034</v>
      </c>
      <c r="AH205" s="79"/>
      <c r="AI205" s="85" t="s">
        <v>1023</v>
      </c>
      <c r="AJ205" s="79" t="b">
        <v>0</v>
      </c>
      <c r="AK205" s="79">
        <v>0</v>
      </c>
      <c r="AL205" s="85" t="s">
        <v>1023</v>
      </c>
      <c r="AM205" s="79" t="s">
        <v>1042</v>
      </c>
      <c r="AN205" s="79" t="b">
        <v>0</v>
      </c>
      <c r="AO205" s="85" t="s">
        <v>1003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284</v>
      </c>
      <c r="B206" s="64" t="s">
        <v>336</v>
      </c>
      <c r="C206" s="65" t="s">
        <v>2937</v>
      </c>
      <c r="D206" s="66">
        <v>6.5</v>
      </c>
      <c r="E206" s="67" t="s">
        <v>136</v>
      </c>
      <c r="F206" s="68">
        <v>28.75</v>
      </c>
      <c r="G206" s="65"/>
      <c r="H206" s="69"/>
      <c r="I206" s="70"/>
      <c r="J206" s="70"/>
      <c r="K206" s="34" t="s">
        <v>65</v>
      </c>
      <c r="L206" s="77">
        <v>206</v>
      </c>
      <c r="M206" s="77"/>
      <c r="N206" s="72"/>
      <c r="O206" s="79" t="s">
        <v>347</v>
      </c>
      <c r="P206" s="81">
        <v>43552.699108796296</v>
      </c>
      <c r="Q206" s="79" t="s">
        <v>451</v>
      </c>
      <c r="R206" s="79"/>
      <c r="S206" s="79"/>
      <c r="T206" s="79" t="s">
        <v>614</v>
      </c>
      <c r="U206" s="83" t="s">
        <v>654</v>
      </c>
      <c r="V206" s="83" t="s">
        <v>654</v>
      </c>
      <c r="W206" s="81">
        <v>43552.699108796296</v>
      </c>
      <c r="X206" s="83" t="s">
        <v>855</v>
      </c>
      <c r="Y206" s="79"/>
      <c r="Z206" s="79"/>
      <c r="AA206" s="85" t="s">
        <v>997</v>
      </c>
      <c r="AB206" s="85" t="s">
        <v>1018</v>
      </c>
      <c r="AC206" s="79" t="b">
        <v>0</v>
      </c>
      <c r="AD206" s="79">
        <v>2</v>
      </c>
      <c r="AE206" s="85" t="s">
        <v>1029</v>
      </c>
      <c r="AF206" s="79" t="b">
        <v>0</v>
      </c>
      <c r="AG206" s="79" t="s">
        <v>1034</v>
      </c>
      <c r="AH206" s="79"/>
      <c r="AI206" s="85" t="s">
        <v>1023</v>
      </c>
      <c r="AJ206" s="79" t="b">
        <v>0</v>
      </c>
      <c r="AK206" s="79">
        <v>1</v>
      </c>
      <c r="AL206" s="85" t="s">
        <v>1023</v>
      </c>
      <c r="AM206" s="79" t="s">
        <v>1042</v>
      </c>
      <c r="AN206" s="79" t="b">
        <v>0</v>
      </c>
      <c r="AO206" s="85" t="s">
        <v>1018</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28</v>
      </c>
      <c r="BK206" s="49">
        <v>100</v>
      </c>
      <c r="BL206" s="48">
        <v>28</v>
      </c>
    </row>
    <row r="207" spans="1:64" ht="15">
      <c r="A207" s="64" t="s">
        <v>284</v>
      </c>
      <c r="B207" s="64" t="s">
        <v>336</v>
      </c>
      <c r="C207" s="65" t="s">
        <v>2937</v>
      </c>
      <c r="D207" s="66">
        <v>6.5</v>
      </c>
      <c r="E207" s="67" t="s">
        <v>136</v>
      </c>
      <c r="F207" s="68">
        <v>28.75</v>
      </c>
      <c r="G207" s="65"/>
      <c r="H207" s="69"/>
      <c r="I207" s="70"/>
      <c r="J207" s="70"/>
      <c r="K207" s="34" t="s">
        <v>65</v>
      </c>
      <c r="L207" s="77">
        <v>207</v>
      </c>
      <c r="M207" s="77"/>
      <c r="N207" s="72"/>
      <c r="O207" s="79" t="s">
        <v>347</v>
      </c>
      <c r="P207" s="81">
        <v>43552.74627314815</v>
      </c>
      <c r="Q207" s="79" t="s">
        <v>456</v>
      </c>
      <c r="R207" s="79"/>
      <c r="S207" s="79"/>
      <c r="T207" s="79" t="s">
        <v>585</v>
      </c>
      <c r="U207" s="83" t="s">
        <v>658</v>
      </c>
      <c r="V207" s="83" t="s">
        <v>658</v>
      </c>
      <c r="W207" s="81">
        <v>43552.74627314815</v>
      </c>
      <c r="X207" s="83" t="s">
        <v>860</v>
      </c>
      <c r="Y207" s="79"/>
      <c r="Z207" s="79"/>
      <c r="AA207" s="85" t="s">
        <v>1002</v>
      </c>
      <c r="AB207" s="85" t="s">
        <v>1003</v>
      </c>
      <c r="AC207" s="79" t="b">
        <v>0</v>
      </c>
      <c r="AD207" s="79">
        <v>7</v>
      </c>
      <c r="AE207" s="85" t="s">
        <v>1030</v>
      </c>
      <c r="AF207" s="79" t="b">
        <v>0</v>
      </c>
      <c r="AG207" s="79" t="s">
        <v>1034</v>
      </c>
      <c r="AH207" s="79"/>
      <c r="AI207" s="85" t="s">
        <v>1023</v>
      </c>
      <c r="AJ207" s="79" t="b">
        <v>0</v>
      </c>
      <c r="AK207" s="79">
        <v>0</v>
      </c>
      <c r="AL207" s="85" t="s">
        <v>1023</v>
      </c>
      <c r="AM207" s="79" t="s">
        <v>1042</v>
      </c>
      <c r="AN207" s="79" t="b">
        <v>0</v>
      </c>
      <c r="AO207" s="85" t="s">
        <v>1003</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284</v>
      </c>
      <c r="B208" s="64" t="s">
        <v>341</v>
      </c>
      <c r="C208" s="65" t="s">
        <v>2936</v>
      </c>
      <c r="D208" s="66">
        <v>3</v>
      </c>
      <c r="E208" s="67" t="s">
        <v>132</v>
      </c>
      <c r="F208" s="68">
        <v>32</v>
      </c>
      <c r="G208" s="65"/>
      <c r="H208" s="69"/>
      <c r="I208" s="70"/>
      <c r="J208" s="70"/>
      <c r="K208" s="34" t="s">
        <v>65</v>
      </c>
      <c r="L208" s="77">
        <v>208</v>
      </c>
      <c r="M208" s="77"/>
      <c r="N208" s="72"/>
      <c r="O208" s="79" t="s">
        <v>347</v>
      </c>
      <c r="P208" s="81">
        <v>43552.74627314815</v>
      </c>
      <c r="Q208" s="79" t="s">
        <v>456</v>
      </c>
      <c r="R208" s="79"/>
      <c r="S208" s="79"/>
      <c r="T208" s="79" t="s">
        <v>585</v>
      </c>
      <c r="U208" s="83" t="s">
        <v>658</v>
      </c>
      <c r="V208" s="83" t="s">
        <v>658</v>
      </c>
      <c r="W208" s="81">
        <v>43552.74627314815</v>
      </c>
      <c r="X208" s="83" t="s">
        <v>860</v>
      </c>
      <c r="Y208" s="79"/>
      <c r="Z208" s="79"/>
      <c r="AA208" s="85" t="s">
        <v>1002</v>
      </c>
      <c r="AB208" s="85" t="s">
        <v>1003</v>
      </c>
      <c r="AC208" s="79" t="b">
        <v>0</v>
      </c>
      <c r="AD208" s="79">
        <v>7</v>
      </c>
      <c r="AE208" s="85" t="s">
        <v>1030</v>
      </c>
      <c r="AF208" s="79" t="b">
        <v>0</v>
      </c>
      <c r="AG208" s="79" t="s">
        <v>1034</v>
      </c>
      <c r="AH208" s="79"/>
      <c r="AI208" s="85" t="s">
        <v>1023</v>
      </c>
      <c r="AJ208" s="79" t="b">
        <v>0</v>
      </c>
      <c r="AK208" s="79">
        <v>0</v>
      </c>
      <c r="AL208" s="85" t="s">
        <v>1023</v>
      </c>
      <c r="AM208" s="79" t="s">
        <v>1042</v>
      </c>
      <c r="AN208" s="79" t="b">
        <v>0</v>
      </c>
      <c r="AO208" s="85" t="s">
        <v>1003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284</v>
      </c>
      <c r="B209" s="64" t="s">
        <v>342</v>
      </c>
      <c r="C209" s="65" t="s">
        <v>2936</v>
      </c>
      <c r="D209" s="66">
        <v>3</v>
      </c>
      <c r="E209" s="67" t="s">
        <v>132</v>
      </c>
      <c r="F209" s="68">
        <v>32</v>
      </c>
      <c r="G209" s="65"/>
      <c r="H209" s="69"/>
      <c r="I209" s="70"/>
      <c r="J209" s="70"/>
      <c r="K209" s="34" t="s">
        <v>65</v>
      </c>
      <c r="L209" s="77">
        <v>209</v>
      </c>
      <c r="M209" s="77"/>
      <c r="N209" s="72"/>
      <c r="O209" s="79" t="s">
        <v>347</v>
      </c>
      <c r="P209" s="81">
        <v>43552.74627314815</v>
      </c>
      <c r="Q209" s="79" t="s">
        <v>456</v>
      </c>
      <c r="R209" s="79"/>
      <c r="S209" s="79"/>
      <c r="T209" s="79" t="s">
        <v>585</v>
      </c>
      <c r="U209" s="83" t="s">
        <v>658</v>
      </c>
      <c r="V209" s="83" t="s">
        <v>658</v>
      </c>
      <c r="W209" s="81">
        <v>43552.74627314815</v>
      </c>
      <c r="X209" s="83" t="s">
        <v>860</v>
      </c>
      <c r="Y209" s="79"/>
      <c r="Z209" s="79"/>
      <c r="AA209" s="85" t="s">
        <v>1002</v>
      </c>
      <c r="AB209" s="85" t="s">
        <v>1003</v>
      </c>
      <c r="AC209" s="79" t="b">
        <v>0</v>
      </c>
      <c r="AD209" s="79">
        <v>7</v>
      </c>
      <c r="AE209" s="85" t="s">
        <v>1030</v>
      </c>
      <c r="AF209" s="79" t="b">
        <v>0</v>
      </c>
      <c r="AG209" s="79" t="s">
        <v>1034</v>
      </c>
      <c r="AH209" s="79"/>
      <c r="AI209" s="85" t="s">
        <v>1023</v>
      </c>
      <c r="AJ209" s="79" t="b">
        <v>0</v>
      </c>
      <c r="AK209" s="79">
        <v>0</v>
      </c>
      <c r="AL209" s="85" t="s">
        <v>1023</v>
      </c>
      <c r="AM209" s="79" t="s">
        <v>1042</v>
      </c>
      <c r="AN209" s="79" t="b">
        <v>0</v>
      </c>
      <c r="AO209" s="85" t="s">
        <v>1003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2</v>
      </c>
      <c r="BE209" s="49">
        <v>6.0606060606060606</v>
      </c>
      <c r="BF209" s="48">
        <v>0</v>
      </c>
      <c r="BG209" s="49">
        <v>0</v>
      </c>
      <c r="BH209" s="48">
        <v>0</v>
      </c>
      <c r="BI209" s="49">
        <v>0</v>
      </c>
      <c r="BJ209" s="48">
        <v>31</v>
      </c>
      <c r="BK209" s="49">
        <v>93.93939393939394</v>
      </c>
      <c r="BL209" s="48">
        <v>33</v>
      </c>
    </row>
    <row r="210" spans="1:64" ht="15">
      <c r="A210" s="64" t="s">
        <v>284</v>
      </c>
      <c r="B210" s="64" t="s">
        <v>338</v>
      </c>
      <c r="C210" s="65" t="s">
        <v>2936</v>
      </c>
      <c r="D210" s="66">
        <v>3</v>
      </c>
      <c r="E210" s="67" t="s">
        <v>132</v>
      </c>
      <c r="F210" s="68">
        <v>32</v>
      </c>
      <c r="G210" s="65"/>
      <c r="H210" s="69"/>
      <c r="I210" s="70"/>
      <c r="J210" s="70"/>
      <c r="K210" s="34" t="s">
        <v>65</v>
      </c>
      <c r="L210" s="77">
        <v>210</v>
      </c>
      <c r="M210" s="77"/>
      <c r="N210" s="72"/>
      <c r="O210" s="79" t="s">
        <v>347</v>
      </c>
      <c r="P210" s="81">
        <v>43552.74627314815</v>
      </c>
      <c r="Q210" s="79" t="s">
        <v>456</v>
      </c>
      <c r="R210" s="79"/>
      <c r="S210" s="79"/>
      <c r="T210" s="79" t="s">
        <v>585</v>
      </c>
      <c r="U210" s="83" t="s">
        <v>658</v>
      </c>
      <c r="V210" s="83" t="s">
        <v>658</v>
      </c>
      <c r="W210" s="81">
        <v>43552.74627314815</v>
      </c>
      <c r="X210" s="83" t="s">
        <v>860</v>
      </c>
      <c r="Y210" s="79"/>
      <c r="Z210" s="79"/>
      <c r="AA210" s="85" t="s">
        <v>1002</v>
      </c>
      <c r="AB210" s="85" t="s">
        <v>1003</v>
      </c>
      <c r="AC210" s="79" t="b">
        <v>0</v>
      </c>
      <c r="AD210" s="79">
        <v>7</v>
      </c>
      <c r="AE210" s="85" t="s">
        <v>1030</v>
      </c>
      <c r="AF210" s="79" t="b">
        <v>0</v>
      </c>
      <c r="AG210" s="79" t="s">
        <v>1034</v>
      </c>
      <c r="AH210" s="79"/>
      <c r="AI210" s="85" t="s">
        <v>1023</v>
      </c>
      <c r="AJ210" s="79" t="b">
        <v>0</v>
      </c>
      <c r="AK210" s="79">
        <v>0</v>
      </c>
      <c r="AL210" s="85" t="s">
        <v>1023</v>
      </c>
      <c r="AM210" s="79" t="s">
        <v>1042</v>
      </c>
      <c r="AN210" s="79" t="b">
        <v>0</v>
      </c>
      <c r="AO210" s="85" t="s">
        <v>1003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284</v>
      </c>
      <c r="B211" s="64" t="s">
        <v>303</v>
      </c>
      <c r="C211" s="65" t="s">
        <v>2936</v>
      </c>
      <c r="D211" s="66">
        <v>3</v>
      </c>
      <c r="E211" s="67" t="s">
        <v>132</v>
      </c>
      <c r="F211" s="68">
        <v>32</v>
      </c>
      <c r="G211" s="65"/>
      <c r="H211" s="69"/>
      <c r="I211" s="70"/>
      <c r="J211" s="70"/>
      <c r="K211" s="34" t="s">
        <v>65</v>
      </c>
      <c r="L211" s="77">
        <v>211</v>
      </c>
      <c r="M211" s="77"/>
      <c r="N211" s="72"/>
      <c r="O211" s="79" t="s">
        <v>347</v>
      </c>
      <c r="P211" s="81">
        <v>43552.74627314815</v>
      </c>
      <c r="Q211" s="79" t="s">
        <v>456</v>
      </c>
      <c r="R211" s="79"/>
      <c r="S211" s="79"/>
      <c r="T211" s="79" t="s">
        <v>585</v>
      </c>
      <c r="U211" s="83" t="s">
        <v>658</v>
      </c>
      <c r="V211" s="83" t="s">
        <v>658</v>
      </c>
      <c r="W211" s="81">
        <v>43552.74627314815</v>
      </c>
      <c r="X211" s="83" t="s">
        <v>860</v>
      </c>
      <c r="Y211" s="79"/>
      <c r="Z211" s="79"/>
      <c r="AA211" s="85" t="s">
        <v>1002</v>
      </c>
      <c r="AB211" s="85" t="s">
        <v>1003</v>
      </c>
      <c r="AC211" s="79" t="b">
        <v>0</v>
      </c>
      <c r="AD211" s="79">
        <v>7</v>
      </c>
      <c r="AE211" s="85" t="s">
        <v>1030</v>
      </c>
      <c r="AF211" s="79" t="b">
        <v>0</v>
      </c>
      <c r="AG211" s="79" t="s">
        <v>1034</v>
      </c>
      <c r="AH211" s="79"/>
      <c r="AI211" s="85" t="s">
        <v>1023</v>
      </c>
      <c r="AJ211" s="79" t="b">
        <v>0</v>
      </c>
      <c r="AK211" s="79">
        <v>0</v>
      </c>
      <c r="AL211" s="85" t="s">
        <v>1023</v>
      </c>
      <c r="AM211" s="79" t="s">
        <v>1042</v>
      </c>
      <c r="AN211" s="79" t="b">
        <v>0</v>
      </c>
      <c r="AO211" s="85" t="s">
        <v>1003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287</v>
      </c>
      <c r="B212" s="64" t="s">
        <v>337</v>
      </c>
      <c r="C212" s="65" t="s">
        <v>2936</v>
      </c>
      <c r="D212" s="66">
        <v>3</v>
      </c>
      <c r="E212" s="67" t="s">
        <v>132</v>
      </c>
      <c r="F212" s="68">
        <v>32</v>
      </c>
      <c r="G212" s="65"/>
      <c r="H212" s="69"/>
      <c r="I212" s="70"/>
      <c r="J212" s="70"/>
      <c r="K212" s="34" t="s">
        <v>65</v>
      </c>
      <c r="L212" s="77">
        <v>212</v>
      </c>
      <c r="M212" s="77"/>
      <c r="N212" s="72"/>
      <c r="O212" s="79" t="s">
        <v>347</v>
      </c>
      <c r="P212" s="81">
        <v>43552.743622685186</v>
      </c>
      <c r="Q212" s="79" t="s">
        <v>457</v>
      </c>
      <c r="R212" s="79"/>
      <c r="S212" s="79"/>
      <c r="T212" s="79" t="s">
        <v>618</v>
      </c>
      <c r="U212" s="79"/>
      <c r="V212" s="83" t="s">
        <v>727</v>
      </c>
      <c r="W212" s="81">
        <v>43552.743622685186</v>
      </c>
      <c r="X212" s="83" t="s">
        <v>861</v>
      </c>
      <c r="Y212" s="79"/>
      <c r="Z212" s="79"/>
      <c r="AA212" s="85" t="s">
        <v>1003</v>
      </c>
      <c r="AB212" s="85" t="s">
        <v>1019</v>
      </c>
      <c r="AC212" s="79" t="b">
        <v>0</v>
      </c>
      <c r="AD212" s="79">
        <v>3</v>
      </c>
      <c r="AE212" s="85" t="s">
        <v>1027</v>
      </c>
      <c r="AF212" s="79" t="b">
        <v>0</v>
      </c>
      <c r="AG212" s="79" t="s">
        <v>1034</v>
      </c>
      <c r="AH212" s="79"/>
      <c r="AI212" s="85" t="s">
        <v>1023</v>
      </c>
      <c r="AJ212" s="79" t="b">
        <v>0</v>
      </c>
      <c r="AK212" s="79">
        <v>0</v>
      </c>
      <c r="AL212" s="85" t="s">
        <v>1023</v>
      </c>
      <c r="AM212" s="79" t="s">
        <v>1047</v>
      </c>
      <c r="AN212" s="79" t="b">
        <v>0</v>
      </c>
      <c r="AO212" s="85" t="s">
        <v>1019</v>
      </c>
      <c r="AP212" s="79" t="s">
        <v>176</v>
      </c>
      <c r="AQ212" s="79">
        <v>0</v>
      </c>
      <c r="AR212" s="79">
        <v>0</v>
      </c>
      <c r="AS212" s="79" t="s">
        <v>1065</v>
      </c>
      <c r="AT212" s="79" t="s">
        <v>1067</v>
      </c>
      <c r="AU212" s="79" t="s">
        <v>1068</v>
      </c>
      <c r="AV212" s="79" t="s">
        <v>1072</v>
      </c>
      <c r="AW212" s="79" t="s">
        <v>1077</v>
      </c>
      <c r="AX212" s="79" t="s">
        <v>1082</v>
      </c>
      <c r="AY212" s="79" t="s">
        <v>1084</v>
      </c>
      <c r="AZ212" s="83" t="s">
        <v>1089</v>
      </c>
      <c r="BA212">
        <v>1</v>
      </c>
      <c r="BB212" s="78" t="str">
        <f>REPLACE(INDEX(GroupVertices[Group],MATCH(Edges[[#This Row],[Vertex 1]],GroupVertices[Vertex],0)),1,1,"")</f>
        <v>4</v>
      </c>
      <c r="BC212" s="78" t="str">
        <f>REPLACE(INDEX(GroupVertices[Group],MATCH(Edges[[#This Row],[Vertex 2]],GroupVertices[Vertex],0)),1,1,"")</f>
        <v>2</v>
      </c>
      <c r="BD212" s="48">
        <v>1</v>
      </c>
      <c r="BE212" s="49">
        <v>7.6923076923076925</v>
      </c>
      <c r="BF212" s="48">
        <v>0</v>
      </c>
      <c r="BG212" s="49">
        <v>0</v>
      </c>
      <c r="BH212" s="48">
        <v>0</v>
      </c>
      <c r="BI212" s="49">
        <v>0</v>
      </c>
      <c r="BJ212" s="48">
        <v>12</v>
      </c>
      <c r="BK212" s="49">
        <v>92.3076923076923</v>
      </c>
      <c r="BL212" s="48">
        <v>13</v>
      </c>
    </row>
    <row r="213" spans="1:64" ht="15">
      <c r="A213" s="64" t="s">
        <v>284</v>
      </c>
      <c r="B213" s="64" t="s">
        <v>337</v>
      </c>
      <c r="C213" s="65" t="s">
        <v>2936</v>
      </c>
      <c r="D213" s="66">
        <v>3</v>
      </c>
      <c r="E213" s="67" t="s">
        <v>132</v>
      </c>
      <c r="F213" s="68">
        <v>32</v>
      </c>
      <c r="G213" s="65"/>
      <c r="H213" s="69"/>
      <c r="I213" s="70"/>
      <c r="J213" s="70"/>
      <c r="K213" s="34" t="s">
        <v>65</v>
      </c>
      <c r="L213" s="77">
        <v>213</v>
      </c>
      <c r="M213" s="77"/>
      <c r="N213" s="72"/>
      <c r="O213" s="79" t="s">
        <v>347</v>
      </c>
      <c r="P213" s="81">
        <v>43552.74627314815</v>
      </c>
      <c r="Q213" s="79" t="s">
        <v>456</v>
      </c>
      <c r="R213" s="79"/>
      <c r="S213" s="79"/>
      <c r="T213" s="79" t="s">
        <v>585</v>
      </c>
      <c r="U213" s="83" t="s">
        <v>658</v>
      </c>
      <c r="V213" s="83" t="s">
        <v>658</v>
      </c>
      <c r="W213" s="81">
        <v>43552.74627314815</v>
      </c>
      <c r="X213" s="83" t="s">
        <v>860</v>
      </c>
      <c r="Y213" s="79"/>
      <c r="Z213" s="79"/>
      <c r="AA213" s="85" t="s">
        <v>1002</v>
      </c>
      <c r="AB213" s="85" t="s">
        <v>1003</v>
      </c>
      <c r="AC213" s="79" t="b">
        <v>0</v>
      </c>
      <c r="AD213" s="79">
        <v>7</v>
      </c>
      <c r="AE213" s="85" t="s">
        <v>1030</v>
      </c>
      <c r="AF213" s="79" t="b">
        <v>0</v>
      </c>
      <c r="AG213" s="79" t="s">
        <v>1034</v>
      </c>
      <c r="AH213" s="79"/>
      <c r="AI213" s="85" t="s">
        <v>1023</v>
      </c>
      <c r="AJ213" s="79" t="b">
        <v>0</v>
      </c>
      <c r="AK213" s="79">
        <v>0</v>
      </c>
      <c r="AL213" s="85" t="s">
        <v>1023</v>
      </c>
      <c r="AM213" s="79" t="s">
        <v>1042</v>
      </c>
      <c r="AN213" s="79" t="b">
        <v>0</v>
      </c>
      <c r="AO213" s="85" t="s">
        <v>1003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287</v>
      </c>
      <c r="B214" s="64" t="s">
        <v>284</v>
      </c>
      <c r="C214" s="65" t="s">
        <v>2936</v>
      </c>
      <c r="D214" s="66">
        <v>3</v>
      </c>
      <c r="E214" s="67" t="s">
        <v>132</v>
      </c>
      <c r="F214" s="68">
        <v>32</v>
      </c>
      <c r="G214" s="65"/>
      <c r="H214" s="69"/>
      <c r="I214" s="70"/>
      <c r="J214" s="70"/>
      <c r="K214" s="34" t="s">
        <v>66</v>
      </c>
      <c r="L214" s="77">
        <v>214</v>
      </c>
      <c r="M214" s="77"/>
      <c r="N214" s="72"/>
      <c r="O214" s="79" t="s">
        <v>348</v>
      </c>
      <c r="P214" s="81">
        <v>43552.743622685186</v>
      </c>
      <c r="Q214" s="79" t="s">
        <v>457</v>
      </c>
      <c r="R214" s="79"/>
      <c r="S214" s="79"/>
      <c r="T214" s="79" t="s">
        <v>618</v>
      </c>
      <c r="U214" s="79"/>
      <c r="V214" s="83" t="s">
        <v>727</v>
      </c>
      <c r="W214" s="81">
        <v>43552.743622685186</v>
      </c>
      <c r="X214" s="83" t="s">
        <v>861</v>
      </c>
      <c r="Y214" s="79"/>
      <c r="Z214" s="79"/>
      <c r="AA214" s="85" t="s">
        <v>1003</v>
      </c>
      <c r="AB214" s="85" t="s">
        <v>1019</v>
      </c>
      <c r="AC214" s="79" t="b">
        <v>0</v>
      </c>
      <c r="AD214" s="79">
        <v>3</v>
      </c>
      <c r="AE214" s="85" t="s">
        <v>1027</v>
      </c>
      <c r="AF214" s="79" t="b">
        <v>0</v>
      </c>
      <c r="AG214" s="79" t="s">
        <v>1034</v>
      </c>
      <c r="AH214" s="79"/>
      <c r="AI214" s="85" t="s">
        <v>1023</v>
      </c>
      <c r="AJ214" s="79" t="b">
        <v>0</v>
      </c>
      <c r="AK214" s="79">
        <v>0</v>
      </c>
      <c r="AL214" s="85" t="s">
        <v>1023</v>
      </c>
      <c r="AM214" s="79" t="s">
        <v>1047</v>
      </c>
      <c r="AN214" s="79" t="b">
        <v>0</v>
      </c>
      <c r="AO214" s="85" t="s">
        <v>1019</v>
      </c>
      <c r="AP214" s="79" t="s">
        <v>176</v>
      </c>
      <c r="AQ214" s="79">
        <v>0</v>
      </c>
      <c r="AR214" s="79">
        <v>0</v>
      </c>
      <c r="AS214" s="79" t="s">
        <v>1065</v>
      </c>
      <c r="AT214" s="79" t="s">
        <v>1067</v>
      </c>
      <c r="AU214" s="79" t="s">
        <v>1068</v>
      </c>
      <c r="AV214" s="79" t="s">
        <v>1072</v>
      </c>
      <c r="AW214" s="79" t="s">
        <v>1077</v>
      </c>
      <c r="AX214" s="79" t="s">
        <v>1082</v>
      </c>
      <c r="AY214" s="79" t="s">
        <v>1084</v>
      </c>
      <c r="AZ214" s="83" t="s">
        <v>1089</v>
      </c>
      <c r="BA214">
        <v>1</v>
      </c>
      <c r="BB214" s="78" t="str">
        <f>REPLACE(INDEX(GroupVertices[Group],MATCH(Edges[[#This Row],[Vertex 1]],GroupVertices[Vertex],0)),1,1,"")</f>
        <v>4</v>
      </c>
      <c r="BC214" s="78" t="str">
        <f>REPLACE(INDEX(GroupVertices[Group],MATCH(Edges[[#This Row],[Vertex 2]],GroupVertices[Vertex],0)),1,1,"")</f>
        <v>2</v>
      </c>
      <c r="BD214" s="48"/>
      <c r="BE214" s="49"/>
      <c r="BF214" s="48"/>
      <c r="BG214" s="49"/>
      <c r="BH214" s="48"/>
      <c r="BI214" s="49"/>
      <c r="BJ214" s="48"/>
      <c r="BK214" s="49"/>
      <c r="BL214" s="48"/>
    </row>
    <row r="215" spans="1:64" ht="15">
      <c r="A215" s="64" t="s">
        <v>287</v>
      </c>
      <c r="B215" s="64" t="s">
        <v>287</v>
      </c>
      <c r="C215" s="65" t="s">
        <v>2937</v>
      </c>
      <c r="D215" s="66">
        <v>6.5</v>
      </c>
      <c r="E215" s="67" t="s">
        <v>136</v>
      </c>
      <c r="F215" s="68">
        <v>28.75</v>
      </c>
      <c r="G215" s="65"/>
      <c r="H215" s="69"/>
      <c r="I215" s="70"/>
      <c r="J215" s="70"/>
      <c r="K215" s="34" t="s">
        <v>65</v>
      </c>
      <c r="L215" s="77">
        <v>215</v>
      </c>
      <c r="M215" s="77"/>
      <c r="N215" s="72"/>
      <c r="O215" s="79" t="s">
        <v>176</v>
      </c>
      <c r="P215" s="81">
        <v>43553.87826388889</v>
      </c>
      <c r="Q215" s="79" t="s">
        <v>458</v>
      </c>
      <c r="R215" s="79"/>
      <c r="S215" s="79"/>
      <c r="T215" s="79" t="s">
        <v>619</v>
      </c>
      <c r="U215" s="83" t="s">
        <v>659</v>
      </c>
      <c r="V215" s="83" t="s">
        <v>659</v>
      </c>
      <c r="W215" s="81">
        <v>43553.87826388889</v>
      </c>
      <c r="X215" s="83" t="s">
        <v>862</v>
      </c>
      <c r="Y215" s="79"/>
      <c r="Z215" s="79"/>
      <c r="AA215" s="85" t="s">
        <v>1004</v>
      </c>
      <c r="AB215" s="79"/>
      <c r="AC215" s="79" t="b">
        <v>0</v>
      </c>
      <c r="AD215" s="79">
        <v>6</v>
      </c>
      <c r="AE215" s="85" t="s">
        <v>1023</v>
      </c>
      <c r="AF215" s="79" t="b">
        <v>0</v>
      </c>
      <c r="AG215" s="79" t="s">
        <v>1034</v>
      </c>
      <c r="AH215" s="79"/>
      <c r="AI215" s="85" t="s">
        <v>1023</v>
      </c>
      <c r="AJ215" s="79" t="b">
        <v>0</v>
      </c>
      <c r="AK215" s="79">
        <v>5</v>
      </c>
      <c r="AL215" s="85" t="s">
        <v>1023</v>
      </c>
      <c r="AM215" s="79" t="s">
        <v>1047</v>
      </c>
      <c r="AN215" s="79" t="b">
        <v>0</v>
      </c>
      <c r="AO215" s="85" t="s">
        <v>1004</v>
      </c>
      <c r="AP215" s="79" t="s">
        <v>176</v>
      </c>
      <c r="AQ215" s="79">
        <v>0</v>
      </c>
      <c r="AR215" s="79">
        <v>0</v>
      </c>
      <c r="AS215" s="79" t="s">
        <v>1066</v>
      </c>
      <c r="AT215" s="79" t="s">
        <v>1067</v>
      </c>
      <c r="AU215" s="79" t="s">
        <v>1068</v>
      </c>
      <c r="AV215" s="79" t="s">
        <v>1073</v>
      </c>
      <c r="AW215" s="79" t="s">
        <v>1078</v>
      </c>
      <c r="AX215" s="79" t="s">
        <v>1083</v>
      </c>
      <c r="AY215" s="79" t="s">
        <v>1085</v>
      </c>
      <c r="AZ215" s="83" t="s">
        <v>1090</v>
      </c>
      <c r="BA215">
        <v>2</v>
      </c>
      <c r="BB215" s="78" t="str">
        <f>REPLACE(INDEX(GroupVertices[Group],MATCH(Edges[[#This Row],[Vertex 1]],GroupVertices[Vertex],0)),1,1,"")</f>
        <v>4</v>
      </c>
      <c r="BC215" s="78" t="str">
        <f>REPLACE(INDEX(GroupVertices[Group],MATCH(Edges[[#This Row],[Vertex 2]],GroupVertices[Vertex],0)),1,1,"")</f>
        <v>4</v>
      </c>
      <c r="BD215" s="48">
        <v>1</v>
      </c>
      <c r="BE215" s="49">
        <v>3.7037037037037037</v>
      </c>
      <c r="BF215" s="48">
        <v>0</v>
      </c>
      <c r="BG215" s="49">
        <v>0</v>
      </c>
      <c r="BH215" s="48">
        <v>0</v>
      </c>
      <c r="BI215" s="49">
        <v>0</v>
      </c>
      <c r="BJ215" s="48">
        <v>26</v>
      </c>
      <c r="BK215" s="49">
        <v>96.29629629629629</v>
      </c>
      <c r="BL215" s="48">
        <v>27</v>
      </c>
    </row>
    <row r="216" spans="1:64" ht="15">
      <c r="A216" s="64" t="s">
        <v>287</v>
      </c>
      <c r="B216" s="64" t="s">
        <v>287</v>
      </c>
      <c r="C216" s="65" t="s">
        <v>2937</v>
      </c>
      <c r="D216" s="66">
        <v>6.5</v>
      </c>
      <c r="E216" s="67" t="s">
        <v>136</v>
      </c>
      <c r="F216" s="68">
        <v>28.75</v>
      </c>
      <c r="G216" s="65"/>
      <c r="H216" s="69"/>
      <c r="I216" s="70"/>
      <c r="J216" s="70"/>
      <c r="K216" s="34" t="s">
        <v>65</v>
      </c>
      <c r="L216" s="77">
        <v>216</v>
      </c>
      <c r="M216" s="77"/>
      <c r="N216" s="72"/>
      <c r="O216" s="79" t="s">
        <v>176</v>
      </c>
      <c r="P216" s="81">
        <v>43553.87957175926</v>
      </c>
      <c r="Q216" s="79" t="s">
        <v>459</v>
      </c>
      <c r="R216" s="83" t="s">
        <v>522</v>
      </c>
      <c r="S216" s="79" t="s">
        <v>527</v>
      </c>
      <c r="T216" s="79" t="s">
        <v>619</v>
      </c>
      <c r="U216" s="79"/>
      <c r="V216" s="83" t="s">
        <v>727</v>
      </c>
      <c r="W216" s="81">
        <v>43553.87957175926</v>
      </c>
      <c r="X216" s="83" t="s">
        <v>863</v>
      </c>
      <c r="Y216" s="79"/>
      <c r="Z216" s="79"/>
      <c r="AA216" s="85" t="s">
        <v>1005</v>
      </c>
      <c r="AB216" s="79"/>
      <c r="AC216" s="79" t="b">
        <v>0</v>
      </c>
      <c r="AD216" s="79">
        <v>7</v>
      </c>
      <c r="AE216" s="85" t="s">
        <v>1023</v>
      </c>
      <c r="AF216" s="79" t="b">
        <v>0</v>
      </c>
      <c r="AG216" s="79" t="s">
        <v>1034</v>
      </c>
      <c r="AH216" s="79"/>
      <c r="AI216" s="85" t="s">
        <v>1023</v>
      </c>
      <c r="AJ216" s="79" t="b">
        <v>0</v>
      </c>
      <c r="AK216" s="79">
        <v>2</v>
      </c>
      <c r="AL216" s="85" t="s">
        <v>1023</v>
      </c>
      <c r="AM216" s="79" t="s">
        <v>1044</v>
      </c>
      <c r="AN216" s="79" t="b">
        <v>0</v>
      </c>
      <c r="AO216" s="85" t="s">
        <v>1005</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4</v>
      </c>
      <c r="BC216" s="78" t="str">
        <f>REPLACE(INDEX(GroupVertices[Group],MATCH(Edges[[#This Row],[Vertex 2]],GroupVertices[Vertex],0)),1,1,"")</f>
        <v>4</v>
      </c>
      <c r="BD216" s="48">
        <v>1</v>
      </c>
      <c r="BE216" s="49">
        <v>3.7037037037037037</v>
      </c>
      <c r="BF216" s="48">
        <v>0</v>
      </c>
      <c r="BG216" s="49">
        <v>0</v>
      </c>
      <c r="BH216" s="48">
        <v>0</v>
      </c>
      <c r="BI216" s="49">
        <v>0</v>
      </c>
      <c r="BJ216" s="48">
        <v>26</v>
      </c>
      <c r="BK216" s="49">
        <v>96.29629629629629</v>
      </c>
      <c r="BL216" s="48">
        <v>27</v>
      </c>
    </row>
    <row r="217" spans="1:64" ht="15">
      <c r="A217" s="64" t="s">
        <v>284</v>
      </c>
      <c r="B217" s="64" t="s">
        <v>287</v>
      </c>
      <c r="C217" s="65" t="s">
        <v>2936</v>
      </c>
      <c r="D217" s="66">
        <v>3</v>
      </c>
      <c r="E217" s="67" t="s">
        <v>132</v>
      </c>
      <c r="F217" s="68">
        <v>32</v>
      </c>
      <c r="G217" s="65"/>
      <c r="H217" s="69"/>
      <c r="I217" s="70"/>
      <c r="J217" s="70"/>
      <c r="K217" s="34" t="s">
        <v>66</v>
      </c>
      <c r="L217" s="77">
        <v>217</v>
      </c>
      <c r="M217" s="77"/>
      <c r="N217" s="72"/>
      <c r="O217" s="79" t="s">
        <v>348</v>
      </c>
      <c r="P217" s="81">
        <v>43552.74627314815</v>
      </c>
      <c r="Q217" s="79" t="s">
        <v>456</v>
      </c>
      <c r="R217" s="79"/>
      <c r="S217" s="79"/>
      <c r="T217" s="79" t="s">
        <v>585</v>
      </c>
      <c r="U217" s="83" t="s">
        <v>658</v>
      </c>
      <c r="V217" s="83" t="s">
        <v>658</v>
      </c>
      <c r="W217" s="81">
        <v>43552.74627314815</v>
      </c>
      <c r="X217" s="83" t="s">
        <v>860</v>
      </c>
      <c r="Y217" s="79"/>
      <c r="Z217" s="79"/>
      <c r="AA217" s="85" t="s">
        <v>1002</v>
      </c>
      <c r="AB217" s="85" t="s">
        <v>1003</v>
      </c>
      <c r="AC217" s="79" t="b">
        <v>0</v>
      </c>
      <c r="AD217" s="79">
        <v>7</v>
      </c>
      <c r="AE217" s="85" t="s">
        <v>1030</v>
      </c>
      <c r="AF217" s="79" t="b">
        <v>0</v>
      </c>
      <c r="AG217" s="79" t="s">
        <v>1034</v>
      </c>
      <c r="AH217" s="79"/>
      <c r="AI217" s="85" t="s">
        <v>1023</v>
      </c>
      <c r="AJ217" s="79" t="b">
        <v>0</v>
      </c>
      <c r="AK217" s="79">
        <v>0</v>
      </c>
      <c r="AL217" s="85" t="s">
        <v>1023</v>
      </c>
      <c r="AM217" s="79" t="s">
        <v>1042</v>
      </c>
      <c r="AN217" s="79" t="b">
        <v>0</v>
      </c>
      <c r="AO217" s="85" t="s">
        <v>1003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4</v>
      </c>
      <c r="BD217" s="48"/>
      <c r="BE217" s="49"/>
      <c r="BF217" s="48"/>
      <c r="BG217" s="49"/>
      <c r="BH217" s="48"/>
      <c r="BI217" s="49"/>
      <c r="BJ217" s="48"/>
      <c r="BK217" s="49"/>
      <c r="BL217" s="48"/>
    </row>
    <row r="218" spans="1:64" ht="15">
      <c r="A218" s="64" t="s">
        <v>284</v>
      </c>
      <c r="B218" s="64" t="s">
        <v>339</v>
      </c>
      <c r="C218" s="65" t="s">
        <v>2936</v>
      </c>
      <c r="D218" s="66">
        <v>3</v>
      </c>
      <c r="E218" s="67" t="s">
        <v>132</v>
      </c>
      <c r="F218" s="68">
        <v>32</v>
      </c>
      <c r="G218" s="65"/>
      <c r="H218" s="69"/>
      <c r="I218" s="70"/>
      <c r="J218" s="70"/>
      <c r="K218" s="34" t="s">
        <v>65</v>
      </c>
      <c r="L218" s="77">
        <v>218</v>
      </c>
      <c r="M218" s="77"/>
      <c r="N218" s="72"/>
      <c r="O218" s="79" t="s">
        <v>347</v>
      </c>
      <c r="P218" s="81">
        <v>43554.60518518519</v>
      </c>
      <c r="Q218" s="79" t="s">
        <v>460</v>
      </c>
      <c r="R218" s="79"/>
      <c r="S218" s="79"/>
      <c r="T218" s="79" t="s">
        <v>620</v>
      </c>
      <c r="U218" s="83" t="s">
        <v>660</v>
      </c>
      <c r="V218" s="83" t="s">
        <v>660</v>
      </c>
      <c r="W218" s="81">
        <v>43554.60518518519</v>
      </c>
      <c r="X218" s="83" t="s">
        <v>864</v>
      </c>
      <c r="Y218" s="79"/>
      <c r="Z218" s="79"/>
      <c r="AA218" s="85" t="s">
        <v>1006</v>
      </c>
      <c r="AB218" s="79"/>
      <c r="AC218" s="79" t="b">
        <v>0</v>
      </c>
      <c r="AD218" s="79">
        <v>2</v>
      </c>
      <c r="AE218" s="85" t="s">
        <v>1023</v>
      </c>
      <c r="AF218" s="79" t="b">
        <v>0</v>
      </c>
      <c r="AG218" s="79" t="s">
        <v>1034</v>
      </c>
      <c r="AH218" s="79"/>
      <c r="AI218" s="85" t="s">
        <v>1023</v>
      </c>
      <c r="AJ218" s="79" t="b">
        <v>0</v>
      </c>
      <c r="AK218" s="79">
        <v>0</v>
      </c>
      <c r="AL218" s="85" t="s">
        <v>1023</v>
      </c>
      <c r="AM218" s="79" t="s">
        <v>1042</v>
      </c>
      <c r="AN218" s="79" t="b">
        <v>0</v>
      </c>
      <c r="AO218" s="85" t="s">
        <v>1006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284</v>
      </c>
      <c r="B219" s="64" t="s">
        <v>343</v>
      </c>
      <c r="C219" s="65" t="s">
        <v>2936</v>
      </c>
      <c r="D219" s="66">
        <v>3</v>
      </c>
      <c r="E219" s="67" t="s">
        <v>132</v>
      </c>
      <c r="F219" s="68">
        <v>32</v>
      </c>
      <c r="G219" s="65"/>
      <c r="H219" s="69"/>
      <c r="I219" s="70"/>
      <c r="J219" s="70"/>
      <c r="K219" s="34" t="s">
        <v>65</v>
      </c>
      <c r="L219" s="77">
        <v>219</v>
      </c>
      <c r="M219" s="77"/>
      <c r="N219" s="72"/>
      <c r="O219" s="79" t="s">
        <v>347</v>
      </c>
      <c r="P219" s="81">
        <v>43554.60518518519</v>
      </c>
      <c r="Q219" s="79" t="s">
        <v>460</v>
      </c>
      <c r="R219" s="79"/>
      <c r="S219" s="79"/>
      <c r="T219" s="79" t="s">
        <v>620</v>
      </c>
      <c r="U219" s="83" t="s">
        <v>660</v>
      </c>
      <c r="V219" s="83" t="s">
        <v>660</v>
      </c>
      <c r="W219" s="81">
        <v>43554.60518518519</v>
      </c>
      <c r="X219" s="83" t="s">
        <v>864</v>
      </c>
      <c r="Y219" s="79"/>
      <c r="Z219" s="79"/>
      <c r="AA219" s="85" t="s">
        <v>1006</v>
      </c>
      <c r="AB219" s="79"/>
      <c r="AC219" s="79" t="b">
        <v>0</v>
      </c>
      <c r="AD219" s="79">
        <v>2</v>
      </c>
      <c r="AE219" s="85" t="s">
        <v>1023</v>
      </c>
      <c r="AF219" s="79" t="b">
        <v>0</v>
      </c>
      <c r="AG219" s="79" t="s">
        <v>1034</v>
      </c>
      <c r="AH219" s="79"/>
      <c r="AI219" s="85" t="s">
        <v>1023</v>
      </c>
      <c r="AJ219" s="79" t="b">
        <v>0</v>
      </c>
      <c r="AK219" s="79">
        <v>0</v>
      </c>
      <c r="AL219" s="85" t="s">
        <v>1023</v>
      </c>
      <c r="AM219" s="79" t="s">
        <v>1042</v>
      </c>
      <c r="AN219" s="79" t="b">
        <v>0</v>
      </c>
      <c r="AO219" s="85" t="s">
        <v>1006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2</v>
      </c>
      <c r="BE219" s="49">
        <v>8.333333333333334</v>
      </c>
      <c r="BF219" s="48">
        <v>0</v>
      </c>
      <c r="BG219" s="49">
        <v>0</v>
      </c>
      <c r="BH219" s="48">
        <v>0</v>
      </c>
      <c r="BI219" s="49">
        <v>0</v>
      </c>
      <c r="BJ219" s="48">
        <v>22</v>
      </c>
      <c r="BK219" s="49">
        <v>91.66666666666667</v>
      </c>
      <c r="BL219" s="48">
        <v>24</v>
      </c>
    </row>
    <row r="220" spans="1:64" ht="15">
      <c r="A220" s="64" t="s">
        <v>284</v>
      </c>
      <c r="B220" s="64" t="s">
        <v>344</v>
      </c>
      <c r="C220" s="65" t="s">
        <v>2936</v>
      </c>
      <c r="D220" s="66">
        <v>3</v>
      </c>
      <c r="E220" s="67" t="s">
        <v>132</v>
      </c>
      <c r="F220" s="68">
        <v>32</v>
      </c>
      <c r="G220" s="65"/>
      <c r="H220" s="69"/>
      <c r="I220" s="70"/>
      <c r="J220" s="70"/>
      <c r="K220" s="34" t="s">
        <v>65</v>
      </c>
      <c r="L220" s="77">
        <v>220</v>
      </c>
      <c r="M220" s="77"/>
      <c r="N220" s="72"/>
      <c r="O220" s="79" t="s">
        <v>347</v>
      </c>
      <c r="P220" s="81">
        <v>43554.724270833336</v>
      </c>
      <c r="Q220" s="79" t="s">
        <v>461</v>
      </c>
      <c r="R220" s="83" t="s">
        <v>523</v>
      </c>
      <c r="S220" s="79" t="s">
        <v>544</v>
      </c>
      <c r="T220" s="79" t="s">
        <v>621</v>
      </c>
      <c r="U220" s="79"/>
      <c r="V220" s="83" t="s">
        <v>728</v>
      </c>
      <c r="W220" s="81">
        <v>43554.724270833336</v>
      </c>
      <c r="X220" s="83" t="s">
        <v>865</v>
      </c>
      <c r="Y220" s="79"/>
      <c r="Z220" s="79"/>
      <c r="AA220" s="85" t="s">
        <v>1007</v>
      </c>
      <c r="AB220" s="79"/>
      <c r="AC220" s="79" t="b">
        <v>0</v>
      </c>
      <c r="AD220" s="79">
        <v>4</v>
      </c>
      <c r="AE220" s="85" t="s">
        <v>1023</v>
      </c>
      <c r="AF220" s="79" t="b">
        <v>0</v>
      </c>
      <c r="AG220" s="79" t="s">
        <v>1034</v>
      </c>
      <c r="AH220" s="79"/>
      <c r="AI220" s="85" t="s">
        <v>1023</v>
      </c>
      <c r="AJ220" s="79" t="b">
        <v>0</v>
      </c>
      <c r="AK220" s="79">
        <v>1</v>
      </c>
      <c r="AL220" s="85" t="s">
        <v>1023</v>
      </c>
      <c r="AM220" s="79" t="s">
        <v>1042</v>
      </c>
      <c r="AN220" s="79" t="b">
        <v>0</v>
      </c>
      <c r="AO220" s="85" t="s">
        <v>1007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284</v>
      </c>
      <c r="B221" s="64" t="s">
        <v>345</v>
      </c>
      <c r="C221" s="65" t="s">
        <v>2936</v>
      </c>
      <c r="D221" s="66">
        <v>3</v>
      </c>
      <c r="E221" s="67" t="s">
        <v>132</v>
      </c>
      <c r="F221" s="68">
        <v>32</v>
      </c>
      <c r="G221" s="65"/>
      <c r="H221" s="69"/>
      <c r="I221" s="70"/>
      <c r="J221" s="70"/>
      <c r="K221" s="34" t="s">
        <v>65</v>
      </c>
      <c r="L221" s="77">
        <v>221</v>
      </c>
      <c r="M221" s="77"/>
      <c r="N221" s="72"/>
      <c r="O221" s="79" t="s">
        <v>347</v>
      </c>
      <c r="P221" s="81">
        <v>43554.724270833336</v>
      </c>
      <c r="Q221" s="79" t="s">
        <v>461</v>
      </c>
      <c r="R221" s="83" t="s">
        <v>523</v>
      </c>
      <c r="S221" s="79" t="s">
        <v>544</v>
      </c>
      <c r="T221" s="79" t="s">
        <v>621</v>
      </c>
      <c r="U221" s="79"/>
      <c r="V221" s="83" t="s">
        <v>728</v>
      </c>
      <c r="W221" s="81">
        <v>43554.724270833336</v>
      </c>
      <c r="X221" s="83" t="s">
        <v>865</v>
      </c>
      <c r="Y221" s="79"/>
      <c r="Z221" s="79"/>
      <c r="AA221" s="85" t="s">
        <v>1007</v>
      </c>
      <c r="AB221" s="79"/>
      <c r="AC221" s="79" t="b">
        <v>0</v>
      </c>
      <c r="AD221" s="79">
        <v>4</v>
      </c>
      <c r="AE221" s="85" t="s">
        <v>1023</v>
      </c>
      <c r="AF221" s="79" t="b">
        <v>0</v>
      </c>
      <c r="AG221" s="79" t="s">
        <v>1034</v>
      </c>
      <c r="AH221" s="79"/>
      <c r="AI221" s="85" t="s">
        <v>1023</v>
      </c>
      <c r="AJ221" s="79" t="b">
        <v>0</v>
      </c>
      <c r="AK221" s="79">
        <v>1</v>
      </c>
      <c r="AL221" s="85" t="s">
        <v>1023</v>
      </c>
      <c r="AM221" s="79" t="s">
        <v>1042</v>
      </c>
      <c r="AN221" s="79" t="b">
        <v>0</v>
      </c>
      <c r="AO221" s="85" t="s">
        <v>1007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2.857142857142857</v>
      </c>
      <c r="BF221" s="48">
        <v>1</v>
      </c>
      <c r="BG221" s="49">
        <v>2.857142857142857</v>
      </c>
      <c r="BH221" s="48">
        <v>0</v>
      </c>
      <c r="BI221" s="49">
        <v>0</v>
      </c>
      <c r="BJ221" s="48">
        <v>33</v>
      </c>
      <c r="BK221" s="49">
        <v>94.28571428571429</v>
      </c>
      <c r="BL221" s="48">
        <v>35</v>
      </c>
    </row>
    <row r="222" spans="1:64" ht="15">
      <c r="A222" s="64" t="s">
        <v>284</v>
      </c>
      <c r="B222" s="64" t="s">
        <v>292</v>
      </c>
      <c r="C222" s="65" t="s">
        <v>2936</v>
      </c>
      <c r="D222" s="66">
        <v>3</v>
      </c>
      <c r="E222" s="67" t="s">
        <v>132</v>
      </c>
      <c r="F222" s="68">
        <v>32</v>
      </c>
      <c r="G222" s="65"/>
      <c r="H222" s="69"/>
      <c r="I222" s="70"/>
      <c r="J222" s="70"/>
      <c r="K222" s="34" t="s">
        <v>65</v>
      </c>
      <c r="L222" s="77">
        <v>222</v>
      </c>
      <c r="M222" s="77"/>
      <c r="N222" s="72"/>
      <c r="O222" s="79" t="s">
        <v>348</v>
      </c>
      <c r="P222" s="81">
        <v>43558.64728009259</v>
      </c>
      <c r="Q222" s="79" t="s">
        <v>462</v>
      </c>
      <c r="R222" s="79"/>
      <c r="S222" s="79"/>
      <c r="T222" s="79" t="s">
        <v>622</v>
      </c>
      <c r="U222" s="83" t="s">
        <v>661</v>
      </c>
      <c r="V222" s="83" t="s">
        <v>661</v>
      </c>
      <c r="W222" s="81">
        <v>43558.64728009259</v>
      </c>
      <c r="X222" s="83" t="s">
        <v>866</v>
      </c>
      <c r="Y222" s="79"/>
      <c r="Z222" s="79"/>
      <c r="AA222" s="85" t="s">
        <v>1008</v>
      </c>
      <c r="AB222" s="85" t="s">
        <v>1020</v>
      </c>
      <c r="AC222" s="79" t="b">
        <v>0</v>
      </c>
      <c r="AD222" s="79">
        <v>5</v>
      </c>
      <c r="AE222" s="85" t="s">
        <v>1031</v>
      </c>
      <c r="AF222" s="79" t="b">
        <v>0</v>
      </c>
      <c r="AG222" s="79" t="s">
        <v>1034</v>
      </c>
      <c r="AH222" s="79"/>
      <c r="AI222" s="85" t="s">
        <v>1023</v>
      </c>
      <c r="AJ222" s="79" t="b">
        <v>0</v>
      </c>
      <c r="AK222" s="79">
        <v>1</v>
      </c>
      <c r="AL222" s="85" t="s">
        <v>1023</v>
      </c>
      <c r="AM222" s="79" t="s">
        <v>1058</v>
      </c>
      <c r="AN222" s="79" t="b">
        <v>0</v>
      </c>
      <c r="AO222" s="85" t="s">
        <v>1020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0</v>
      </c>
      <c r="BE222" s="49">
        <v>0</v>
      </c>
      <c r="BF222" s="48">
        <v>2</v>
      </c>
      <c r="BG222" s="49">
        <v>6.896551724137931</v>
      </c>
      <c r="BH222" s="48">
        <v>0</v>
      </c>
      <c r="BI222" s="49">
        <v>0</v>
      </c>
      <c r="BJ222" s="48">
        <v>27</v>
      </c>
      <c r="BK222" s="49">
        <v>93.10344827586206</v>
      </c>
      <c r="BL222" s="48">
        <v>29</v>
      </c>
    </row>
    <row r="223" spans="1:64" ht="15">
      <c r="A223" s="64" t="s">
        <v>284</v>
      </c>
      <c r="B223" s="64" t="s">
        <v>293</v>
      </c>
      <c r="C223" s="65" t="s">
        <v>2936</v>
      </c>
      <c r="D223" s="66">
        <v>3</v>
      </c>
      <c r="E223" s="67" t="s">
        <v>132</v>
      </c>
      <c r="F223" s="68">
        <v>32</v>
      </c>
      <c r="G223" s="65"/>
      <c r="H223" s="69"/>
      <c r="I223" s="70"/>
      <c r="J223" s="70"/>
      <c r="K223" s="34" t="s">
        <v>65</v>
      </c>
      <c r="L223" s="77">
        <v>223</v>
      </c>
      <c r="M223" s="77"/>
      <c r="N223" s="72"/>
      <c r="O223" s="79" t="s">
        <v>347</v>
      </c>
      <c r="P223" s="81">
        <v>43558.67358796296</v>
      </c>
      <c r="Q223" s="79" t="s">
        <v>463</v>
      </c>
      <c r="R223" s="79"/>
      <c r="S223" s="79"/>
      <c r="T223" s="79" t="s">
        <v>623</v>
      </c>
      <c r="U223" s="83" t="s">
        <v>662</v>
      </c>
      <c r="V223" s="83" t="s">
        <v>662</v>
      </c>
      <c r="W223" s="81">
        <v>43558.67358796296</v>
      </c>
      <c r="X223" s="83" t="s">
        <v>867</v>
      </c>
      <c r="Y223" s="79"/>
      <c r="Z223" s="79"/>
      <c r="AA223" s="85" t="s">
        <v>1009</v>
      </c>
      <c r="AB223" s="85" t="s">
        <v>1021</v>
      </c>
      <c r="AC223" s="79" t="b">
        <v>0</v>
      </c>
      <c r="AD223" s="79">
        <v>1</v>
      </c>
      <c r="AE223" s="85" t="s">
        <v>1032</v>
      </c>
      <c r="AF223" s="79" t="b">
        <v>0</v>
      </c>
      <c r="AG223" s="79" t="s">
        <v>1034</v>
      </c>
      <c r="AH223" s="79"/>
      <c r="AI223" s="85" t="s">
        <v>1023</v>
      </c>
      <c r="AJ223" s="79" t="b">
        <v>0</v>
      </c>
      <c r="AK223" s="79">
        <v>2</v>
      </c>
      <c r="AL223" s="85" t="s">
        <v>1023</v>
      </c>
      <c r="AM223" s="79" t="s">
        <v>1058</v>
      </c>
      <c r="AN223" s="79" t="b">
        <v>0</v>
      </c>
      <c r="AO223" s="85" t="s">
        <v>1021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284</v>
      </c>
      <c r="B224" s="64" t="s">
        <v>294</v>
      </c>
      <c r="C224" s="65" t="s">
        <v>2936</v>
      </c>
      <c r="D224" s="66">
        <v>3</v>
      </c>
      <c r="E224" s="67" t="s">
        <v>132</v>
      </c>
      <c r="F224" s="68">
        <v>32</v>
      </c>
      <c r="G224" s="65"/>
      <c r="H224" s="69"/>
      <c r="I224" s="70"/>
      <c r="J224" s="70"/>
      <c r="K224" s="34" t="s">
        <v>65</v>
      </c>
      <c r="L224" s="77">
        <v>224</v>
      </c>
      <c r="M224" s="77"/>
      <c r="N224" s="72"/>
      <c r="O224" s="79" t="s">
        <v>348</v>
      </c>
      <c r="P224" s="81">
        <v>43558.67358796296</v>
      </c>
      <c r="Q224" s="79" t="s">
        <v>463</v>
      </c>
      <c r="R224" s="79"/>
      <c r="S224" s="79"/>
      <c r="T224" s="79" t="s">
        <v>623</v>
      </c>
      <c r="U224" s="83" t="s">
        <v>662</v>
      </c>
      <c r="V224" s="83" t="s">
        <v>662</v>
      </c>
      <c r="W224" s="81">
        <v>43558.67358796296</v>
      </c>
      <c r="X224" s="83" t="s">
        <v>867</v>
      </c>
      <c r="Y224" s="79"/>
      <c r="Z224" s="79"/>
      <c r="AA224" s="85" t="s">
        <v>1009</v>
      </c>
      <c r="AB224" s="85" t="s">
        <v>1021</v>
      </c>
      <c r="AC224" s="79" t="b">
        <v>0</v>
      </c>
      <c r="AD224" s="79">
        <v>1</v>
      </c>
      <c r="AE224" s="85" t="s">
        <v>1032</v>
      </c>
      <c r="AF224" s="79" t="b">
        <v>0</v>
      </c>
      <c r="AG224" s="79" t="s">
        <v>1034</v>
      </c>
      <c r="AH224" s="79"/>
      <c r="AI224" s="85" t="s">
        <v>1023</v>
      </c>
      <c r="AJ224" s="79" t="b">
        <v>0</v>
      </c>
      <c r="AK224" s="79">
        <v>2</v>
      </c>
      <c r="AL224" s="85" t="s">
        <v>1023</v>
      </c>
      <c r="AM224" s="79" t="s">
        <v>1058</v>
      </c>
      <c r="AN224" s="79" t="b">
        <v>0</v>
      </c>
      <c r="AO224" s="85" t="s">
        <v>1021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1</v>
      </c>
      <c r="BE224" s="49">
        <v>4</v>
      </c>
      <c r="BF224" s="48">
        <v>0</v>
      </c>
      <c r="BG224" s="49">
        <v>0</v>
      </c>
      <c r="BH224" s="48">
        <v>0</v>
      </c>
      <c r="BI224" s="49">
        <v>0</v>
      </c>
      <c r="BJ224" s="48">
        <v>24</v>
      </c>
      <c r="BK224" s="49">
        <v>96</v>
      </c>
      <c r="BL224" s="48">
        <v>25</v>
      </c>
    </row>
    <row r="225" spans="1:64" ht="15">
      <c r="A225" s="64" t="s">
        <v>284</v>
      </c>
      <c r="B225" s="64" t="s">
        <v>346</v>
      </c>
      <c r="C225" s="65" t="s">
        <v>2936</v>
      </c>
      <c r="D225" s="66">
        <v>3</v>
      </c>
      <c r="E225" s="67" t="s">
        <v>132</v>
      </c>
      <c r="F225" s="68">
        <v>32</v>
      </c>
      <c r="G225" s="65"/>
      <c r="H225" s="69"/>
      <c r="I225" s="70"/>
      <c r="J225" s="70"/>
      <c r="K225" s="34" t="s">
        <v>65</v>
      </c>
      <c r="L225" s="77">
        <v>225</v>
      </c>
      <c r="M225" s="77"/>
      <c r="N225" s="72"/>
      <c r="O225" s="79" t="s">
        <v>348</v>
      </c>
      <c r="P225" s="81">
        <v>43560.71375</v>
      </c>
      <c r="Q225" s="79" t="s">
        <v>464</v>
      </c>
      <c r="R225" s="79"/>
      <c r="S225" s="79"/>
      <c r="T225" s="79" t="s">
        <v>624</v>
      </c>
      <c r="U225" s="83" t="s">
        <v>663</v>
      </c>
      <c r="V225" s="83" t="s">
        <v>663</v>
      </c>
      <c r="W225" s="81">
        <v>43560.71375</v>
      </c>
      <c r="X225" s="83" t="s">
        <v>868</v>
      </c>
      <c r="Y225" s="79"/>
      <c r="Z225" s="79"/>
      <c r="AA225" s="85" t="s">
        <v>1010</v>
      </c>
      <c r="AB225" s="85" t="s">
        <v>1022</v>
      </c>
      <c r="AC225" s="79" t="b">
        <v>0</v>
      </c>
      <c r="AD225" s="79">
        <v>1</v>
      </c>
      <c r="AE225" s="85" t="s">
        <v>1033</v>
      </c>
      <c r="AF225" s="79" t="b">
        <v>0</v>
      </c>
      <c r="AG225" s="79" t="s">
        <v>1034</v>
      </c>
      <c r="AH225" s="79"/>
      <c r="AI225" s="85" t="s">
        <v>1023</v>
      </c>
      <c r="AJ225" s="79" t="b">
        <v>0</v>
      </c>
      <c r="AK225" s="79">
        <v>0</v>
      </c>
      <c r="AL225" s="85" t="s">
        <v>1023</v>
      </c>
      <c r="AM225" s="79" t="s">
        <v>1042</v>
      </c>
      <c r="AN225" s="79" t="b">
        <v>0</v>
      </c>
      <c r="AO225" s="85" t="s">
        <v>1022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20</v>
      </c>
      <c r="BK225" s="49">
        <v>100</v>
      </c>
      <c r="BL225" s="48">
        <v>20</v>
      </c>
    </row>
    <row r="226" spans="1:64" ht="15">
      <c r="A226" s="64" t="s">
        <v>284</v>
      </c>
      <c r="B226" s="64" t="s">
        <v>284</v>
      </c>
      <c r="C226" s="65" t="s">
        <v>2937</v>
      </c>
      <c r="D226" s="66">
        <v>6.5</v>
      </c>
      <c r="E226" s="67" t="s">
        <v>136</v>
      </c>
      <c r="F226" s="68">
        <v>28.75</v>
      </c>
      <c r="G226" s="65"/>
      <c r="H226" s="69"/>
      <c r="I226" s="70"/>
      <c r="J226" s="70"/>
      <c r="K226" s="34" t="s">
        <v>65</v>
      </c>
      <c r="L226" s="77">
        <v>226</v>
      </c>
      <c r="M226" s="77"/>
      <c r="N226" s="72"/>
      <c r="O226" s="79" t="s">
        <v>176</v>
      </c>
      <c r="P226" s="81">
        <v>43556.72238425926</v>
      </c>
      <c r="Q226" s="79" t="s">
        <v>465</v>
      </c>
      <c r="R226" s="79"/>
      <c r="S226" s="79"/>
      <c r="T226" s="79" t="s">
        <v>625</v>
      </c>
      <c r="U226" s="83" t="s">
        <v>664</v>
      </c>
      <c r="V226" s="83" t="s">
        <v>664</v>
      </c>
      <c r="W226" s="81">
        <v>43556.72238425926</v>
      </c>
      <c r="X226" s="83" t="s">
        <v>869</v>
      </c>
      <c r="Y226" s="79"/>
      <c r="Z226" s="79"/>
      <c r="AA226" s="85" t="s">
        <v>1011</v>
      </c>
      <c r="AB226" s="79"/>
      <c r="AC226" s="79" t="b">
        <v>0</v>
      </c>
      <c r="AD226" s="79">
        <v>11</v>
      </c>
      <c r="AE226" s="85" t="s">
        <v>1023</v>
      </c>
      <c r="AF226" s="79" t="b">
        <v>0</v>
      </c>
      <c r="AG226" s="79" t="s">
        <v>1034</v>
      </c>
      <c r="AH226" s="79"/>
      <c r="AI226" s="85" t="s">
        <v>1023</v>
      </c>
      <c r="AJ226" s="79" t="b">
        <v>0</v>
      </c>
      <c r="AK226" s="79">
        <v>0</v>
      </c>
      <c r="AL226" s="85" t="s">
        <v>1023</v>
      </c>
      <c r="AM226" s="79" t="s">
        <v>1042</v>
      </c>
      <c r="AN226" s="79" t="b">
        <v>0</v>
      </c>
      <c r="AO226" s="85" t="s">
        <v>1011</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2</v>
      </c>
      <c r="BC226" s="78" t="str">
        <f>REPLACE(INDEX(GroupVertices[Group],MATCH(Edges[[#This Row],[Vertex 2]],GroupVertices[Vertex],0)),1,1,"")</f>
        <v>2</v>
      </c>
      <c r="BD226" s="48">
        <v>1</v>
      </c>
      <c r="BE226" s="49">
        <v>2.272727272727273</v>
      </c>
      <c r="BF226" s="48">
        <v>0</v>
      </c>
      <c r="BG226" s="49">
        <v>0</v>
      </c>
      <c r="BH226" s="48">
        <v>0</v>
      </c>
      <c r="BI226" s="49">
        <v>0</v>
      </c>
      <c r="BJ226" s="48">
        <v>43</v>
      </c>
      <c r="BK226" s="49">
        <v>97.72727272727273</v>
      </c>
      <c r="BL226" s="48">
        <v>44</v>
      </c>
    </row>
    <row r="227" spans="1:64" ht="15">
      <c r="A227" s="64" t="s">
        <v>284</v>
      </c>
      <c r="B227" s="64" t="s">
        <v>284</v>
      </c>
      <c r="C227" s="65" t="s">
        <v>2937</v>
      </c>
      <c r="D227" s="66">
        <v>6.5</v>
      </c>
      <c r="E227" s="67" t="s">
        <v>136</v>
      </c>
      <c r="F227" s="68">
        <v>28.75</v>
      </c>
      <c r="G227" s="65"/>
      <c r="H227" s="69"/>
      <c r="I227" s="70"/>
      <c r="J227" s="70"/>
      <c r="K227" s="34" t="s">
        <v>65</v>
      </c>
      <c r="L227" s="77">
        <v>227</v>
      </c>
      <c r="M227" s="77"/>
      <c r="N227" s="72"/>
      <c r="O227" s="79" t="s">
        <v>176</v>
      </c>
      <c r="P227" s="81">
        <v>43557.873344907406</v>
      </c>
      <c r="Q227" s="79" t="s">
        <v>466</v>
      </c>
      <c r="R227" s="79"/>
      <c r="S227" s="79"/>
      <c r="T227" s="79" t="s">
        <v>626</v>
      </c>
      <c r="U227" s="83" t="s">
        <v>665</v>
      </c>
      <c r="V227" s="83" t="s">
        <v>665</v>
      </c>
      <c r="W227" s="81">
        <v>43557.873344907406</v>
      </c>
      <c r="X227" s="83" t="s">
        <v>870</v>
      </c>
      <c r="Y227" s="79"/>
      <c r="Z227" s="79"/>
      <c r="AA227" s="85" t="s">
        <v>1012</v>
      </c>
      <c r="AB227" s="79"/>
      <c r="AC227" s="79" t="b">
        <v>0</v>
      </c>
      <c r="AD227" s="79">
        <v>19</v>
      </c>
      <c r="AE227" s="85" t="s">
        <v>1023</v>
      </c>
      <c r="AF227" s="79" t="b">
        <v>0</v>
      </c>
      <c r="AG227" s="79" t="s">
        <v>1034</v>
      </c>
      <c r="AH227" s="79"/>
      <c r="AI227" s="85" t="s">
        <v>1023</v>
      </c>
      <c r="AJ227" s="79" t="b">
        <v>0</v>
      </c>
      <c r="AK227" s="79">
        <v>5</v>
      </c>
      <c r="AL227" s="85" t="s">
        <v>1023</v>
      </c>
      <c r="AM227" s="79" t="s">
        <v>1042</v>
      </c>
      <c r="AN227" s="79" t="b">
        <v>0</v>
      </c>
      <c r="AO227" s="85" t="s">
        <v>1012</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2</v>
      </c>
      <c r="BC227" s="78" t="str">
        <f>REPLACE(INDEX(GroupVertices[Group],MATCH(Edges[[#This Row],[Vertex 2]],GroupVertices[Vertex],0)),1,1,"")</f>
        <v>2</v>
      </c>
      <c r="BD227" s="48">
        <v>2</v>
      </c>
      <c r="BE227" s="49">
        <v>6.666666666666667</v>
      </c>
      <c r="BF227" s="48">
        <v>0</v>
      </c>
      <c r="BG227" s="49">
        <v>0</v>
      </c>
      <c r="BH227" s="48">
        <v>0</v>
      </c>
      <c r="BI227" s="49">
        <v>0</v>
      </c>
      <c r="BJ227" s="48">
        <v>28</v>
      </c>
      <c r="BK227" s="49">
        <v>93.33333333333333</v>
      </c>
      <c r="BL227"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ErrorMessage="1" sqref="N2:N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Color" prompt="To select an optional edge color, right-click and select Select Color on the right-click menu." sqref="C3:C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Opacity" prompt="Enter an optional edge opacity between 0 (transparent) and 100 (opaque)." errorTitle="Invalid Edge Opacity" error="The optional edge opacity must be a whole number between 0 and 10." sqref="F3:F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showErrorMessage="1" promptTitle="Vertex 1 Name" prompt="Enter the name of the edge's first vertex." sqref="A3:A227"/>
    <dataValidation allowBlank="1" showInputMessage="1" showErrorMessage="1" promptTitle="Vertex 2 Name" prompt="Enter the name of the edge's second vertex." sqref="B3:B227"/>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7"/>
  </dataValidations>
  <hyperlinks>
    <hyperlink ref="R3" r:id="rId1" display="https://www.instagram.com/p/BvgFgpognWc/?utm_source=ig_twitter_share&amp;igshid=1rqfiufp4hm4m"/>
    <hyperlink ref="R4" r:id="rId2" display="https://blog.hubspot.com/marketing/relationship-marketing"/>
    <hyperlink ref="R5" r:id="rId3" display="https://blog.hubspot.com/marketing/relationship-marketing"/>
    <hyperlink ref="R7" r:id="rId4" display="http://ilkaflood.sharedthislink.com/card/hYtvx4"/>
    <hyperlink ref="R10" r:id="rId5" display="https://lnkd.in/eYpE_zV"/>
    <hyperlink ref="R11" r:id="rId6" display="https://lnkd.in/fPwbFzz"/>
    <hyperlink ref="R12" r:id="rId7" display="https://twentytwo.agency/please-will-you-marry-me-mr-accountant-a-relationship-first-approach-to-marketing/?utm_content=bufferf2c26&amp;utm_medium=social&amp;utm_source=twitter.com&amp;utm_campaign=buffer"/>
    <hyperlink ref="R13" r:id="rId8" display="http://coschedule.com/blog/relationship-marketing-sales-pro/"/>
    <hyperlink ref="R18" r:id="rId9" display="http://www.internetbusinessideas-viralmarketing.com/marketing-2.html#.WGhBpx9OZRI.facebook"/>
    <hyperlink ref="R19" r:id="rId10" display="http://www.internetbusinessideas-viralmarketing.com/marketing-2.html"/>
    <hyperlink ref="R20" r:id="rId11" display="http://www.internetbusinessideas-viralmarketing.com/marketing-2.html"/>
    <hyperlink ref="R21" r:id="rId12" display="https://www.appreciationpal.com/stretch-heart-expand-love/#!207"/>
    <hyperlink ref="R22" r:id="rId13" display="https://www.appreciationpal.com/give-someone-piece-heart/#!207"/>
    <hyperlink ref="R27" r:id="rId14" display="https://twitter.com/jessikaphillips/status/1111381936679747584"/>
    <hyperlink ref="R34" r:id="rId15" display="https://www.socialmagnets.net/have-you-met-jessika-phillips/?utm_sq=frl5z57oz9&amp;utm_source=twitter&amp;utm_medium=social&amp;utm_campaign=ross_quintana&amp;utm_content=ross+friends"/>
    <hyperlink ref="R35" r:id="rId16" display="https://www.socialmagnets.net/have-you-met-jessika-phillips/?utm_sq=frl5z57oz9&amp;utm_source=twitter&amp;utm_medium=social&amp;utm_campaign=ross_quintana&amp;utm_content=ross+friends"/>
    <hyperlink ref="R37" r:id="rId17" display="http://www.internetbusinessideas-viralmarketing.com/marketing-2.html"/>
    <hyperlink ref="R38" r:id="rId18" display="http://www.internetbusinessideas-viralmarketing.com/marketing-2.html"/>
    <hyperlink ref="R39" r:id="rId19" display="http://www.internetbusinessideas-viralmarketing.com/marketing-2.html#.WGhBpx9OZRI.facebook"/>
    <hyperlink ref="R40" r:id="rId20" display="http://dianeschroder.com/contact/"/>
    <hyperlink ref="R41" r:id="rId21" display="https://karenyankovich.com/gggr-episode5/"/>
    <hyperlink ref="R42" r:id="rId22" display="http://www.internetbusinessideas-viralmarketing.com/marketing-2.html"/>
    <hyperlink ref="R43" r:id="rId23" display="http://www.internetbusinessideas-viralmarketing.com/marketing-2.html#.WGhBpx9OZRI.facebook"/>
    <hyperlink ref="R44" r:id="rId24" display="https://www.webfx.com/blog/marketing/businesses-use-relationship-marketing/"/>
    <hyperlink ref="R47" r:id="rId25" display="http://www.internetbusinessideas-viralmarketing.com/marketing-2.html"/>
    <hyperlink ref="R48" r:id="rId26" display="http://www.internetbusinessideas-viralmarketing.com/marketing-2.html"/>
    <hyperlink ref="R49" r:id="rId27" display="http://www.internetbusinessideas-viralmarketing.com/marketing-2.html#.WGhBpx9OZRI.facebook"/>
    <hyperlink ref="R50" r:id="rId28" display="http://www.internetbusinessideas-viralmarketing.com/marketing-2.html#.WGhBpx9OZRI.facebook"/>
    <hyperlink ref="R51" r:id="rId29" display="http://www.internetbusinessideas-viralmarketing.com/marketing-2.html"/>
    <hyperlink ref="R52" r:id="rId30" display="http://www.internetbusinessideas-viralmarketing.com/marketing-2.html"/>
    <hyperlink ref="R53" r:id="rId31" display="https://blog.everyaction.com/6-effective-ways-to-thank-donors-for-a-lasting-relationship"/>
    <hyperlink ref="R54" r:id="rId32" display="https://blog.everyaction.com/6-effective-ways-to-thank-donors-for-a-lasting-relationship"/>
    <hyperlink ref="R55" r:id="rId33" display="https://medium.com/m/global-identity?redirectUrl=https%3A%2F%2Fartplusmarketing.com%2Frelationship-marketing-the-key-to-retaining-customers-for-life-c8e04f25a6f9"/>
    <hyperlink ref="R58" r:id="rId34" display="https://www.pharmadigression.com/the-product-manager-is-dead-long-live-to-the-product-customer-manager/"/>
    <hyperlink ref="R59" r:id="rId35" display="https://twitter.com/kimgarst/status/1110606112213094401"/>
    <hyperlink ref="R62" r:id="rId36" display="https://www.dmnews.com/customer-experience/loyalty-and-retention/article/21061717/why-relationship-marketing-is-brand-marketing"/>
    <hyperlink ref="R66" r:id="rId37" display="https://www.civalue.com/single-post/Four-Reasons-Retailers-Should-Switch-to-Always-On-Promotions"/>
    <hyperlink ref="R67" r:id="rId38" display="https://www.civalue.com/single-post/2017/06/27/From-Dating-to-Long-Term-Relationship-How-to-Establish-Effective-Customer-Acquisition"/>
    <hyperlink ref="R68" r:id="rId39" display="https://www.civalue.com/ng-retail-us-registration"/>
    <hyperlink ref="R69" r:id="rId40" display="https://www.civalue.com/single-post/2016/07/11/10-Best-Practices-for-High-Frequency-Retail-Personalization"/>
    <hyperlink ref="R71" r:id="rId41" display="https://www.civalue.com/single-post/2016/07/11/10-Best-Practices-for-High-Frequency-Retail-Personalization"/>
    <hyperlink ref="R84" r:id="rId42" display="https://vni.life/partner/corporate/article/57"/>
    <hyperlink ref="R85" r:id="rId43" display="https://vni.life/partner/corporate/article/66"/>
    <hyperlink ref="R86" r:id="rId44" display="https://vni.life/partner/corporate/article/57"/>
    <hyperlink ref="R87" r:id="rId45" display="https://vni.life/partner/corporate/article/57"/>
    <hyperlink ref="R88" r:id="rId46" display="https://vni.life/partner/corporate/article/66"/>
    <hyperlink ref="R89" r:id="rId47" display="https://vni.life/partner/corporate/article/57"/>
    <hyperlink ref="R92" r:id="rId48" display="https://twitter.com/Roberts_Ben_M/status/1112745451659411456"/>
    <hyperlink ref="R95" r:id="rId49" display="https://www.youtube.com/watch?v=DEe9OpZ035g&amp;feature=youtu.be"/>
    <hyperlink ref="R96" r:id="rId50" display="https://www.youtube.com/watch?v=DEe9OpZ035g&amp;feature=youtu.be"/>
    <hyperlink ref="R97" r:id="rId51" display="https://www.youtube.com/watch?v=6zpuyNGBPaI&amp;feature=youtu.be"/>
    <hyperlink ref="R98" r:id="rId52" display="https://www.youtube.com/watch?v=6zpuyNGBPaI&amp;feature=youtu.be"/>
    <hyperlink ref="R99" r:id="rId53" display="https://www.linkedin.com/pulse/what-relationship-marketing-part-1-martin-brossman/"/>
    <hyperlink ref="R100" r:id="rId54" display="https://www.instagram.com/p/BvmTCqlh4sN/?utm_source=ig_twitter_share&amp;igshid=1gpspfvpb877x"/>
    <hyperlink ref="R101" r:id="rId55" display="https://www.instagram.com/p/BvsRxS0BTRD/?utm_source=ig_twitter_share&amp;igshid=xo4l1uh9gajb"/>
    <hyperlink ref="R102" r:id="rId56" display="https://www.instagram.com/p/BvwcWSxB2GQ/?utm_source=ig_twitter_share&amp;igshid=y9y9y5z1nxxy"/>
    <hyperlink ref="R103" r:id="rId57" display="https://www.instagram.com/p/Bv2brzuBKZp/?utm_source=ig_twitter_share&amp;igshid=17jywal28el9q"/>
    <hyperlink ref="R124" r:id="rId58" display="https://www.slideshare.net/jessikaphillips/relationship-roi-with-jessika-phillips"/>
    <hyperlink ref="R155" r:id="rId59" display="https://www.instagram.com/p/Bv2K3vflJCv/?utm_source=ig_twitter_share&amp;igshid=32l8p7or5bko"/>
    <hyperlink ref="R156" r:id="rId60" display="https://www.instagram.com/p/Bv2OEPvlu5r/?utm_source=ig_twitter_share&amp;igshid=tnmmf7offlbd"/>
    <hyperlink ref="R157" r:id="rId61" display="https://www.instagram.com/p/Bv4SsOIlmVG/?utm_source=ig_twitter_share&amp;igshid=1jvcmxgud7ue5"/>
    <hyperlink ref="R158" r:id="rId62" display="https://www.instagram.com/p/Bv4SsOIlmVG/?utm_source=ig_twitter_share&amp;igshid=1jvcmxgud7ue5"/>
    <hyperlink ref="R159" r:id="rId63" display="https://www.instagram.com/p/Bvtzu-olhf1/?utm_source=ig_twitter_share&amp;igshid=1bzu612rlwp6z"/>
    <hyperlink ref="R160" r:id="rId64" display="https://www.instagram.com/p/BvvDBkeFPKb/?utm_source=ig_twitter_share&amp;igshid=1whmbqsy8cvmj"/>
    <hyperlink ref="R161" r:id="rId65" display="https://www.instagram.com/p/BvwYTQxFhwK/?utm_source=ig_twitter_share&amp;igshid=3fggi5hxxgf5"/>
    <hyperlink ref="R162" r:id="rId66" display="https://www.instagram.com/p/BvxVxMylpv7/?utm_source=ig_twitter_share&amp;igshid=9wlo40jf4c5u"/>
    <hyperlink ref="R163" r:id="rId67" display="https://www.instagram.com/p/BvzJ59qloKi/?utm_source=ig_twitter_share&amp;igshid=yb27uh2nppgz"/>
    <hyperlink ref="R164" r:id="rId68" display="https://www.instagram.com/p/Bv1tGL-lm7U/?utm_source=ig_twitter_share&amp;igshid=1sg4qsvac1682"/>
    <hyperlink ref="R165" r:id="rId69" display="https://www.instagram.com/p/Bv2DEl0l_s7/?utm_source=ig_twitter_share&amp;igshid=yp1zxhrdbyjf"/>
    <hyperlink ref="R166" r:id="rId70" display="https://www.instagram.com/p/Bv2UAXelXHM/?utm_source=ig_twitter_share&amp;igshid=icf8blgrb82k"/>
    <hyperlink ref="R167" r:id="rId71" display="https://www.instagram.com/p/Bv3BoSRl_Vo/?utm_source=ig_twitter_share&amp;igshid=1pad1sir55g0x"/>
    <hyperlink ref="R168" r:id="rId72" display="https://lnkd.in/gtGYdve"/>
    <hyperlink ref="R169" r:id="rId73" display="https://lnkd.in/gc5Diez"/>
    <hyperlink ref="R170" r:id="rId74" display="https://lnkd.in/gFxnXxP"/>
    <hyperlink ref="R171" r:id="rId75" display="https://lnkd.in/gM3ZbRJ"/>
    <hyperlink ref="R172" r:id="rId76" display="https://lnkd.in/gD9zR3p"/>
    <hyperlink ref="R173" r:id="rId77" display="https://lnkd.in/gJvVTUV"/>
    <hyperlink ref="R216" r:id="rId78" display="https://lnkd.in/ekwCtYF"/>
    <hyperlink ref="R220" r:id="rId79" display="https://www.youtube.com/watch?v=5rO5HXIbQak&amp;feature=youtu.be"/>
    <hyperlink ref="R221" r:id="rId80" display="https://www.youtube.com/watch?v=5rO5HXIbQak&amp;feature=youtu.be"/>
    <hyperlink ref="U4" r:id="rId81" display="https://pbs.twimg.com/media/D2rQeh_WsAA_vjQ.jpg"/>
    <hyperlink ref="U5" r:id="rId82" display="https://pbs.twimg.com/media/D2rQeh_WsAA_vjQ.jpg"/>
    <hyperlink ref="U6" r:id="rId83" display="https://pbs.twimg.com/media/D2q1dntWoAAb_xU.jpg"/>
    <hyperlink ref="U12" r:id="rId84" display="https://pbs.twimg.com/media/D2wKLNyXQAImA6g.png"/>
    <hyperlink ref="U21" r:id="rId85" display="https://pbs.twimg.com/media/D2xYUbbWkAAjZUu.jpg"/>
    <hyperlink ref="U22" r:id="rId86" display="https://pbs.twimg.com/media/D2yUSOEU0AYiU_r.jpg"/>
    <hyperlink ref="U26" r:id="rId87" display="https://pbs.twimg.com/media/D21z-r5XcAAlJkl.jpg"/>
    <hyperlink ref="U40" r:id="rId88" display="https://pbs.twimg.com/ext_tw_video_thumb/1112107109754245125/pu/img/fULimstBv59TuJOt.jpg"/>
    <hyperlink ref="U41" r:id="rId89" display="https://pbs.twimg.com/media/D3AIvkMX4AEkYfp.png"/>
    <hyperlink ref="U45" r:id="rId90" display="https://pbs.twimg.com/media/D2xjhxgUcAAkMuq.jpg"/>
    <hyperlink ref="U46" r:id="rId91" display="https://pbs.twimg.com/media/D3BAJC3W0AcF41i.jpg"/>
    <hyperlink ref="U57" r:id="rId92" display="https://pbs.twimg.com/media/D3IVDPPWsAAJ7z-.jpg"/>
    <hyperlink ref="U66" r:id="rId93" display="https://pbs.twimg.com/media/D2rKK6BX0AAdVx-.jpg"/>
    <hyperlink ref="U67" r:id="rId94" display="https://pbs.twimg.com/media/D3D-3WwWsAESb_1.jpg"/>
    <hyperlink ref="U68" r:id="rId95" display="https://pbs.twimg.com/media/D3H8bFrW4AEdB9Y.jpg"/>
    <hyperlink ref="U69" r:id="rId96" display="https://pbs.twimg.com/media/D3PVJTSW0AEV3da.jpg"/>
    <hyperlink ref="U79" r:id="rId97" display="https://pbs.twimg.com/media/D3PsyRJWkAANrAD.jpg"/>
    <hyperlink ref="U82" r:id="rId98" display="https://pbs.twimg.com/media/D3QkieqX4AASlxI.jpg"/>
    <hyperlink ref="U84" r:id="rId99" display="https://pbs.twimg.com/media/D2v14YBWwAAYsbs.jpg"/>
    <hyperlink ref="U85" r:id="rId100" display="https://pbs.twimg.com/media/D3Jl3J1U0AEqCQZ.jpg"/>
    <hyperlink ref="U86" r:id="rId101" display="https://pbs.twimg.com/media/D3T496YXkAARaAe.jpg"/>
    <hyperlink ref="U87" r:id="rId102" display="https://pbs.twimg.com/media/D2wDl3XX4AUIB_9.jpg"/>
    <hyperlink ref="U88" r:id="rId103" display="https://pbs.twimg.com/media/D3JzjWcW4AAUkxi.jpg"/>
    <hyperlink ref="U89" r:id="rId104" display="https://pbs.twimg.com/media/D3UGz_TX4AAuxuL.jpg"/>
    <hyperlink ref="U91" r:id="rId105" display="https://pbs.twimg.com/media/D3UiAgrWwAIEf2Z.jpg"/>
    <hyperlink ref="U99" r:id="rId106" display="https://pbs.twimg.com/media/D3V5qJ7WsAAAJ8b.jpg"/>
    <hyperlink ref="U139" r:id="rId107" display="https://pbs.twimg.com/media/D3XElexW0AAdHP4.jpg"/>
    <hyperlink ref="U175" r:id="rId108" display="https://pbs.twimg.com/ext_tw_video_thumb/1111299393175605248/pu/img/FV7pVyabRJSqpqmb.jpg"/>
    <hyperlink ref="U177" r:id="rId109" display="https://pbs.twimg.com/tweet_video_thumb/D2wpNq-W0AEYpzH.jpg"/>
    <hyperlink ref="U181" r:id="rId110" display="https://pbs.twimg.com/tweet_video_thumb/D2wpNq-W0AEYpzH.jpg"/>
    <hyperlink ref="U184" r:id="rId111" display="https://pbs.twimg.com/media/D2xr9NdXcAAQ9Hu.jpg"/>
    <hyperlink ref="U185" r:id="rId112" display="https://pbs.twimg.com/media/D24hXgxW0AAzq8l.jpg"/>
    <hyperlink ref="U186" r:id="rId113" display="https://pbs.twimg.com/ext_tw_video_thumb/1113515649781968896/pu/img/T817q8TUQ3xuR2qw.jpg"/>
    <hyperlink ref="U193" r:id="rId114" display="https://pbs.twimg.com/tweet_video_thumb/D2wpNq-W0AEYpzH.jpg"/>
    <hyperlink ref="U194" r:id="rId115" display="https://pbs.twimg.com/ext_tw_video_thumb/1111325389681577985/pu/img/I8dUKNHCxAJVu_2h.jpg"/>
    <hyperlink ref="U196" r:id="rId116" display="https://pbs.twimg.com/ext_tw_video_thumb/1111325389681577985/pu/img/I8dUKNHCxAJVu_2h.jpg"/>
    <hyperlink ref="U205" r:id="rId117" display="https://pbs.twimg.com/ext_tw_video_thumb/1111325389681577985/pu/img/I8dUKNHCxAJVu_2h.jpg"/>
    <hyperlink ref="U206" r:id="rId118" display="https://pbs.twimg.com/tweet_video_thumb/D2wpNq-W0AEYpzH.jpg"/>
    <hyperlink ref="U207" r:id="rId119" display="https://pbs.twimg.com/ext_tw_video_thumb/1111325389681577985/pu/img/I8dUKNHCxAJVu_2h.jpg"/>
    <hyperlink ref="U208" r:id="rId120" display="https://pbs.twimg.com/ext_tw_video_thumb/1111325389681577985/pu/img/I8dUKNHCxAJVu_2h.jpg"/>
    <hyperlink ref="U209" r:id="rId121" display="https://pbs.twimg.com/ext_tw_video_thumb/1111325389681577985/pu/img/I8dUKNHCxAJVu_2h.jpg"/>
    <hyperlink ref="U210" r:id="rId122" display="https://pbs.twimg.com/ext_tw_video_thumb/1111325389681577985/pu/img/I8dUKNHCxAJVu_2h.jpg"/>
    <hyperlink ref="U211" r:id="rId123" display="https://pbs.twimg.com/ext_tw_video_thumb/1111325389681577985/pu/img/I8dUKNHCxAJVu_2h.jpg"/>
    <hyperlink ref="U213" r:id="rId124" display="https://pbs.twimg.com/ext_tw_video_thumb/1111325389681577985/pu/img/I8dUKNHCxAJVu_2h.jpg"/>
    <hyperlink ref="U215" r:id="rId125" display="https://pbs.twimg.com/media/D22t7aSWwAADhki.jpg"/>
    <hyperlink ref="U217" r:id="rId126" display="https://pbs.twimg.com/ext_tw_video_thumb/1111325389681577985/pu/img/I8dUKNHCxAJVu_2h.jpg"/>
    <hyperlink ref="U218" r:id="rId127" display="https://pbs.twimg.com/tweet_video_thumb/D26diwQX0AA04s7.jpg"/>
    <hyperlink ref="U219" r:id="rId128" display="https://pbs.twimg.com/tweet_video_thumb/D26diwQX0AA04s7.jpg"/>
    <hyperlink ref="U222" r:id="rId129" display="https://pbs.twimg.com/ext_tw_video_thumb/1113463537135947777/pu/img/B6ke4nRb_IbObhhP.jpg"/>
    <hyperlink ref="U223" r:id="rId130" display="https://pbs.twimg.com/ext_tw_video_thumb/1113473454739722240/pu/img/SEKvk2umLU28I51T.jpg"/>
    <hyperlink ref="U224" r:id="rId131" display="https://pbs.twimg.com/ext_tw_video_thumb/1113473454739722240/pu/img/SEKvk2umLU28I51T.jpg"/>
    <hyperlink ref="U225" r:id="rId132" display="https://pbs.twimg.com/tweet_video_thumb/D3Z62mQWsAQnoQm.jpg"/>
    <hyperlink ref="U226" r:id="rId133" display="https://pbs.twimg.com/ext_tw_video_thumb/1112766185265864704/pu/img/Kvt7fF2CkEPOW9Mv.jpg"/>
    <hyperlink ref="U227" r:id="rId134" display="https://pbs.twimg.com/ext_tw_video_thumb/1113183467326586881/pu/img/TkwAmnJzQhK2mB6x.jpg"/>
    <hyperlink ref="V3" r:id="rId135" display="http://pbs.twimg.com/profile_images/453957601105965057/dC1cl5vF_normal.jpeg"/>
    <hyperlink ref="V4" r:id="rId136" display="https://pbs.twimg.com/media/D2rQeh_WsAA_vjQ.jpg"/>
    <hyperlink ref="V5" r:id="rId137" display="https://pbs.twimg.com/media/D2rQeh_WsAA_vjQ.jpg"/>
    <hyperlink ref="V6" r:id="rId138" display="https://pbs.twimg.com/media/D2q1dntWoAAb_xU.jpg"/>
    <hyperlink ref="V7" r:id="rId139" display="http://pbs.twimg.com/profile_images/848996095023734784/i99TQoco_normal.jpg"/>
    <hyperlink ref="V8" r:id="rId140" display="http://pbs.twimg.com/profile_images/628304504237064192/KR3mdWe0_normal.jpg"/>
    <hyperlink ref="V9" r:id="rId141" display="http://pbs.twimg.com/profile_images/1107092878919155713/8VHY0CeH_normal.jpg"/>
    <hyperlink ref="V10" r:id="rId142" display="http://pbs.twimg.com/profile_images/378800000245343726/cd52534c1997b4b189d514989105f966_normal.jpeg"/>
    <hyperlink ref="V11" r:id="rId143" display="http://pbs.twimg.com/profile_images/871701157810290688/6FjTWigC_normal.jpg"/>
    <hyperlink ref="V12" r:id="rId144" display="https://pbs.twimg.com/media/D2wKLNyXQAImA6g.png"/>
    <hyperlink ref="V13" r:id="rId145" display="http://pbs.twimg.com/profile_images/1015033243056459778/xDLbxc1h_normal.jpg"/>
    <hyperlink ref="V14" r:id="rId146" display="http://pbs.twimg.com/profile_images/1015033243056459778/xDLbxc1h_normal.jpg"/>
    <hyperlink ref="V15" r:id="rId147" display="http://pbs.twimg.com/profile_images/916812821236555776/cWuz9ZQW_normal.jpg"/>
    <hyperlink ref="V16" r:id="rId148" display="http://pbs.twimg.com/profile_images/1110642023126716418/Ckj2ngbk_normal.png"/>
    <hyperlink ref="V17" r:id="rId149" display="http://pbs.twimg.com/profile_images/648787278807072768/nV4W1vaU_normal.jpg"/>
    <hyperlink ref="V18" r:id="rId150" display="http://pbs.twimg.com/profile_images/652895878215131137/iV1MmzXi_normal.jpg"/>
    <hyperlink ref="V19" r:id="rId151" display="http://pbs.twimg.com/profile_images/652895878215131137/iV1MmzXi_normal.jpg"/>
    <hyperlink ref="V20" r:id="rId152" display="http://pbs.twimg.com/profile_images/652895878215131137/iV1MmzXi_normal.jpg"/>
    <hyperlink ref="V21" r:id="rId153" display="https://pbs.twimg.com/media/D2xYUbbWkAAjZUu.jpg"/>
    <hyperlink ref="V22" r:id="rId154" display="https://pbs.twimg.com/media/D2yUSOEU0AYiU_r.jpg"/>
    <hyperlink ref="V23" r:id="rId155" display="http://pbs.twimg.com/profile_images/757984876645720064/yhajiVam_normal.jpg"/>
    <hyperlink ref="V24" r:id="rId156" display="http://pbs.twimg.com/profile_images/784430345332621312/kNSp2k0Z_normal.jpg"/>
    <hyperlink ref="V25" r:id="rId157" display="http://abs.twimg.com/sticky/default_profile_images/default_profile_normal.png"/>
    <hyperlink ref="V26" r:id="rId158" display="https://pbs.twimg.com/media/D21z-r5XcAAlJkl.jpg"/>
    <hyperlink ref="V27" r:id="rId159" display="http://pbs.twimg.com/profile_images/1022525570276569089/Nfgma1a8_normal.jpg"/>
    <hyperlink ref="V28" r:id="rId160" display="http://pbs.twimg.com/profile_images/644902646415933440/VQtnXIWu_normal.jpg"/>
    <hyperlink ref="V29" r:id="rId161" display="http://pbs.twimg.com/profile_images/644902646415933440/VQtnXIWu_normal.jpg"/>
    <hyperlink ref="V30" r:id="rId162" display="http://pbs.twimg.com/profile_images/1081364741531029509/NbzzGKR0_normal.jpg"/>
    <hyperlink ref="V31" r:id="rId163" display="http://pbs.twimg.com/profile_images/678256691113275393/6AWqYOay_normal.jpg"/>
    <hyperlink ref="V32" r:id="rId164" display="http://pbs.twimg.com/profile_images/671054822892838912/fR39H74l_normal.png"/>
    <hyperlink ref="V33" r:id="rId165" display="http://pbs.twimg.com/profile_images/678294824726999040/W3SZJgeX_normal.jpg"/>
    <hyperlink ref="V34" r:id="rId166" display="http://pbs.twimg.com/profile_images/743365640820396032/6zaua3cZ_normal.jpg"/>
    <hyperlink ref="V35" r:id="rId167" display="http://pbs.twimg.com/profile_images/743365640820396032/6zaua3cZ_normal.jpg"/>
    <hyperlink ref="V36" r:id="rId168" display="http://pbs.twimg.com/profile_images/996822214610767874/KFYxQpUk_normal.jpg"/>
    <hyperlink ref="V37" r:id="rId169" display="http://pbs.twimg.com/profile_images/1103606043588874240/iHrR-UDL_normal.jpg"/>
    <hyperlink ref="V38" r:id="rId170" display="http://pbs.twimg.com/profile_images/1103606043588874240/iHrR-UDL_normal.jpg"/>
    <hyperlink ref="V39" r:id="rId171" display="http://pbs.twimg.com/profile_images/1103606043588874240/iHrR-UDL_normal.jpg"/>
    <hyperlink ref="V40" r:id="rId172" display="https://pbs.twimg.com/ext_tw_video_thumb/1112107109754245125/pu/img/fULimstBv59TuJOt.jpg"/>
    <hyperlink ref="V41" r:id="rId173" display="https://pbs.twimg.com/media/D3AIvkMX4AEkYfp.png"/>
    <hyperlink ref="V42" r:id="rId174" display="http://pbs.twimg.com/profile_images/642851457687928832/5OCwR21Q_normal.jpg"/>
    <hyperlink ref="V43" r:id="rId175" display="http://pbs.twimg.com/profile_images/642851457687928832/5OCwR21Q_normal.jpg"/>
    <hyperlink ref="V44" r:id="rId176" display="http://pbs.twimg.com/profile_images/1107267402423767040/xAAP__-Q_normal.jpg"/>
    <hyperlink ref="V45" r:id="rId177" display="https://pbs.twimg.com/media/D2xjhxgUcAAkMuq.jpg"/>
    <hyperlink ref="V46" r:id="rId178" display="https://pbs.twimg.com/media/D3BAJC3W0AcF41i.jpg"/>
    <hyperlink ref="V47" r:id="rId179" display="http://pbs.twimg.com/profile_images/741117725444083712/Kegiceaf_normal.jpg"/>
    <hyperlink ref="V48" r:id="rId180" display="http://pbs.twimg.com/profile_images/741117725444083712/Kegiceaf_normal.jpg"/>
    <hyperlink ref="V49" r:id="rId181" display="http://pbs.twimg.com/profile_images/741117725444083712/Kegiceaf_normal.jpg"/>
    <hyperlink ref="V50" r:id="rId182" display="http://pbs.twimg.com/profile_images/741117725444083712/Kegiceaf_normal.jpg"/>
    <hyperlink ref="V51" r:id="rId183" display="http://pbs.twimg.com/profile_images/741117725444083712/Kegiceaf_normal.jpg"/>
    <hyperlink ref="V52" r:id="rId184" display="http://pbs.twimg.com/profile_images/754439130675810304/G8_87Zo__normal.jpg"/>
    <hyperlink ref="V53" r:id="rId185" display="http://pbs.twimg.com/profile_images/710953063482130433/2xfJNwmR_normal.jpg"/>
    <hyperlink ref="V54" r:id="rId186" display="http://pbs.twimg.com/profile_images/1081469011651637248/tOEza-nY_normal.png"/>
    <hyperlink ref="V55" r:id="rId187" display="http://pbs.twimg.com/profile_images/1076390533591781376/TKqfOoKg_normal.jpg"/>
    <hyperlink ref="V56" r:id="rId188" display="http://pbs.twimg.com/profile_images/1033645456306458624/K7uIEHSL_normal.jpg"/>
    <hyperlink ref="V57" r:id="rId189" display="https://pbs.twimg.com/media/D3IVDPPWsAAJ7z-.jpg"/>
    <hyperlink ref="V58" r:id="rId190" display="http://pbs.twimg.com/profile_images/730142233480015872/Rpqksare_normal.jpg"/>
    <hyperlink ref="V59" r:id="rId191" display="http://pbs.twimg.com/profile_images/59909427/doesthisblogsitemakemywalletlookfat-mini_normal.jpg"/>
    <hyperlink ref="V60" r:id="rId192" display="http://pbs.twimg.com/profile_images/949667506771382272/Kt-s3th1_normal.jpg"/>
    <hyperlink ref="V61" r:id="rId193" display="http://pbs.twimg.com/profile_images/685539053115056129/QCsGDvdm_normal.jpg"/>
    <hyperlink ref="V62" r:id="rId194" display="http://pbs.twimg.com/profile_images/2947229740/69035f67ec9af5dbaf979f0e1b7021b3_normal.jpeg"/>
    <hyperlink ref="V63" r:id="rId195" display="http://pbs.twimg.com/profile_images/1109857927794311168/y-bUcOCg_normal.png"/>
    <hyperlink ref="V64" r:id="rId196" display="http://pbs.twimg.com/profile_images/1099521964408897536/LagM2SXx_normal.jpg"/>
    <hyperlink ref="V65" r:id="rId197" display="http://pbs.twimg.com/profile_images/1099521964408897536/LagM2SXx_normal.jpg"/>
    <hyperlink ref="V66" r:id="rId198" display="https://pbs.twimg.com/media/D2rKK6BX0AAdVx-.jpg"/>
    <hyperlink ref="V67" r:id="rId199" display="https://pbs.twimg.com/media/D3D-3WwWsAESb_1.jpg"/>
    <hyperlink ref="V68" r:id="rId200" display="https://pbs.twimg.com/media/D3H8bFrW4AEdB9Y.jpg"/>
    <hyperlink ref="V69" r:id="rId201" display="https://pbs.twimg.com/media/D3PVJTSW0AEV3da.jpg"/>
    <hyperlink ref="V70" r:id="rId202" display="http://pbs.twimg.com/profile_images/780423629473546241/9BjyjaKZ_normal.jpg"/>
    <hyperlink ref="V71" r:id="rId203" display="http://pbs.twimg.com/profile_images/780423629473546241/9BjyjaKZ_normal.jpg"/>
    <hyperlink ref="V72" r:id="rId204" display="http://pbs.twimg.com/profile_images/917625925688315905/zASbkd_f_normal.jpg"/>
    <hyperlink ref="V73" r:id="rId205" display="http://pbs.twimg.com/profile_images/917625925688315905/zASbkd_f_normal.jpg"/>
    <hyperlink ref="V74" r:id="rId206" display="http://pbs.twimg.com/profile_images/917625925688315905/zASbkd_f_normal.jpg"/>
    <hyperlink ref="V75" r:id="rId207" display="http://pbs.twimg.com/profile_images/1067496370389438465/Yl5sUbQF_normal.jpg"/>
    <hyperlink ref="V76" r:id="rId208" display="http://pbs.twimg.com/profile_images/1067496370389438465/Yl5sUbQF_normal.jpg"/>
    <hyperlink ref="V77" r:id="rId209" display="http://pbs.twimg.com/profile_images/1067496370389438465/Yl5sUbQF_normal.jpg"/>
    <hyperlink ref="V78" r:id="rId210" display="http://pbs.twimg.com/profile_images/1044064116858597376/9LebCHQP_normal.jpg"/>
    <hyperlink ref="V79" r:id="rId211" display="https://pbs.twimg.com/media/D3PsyRJWkAANrAD.jpg"/>
    <hyperlink ref="V80" r:id="rId212" display="http://pbs.twimg.com/profile_images/1094237000541110274/k8grhY-1_normal.jpg"/>
    <hyperlink ref="V81" r:id="rId213" display="http://pbs.twimg.com/profile_images/981878483453403137/czL8DQ5D_normal.jpg"/>
    <hyperlink ref="V82" r:id="rId214" display="https://pbs.twimg.com/media/D3QkieqX4AASlxI.jpg"/>
    <hyperlink ref="V83" r:id="rId215" display="http://pbs.twimg.com/profile_images/1101205487838584832/8kG-fYO2_normal.jpg"/>
    <hyperlink ref="V84" r:id="rId216" display="https://pbs.twimg.com/media/D2v14YBWwAAYsbs.jpg"/>
    <hyperlink ref="V85" r:id="rId217" display="https://pbs.twimg.com/media/D3Jl3J1U0AEqCQZ.jpg"/>
    <hyperlink ref="V86" r:id="rId218" display="https://pbs.twimg.com/media/D3T496YXkAARaAe.jpg"/>
    <hyperlink ref="V87" r:id="rId219" display="https://pbs.twimg.com/media/D2wDl3XX4AUIB_9.jpg"/>
    <hyperlink ref="V88" r:id="rId220" display="https://pbs.twimg.com/media/D3JzjWcW4AAUkxi.jpg"/>
    <hyperlink ref="V89" r:id="rId221" display="https://pbs.twimg.com/media/D3UGz_TX4AAuxuL.jpg"/>
    <hyperlink ref="V90" r:id="rId222" display="http://pbs.twimg.com/profile_images/714879912516198400/4bDHXeKY_normal.jpg"/>
    <hyperlink ref="V91" r:id="rId223" display="https://pbs.twimg.com/media/D3UiAgrWwAIEf2Z.jpg"/>
    <hyperlink ref="V92" r:id="rId224" display="http://pbs.twimg.com/profile_images/1094464519429152768/Jr6Rr-Ak_normal.jpg"/>
    <hyperlink ref="V93" r:id="rId225" display="http://pbs.twimg.com/profile_images/958017150316351489/SYORuOIa_normal.jpg"/>
    <hyperlink ref="V94" r:id="rId226" display="http://pbs.twimg.com/profile_images/892131141204942848/ipSHUsUj_normal.jpg"/>
    <hyperlink ref="V95" r:id="rId227" display="http://pbs.twimg.com/profile_images/1118743237/jac_arms_folded_normal.jpg"/>
    <hyperlink ref="V96" r:id="rId228" display="http://pbs.twimg.com/profile_images/1080180641394802691/Zw_XepF7_normal.jpg"/>
    <hyperlink ref="V97" r:id="rId229" display="http://pbs.twimg.com/profile_images/916966647394684928/7XjxP3Nj_normal.jpg"/>
    <hyperlink ref="V98" r:id="rId230" display="http://pbs.twimg.com/profile_images/1080180641394802691/Zw_XepF7_normal.jpg"/>
    <hyperlink ref="V99" r:id="rId231" display="https://pbs.twimg.com/media/D3V5qJ7WsAAAJ8b.jpg"/>
    <hyperlink ref="V100" r:id="rId232" display="http://pbs.twimg.com/profile_images/1017154984771801089/GirUN66D_normal.jpg"/>
    <hyperlink ref="V101" r:id="rId233" display="http://pbs.twimg.com/profile_images/1017154984771801089/GirUN66D_normal.jpg"/>
    <hyperlink ref="V102" r:id="rId234" display="http://pbs.twimg.com/profile_images/1017154984771801089/GirUN66D_normal.jpg"/>
    <hyperlink ref="V103" r:id="rId235" display="http://pbs.twimg.com/profile_images/1017154984771801089/GirUN66D_normal.jpg"/>
    <hyperlink ref="V104" r:id="rId236" display="http://pbs.twimg.com/profile_images/991043512954245127/O2Et8QTV_normal.jpg"/>
    <hyperlink ref="V105" r:id="rId237" display="http://pbs.twimg.com/profile_images/991043512954245127/O2Et8QTV_normal.jpg"/>
    <hyperlink ref="V106" r:id="rId238" display="http://pbs.twimg.com/profile_images/892131141204942848/ipSHUsUj_normal.jpg"/>
    <hyperlink ref="V107" r:id="rId239" display="http://pbs.twimg.com/profile_images/991043512954245127/O2Et8QTV_normal.jpg"/>
    <hyperlink ref="V108" r:id="rId240" display="http://pbs.twimg.com/profile_images/892131141204942848/ipSHUsUj_normal.jpg"/>
    <hyperlink ref="V109" r:id="rId241" display="http://pbs.twimg.com/profile_images/991043512954245127/O2Et8QTV_normal.jpg"/>
    <hyperlink ref="V110" r:id="rId242" display="http://pbs.twimg.com/profile_images/892131141204942848/ipSHUsUj_normal.jpg"/>
    <hyperlink ref="V111" r:id="rId243" display="http://pbs.twimg.com/profile_images/991043512954245127/O2Et8QTV_normal.jpg"/>
    <hyperlink ref="V112" r:id="rId244" display="http://pbs.twimg.com/profile_images/892131141204942848/ipSHUsUj_normal.jpg"/>
    <hyperlink ref="V113" r:id="rId245" display="http://pbs.twimg.com/profile_images/892131141204942848/ipSHUsUj_normal.jpg"/>
    <hyperlink ref="V114" r:id="rId246" display="http://pbs.twimg.com/profile_images/991043512954245127/O2Et8QTV_normal.jpg"/>
    <hyperlink ref="V115" r:id="rId247" display="http://pbs.twimg.com/profile_images/892131141204942848/ipSHUsUj_normal.jpg"/>
    <hyperlink ref="V116" r:id="rId248" display="http://pbs.twimg.com/profile_images/991043512954245127/O2Et8QTV_normal.jpg"/>
    <hyperlink ref="V117" r:id="rId249" display="http://pbs.twimg.com/profile_images/892131141204942848/ipSHUsUj_normal.jpg"/>
    <hyperlink ref="V118" r:id="rId250" display="http://pbs.twimg.com/profile_images/991043512954245127/O2Et8QTV_normal.jpg"/>
    <hyperlink ref="V119" r:id="rId251" display="http://pbs.twimg.com/profile_images/892131141204942848/ipSHUsUj_normal.jpg"/>
    <hyperlink ref="V120" r:id="rId252" display="http://pbs.twimg.com/profile_images/892131141204942848/ipSHUsUj_normal.jpg"/>
    <hyperlink ref="V121" r:id="rId253" display="http://pbs.twimg.com/profile_images/892131141204942848/ipSHUsUj_normal.jpg"/>
    <hyperlink ref="V122" r:id="rId254" display="http://pbs.twimg.com/profile_images/991043512954245127/O2Et8QTV_normal.jpg"/>
    <hyperlink ref="V123" r:id="rId255" display="http://pbs.twimg.com/profile_images/991043512954245127/O2Et8QTV_normal.jpg"/>
    <hyperlink ref="V124" r:id="rId256" display="http://pbs.twimg.com/profile_images/991043512954245127/O2Et8QTV_normal.jpg"/>
    <hyperlink ref="V125" r:id="rId257" display="http://pbs.twimg.com/profile_images/991043512954245127/O2Et8QTV_normal.jpg"/>
    <hyperlink ref="V126" r:id="rId258" display="http://pbs.twimg.com/profile_images/680276382375514112/hbpc4OLB_normal.jpg"/>
    <hyperlink ref="V127" r:id="rId259" display="http://pbs.twimg.com/profile_images/991043512954245127/O2Et8QTV_normal.jpg"/>
    <hyperlink ref="V128" r:id="rId260" display="http://pbs.twimg.com/profile_images/991043512954245127/O2Et8QTV_normal.jpg"/>
    <hyperlink ref="V129" r:id="rId261" display="http://pbs.twimg.com/profile_images/991043512954245127/O2Et8QTV_normal.jpg"/>
    <hyperlink ref="V130" r:id="rId262" display="http://pbs.twimg.com/profile_images/991043512954245127/O2Et8QTV_normal.jpg"/>
    <hyperlink ref="V131" r:id="rId263" display="http://pbs.twimg.com/profile_images/991043512954245127/O2Et8QTV_normal.jpg"/>
    <hyperlink ref="V132" r:id="rId264" display="http://pbs.twimg.com/profile_images/991043512954245127/O2Et8QTV_normal.jpg"/>
    <hyperlink ref="V133" r:id="rId265" display="http://pbs.twimg.com/profile_images/991043512954245127/O2Et8QTV_normal.jpg"/>
    <hyperlink ref="V134" r:id="rId266" display="http://pbs.twimg.com/profile_images/991043512954245127/O2Et8QTV_normal.jpg"/>
    <hyperlink ref="V135" r:id="rId267" display="http://pbs.twimg.com/profile_images/991043512954245127/O2Et8QTV_normal.jpg"/>
    <hyperlink ref="V136" r:id="rId268" display="http://pbs.twimg.com/profile_images/991043512954245127/O2Et8QTV_normal.jpg"/>
    <hyperlink ref="V137" r:id="rId269" display="http://pbs.twimg.com/profile_images/991043512954245127/O2Et8QTV_normal.jpg"/>
    <hyperlink ref="V138" r:id="rId270" display="http://pbs.twimg.com/profile_images/877223098361159680/fm-JkDCC_normal.jpg"/>
    <hyperlink ref="V139" r:id="rId271" display="https://pbs.twimg.com/media/D3XElexW0AAdHP4.jpg"/>
    <hyperlink ref="V140" r:id="rId272" display="http://pbs.twimg.com/profile_images/991043512954245127/O2Et8QTV_normal.jpg"/>
    <hyperlink ref="V141" r:id="rId273" display="http://pbs.twimg.com/profile_images/991043512954245127/O2Et8QTV_normal.jpg"/>
    <hyperlink ref="V142" r:id="rId274" display="http://pbs.twimg.com/profile_images/991043512954245127/O2Et8QTV_normal.jpg"/>
    <hyperlink ref="V143" r:id="rId275" display="http://pbs.twimg.com/profile_images/991043512954245127/O2Et8QTV_normal.jpg"/>
    <hyperlink ref="V144" r:id="rId276" display="http://pbs.twimg.com/profile_images/991043512954245127/O2Et8QTV_normal.jpg"/>
    <hyperlink ref="V145" r:id="rId277" display="http://pbs.twimg.com/profile_images/991043512954245127/O2Et8QTV_normal.jpg"/>
    <hyperlink ref="V146" r:id="rId278" display="http://pbs.twimg.com/profile_images/991043512954245127/O2Et8QTV_normal.jpg"/>
    <hyperlink ref="V147" r:id="rId279" display="http://pbs.twimg.com/profile_images/991043512954245127/O2Et8QTV_normal.jpg"/>
    <hyperlink ref="V148" r:id="rId280" display="http://pbs.twimg.com/profile_images/793555720805289985/GD1FncNo_normal.jpg"/>
    <hyperlink ref="V149" r:id="rId281" display="http://pbs.twimg.com/profile_images/991043512954245127/O2Et8QTV_normal.jpg"/>
    <hyperlink ref="V150" r:id="rId282" display="http://pbs.twimg.com/profile_images/991043512954245127/O2Et8QTV_normal.jpg"/>
    <hyperlink ref="V151" r:id="rId283" display="http://pbs.twimg.com/profile_images/991043512954245127/O2Et8QTV_normal.jpg"/>
    <hyperlink ref="V152" r:id="rId284" display="http://pbs.twimg.com/profile_images/991043512954245127/O2Et8QTV_normal.jpg"/>
    <hyperlink ref="V153" r:id="rId285" display="http://pbs.twimg.com/profile_images/991043512954245127/O2Et8QTV_normal.jpg"/>
    <hyperlink ref="V154" r:id="rId286" display="http://pbs.twimg.com/profile_images/991043512954245127/O2Et8QTV_normal.jpg"/>
    <hyperlink ref="V155" r:id="rId287" display="http://pbs.twimg.com/profile_images/776609836737802240/jhynuYIG_normal.jpg"/>
    <hyperlink ref="V156" r:id="rId288" display="http://pbs.twimg.com/profile_images/776609836737802240/jhynuYIG_normal.jpg"/>
    <hyperlink ref="V157" r:id="rId289" display="http://pbs.twimg.com/profile_images/776609836737802240/jhynuYIG_normal.jpg"/>
    <hyperlink ref="V158" r:id="rId290" display="http://pbs.twimg.com/profile_images/776609836737802240/jhynuYIG_normal.jpg"/>
    <hyperlink ref="V159" r:id="rId291" display="http://pbs.twimg.com/profile_images/776609836737802240/jhynuYIG_normal.jpg"/>
    <hyperlink ref="V160" r:id="rId292" display="http://pbs.twimg.com/profile_images/776609836737802240/jhynuYIG_normal.jpg"/>
    <hyperlink ref="V161" r:id="rId293" display="http://pbs.twimg.com/profile_images/776609836737802240/jhynuYIG_normal.jpg"/>
    <hyperlink ref="V162" r:id="rId294" display="http://pbs.twimg.com/profile_images/776609836737802240/jhynuYIG_normal.jpg"/>
    <hyperlink ref="V163" r:id="rId295" display="http://pbs.twimg.com/profile_images/776609836737802240/jhynuYIG_normal.jpg"/>
    <hyperlink ref="V164" r:id="rId296" display="http://pbs.twimg.com/profile_images/776609836737802240/jhynuYIG_normal.jpg"/>
    <hyperlink ref="V165" r:id="rId297" display="http://pbs.twimg.com/profile_images/776609836737802240/jhynuYIG_normal.jpg"/>
    <hyperlink ref="V166" r:id="rId298" display="http://pbs.twimg.com/profile_images/776609836737802240/jhynuYIG_normal.jpg"/>
    <hyperlink ref="V167" r:id="rId299" display="http://pbs.twimg.com/profile_images/776609836737802240/jhynuYIG_normal.jpg"/>
    <hyperlink ref="V168" r:id="rId300" display="http://pbs.twimg.com/profile_images/490883464434946049/HBLzC50e_normal.jpeg"/>
    <hyperlink ref="V169" r:id="rId301" display="http://pbs.twimg.com/profile_images/490883464434946049/HBLzC50e_normal.jpeg"/>
    <hyperlink ref="V170" r:id="rId302" display="http://pbs.twimg.com/profile_images/490883464434946049/HBLzC50e_normal.jpeg"/>
    <hyperlink ref="V171" r:id="rId303" display="http://pbs.twimg.com/profile_images/490883464434946049/HBLzC50e_normal.jpeg"/>
    <hyperlink ref="V172" r:id="rId304" display="http://pbs.twimg.com/profile_images/490883464434946049/HBLzC50e_normal.jpeg"/>
    <hyperlink ref="V173" r:id="rId305" display="http://pbs.twimg.com/profile_images/490883464434946049/HBLzC50e_normal.jpeg"/>
    <hyperlink ref="V174" r:id="rId306" display="http://pbs.twimg.com/profile_images/490883464434946049/HBLzC50e_normal.jpeg"/>
    <hyperlink ref="V175" r:id="rId307" display="https://pbs.twimg.com/ext_tw_video_thumb/1111299393175605248/pu/img/FV7pVyabRJSqpqmb.jpg"/>
    <hyperlink ref="V176" r:id="rId308" display="http://pbs.twimg.com/profile_images/884559897878302720/IWZmTla5_normal.jpg"/>
    <hyperlink ref="V177" r:id="rId309" display="https://pbs.twimg.com/tweet_video_thumb/D2wpNq-W0AEYpzH.jpg"/>
    <hyperlink ref="V178" r:id="rId310" display="http://pbs.twimg.com/profile_images/884559897878302720/IWZmTla5_normal.jpg"/>
    <hyperlink ref="V179" r:id="rId311" display="http://pbs.twimg.com/profile_images/884559897878302720/IWZmTla5_normal.jpg"/>
    <hyperlink ref="V180" r:id="rId312" display="http://pbs.twimg.com/profile_images/884559897878302720/IWZmTla5_normal.jpg"/>
    <hyperlink ref="V181" r:id="rId313" display="https://pbs.twimg.com/tweet_video_thumb/D2wpNq-W0AEYpzH.jpg"/>
    <hyperlink ref="V182" r:id="rId314" display="http://pbs.twimg.com/profile_images/1111314785298247685/tCG7273m_normal.jpg"/>
    <hyperlink ref="V183" r:id="rId315" display="http://pbs.twimg.com/profile_images/991043512954245127/O2Et8QTV_normal.jpg"/>
    <hyperlink ref="V184" r:id="rId316" display="https://pbs.twimg.com/media/D2xr9NdXcAAQ9Hu.jpg"/>
    <hyperlink ref="V185" r:id="rId317" display="https://pbs.twimg.com/media/D24hXgxW0AAzq8l.jpg"/>
    <hyperlink ref="V186" r:id="rId318" display="https://pbs.twimg.com/ext_tw_video_thumb/1113515649781968896/pu/img/T817q8TUQ3xuR2qw.jpg"/>
    <hyperlink ref="V187" r:id="rId319" display="http://pbs.twimg.com/profile_images/991043512954245127/O2Et8QTV_normal.jpg"/>
    <hyperlink ref="V188" r:id="rId320" display="http://pbs.twimg.com/profile_images/991043512954245127/O2Et8QTV_normal.jpg"/>
    <hyperlink ref="V189" r:id="rId321" display="http://pbs.twimg.com/profile_images/991043512954245127/O2Et8QTV_normal.jpg"/>
    <hyperlink ref="V190" r:id="rId322" display="http://pbs.twimg.com/profile_images/991043512954245127/O2Et8QTV_normal.jpg"/>
    <hyperlink ref="V191" r:id="rId323" display="http://pbs.twimg.com/profile_images/991043512954245127/O2Et8QTV_normal.jpg"/>
    <hyperlink ref="V192" r:id="rId324" display="http://pbs.twimg.com/profile_images/991043512954245127/O2Et8QTV_normal.jpg"/>
    <hyperlink ref="V193" r:id="rId325" display="https://pbs.twimg.com/tweet_video_thumb/D2wpNq-W0AEYpzH.jpg"/>
    <hyperlink ref="V194" r:id="rId326" display="https://pbs.twimg.com/ext_tw_video_thumb/1111325389681577985/pu/img/I8dUKNHCxAJVu_2h.jpg"/>
    <hyperlink ref="V195" r:id="rId327" display="http://pbs.twimg.com/profile_images/1111314785298247685/tCG7273m_normal.jpg"/>
    <hyperlink ref="V196" r:id="rId328" display="https://pbs.twimg.com/ext_tw_video_thumb/1111325389681577985/pu/img/I8dUKNHCxAJVu_2h.jpg"/>
    <hyperlink ref="V197" r:id="rId329" display="http://pbs.twimg.com/profile_images/1111314785298247685/tCG7273m_normal.jpg"/>
    <hyperlink ref="V198" r:id="rId330" display="http://pbs.twimg.com/profile_images/1111314785298247685/tCG7273m_normal.jpg"/>
    <hyperlink ref="V199" r:id="rId331" display="http://pbs.twimg.com/profile_images/1111314785298247685/tCG7273m_normal.jpg"/>
    <hyperlink ref="V200" r:id="rId332" display="http://pbs.twimg.com/profile_images/1111314785298247685/tCG7273m_normal.jpg"/>
    <hyperlink ref="V201" r:id="rId333" display="http://pbs.twimg.com/profile_images/1111314785298247685/tCG7273m_normal.jpg"/>
    <hyperlink ref="V202" r:id="rId334" display="http://pbs.twimg.com/profile_images/1111314785298247685/tCG7273m_normal.jpg"/>
    <hyperlink ref="V203" r:id="rId335" display="http://pbs.twimg.com/profile_images/1111314785298247685/tCG7273m_normal.jpg"/>
    <hyperlink ref="V204" r:id="rId336" display="http://pbs.twimg.com/profile_images/1111314785298247685/tCG7273m_normal.jpg"/>
    <hyperlink ref="V205" r:id="rId337" display="https://pbs.twimg.com/ext_tw_video_thumb/1111325389681577985/pu/img/I8dUKNHCxAJVu_2h.jpg"/>
    <hyperlink ref="V206" r:id="rId338" display="https://pbs.twimg.com/tweet_video_thumb/D2wpNq-W0AEYpzH.jpg"/>
    <hyperlink ref="V207" r:id="rId339" display="https://pbs.twimg.com/ext_tw_video_thumb/1111325389681577985/pu/img/I8dUKNHCxAJVu_2h.jpg"/>
    <hyperlink ref="V208" r:id="rId340" display="https://pbs.twimg.com/ext_tw_video_thumb/1111325389681577985/pu/img/I8dUKNHCxAJVu_2h.jpg"/>
    <hyperlink ref="V209" r:id="rId341" display="https://pbs.twimg.com/ext_tw_video_thumb/1111325389681577985/pu/img/I8dUKNHCxAJVu_2h.jpg"/>
    <hyperlink ref="V210" r:id="rId342" display="https://pbs.twimg.com/ext_tw_video_thumb/1111325389681577985/pu/img/I8dUKNHCxAJVu_2h.jpg"/>
    <hyperlink ref="V211" r:id="rId343" display="https://pbs.twimg.com/ext_tw_video_thumb/1111325389681577985/pu/img/I8dUKNHCxAJVu_2h.jpg"/>
    <hyperlink ref="V212" r:id="rId344" display="http://pbs.twimg.com/profile_images/994319408947449856/ScQPPPOP_normal.jpg"/>
    <hyperlink ref="V213" r:id="rId345" display="https://pbs.twimg.com/ext_tw_video_thumb/1111325389681577985/pu/img/I8dUKNHCxAJVu_2h.jpg"/>
    <hyperlink ref="V214" r:id="rId346" display="http://pbs.twimg.com/profile_images/994319408947449856/ScQPPPOP_normal.jpg"/>
    <hyperlink ref="V215" r:id="rId347" display="https://pbs.twimg.com/media/D22t7aSWwAADhki.jpg"/>
    <hyperlink ref="V216" r:id="rId348" display="http://pbs.twimg.com/profile_images/994319408947449856/ScQPPPOP_normal.jpg"/>
    <hyperlink ref="V217" r:id="rId349" display="https://pbs.twimg.com/ext_tw_video_thumb/1111325389681577985/pu/img/I8dUKNHCxAJVu_2h.jpg"/>
    <hyperlink ref="V218" r:id="rId350" display="https://pbs.twimg.com/tweet_video_thumb/D26diwQX0AA04s7.jpg"/>
    <hyperlink ref="V219" r:id="rId351" display="https://pbs.twimg.com/tweet_video_thumb/D26diwQX0AA04s7.jpg"/>
    <hyperlink ref="V220" r:id="rId352" display="http://pbs.twimg.com/profile_images/958446524907782144/pJLF79nv_normal.jpg"/>
    <hyperlink ref="V221" r:id="rId353" display="http://pbs.twimg.com/profile_images/958446524907782144/pJLF79nv_normal.jpg"/>
    <hyperlink ref="V222" r:id="rId354" display="https://pbs.twimg.com/ext_tw_video_thumb/1113463537135947777/pu/img/B6ke4nRb_IbObhhP.jpg"/>
    <hyperlink ref="V223" r:id="rId355" display="https://pbs.twimg.com/ext_tw_video_thumb/1113473454739722240/pu/img/SEKvk2umLU28I51T.jpg"/>
    <hyperlink ref="V224" r:id="rId356" display="https://pbs.twimg.com/ext_tw_video_thumb/1113473454739722240/pu/img/SEKvk2umLU28I51T.jpg"/>
    <hyperlink ref="V225" r:id="rId357" display="https://pbs.twimg.com/tweet_video_thumb/D3Z62mQWsAQnoQm.jpg"/>
    <hyperlink ref="V226" r:id="rId358" display="https://pbs.twimg.com/ext_tw_video_thumb/1112766185265864704/pu/img/Kvt7fF2CkEPOW9Mv.jpg"/>
    <hyperlink ref="V227" r:id="rId359" display="https://pbs.twimg.com/ext_tw_video_thumb/1113183467326586881/pu/img/TkwAmnJzQhK2mB6x.jpg"/>
    <hyperlink ref="X3" r:id="rId360" display="https://twitter.com/#!/jethanibharat/status/1110787447162617856"/>
    <hyperlink ref="X4" r:id="rId361" display="https://twitter.com/#!/coremarketing/status/1110929483828215810"/>
    <hyperlink ref="X5" r:id="rId362" display="https://twitter.com/#!/coremarketing/status/1110929483828215810"/>
    <hyperlink ref="X6" r:id="rId363" display="https://twitter.com/#!/mybeachmoney/status/1110899779851243520"/>
    <hyperlink ref="X7" r:id="rId364" display="https://twitter.com/#!/mybeachmoney/status/1110977588262899712"/>
    <hyperlink ref="X8" r:id="rId365" display="https://twitter.com/#!/ilkaflood/status/1110985670086942720"/>
    <hyperlink ref="X9" r:id="rId366" display="https://twitter.com/#!/brio_marketing/status/1111021114388611073"/>
    <hyperlink ref="X10" r:id="rId367" display="https://twitter.com/#!/erikseifert/status/1111238155536076803"/>
    <hyperlink ref="X11" r:id="rId368" display="https://twitter.com/#!/asentivindia/status/1111250265779458048"/>
    <hyperlink ref="X12" r:id="rId369" display="https://twitter.com/#!/22agency/status/1111274397422272515"/>
    <hyperlink ref="X13" r:id="rId370" display="https://twitter.com/#!/bkcustomdesigns/status/1013873443979317248"/>
    <hyperlink ref="X14" r:id="rId371" display="https://twitter.com/#!/bkcustomdesigns/status/1111339425802477569"/>
    <hyperlink ref="X15" r:id="rId372" display="https://twitter.com/#!/craighoffman11/status/1111382941010026497"/>
    <hyperlink ref="X16" r:id="rId373" display="https://twitter.com/#!/mike_allton/status/1111383208812175360"/>
    <hyperlink ref="X17" r:id="rId374" display="https://twitter.com/#!/stonehampress/status/1111399025012412417"/>
    <hyperlink ref="X18" r:id="rId375" display="https://twitter.com/#!/myfoodfantasy69/status/1111377875695853568"/>
    <hyperlink ref="X19" r:id="rId376" display="https://twitter.com/#!/myfoodfantasy69/status/1111393239465160704"/>
    <hyperlink ref="X20" r:id="rId377" display="https://twitter.com/#!/myfoodfantasy69/status/1111404366081069057"/>
    <hyperlink ref="X21" r:id="rId378" display="https://twitter.com/#!/kandasrodarte/status/1111360317978746880"/>
    <hyperlink ref="X22" r:id="rId379" display="https://twitter.com/#!/kandasrodarte/status/1111426251145637888"/>
    <hyperlink ref="X23" r:id="rId380" display="https://twitter.com/#!/smoothsale/status/1111429250853134339"/>
    <hyperlink ref="X24" r:id="rId381" display="https://twitter.com/#!/abdellawani/status/1111523037785006080"/>
    <hyperlink ref="X25" r:id="rId382" display="https://twitter.com/#!/madina280469/status/1111573128046669825"/>
    <hyperlink ref="X26" r:id="rId383" display="https://twitter.com/#!/debcomanwriting/status/1111672583194320896"/>
    <hyperlink ref="X27" r:id="rId384" display="https://twitter.com/#!/wfhwstacey/status/1111709214391627776"/>
    <hyperlink ref="X28" r:id="rId385" display="https://twitter.com/#!/b7_design/status/1111743209208774656"/>
    <hyperlink ref="X29" r:id="rId386" display="https://twitter.com/#!/b7_design/status/1111743346354151425"/>
    <hyperlink ref="X30" r:id="rId387" display="https://twitter.com/#!/careerbarn/status/1111744503545819136"/>
    <hyperlink ref="X31" r:id="rId388" display="https://twitter.com/#!/berndog777/status/1111745500275986434"/>
    <hyperlink ref="X32" r:id="rId389" display="https://twitter.com/#!/sportsplaypolls/status/1111746556703793154"/>
    <hyperlink ref="X33" r:id="rId390" display="https://twitter.com/#!/brookiebeetle/status/1111747268334546945"/>
    <hyperlink ref="X34" r:id="rId391" display="https://twitter.com/#!/ross_quintana/status/1005434693494411265"/>
    <hyperlink ref="X35" r:id="rId392" display="https://twitter.com/#!/ross_quintana/status/1111976692145360897"/>
    <hyperlink ref="X36" r:id="rId393" display="https://twitter.com/#!/lentremetteuse/status/1111981927584681985"/>
    <hyperlink ref="X37" r:id="rId394" display="https://twitter.com/#!/ageless_2u/status/1110967565990461440"/>
    <hyperlink ref="X38" r:id="rId395" display="https://twitter.com/#!/ageless_2u/status/1111518428576268288"/>
    <hyperlink ref="X39" r:id="rId396" display="https://twitter.com/#!/ageless_2u/status/1112036510524690433"/>
    <hyperlink ref="X40" r:id="rId397" display="https://twitter.com/#!/dianecschroder/status/1112107132126748673"/>
    <hyperlink ref="X41" r:id="rId398" display="https://twitter.com/#!/karenyankovich/status/1112398723177422849"/>
    <hyperlink ref="X42" r:id="rId399" display="https://twitter.com/#!/dynamicfrize/status/1111151104425934848"/>
    <hyperlink ref="X43" r:id="rId400" display="https://twitter.com/#!/dynamicfrize/status/1112402364202434562"/>
    <hyperlink ref="X44" r:id="rId401" display="https://twitter.com/#!/edgekonnect/status/1112403470135496705"/>
    <hyperlink ref="X45" r:id="rId402" display="https://twitter.com/#!/relatingonline/status/1111372642420813825"/>
    <hyperlink ref="X46" r:id="rId403" display="https://twitter.com/#!/relatingonline/status/1112459634051301377"/>
    <hyperlink ref="X47" r:id="rId404" display="https://twitter.com/#!/charlesfrize/status/1110055413972721665"/>
    <hyperlink ref="X48" r:id="rId405" display="https://twitter.com/#!/charlesfrize/status/1110403055382642689"/>
    <hyperlink ref="X49" r:id="rId406" display="https://twitter.com/#!/charlesfrize/status/1111377096083804161"/>
    <hyperlink ref="X50" r:id="rId407" display="https://twitter.com/#!/charlesfrize/status/1112396362467942403"/>
    <hyperlink ref="X51" r:id="rId408" display="https://twitter.com/#!/charlesfrize/status/1112487527926120453"/>
    <hyperlink ref="X52" r:id="rId409" display="https://twitter.com/#!/bubbles4tw/status/1112494282596859904"/>
    <hyperlink ref="X53" r:id="rId410" display="https://twitter.com/#!/morweborg/status/1112764829884956672"/>
    <hyperlink ref="X54" r:id="rId411" display="https://twitter.com/#!/fadanconsultant/status/1112766897056088064"/>
    <hyperlink ref="X55" r:id="rId412" display="https://twitter.com/#!/niczthename/status/1112872524747063296"/>
    <hyperlink ref="X56" r:id="rId413" display="https://twitter.com/#!/pardoe_ai/status/1112955886190977024"/>
    <hyperlink ref="X57" r:id="rId414" display="https://twitter.com/#!/themylanfocus/status/1112975205100675072"/>
    <hyperlink ref="X58" r:id="rId415" display="https://twitter.com/#!/javi99garcia/status/1113008266907455488"/>
    <hyperlink ref="X59" r:id="rId416" display="https://twitter.com/#!/wpblogsites/status/1113096246892228608"/>
    <hyperlink ref="X60" r:id="rId417" display="https://twitter.com/#!/fan_saves/status/1113102453589794816"/>
    <hyperlink ref="X61" r:id="rId418" display="https://twitter.com/#!/4hontario/status/1113111483607547904"/>
    <hyperlink ref="X62" r:id="rId419" display="https://twitter.com/#!/gambinredon/status/1113397449899630592"/>
    <hyperlink ref="X63" r:id="rId420" display="https://twitter.com/#!/allthesocial/status/1113448588338585601"/>
    <hyperlink ref="X64" r:id="rId421" display="https://twitter.com/#!/breepalm/status/1113464338180976642"/>
    <hyperlink ref="X65" r:id="rId422" display="https://twitter.com/#!/breepalm/status/1113464338180976642"/>
    <hyperlink ref="X66" r:id="rId423" display="https://twitter.com/#!/civalueinfo/status/1110922703027007490"/>
    <hyperlink ref="X67" r:id="rId424" display="https://twitter.com/#!/civalueinfo/status/1112669438728458240"/>
    <hyperlink ref="X68" r:id="rId425" display="https://twitter.com/#!/civalueinfo/status/1112948281880072192"/>
    <hyperlink ref="X69" r:id="rId426" display="https://twitter.com/#!/civalueinfo/status/1113467996385751040"/>
    <hyperlink ref="X70" r:id="rId427" display="https://twitter.com/#!/foodmfguk/status/1110926376234815488"/>
    <hyperlink ref="X71" r:id="rId428" display="https://twitter.com/#!/foodmfguk/status/1113470602713739264"/>
    <hyperlink ref="X72" r:id="rId429" display="https://twitter.com/#!/planitoutsrcing/status/1113474062100193280"/>
    <hyperlink ref="X73" r:id="rId430" display="https://twitter.com/#!/planitoutsrcing/status/1113474062100193280"/>
    <hyperlink ref="X74" r:id="rId431" display="https://twitter.com/#!/planitoutsrcing/status/1113474062100193280"/>
    <hyperlink ref="X75" r:id="rId432" display="https://twitter.com/#!/jade_a_consult/status/1113474152147480576"/>
    <hyperlink ref="X76" r:id="rId433" display="https://twitter.com/#!/jade_a_consult/status/1113474152147480576"/>
    <hyperlink ref="X77" r:id="rId434" display="https://twitter.com/#!/jade_a_consult/status/1113474152147480576"/>
    <hyperlink ref="X78" r:id="rId435" display="https://twitter.com/#!/mikefallat/status/1113474402711146497"/>
    <hyperlink ref="X79" r:id="rId436" display="https://twitter.com/#!/vitalizeone/status/1113493882443108353"/>
    <hyperlink ref="X80" r:id="rId437" display="https://twitter.com/#!/blondepreneur/status/1113495790406774784"/>
    <hyperlink ref="X81" r:id="rId438" display="https://twitter.com/#!/mike_gingerich/status/1113530867186425856"/>
    <hyperlink ref="X82" r:id="rId439" display="https://twitter.com/#!/kandreawade/status/1113555226693443587"/>
    <hyperlink ref="X83" r:id="rId440" display="https://twitter.com/#!/taylorsmendoza1/status/1113571963010596869"/>
    <hyperlink ref="X84" r:id="rId441" display="https://twitter.com/#!/prodovite/status/1111252083494305792"/>
    <hyperlink ref="X85" r:id="rId442" display="https://twitter.com/#!/prodovite/status/1113064058129772544"/>
    <hyperlink ref="X86" r:id="rId443" display="https://twitter.com/#!/prodovite/status/1113788751766069248"/>
    <hyperlink ref="X87" r:id="rId444" display="https://twitter.com/#!/victorynhq/status/1111267158368178176"/>
    <hyperlink ref="X88" r:id="rId445" display="https://twitter.com/#!/victorynhq/status/1113079110782345220"/>
    <hyperlink ref="X89" r:id="rId446" display="https://twitter.com/#!/victorynhq/status/1113803974661083136"/>
    <hyperlink ref="X90" r:id="rId447" display="https://twitter.com/#!/nowmg/status/1111496622620491776"/>
    <hyperlink ref="X91" r:id="rId448" display="https://twitter.com/#!/nowmg/status/1113833891448655872"/>
    <hyperlink ref="X92" r:id="rId449" display="https://twitter.com/#!/jencoleict/status/1112760461022375936"/>
    <hyperlink ref="X93" r:id="rId450" display="https://twitter.com/#!/roberts_ben_m/status/1113544648654491655"/>
    <hyperlink ref="X94" r:id="rId451" display="https://twitter.com/#!/makeamarketer/status/1113897036850458625"/>
    <hyperlink ref="X95" r:id="rId452" display="https://twitter.com/#!/teamnimbus/status/1113520198223572994"/>
    <hyperlink ref="X96" r:id="rId453" display="https://twitter.com/#!/martinbrossman/status/1113511903815507968"/>
    <hyperlink ref="X97" r:id="rId454" display="https://twitter.com/#!/tracylcotton/status/1113829054938001408"/>
    <hyperlink ref="X98" r:id="rId455" display="https://twitter.com/#!/martinbrossman/status/1113800849099304960"/>
    <hyperlink ref="X99" r:id="rId456" display="https://twitter.com/#!/martinbrossman/status/1113930250256359424"/>
    <hyperlink ref="X100" r:id="rId457" display="https://twitter.com/#!/commonscentsmom/status/1111661635574218752"/>
    <hyperlink ref="X101" r:id="rId458" display="https://twitter.com/#!/commonscentsmom/status/1112503259271327744"/>
    <hyperlink ref="X102" r:id="rId459" display="https://twitter.com/#!/commonscentsmom/status/1113089479953338368"/>
    <hyperlink ref="X103" r:id="rId460" display="https://twitter.com/#!/commonscentsmom/status/1113932443730481152"/>
    <hyperlink ref="X104" r:id="rId461" display="https://twitter.com/#!/jessikaphillips/status/1110984769335164933"/>
    <hyperlink ref="X105" r:id="rId462" display="https://twitter.com/#!/jessikaphillips/status/1110984769335164933"/>
    <hyperlink ref="X106" r:id="rId463" display="https://twitter.com/#!/makeamarketer/status/1112548876257366017"/>
    <hyperlink ref="X107" r:id="rId464" display="https://twitter.com/#!/jessikaphillips/status/1110984769335164933"/>
    <hyperlink ref="X108" r:id="rId465" display="https://twitter.com/#!/makeamarketer/status/1112548876257366017"/>
    <hyperlink ref="X109" r:id="rId466" display="https://twitter.com/#!/jessikaphillips/status/1110984769335164933"/>
    <hyperlink ref="X110" r:id="rId467" display="https://twitter.com/#!/makeamarketer/status/1112548876257366017"/>
    <hyperlink ref="X111" r:id="rId468" display="https://twitter.com/#!/jessikaphillips/status/1110984769335164933"/>
    <hyperlink ref="X112" r:id="rId469" display="https://twitter.com/#!/makeamarketer/status/1112548876257366017"/>
    <hyperlink ref="X113" r:id="rId470" display="https://twitter.com/#!/makeamarketer/status/1113897036850458625"/>
    <hyperlink ref="X114" r:id="rId471" display="https://twitter.com/#!/jessikaphillips/status/1110984769335164933"/>
    <hyperlink ref="X115" r:id="rId472" display="https://twitter.com/#!/makeamarketer/status/1112548876257366017"/>
    <hyperlink ref="X116" r:id="rId473" display="https://twitter.com/#!/jessikaphillips/status/1110984769335164933"/>
    <hyperlink ref="X117" r:id="rId474" display="https://twitter.com/#!/makeamarketer/status/1112548876257366017"/>
    <hyperlink ref="X118" r:id="rId475" display="https://twitter.com/#!/jessikaphillips/status/1110984769335164933"/>
    <hyperlink ref="X119" r:id="rId476" display="https://twitter.com/#!/makeamarketer/status/1112548876257366017"/>
    <hyperlink ref="X120" r:id="rId477" display="https://twitter.com/#!/makeamarketer/status/1112548876257366017"/>
    <hyperlink ref="X121" r:id="rId478" display="https://twitter.com/#!/makeamarketer/status/1112548876257366017"/>
    <hyperlink ref="X122" r:id="rId479" display="https://twitter.com/#!/jessikaphillips/status/1110984769335164933"/>
    <hyperlink ref="X123" r:id="rId480" display="https://twitter.com/#!/jessikaphillips/status/1110984769335164933"/>
    <hyperlink ref="X124" r:id="rId481" display="https://twitter.com/#!/jessikaphillips/status/1111309543110254592"/>
    <hyperlink ref="X125" r:id="rId482" display="https://twitter.com/#!/jessikaphillips/status/1113251896599429120"/>
    <hyperlink ref="X126" r:id="rId483" display="https://twitter.com/#!/mrleonardkim/status/1113253228768952320"/>
    <hyperlink ref="X127" r:id="rId484" display="https://twitter.com/#!/jessikaphillips/status/1113251896599429120"/>
    <hyperlink ref="X128" r:id="rId485" display="https://twitter.com/#!/jessikaphillips/status/1113251896599429120"/>
    <hyperlink ref="X129" r:id="rId486" display="https://twitter.com/#!/jessikaphillips/status/1113251896599429120"/>
    <hyperlink ref="X130" r:id="rId487" display="https://twitter.com/#!/jessikaphillips/status/1113251896599429120"/>
    <hyperlink ref="X131" r:id="rId488" display="https://twitter.com/#!/jessikaphillips/status/1113251896599429120"/>
    <hyperlink ref="X132" r:id="rId489" display="https://twitter.com/#!/jessikaphillips/status/1113928029150093313"/>
    <hyperlink ref="X133" r:id="rId490" display="https://twitter.com/#!/jessikaphillips/status/1113928029150093313"/>
    <hyperlink ref="X134" r:id="rId491" display="https://twitter.com/#!/jessikaphillips/status/1113928029150093313"/>
    <hyperlink ref="X135" r:id="rId492" display="https://twitter.com/#!/jessikaphillips/status/1113928029150093313"/>
    <hyperlink ref="X136" r:id="rId493" display="https://twitter.com/#!/jessikaphillips/status/1113928029150093313"/>
    <hyperlink ref="X137" r:id="rId494" display="https://twitter.com/#!/jessikaphillips/status/1113928029150093313"/>
    <hyperlink ref="X138" r:id="rId495" display="https://twitter.com/#!/sms_summit/status/1114022954247921664"/>
    <hyperlink ref="X139" r:id="rId496" display="https://twitter.com/#!/jessikaphillips/status/1114012635140382720"/>
    <hyperlink ref="X140" r:id="rId497" display="https://twitter.com/#!/jessikaphillips/status/1114184583770189825"/>
    <hyperlink ref="X141" r:id="rId498" display="https://twitter.com/#!/jessikaphillips/status/1114184583770189825"/>
    <hyperlink ref="X142" r:id="rId499" display="https://twitter.com/#!/jessikaphillips/status/1114184583770189825"/>
    <hyperlink ref="X143" r:id="rId500" display="https://twitter.com/#!/jessikaphillips/status/1114184583770189825"/>
    <hyperlink ref="X144" r:id="rId501" display="https://twitter.com/#!/jessikaphillips/status/1114184583770189825"/>
    <hyperlink ref="X145" r:id="rId502" display="https://twitter.com/#!/jessikaphillips/status/1114184583770189825"/>
    <hyperlink ref="X146" r:id="rId503" display="https://twitter.com/#!/jessikaphillips/status/1114184583770189825"/>
    <hyperlink ref="X147" r:id="rId504" display="https://twitter.com/#!/jessikaphillips/status/1114184583770189825"/>
    <hyperlink ref="X148" r:id="rId505" display="https://twitter.com/#!/nimble/status/1113573255040737285"/>
    <hyperlink ref="X149" r:id="rId506" display="https://twitter.com/#!/jessikaphillips/status/1114184583770189825"/>
    <hyperlink ref="X150" r:id="rId507" display="https://twitter.com/#!/jessikaphillips/status/1114184583770189825"/>
    <hyperlink ref="X151" r:id="rId508" display="https://twitter.com/#!/jessikaphillips/status/1114184583770189825"/>
    <hyperlink ref="X152" r:id="rId509" display="https://twitter.com/#!/jessikaphillips/status/1114184583770189825"/>
    <hyperlink ref="X153" r:id="rId510" display="https://twitter.com/#!/jessikaphillips/status/1114184583770189825"/>
    <hyperlink ref="X154" r:id="rId511" display="https://twitter.com/#!/jessikaphillips/status/1114184583770189825"/>
    <hyperlink ref="X155" r:id="rId512" display="https://twitter.com/#!/craigmckimbd/status/1113895487499841536"/>
    <hyperlink ref="X156" r:id="rId513" display="https://twitter.com/#!/craigmckimbd/status/1113902514380918784"/>
    <hyperlink ref="X157" r:id="rId514" display="https://twitter.com/#!/craigmckimbd/status/1114194139552174080"/>
    <hyperlink ref="X158" r:id="rId515" display="https://twitter.com/#!/craigmckimbd/status/1114194139552174080"/>
    <hyperlink ref="X159" r:id="rId516" display="https://twitter.com/#!/craigmckimbd/status/1112718682688548870"/>
    <hyperlink ref="X160" r:id="rId517" display="https://twitter.com/#!/craigmckimbd/status/1112893368357416962"/>
    <hyperlink ref="X161" r:id="rId518" display="https://twitter.com/#!/craigmckimbd/status/1113080573545807872"/>
    <hyperlink ref="X162" r:id="rId519" display="https://twitter.com/#!/craigmckimbd/status/1113215739966758915"/>
    <hyperlink ref="X163" r:id="rId520" display="https://twitter.com/#!/craigmckimbd/status/1113471126913654791"/>
    <hyperlink ref="X164" r:id="rId521" display="https://twitter.com/#!/craigmckimbd/status/1113829990179545088"/>
    <hyperlink ref="X165" r:id="rId522" display="https://twitter.com/#!/craigmckimbd/status/1113878311900520449"/>
    <hyperlink ref="X166" r:id="rId523" display="https://twitter.com/#!/craigmckimbd/status/1113915564282368000"/>
    <hyperlink ref="X167" r:id="rId524" display="https://twitter.com/#!/craigmckimbd/status/1114015897839005698"/>
    <hyperlink ref="X168" r:id="rId525" display="https://twitter.com/#!/annieroseinc/status/1110938568367570946"/>
    <hyperlink ref="X169" r:id="rId526" display="https://twitter.com/#!/annieroseinc/status/1111313750248742912"/>
    <hyperlink ref="X170" r:id="rId527" display="https://twitter.com/#!/annieroseinc/status/1111680125869780992"/>
    <hyperlink ref="X171" r:id="rId528" display="https://twitter.com/#!/annieroseinc/status/1111689435253362688"/>
    <hyperlink ref="X172" r:id="rId529" display="https://twitter.com/#!/annieroseinc/status/1112037525801992192"/>
    <hyperlink ref="X173" r:id="rId530" display="https://twitter.com/#!/annieroseinc/status/1114186246970957832"/>
    <hyperlink ref="X174" r:id="rId531" display="https://twitter.com/#!/annieroseinc/status/1114196086237749248"/>
    <hyperlink ref="X175" r:id="rId532" display="https://twitter.com/#!/mllnnlmotivator/status/1111299620431384577"/>
    <hyperlink ref="X176" r:id="rId533" display="https://twitter.com/#!/eggwhisk/status/1111314160015589377"/>
    <hyperlink ref="X177" r:id="rId534" display="https://twitter.com/#!/mllnnlmotivator/status/1111308647844462593"/>
    <hyperlink ref="X178" r:id="rId535" display="https://twitter.com/#!/eggwhisk/status/1111314160015589377"/>
    <hyperlink ref="X179" r:id="rId536" display="https://twitter.com/#!/eggwhisk/status/1111314160015589377"/>
    <hyperlink ref="X180" r:id="rId537" display="https://twitter.com/#!/eggwhisk/status/1111314160015589377"/>
    <hyperlink ref="X181" r:id="rId538" display="https://twitter.com/#!/mllnnlmotivator/status/1111308647844462593"/>
    <hyperlink ref="X182" r:id="rId539" display="https://twitter.com/#!/maykingtea/status/1111615899818213381"/>
    <hyperlink ref="X183" r:id="rId540" display="https://twitter.com/#!/jessikaphillips/status/1110984769335164933"/>
    <hyperlink ref="X184" r:id="rId541" display="https://twitter.com/#!/jessikaphillips/status/1111381936679747584"/>
    <hyperlink ref="X185" r:id="rId542" display="https://twitter.com/#!/jessikaphillips/status/1111862851508015104"/>
    <hyperlink ref="X186" r:id="rId543" display="https://twitter.com/#!/jessikaphillips/status/1113515809215848449"/>
    <hyperlink ref="X187" r:id="rId544" display="https://twitter.com/#!/jessikaphillips/status/1113928029150093313"/>
    <hyperlink ref="X188" r:id="rId545" display="https://twitter.com/#!/jessikaphillips/status/1113928029150093313"/>
    <hyperlink ref="X189" r:id="rId546" display="https://twitter.com/#!/jessikaphillips/status/1113928029150093313"/>
    <hyperlink ref="X190" r:id="rId547" display="https://twitter.com/#!/jessikaphillips/status/1113928029150093313"/>
    <hyperlink ref="X191" r:id="rId548" display="https://twitter.com/#!/jessikaphillips/status/1114184583770189825"/>
    <hyperlink ref="X192" r:id="rId549" display="https://twitter.com/#!/jessikaphillips/status/1114184583770189825"/>
    <hyperlink ref="X193" r:id="rId550" display="https://twitter.com/#!/mllnnlmotivator/status/1111308647844462593"/>
    <hyperlink ref="X194" r:id="rId551" display="https://twitter.com/#!/mllnnlmotivator/status/1111325739423543296"/>
    <hyperlink ref="X195" r:id="rId552" display="https://twitter.com/#!/maykingtea/status/1111615899818213381"/>
    <hyperlink ref="X196" r:id="rId553" display="https://twitter.com/#!/mllnnlmotivator/status/1111325739423543296"/>
    <hyperlink ref="X197" r:id="rId554" display="https://twitter.com/#!/maykingtea/status/1111615899818213381"/>
    <hyperlink ref="X198" r:id="rId555" display="https://twitter.com/#!/maykingtea/status/1111615899818213381"/>
    <hyperlink ref="X199" r:id="rId556" display="https://twitter.com/#!/maykingtea/status/1111615899818213381"/>
    <hyperlink ref="X200" r:id="rId557" display="https://twitter.com/#!/maykingtea/status/1111615899818213381"/>
    <hyperlink ref="X201" r:id="rId558" display="https://twitter.com/#!/maykingtea/status/1111615899818213381"/>
    <hyperlink ref="X202" r:id="rId559" display="https://twitter.com/#!/maykingtea/status/1111615899818213381"/>
    <hyperlink ref="X203" r:id="rId560" display="https://twitter.com/#!/maykingtea/status/1111615899818213381"/>
    <hyperlink ref="X204" r:id="rId561" display="https://twitter.com/#!/maykingtea/status/1111615899818213381"/>
    <hyperlink ref="X205" r:id="rId562" display="https://twitter.com/#!/mllnnlmotivator/status/1111325739423543296"/>
    <hyperlink ref="X206" r:id="rId563" display="https://twitter.com/#!/mllnnlmotivator/status/1111308647844462593"/>
    <hyperlink ref="X207" r:id="rId564" display="https://twitter.com/#!/mllnnlmotivator/status/1111325739423543296"/>
    <hyperlink ref="X208" r:id="rId565" display="https://twitter.com/#!/mllnnlmotivator/status/1111325739423543296"/>
    <hyperlink ref="X209" r:id="rId566" display="https://twitter.com/#!/mllnnlmotivator/status/1111325739423543296"/>
    <hyperlink ref="X210" r:id="rId567" display="https://twitter.com/#!/mllnnlmotivator/status/1111325739423543296"/>
    <hyperlink ref="X211" r:id="rId568" display="https://twitter.com/#!/mllnnlmotivator/status/1111325739423543296"/>
    <hyperlink ref="X212" r:id="rId569" display="https://twitter.com/#!/b2the7/status/1111324778483380230"/>
    <hyperlink ref="X213" r:id="rId570" display="https://twitter.com/#!/mllnnlmotivator/status/1111325739423543296"/>
    <hyperlink ref="X214" r:id="rId571" display="https://twitter.com/#!/b2the7/status/1111324778483380230"/>
    <hyperlink ref="X215" r:id="rId572" display="https://twitter.com/#!/b2the7/status/1111735961514401793"/>
    <hyperlink ref="X216" r:id="rId573" display="https://twitter.com/#!/b2the7/status/1111736432907952128"/>
    <hyperlink ref="X217" r:id="rId574" display="https://twitter.com/#!/mllnnlmotivator/status/1111325739423543296"/>
    <hyperlink ref="X218" r:id="rId575" display="https://twitter.com/#!/mllnnlmotivator/status/1111999387738300416"/>
    <hyperlink ref="X219" r:id="rId576" display="https://twitter.com/#!/mllnnlmotivator/status/1111999387738300416"/>
    <hyperlink ref="X220" r:id="rId577" display="https://twitter.com/#!/mllnnlmotivator/status/1112042541044695041"/>
    <hyperlink ref="X221" r:id="rId578" display="https://twitter.com/#!/mllnnlmotivator/status/1112042541044695041"/>
    <hyperlink ref="X222" r:id="rId579" display="https://twitter.com/#!/mllnnlmotivator/status/1113464192202309635"/>
    <hyperlink ref="X223" r:id="rId580" display="https://twitter.com/#!/mllnnlmotivator/status/1113473727113703424"/>
    <hyperlink ref="X224" r:id="rId581" display="https://twitter.com/#!/mllnnlmotivator/status/1113473727113703424"/>
    <hyperlink ref="X225" r:id="rId582" display="https://twitter.com/#!/mllnnlmotivator/status/1114213057914392578"/>
    <hyperlink ref="X226" r:id="rId583" display="https://twitter.com/#!/mllnnlmotivator/status/1112766635901927425"/>
    <hyperlink ref="X227" r:id="rId584" display="https://twitter.com/#!/mllnnlmotivator/status/1113183729198006273"/>
    <hyperlink ref="AZ92" r:id="rId585" display="https://api.twitter.com/1.1/geo/id/1661ada9b2b18024.json"/>
    <hyperlink ref="AZ104" r:id="rId586" display="https://api.twitter.com/1.1/geo/id/d9b1a8780fc61ff7.json"/>
    <hyperlink ref="AZ105" r:id="rId587" display="https://api.twitter.com/1.1/geo/id/d9b1a8780fc61ff7.json"/>
    <hyperlink ref="AZ107" r:id="rId588" display="https://api.twitter.com/1.1/geo/id/d9b1a8780fc61ff7.json"/>
    <hyperlink ref="AZ109" r:id="rId589" display="https://api.twitter.com/1.1/geo/id/d9b1a8780fc61ff7.json"/>
    <hyperlink ref="AZ111" r:id="rId590" display="https://api.twitter.com/1.1/geo/id/d9b1a8780fc61ff7.json"/>
    <hyperlink ref="AZ114" r:id="rId591" display="https://api.twitter.com/1.1/geo/id/d9b1a8780fc61ff7.json"/>
    <hyperlink ref="AZ116" r:id="rId592" display="https://api.twitter.com/1.1/geo/id/d9b1a8780fc61ff7.json"/>
    <hyperlink ref="AZ118" r:id="rId593" display="https://api.twitter.com/1.1/geo/id/d9b1a8780fc61ff7.json"/>
    <hyperlink ref="AZ122" r:id="rId594" display="https://api.twitter.com/1.1/geo/id/d9b1a8780fc61ff7.json"/>
    <hyperlink ref="AZ123" r:id="rId595" display="https://api.twitter.com/1.1/geo/id/d9b1a8780fc61ff7.json"/>
    <hyperlink ref="AZ124" r:id="rId596" display="https://api.twitter.com/1.1/geo/id/d9b1a8780fc61ff7.json"/>
    <hyperlink ref="AZ125" r:id="rId597" display="https://api.twitter.com/1.1/geo/id/6b1aa33507f2e472.json"/>
    <hyperlink ref="AZ127" r:id="rId598" display="https://api.twitter.com/1.1/geo/id/6b1aa33507f2e472.json"/>
    <hyperlink ref="AZ128" r:id="rId599" display="https://api.twitter.com/1.1/geo/id/6b1aa33507f2e472.json"/>
    <hyperlink ref="AZ129" r:id="rId600" display="https://api.twitter.com/1.1/geo/id/6b1aa33507f2e472.json"/>
    <hyperlink ref="AZ130" r:id="rId601" display="https://api.twitter.com/1.1/geo/id/6b1aa33507f2e472.json"/>
    <hyperlink ref="AZ131" r:id="rId602" display="https://api.twitter.com/1.1/geo/id/6b1aa33507f2e472.json"/>
    <hyperlink ref="AZ132" r:id="rId603" display="https://api.twitter.com/1.1/geo/id/d9b1a8780fc61ff7.json"/>
    <hyperlink ref="AZ133" r:id="rId604" display="https://api.twitter.com/1.1/geo/id/d9b1a8780fc61ff7.json"/>
    <hyperlink ref="AZ134" r:id="rId605" display="https://api.twitter.com/1.1/geo/id/d9b1a8780fc61ff7.json"/>
    <hyperlink ref="AZ135" r:id="rId606" display="https://api.twitter.com/1.1/geo/id/d9b1a8780fc61ff7.json"/>
    <hyperlink ref="AZ136" r:id="rId607" display="https://api.twitter.com/1.1/geo/id/d9b1a8780fc61ff7.json"/>
    <hyperlink ref="AZ137" r:id="rId608" display="https://api.twitter.com/1.1/geo/id/d9b1a8780fc61ff7.json"/>
    <hyperlink ref="AZ139" r:id="rId609" display="https://api.twitter.com/1.1/geo/id/d9b1a8780fc61ff7.json"/>
    <hyperlink ref="AZ140" r:id="rId610" display="https://api.twitter.com/1.1/geo/id/d9b1a8780fc61ff7.json"/>
    <hyperlink ref="AZ141" r:id="rId611" display="https://api.twitter.com/1.1/geo/id/d9b1a8780fc61ff7.json"/>
    <hyperlink ref="AZ142" r:id="rId612" display="https://api.twitter.com/1.1/geo/id/d9b1a8780fc61ff7.json"/>
    <hyperlink ref="AZ143" r:id="rId613" display="https://api.twitter.com/1.1/geo/id/d9b1a8780fc61ff7.json"/>
    <hyperlink ref="AZ144" r:id="rId614" display="https://api.twitter.com/1.1/geo/id/d9b1a8780fc61ff7.json"/>
    <hyperlink ref="AZ145" r:id="rId615" display="https://api.twitter.com/1.1/geo/id/d9b1a8780fc61ff7.json"/>
    <hyperlink ref="AZ146" r:id="rId616" display="https://api.twitter.com/1.1/geo/id/d9b1a8780fc61ff7.json"/>
    <hyperlink ref="AZ147" r:id="rId617" display="https://api.twitter.com/1.1/geo/id/d9b1a8780fc61ff7.json"/>
    <hyperlink ref="AZ149" r:id="rId618" display="https://api.twitter.com/1.1/geo/id/d9b1a8780fc61ff7.json"/>
    <hyperlink ref="AZ150" r:id="rId619" display="https://api.twitter.com/1.1/geo/id/d9b1a8780fc61ff7.json"/>
    <hyperlink ref="AZ151" r:id="rId620" display="https://api.twitter.com/1.1/geo/id/d9b1a8780fc61ff7.json"/>
    <hyperlink ref="AZ152" r:id="rId621" display="https://api.twitter.com/1.1/geo/id/d9b1a8780fc61ff7.json"/>
    <hyperlink ref="AZ153" r:id="rId622" display="https://api.twitter.com/1.1/geo/id/d9b1a8780fc61ff7.json"/>
    <hyperlink ref="AZ154" r:id="rId623" display="https://api.twitter.com/1.1/geo/id/d9b1a8780fc61ff7.json"/>
    <hyperlink ref="AZ183" r:id="rId624" display="https://api.twitter.com/1.1/geo/id/d9b1a8780fc61ff7.json"/>
    <hyperlink ref="AZ184" r:id="rId625" display="https://api.twitter.com/1.1/geo/id/d9b1a8780fc61ff7.json"/>
    <hyperlink ref="AZ186" r:id="rId626" display="https://api.twitter.com/1.1/geo/id/d9b1a8780fc61ff7.json"/>
    <hyperlink ref="AZ187" r:id="rId627" display="https://api.twitter.com/1.1/geo/id/d9b1a8780fc61ff7.json"/>
    <hyperlink ref="AZ188" r:id="rId628" display="https://api.twitter.com/1.1/geo/id/d9b1a8780fc61ff7.json"/>
    <hyperlink ref="AZ189" r:id="rId629" display="https://api.twitter.com/1.1/geo/id/d9b1a8780fc61ff7.json"/>
    <hyperlink ref="AZ190" r:id="rId630" display="https://api.twitter.com/1.1/geo/id/d9b1a8780fc61ff7.json"/>
    <hyperlink ref="AZ191" r:id="rId631" display="https://api.twitter.com/1.1/geo/id/d9b1a8780fc61ff7.json"/>
    <hyperlink ref="AZ192" r:id="rId632" display="https://api.twitter.com/1.1/geo/id/d9b1a8780fc61ff7.json"/>
    <hyperlink ref="AZ212" r:id="rId633" display="https://api.twitter.com/1.1/geo/id/095534ad3107e0e6.json"/>
    <hyperlink ref="AZ214" r:id="rId634" display="https://api.twitter.com/1.1/geo/id/095534ad3107e0e6.json"/>
    <hyperlink ref="AZ215" r:id="rId635" display="https://api.twitter.com/1.1/geo/id/6ffcf3b0b904bbcb.json"/>
  </hyperlinks>
  <printOptions/>
  <pageMargins left="0.7" right="0.7" top="0.75" bottom="0.75" header="0.3" footer="0.3"/>
  <pageSetup horizontalDpi="600" verticalDpi="600" orientation="portrait" r:id="rId639"/>
  <legacyDrawing r:id="rId637"/>
  <tableParts>
    <tablePart r:id="rId6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2685</v>
      </c>
      <c r="B1" s="13" t="s">
        <v>2908</v>
      </c>
      <c r="C1" s="13" t="s">
        <v>2909</v>
      </c>
      <c r="D1" s="13" t="s">
        <v>144</v>
      </c>
      <c r="E1" s="13" t="s">
        <v>2911</v>
      </c>
      <c r="F1" s="13" t="s">
        <v>2912</v>
      </c>
      <c r="G1" s="13" t="s">
        <v>2913</v>
      </c>
    </row>
    <row r="2" spans="1:7" ht="15">
      <c r="A2" s="78" t="s">
        <v>2263</v>
      </c>
      <c r="B2" s="78">
        <v>119</v>
      </c>
      <c r="C2" s="122">
        <v>0.0451784358390281</v>
      </c>
      <c r="D2" s="78" t="s">
        <v>2910</v>
      </c>
      <c r="E2" s="78"/>
      <c r="F2" s="78"/>
      <c r="G2" s="78"/>
    </row>
    <row r="3" spans="1:7" ht="15">
      <c r="A3" s="78" t="s">
        <v>2264</v>
      </c>
      <c r="B3" s="78">
        <v>17</v>
      </c>
      <c r="C3" s="122">
        <v>0.0064540622627182985</v>
      </c>
      <c r="D3" s="78" t="s">
        <v>2910</v>
      </c>
      <c r="E3" s="78"/>
      <c r="F3" s="78"/>
      <c r="G3" s="78"/>
    </row>
    <row r="4" spans="1:7" ht="15">
      <c r="A4" s="78" t="s">
        <v>2265</v>
      </c>
      <c r="B4" s="78">
        <v>0</v>
      </c>
      <c r="C4" s="122">
        <v>0</v>
      </c>
      <c r="D4" s="78" t="s">
        <v>2910</v>
      </c>
      <c r="E4" s="78"/>
      <c r="F4" s="78"/>
      <c r="G4" s="78"/>
    </row>
    <row r="5" spans="1:7" ht="15">
      <c r="A5" s="78" t="s">
        <v>2266</v>
      </c>
      <c r="B5" s="78">
        <v>2498</v>
      </c>
      <c r="C5" s="122">
        <v>0.9483675018982537</v>
      </c>
      <c r="D5" s="78" t="s">
        <v>2910</v>
      </c>
      <c r="E5" s="78"/>
      <c r="F5" s="78"/>
      <c r="G5" s="78"/>
    </row>
    <row r="6" spans="1:7" ht="15">
      <c r="A6" s="78" t="s">
        <v>2267</v>
      </c>
      <c r="B6" s="78">
        <v>2634</v>
      </c>
      <c r="C6" s="122">
        <v>1</v>
      </c>
      <c r="D6" s="78" t="s">
        <v>2910</v>
      </c>
      <c r="E6" s="78"/>
      <c r="F6" s="78"/>
      <c r="G6" s="78"/>
    </row>
    <row r="7" spans="1:7" ht="15">
      <c r="A7" s="84" t="s">
        <v>2268</v>
      </c>
      <c r="B7" s="84">
        <v>116</v>
      </c>
      <c r="C7" s="123">
        <v>0.005756113671249719</v>
      </c>
      <c r="D7" s="84" t="s">
        <v>2910</v>
      </c>
      <c r="E7" s="84" t="b">
        <v>0</v>
      </c>
      <c r="F7" s="84" t="b">
        <v>0</v>
      </c>
      <c r="G7" s="84" t="b">
        <v>0</v>
      </c>
    </row>
    <row r="8" spans="1:7" ht="15">
      <c r="A8" s="84" t="s">
        <v>2269</v>
      </c>
      <c r="B8" s="84">
        <v>38</v>
      </c>
      <c r="C8" s="123">
        <v>0.017386946449328988</v>
      </c>
      <c r="D8" s="84" t="s">
        <v>2910</v>
      </c>
      <c r="E8" s="84" t="b">
        <v>0</v>
      </c>
      <c r="F8" s="84" t="b">
        <v>0</v>
      </c>
      <c r="G8" s="84" t="b">
        <v>0</v>
      </c>
    </row>
    <row r="9" spans="1:7" ht="15">
      <c r="A9" s="84" t="s">
        <v>2193</v>
      </c>
      <c r="B9" s="84">
        <v>28</v>
      </c>
      <c r="C9" s="123">
        <v>0.013818628709630717</v>
      </c>
      <c r="D9" s="84" t="s">
        <v>2910</v>
      </c>
      <c r="E9" s="84" t="b">
        <v>0</v>
      </c>
      <c r="F9" s="84" t="b">
        <v>0</v>
      </c>
      <c r="G9" s="84" t="b">
        <v>0</v>
      </c>
    </row>
    <row r="10" spans="1:7" ht="15">
      <c r="A10" s="84" t="s">
        <v>2270</v>
      </c>
      <c r="B10" s="84">
        <v>26</v>
      </c>
      <c r="C10" s="123">
        <v>0.010830615766507458</v>
      </c>
      <c r="D10" s="84" t="s">
        <v>2910</v>
      </c>
      <c r="E10" s="84" t="b">
        <v>0</v>
      </c>
      <c r="F10" s="84" t="b">
        <v>0</v>
      </c>
      <c r="G10" s="84" t="b">
        <v>0</v>
      </c>
    </row>
    <row r="11" spans="1:7" ht="15">
      <c r="A11" s="84" t="s">
        <v>278</v>
      </c>
      <c r="B11" s="84">
        <v>18</v>
      </c>
      <c r="C11" s="123">
        <v>0.009122194975726276</v>
      </c>
      <c r="D11" s="84" t="s">
        <v>2910</v>
      </c>
      <c r="E11" s="84" t="b">
        <v>0</v>
      </c>
      <c r="F11" s="84" t="b">
        <v>0</v>
      </c>
      <c r="G11" s="84" t="b">
        <v>0</v>
      </c>
    </row>
    <row r="12" spans="1:7" ht="15">
      <c r="A12" s="84" t="s">
        <v>284</v>
      </c>
      <c r="B12" s="84">
        <v>16</v>
      </c>
      <c r="C12" s="123">
        <v>0.008571013439341304</v>
      </c>
      <c r="D12" s="84" t="s">
        <v>2910</v>
      </c>
      <c r="E12" s="84" t="b">
        <v>0</v>
      </c>
      <c r="F12" s="84" t="b">
        <v>0</v>
      </c>
      <c r="G12" s="84" t="b">
        <v>0</v>
      </c>
    </row>
    <row r="13" spans="1:7" ht="15">
      <c r="A13" s="84" t="s">
        <v>2298</v>
      </c>
      <c r="B13" s="84">
        <v>15</v>
      </c>
      <c r="C13" s="123">
        <v>0.008799533831154404</v>
      </c>
      <c r="D13" s="84" t="s">
        <v>2910</v>
      </c>
      <c r="E13" s="84" t="b">
        <v>0</v>
      </c>
      <c r="F13" s="84" t="b">
        <v>0</v>
      </c>
      <c r="G13" s="84" t="b">
        <v>0</v>
      </c>
    </row>
    <row r="14" spans="1:7" ht="15">
      <c r="A14" s="84" t="s">
        <v>244</v>
      </c>
      <c r="B14" s="84">
        <v>14</v>
      </c>
      <c r="C14" s="123">
        <v>0.008786745327202056</v>
      </c>
      <c r="D14" s="84" t="s">
        <v>2910</v>
      </c>
      <c r="E14" s="84" t="b">
        <v>0</v>
      </c>
      <c r="F14" s="84" t="b">
        <v>0</v>
      </c>
      <c r="G14" s="84" t="b">
        <v>0</v>
      </c>
    </row>
    <row r="15" spans="1:7" ht="15">
      <c r="A15" s="84" t="s">
        <v>2315</v>
      </c>
      <c r="B15" s="84">
        <v>14</v>
      </c>
      <c r="C15" s="123">
        <v>0.007958330125348847</v>
      </c>
      <c r="D15" s="84" t="s">
        <v>2910</v>
      </c>
      <c r="E15" s="84" t="b">
        <v>0</v>
      </c>
      <c r="F15" s="84" t="b">
        <v>0</v>
      </c>
      <c r="G15" s="84" t="b">
        <v>0</v>
      </c>
    </row>
    <row r="16" spans="1:7" ht="15">
      <c r="A16" s="84" t="s">
        <v>2316</v>
      </c>
      <c r="B16" s="84">
        <v>14</v>
      </c>
      <c r="C16" s="123">
        <v>0.007958330125348847</v>
      </c>
      <c r="D16" s="84" t="s">
        <v>2910</v>
      </c>
      <c r="E16" s="84" t="b">
        <v>0</v>
      </c>
      <c r="F16" s="84" t="b">
        <v>0</v>
      </c>
      <c r="G16" s="84" t="b">
        <v>0</v>
      </c>
    </row>
    <row r="17" spans="1:7" ht="15">
      <c r="A17" s="84" t="s">
        <v>2308</v>
      </c>
      <c r="B17" s="84">
        <v>13</v>
      </c>
      <c r="C17" s="123">
        <v>0.007626262653667151</v>
      </c>
      <c r="D17" s="84" t="s">
        <v>2910</v>
      </c>
      <c r="E17" s="84" t="b">
        <v>0</v>
      </c>
      <c r="F17" s="84" t="b">
        <v>0</v>
      </c>
      <c r="G17" s="84" t="b">
        <v>0</v>
      </c>
    </row>
    <row r="18" spans="1:7" ht="15">
      <c r="A18" s="84" t="s">
        <v>2305</v>
      </c>
      <c r="B18" s="84">
        <v>12</v>
      </c>
      <c r="C18" s="123">
        <v>0.007275302361596146</v>
      </c>
      <c r="D18" s="84" t="s">
        <v>2910</v>
      </c>
      <c r="E18" s="84" t="b">
        <v>0</v>
      </c>
      <c r="F18" s="84" t="b">
        <v>0</v>
      </c>
      <c r="G18" s="84" t="b">
        <v>0</v>
      </c>
    </row>
    <row r="19" spans="1:7" ht="15">
      <c r="A19" s="84" t="s">
        <v>2306</v>
      </c>
      <c r="B19" s="84">
        <v>12</v>
      </c>
      <c r="C19" s="123">
        <v>0.007275302361596146</v>
      </c>
      <c r="D19" s="84" t="s">
        <v>2910</v>
      </c>
      <c r="E19" s="84" t="b">
        <v>0</v>
      </c>
      <c r="F19" s="84" t="b">
        <v>0</v>
      </c>
      <c r="G19" s="84" t="b">
        <v>0</v>
      </c>
    </row>
    <row r="20" spans="1:7" ht="15">
      <c r="A20" s="84" t="s">
        <v>2307</v>
      </c>
      <c r="B20" s="84">
        <v>12</v>
      </c>
      <c r="C20" s="123">
        <v>0.007275302361596146</v>
      </c>
      <c r="D20" s="84" t="s">
        <v>2910</v>
      </c>
      <c r="E20" s="84" t="b">
        <v>0</v>
      </c>
      <c r="F20" s="84" t="b">
        <v>0</v>
      </c>
      <c r="G20" s="84" t="b">
        <v>0</v>
      </c>
    </row>
    <row r="21" spans="1:7" ht="15">
      <c r="A21" s="84" t="s">
        <v>2216</v>
      </c>
      <c r="B21" s="84">
        <v>12</v>
      </c>
      <c r="C21" s="123">
        <v>0.007275302361596146</v>
      </c>
      <c r="D21" s="84" t="s">
        <v>2910</v>
      </c>
      <c r="E21" s="84" t="b">
        <v>0</v>
      </c>
      <c r="F21" s="84" t="b">
        <v>0</v>
      </c>
      <c r="G21" s="84" t="b">
        <v>0</v>
      </c>
    </row>
    <row r="22" spans="1:7" ht="15">
      <c r="A22" s="84" t="s">
        <v>2309</v>
      </c>
      <c r="B22" s="84">
        <v>11</v>
      </c>
      <c r="C22" s="123">
        <v>0.006903871328515902</v>
      </c>
      <c r="D22" s="84" t="s">
        <v>2910</v>
      </c>
      <c r="E22" s="84" t="b">
        <v>0</v>
      </c>
      <c r="F22" s="84" t="b">
        <v>0</v>
      </c>
      <c r="G22" s="84" t="b">
        <v>0</v>
      </c>
    </row>
    <row r="23" spans="1:7" ht="15">
      <c r="A23" s="84" t="s">
        <v>2310</v>
      </c>
      <c r="B23" s="84">
        <v>11</v>
      </c>
      <c r="C23" s="123">
        <v>0.006903871328515902</v>
      </c>
      <c r="D23" s="84" t="s">
        <v>2910</v>
      </c>
      <c r="E23" s="84" t="b">
        <v>0</v>
      </c>
      <c r="F23" s="84" t="b">
        <v>0</v>
      </c>
      <c r="G23" s="84" t="b">
        <v>0</v>
      </c>
    </row>
    <row r="24" spans="1:7" ht="15">
      <c r="A24" s="84" t="s">
        <v>2275</v>
      </c>
      <c r="B24" s="84">
        <v>11</v>
      </c>
      <c r="C24" s="123">
        <v>0.006903871328515902</v>
      </c>
      <c r="D24" s="84" t="s">
        <v>2910</v>
      </c>
      <c r="E24" s="84" t="b">
        <v>0</v>
      </c>
      <c r="F24" s="84" t="b">
        <v>0</v>
      </c>
      <c r="G24" s="84" t="b">
        <v>0</v>
      </c>
    </row>
    <row r="25" spans="1:7" ht="15">
      <c r="A25" s="84" t="s">
        <v>2300</v>
      </c>
      <c r="B25" s="84">
        <v>11</v>
      </c>
      <c r="C25" s="123">
        <v>0.006903871328515902</v>
      </c>
      <c r="D25" s="84" t="s">
        <v>2910</v>
      </c>
      <c r="E25" s="84" t="b">
        <v>0</v>
      </c>
      <c r="F25" s="84" t="b">
        <v>0</v>
      </c>
      <c r="G25" s="84" t="b">
        <v>0</v>
      </c>
    </row>
    <row r="26" spans="1:7" ht="15">
      <c r="A26" s="84" t="s">
        <v>2280</v>
      </c>
      <c r="B26" s="84">
        <v>10</v>
      </c>
      <c r="C26" s="123">
        <v>0.00651010364058224</v>
      </c>
      <c r="D26" s="84" t="s">
        <v>2910</v>
      </c>
      <c r="E26" s="84" t="b">
        <v>0</v>
      </c>
      <c r="F26" s="84" t="b">
        <v>0</v>
      </c>
      <c r="G26" s="84" t="b">
        <v>0</v>
      </c>
    </row>
    <row r="27" spans="1:7" ht="15">
      <c r="A27" s="84" t="s">
        <v>2276</v>
      </c>
      <c r="B27" s="84">
        <v>10</v>
      </c>
      <c r="C27" s="123">
        <v>0.00651010364058224</v>
      </c>
      <c r="D27" s="84" t="s">
        <v>2910</v>
      </c>
      <c r="E27" s="84" t="b">
        <v>1</v>
      </c>
      <c r="F27" s="84" t="b">
        <v>0</v>
      </c>
      <c r="G27" s="84" t="b">
        <v>0</v>
      </c>
    </row>
    <row r="28" spans="1:7" ht="15">
      <c r="A28" s="84" t="s">
        <v>2299</v>
      </c>
      <c r="B28" s="84">
        <v>10</v>
      </c>
      <c r="C28" s="123">
        <v>0.00651010364058224</v>
      </c>
      <c r="D28" s="84" t="s">
        <v>2910</v>
      </c>
      <c r="E28" s="84" t="b">
        <v>0</v>
      </c>
      <c r="F28" s="84" t="b">
        <v>0</v>
      </c>
      <c r="G28" s="84" t="b">
        <v>0</v>
      </c>
    </row>
    <row r="29" spans="1:7" ht="15">
      <c r="A29" s="84" t="s">
        <v>2686</v>
      </c>
      <c r="B29" s="84">
        <v>9</v>
      </c>
      <c r="C29" s="123">
        <v>0.006351856054531082</v>
      </c>
      <c r="D29" s="84" t="s">
        <v>2910</v>
      </c>
      <c r="E29" s="84" t="b">
        <v>0</v>
      </c>
      <c r="F29" s="84" t="b">
        <v>0</v>
      </c>
      <c r="G29" s="84" t="b">
        <v>0</v>
      </c>
    </row>
    <row r="30" spans="1:7" ht="15">
      <c r="A30" s="84" t="s">
        <v>287</v>
      </c>
      <c r="B30" s="84">
        <v>9</v>
      </c>
      <c r="C30" s="123">
        <v>0.006351856054531082</v>
      </c>
      <c r="D30" s="84" t="s">
        <v>2910</v>
      </c>
      <c r="E30" s="84" t="b">
        <v>0</v>
      </c>
      <c r="F30" s="84" t="b">
        <v>0</v>
      </c>
      <c r="G30" s="84" t="b">
        <v>0</v>
      </c>
    </row>
    <row r="31" spans="1:7" ht="15">
      <c r="A31" s="84" t="s">
        <v>2319</v>
      </c>
      <c r="B31" s="84">
        <v>9</v>
      </c>
      <c r="C31" s="123">
        <v>0.006091758482764737</v>
      </c>
      <c r="D31" s="84" t="s">
        <v>2910</v>
      </c>
      <c r="E31" s="84" t="b">
        <v>1</v>
      </c>
      <c r="F31" s="84" t="b">
        <v>0</v>
      </c>
      <c r="G31" s="84" t="b">
        <v>0</v>
      </c>
    </row>
    <row r="32" spans="1:7" ht="15">
      <c r="A32" s="84" t="s">
        <v>2272</v>
      </c>
      <c r="B32" s="84">
        <v>9</v>
      </c>
      <c r="C32" s="123">
        <v>0.006091758482764737</v>
      </c>
      <c r="D32" s="84" t="s">
        <v>2910</v>
      </c>
      <c r="E32" s="84" t="b">
        <v>0</v>
      </c>
      <c r="F32" s="84" t="b">
        <v>0</v>
      </c>
      <c r="G32" s="84" t="b">
        <v>0</v>
      </c>
    </row>
    <row r="33" spans="1:7" ht="15">
      <c r="A33" s="84" t="s">
        <v>2273</v>
      </c>
      <c r="B33" s="84">
        <v>9</v>
      </c>
      <c r="C33" s="123">
        <v>0.006091758482764737</v>
      </c>
      <c r="D33" s="84" t="s">
        <v>2910</v>
      </c>
      <c r="E33" s="84" t="b">
        <v>0</v>
      </c>
      <c r="F33" s="84" t="b">
        <v>0</v>
      </c>
      <c r="G33" s="84" t="b">
        <v>0</v>
      </c>
    </row>
    <row r="34" spans="1:7" ht="15">
      <c r="A34" s="84" t="s">
        <v>2274</v>
      </c>
      <c r="B34" s="84">
        <v>9</v>
      </c>
      <c r="C34" s="123">
        <v>0.006091758482764737</v>
      </c>
      <c r="D34" s="84" t="s">
        <v>2910</v>
      </c>
      <c r="E34" s="84" t="b">
        <v>1</v>
      </c>
      <c r="F34" s="84" t="b">
        <v>0</v>
      </c>
      <c r="G34" s="84" t="b">
        <v>0</v>
      </c>
    </row>
    <row r="35" spans="1:7" ht="15">
      <c r="A35" s="84" t="s">
        <v>2301</v>
      </c>
      <c r="B35" s="84">
        <v>9</v>
      </c>
      <c r="C35" s="123">
        <v>0.006091758482764737</v>
      </c>
      <c r="D35" s="84" t="s">
        <v>2910</v>
      </c>
      <c r="E35" s="84" t="b">
        <v>0</v>
      </c>
      <c r="F35" s="84" t="b">
        <v>0</v>
      </c>
      <c r="G35" s="84" t="b">
        <v>0</v>
      </c>
    </row>
    <row r="36" spans="1:7" ht="15">
      <c r="A36" s="84" t="s">
        <v>2302</v>
      </c>
      <c r="B36" s="84">
        <v>9</v>
      </c>
      <c r="C36" s="123">
        <v>0.006091758482764737</v>
      </c>
      <c r="D36" s="84" t="s">
        <v>2910</v>
      </c>
      <c r="E36" s="84" t="b">
        <v>0</v>
      </c>
      <c r="F36" s="84" t="b">
        <v>0</v>
      </c>
      <c r="G36" s="84" t="b">
        <v>0</v>
      </c>
    </row>
    <row r="37" spans="1:7" ht="15">
      <c r="A37" s="84" t="s">
        <v>2687</v>
      </c>
      <c r="B37" s="84">
        <v>8</v>
      </c>
      <c r="C37" s="123">
        <v>0.005646094270694296</v>
      </c>
      <c r="D37" s="84" t="s">
        <v>2910</v>
      </c>
      <c r="E37" s="84" t="b">
        <v>0</v>
      </c>
      <c r="F37" s="84" t="b">
        <v>0</v>
      </c>
      <c r="G37" s="84" t="b">
        <v>0</v>
      </c>
    </row>
    <row r="38" spans="1:7" ht="15">
      <c r="A38" s="84" t="s">
        <v>2283</v>
      </c>
      <c r="B38" s="84">
        <v>8</v>
      </c>
      <c r="C38" s="123">
        <v>0.005646094270694296</v>
      </c>
      <c r="D38" s="84" t="s">
        <v>2910</v>
      </c>
      <c r="E38" s="84" t="b">
        <v>0</v>
      </c>
      <c r="F38" s="84" t="b">
        <v>0</v>
      </c>
      <c r="G38" s="84" t="b">
        <v>0</v>
      </c>
    </row>
    <row r="39" spans="1:7" ht="15">
      <c r="A39" s="84" t="s">
        <v>2287</v>
      </c>
      <c r="B39" s="84">
        <v>8</v>
      </c>
      <c r="C39" s="123">
        <v>0.005646094270694296</v>
      </c>
      <c r="D39" s="84" t="s">
        <v>2910</v>
      </c>
      <c r="E39" s="84" t="b">
        <v>0</v>
      </c>
      <c r="F39" s="84" t="b">
        <v>0</v>
      </c>
      <c r="G39" s="84" t="b">
        <v>0</v>
      </c>
    </row>
    <row r="40" spans="1:7" ht="15">
      <c r="A40" s="84" t="s">
        <v>2277</v>
      </c>
      <c r="B40" s="84">
        <v>8</v>
      </c>
      <c r="C40" s="123">
        <v>0.005646094270694296</v>
      </c>
      <c r="D40" s="84" t="s">
        <v>2910</v>
      </c>
      <c r="E40" s="84" t="b">
        <v>0</v>
      </c>
      <c r="F40" s="84" t="b">
        <v>0</v>
      </c>
      <c r="G40" s="84" t="b">
        <v>0</v>
      </c>
    </row>
    <row r="41" spans="1:7" ht="15">
      <c r="A41" s="84" t="s">
        <v>2278</v>
      </c>
      <c r="B41" s="84">
        <v>7</v>
      </c>
      <c r="C41" s="123">
        <v>0.005169679169820111</v>
      </c>
      <c r="D41" s="84" t="s">
        <v>2910</v>
      </c>
      <c r="E41" s="84" t="b">
        <v>0</v>
      </c>
      <c r="F41" s="84" t="b">
        <v>0</v>
      </c>
      <c r="G41" s="84" t="b">
        <v>0</v>
      </c>
    </row>
    <row r="42" spans="1:7" ht="15">
      <c r="A42" s="84" t="s">
        <v>2281</v>
      </c>
      <c r="B42" s="84">
        <v>7</v>
      </c>
      <c r="C42" s="123">
        <v>0.005169679169820111</v>
      </c>
      <c r="D42" s="84" t="s">
        <v>2910</v>
      </c>
      <c r="E42" s="84" t="b">
        <v>0</v>
      </c>
      <c r="F42" s="84" t="b">
        <v>0</v>
      </c>
      <c r="G42" s="84" t="b">
        <v>0</v>
      </c>
    </row>
    <row r="43" spans="1:7" ht="15">
      <c r="A43" s="84" t="s">
        <v>2688</v>
      </c>
      <c r="B43" s="84">
        <v>7</v>
      </c>
      <c r="C43" s="123">
        <v>0.005169679169820111</v>
      </c>
      <c r="D43" s="84" t="s">
        <v>2910</v>
      </c>
      <c r="E43" s="84" t="b">
        <v>0</v>
      </c>
      <c r="F43" s="84" t="b">
        <v>0</v>
      </c>
      <c r="G43" s="84" t="b">
        <v>0</v>
      </c>
    </row>
    <row r="44" spans="1:7" ht="15">
      <c r="A44" s="84" t="s">
        <v>2213</v>
      </c>
      <c r="B44" s="84">
        <v>7</v>
      </c>
      <c r="C44" s="123">
        <v>0.005169679169820111</v>
      </c>
      <c r="D44" s="84" t="s">
        <v>2910</v>
      </c>
      <c r="E44" s="84" t="b">
        <v>0</v>
      </c>
      <c r="F44" s="84" t="b">
        <v>0</v>
      </c>
      <c r="G44" s="84" t="b">
        <v>0</v>
      </c>
    </row>
    <row r="45" spans="1:7" ht="15">
      <c r="A45" s="84" t="s">
        <v>2311</v>
      </c>
      <c r="B45" s="84">
        <v>6</v>
      </c>
      <c r="C45" s="123">
        <v>0.0046580918440658065</v>
      </c>
      <c r="D45" s="84" t="s">
        <v>2910</v>
      </c>
      <c r="E45" s="84" t="b">
        <v>0</v>
      </c>
      <c r="F45" s="84" t="b">
        <v>0</v>
      </c>
      <c r="G45" s="84" t="b">
        <v>0</v>
      </c>
    </row>
    <row r="46" spans="1:7" ht="15">
      <c r="A46" s="84" t="s">
        <v>2312</v>
      </c>
      <c r="B46" s="84">
        <v>6</v>
      </c>
      <c r="C46" s="123">
        <v>0.0046580918440658065</v>
      </c>
      <c r="D46" s="84" t="s">
        <v>2910</v>
      </c>
      <c r="E46" s="84" t="b">
        <v>0</v>
      </c>
      <c r="F46" s="84" t="b">
        <v>0</v>
      </c>
      <c r="G46" s="84" t="b">
        <v>0</v>
      </c>
    </row>
    <row r="47" spans="1:7" ht="15">
      <c r="A47" s="84" t="s">
        <v>2313</v>
      </c>
      <c r="B47" s="84">
        <v>6</v>
      </c>
      <c r="C47" s="123">
        <v>0.0046580918440658065</v>
      </c>
      <c r="D47" s="84" t="s">
        <v>2910</v>
      </c>
      <c r="E47" s="84" t="b">
        <v>0</v>
      </c>
      <c r="F47" s="84" t="b">
        <v>0</v>
      </c>
      <c r="G47" s="84" t="b">
        <v>0</v>
      </c>
    </row>
    <row r="48" spans="1:7" ht="15">
      <c r="A48" s="84" t="s">
        <v>2689</v>
      </c>
      <c r="B48" s="84">
        <v>6</v>
      </c>
      <c r="C48" s="123">
        <v>0.0046580918440658065</v>
      </c>
      <c r="D48" s="84" t="s">
        <v>2910</v>
      </c>
      <c r="E48" s="84" t="b">
        <v>0</v>
      </c>
      <c r="F48" s="84" t="b">
        <v>0</v>
      </c>
      <c r="G48" s="84" t="b">
        <v>0</v>
      </c>
    </row>
    <row r="49" spans="1:7" ht="15">
      <c r="A49" s="84" t="s">
        <v>2282</v>
      </c>
      <c r="B49" s="84">
        <v>6</v>
      </c>
      <c r="C49" s="123">
        <v>0.0046580918440658065</v>
      </c>
      <c r="D49" s="84" t="s">
        <v>2910</v>
      </c>
      <c r="E49" s="84" t="b">
        <v>0</v>
      </c>
      <c r="F49" s="84" t="b">
        <v>0</v>
      </c>
      <c r="G49" s="84" t="b">
        <v>0</v>
      </c>
    </row>
    <row r="50" spans="1:7" ht="15">
      <c r="A50" s="84" t="s">
        <v>2284</v>
      </c>
      <c r="B50" s="84">
        <v>6</v>
      </c>
      <c r="C50" s="123">
        <v>0.0046580918440658065</v>
      </c>
      <c r="D50" s="84" t="s">
        <v>2910</v>
      </c>
      <c r="E50" s="84" t="b">
        <v>0</v>
      </c>
      <c r="F50" s="84" t="b">
        <v>0</v>
      </c>
      <c r="G50" s="84" t="b">
        <v>0</v>
      </c>
    </row>
    <row r="51" spans="1:7" ht="15">
      <c r="A51" s="84" t="s">
        <v>2285</v>
      </c>
      <c r="B51" s="84">
        <v>6</v>
      </c>
      <c r="C51" s="123">
        <v>0.0046580918440658065</v>
      </c>
      <c r="D51" s="84" t="s">
        <v>2910</v>
      </c>
      <c r="E51" s="84" t="b">
        <v>1</v>
      </c>
      <c r="F51" s="84" t="b">
        <v>0</v>
      </c>
      <c r="G51" s="84" t="b">
        <v>0</v>
      </c>
    </row>
    <row r="52" spans="1:7" ht="15">
      <c r="A52" s="84" t="s">
        <v>2286</v>
      </c>
      <c r="B52" s="84">
        <v>6</v>
      </c>
      <c r="C52" s="123">
        <v>0.0046580918440658065</v>
      </c>
      <c r="D52" s="84" t="s">
        <v>2910</v>
      </c>
      <c r="E52" s="84" t="b">
        <v>0</v>
      </c>
      <c r="F52" s="84" t="b">
        <v>0</v>
      </c>
      <c r="G52" s="84" t="b">
        <v>0</v>
      </c>
    </row>
    <row r="53" spans="1:7" ht="15">
      <c r="A53" s="84" t="s">
        <v>2690</v>
      </c>
      <c r="B53" s="84">
        <v>6</v>
      </c>
      <c r="C53" s="123">
        <v>0.0046580918440658065</v>
      </c>
      <c r="D53" s="84" t="s">
        <v>2910</v>
      </c>
      <c r="E53" s="84" t="b">
        <v>0</v>
      </c>
      <c r="F53" s="84" t="b">
        <v>0</v>
      </c>
      <c r="G53" s="84" t="b">
        <v>0</v>
      </c>
    </row>
    <row r="54" spans="1:7" ht="15">
      <c r="A54" s="84" t="s">
        <v>2320</v>
      </c>
      <c r="B54" s="84">
        <v>6</v>
      </c>
      <c r="C54" s="123">
        <v>0.0046580918440658065</v>
      </c>
      <c r="D54" s="84" t="s">
        <v>2910</v>
      </c>
      <c r="E54" s="84" t="b">
        <v>0</v>
      </c>
      <c r="F54" s="84" t="b">
        <v>0</v>
      </c>
      <c r="G54" s="84" t="b">
        <v>0</v>
      </c>
    </row>
    <row r="55" spans="1:7" ht="15">
      <c r="A55" s="84" t="s">
        <v>2289</v>
      </c>
      <c r="B55" s="84">
        <v>6</v>
      </c>
      <c r="C55" s="123">
        <v>0.0046580918440658065</v>
      </c>
      <c r="D55" s="84" t="s">
        <v>2910</v>
      </c>
      <c r="E55" s="84" t="b">
        <v>0</v>
      </c>
      <c r="F55" s="84" t="b">
        <v>0</v>
      </c>
      <c r="G55" s="84" t="b">
        <v>0</v>
      </c>
    </row>
    <row r="56" spans="1:7" ht="15">
      <c r="A56" s="84" t="s">
        <v>2290</v>
      </c>
      <c r="B56" s="84">
        <v>6</v>
      </c>
      <c r="C56" s="123">
        <v>0.0046580918440658065</v>
      </c>
      <c r="D56" s="84" t="s">
        <v>2910</v>
      </c>
      <c r="E56" s="84" t="b">
        <v>0</v>
      </c>
      <c r="F56" s="84" t="b">
        <v>0</v>
      </c>
      <c r="G56" s="84" t="b">
        <v>0</v>
      </c>
    </row>
    <row r="57" spans="1:7" ht="15">
      <c r="A57" s="84" t="s">
        <v>2291</v>
      </c>
      <c r="B57" s="84">
        <v>6</v>
      </c>
      <c r="C57" s="123">
        <v>0.0046580918440658065</v>
      </c>
      <c r="D57" s="84" t="s">
        <v>2910</v>
      </c>
      <c r="E57" s="84" t="b">
        <v>0</v>
      </c>
      <c r="F57" s="84" t="b">
        <v>0</v>
      </c>
      <c r="G57" s="84" t="b">
        <v>0</v>
      </c>
    </row>
    <row r="58" spans="1:7" ht="15">
      <c r="A58" s="84" t="s">
        <v>2292</v>
      </c>
      <c r="B58" s="84">
        <v>6</v>
      </c>
      <c r="C58" s="123">
        <v>0.0046580918440658065</v>
      </c>
      <c r="D58" s="84" t="s">
        <v>2910</v>
      </c>
      <c r="E58" s="84" t="b">
        <v>0</v>
      </c>
      <c r="F58" s="84" t="b">
        <v>0</v>
      </c>
      <c r="G58" s="84" t="b">
        <v>0</v>
      </c>
    </row>
    <row r="59" spans="1:7" ht="15">
      <c r="A59" s="84" t="s">
        <v>2691</v>
      </c>
      <c r="B59" s="84">
        <v>6</v>
      </c>
      <c r="C59" s="123">
        <v>0.0046580918440658065</v>
      </c>
      <c r="D59" s="84" t="s">
        <v>2910</v>
      </c>
      <c r="E59" s="84" t="b">
        <v>0</v>
      </c>
      <c r="F59" s="84" t="b">
        <v>0</v>
      </c>
      <c r="G59" s="84" t="b">
        <v>0</v>
      </c>
    </row>
    <row r="60" spans="1:7" ht="15">
      <c r="A60" s="84" t="s">
        <v>2293</v>
      </c>
      <c r="B60" s="84">
        <v>6</v>
      </c>
      <c r="C60" s="123">
        <v>0.0046580918440658065</v>
      </c>
      <c r="D60" s="84" t="s">
        <v>2910</v>
      </c>
      <c r="E60" s="84" t="b">
        <v>0</v>
      </c>
      <c r="F60" s="84" t="b">
        <v>0</v>
      </c>
      <c r="G60" s="84" t="b">
        <v>0</v>
      </c>
    </row>
    <row r="61" spans="1:7" ht="15">
      <c r="A61" s="84" t="s">
        <v>2294</v>
      </c>
      <c r="B61" s="84">
        <v>6</v>
      </c>
      <c r="C61" s="123">
        <v>0.0046580918440658065</v>
      </c>
      <c r="D61" s="84" t="s">
        <v>2910</v>
      </c>
      <c r="E61" s="84" t="b">
        <v>0</v>
      </c>
      <c r="F61" s="84" t="b">
        <v>0</v>
      </c>
      <c r="G61" s="84" t="b">
        <v>0</v>
      </c>
    </row>
    <row r="62" spans="1:7" ht="15">
      <c r="A62" s="84" t="s">
        <v>2295</v>
      </c>
      <c r="B62" s="84">
        <v>6</v>
      </c>
      <c r="C62" s="123">
        <v>0.0046580918440658065</v>
      </c>
      <c r="D62" s="84" t="s">
        <v>2910</v>
      </c>
      <c r="E62" s="84" t="b">
        <v>0</v>
      </c>
      <c r="F62" s="84" t="b">
        <v>0</v>
      </c>
      <c r="G62" s="84" t="b">
        <v>0</v>
      </c>
    </row>
    <row r="63" spans="1:7" ht="15">
      <c r="A63" s="84" t="s">
        <v>2296</v>
      </c>
      <c r="B63" s="84">
        <v>6</v>
      </c>
      <c r="C63" s="123">
        <v>0.0046580918440658065</v>
      </c>
      <c r="D63" s="84" t="s">
        <v>2910</v>
      </c>
      <c r="E63" s="84" t="b">
        <v>0</v>
      </c>
      <c r="F63" s="84" t="b">
        <v>0</v>
      </c>
      <c r="G63" s="84" t="b">
        <v>0</v>
      </c>
    </row>
    <row r="64" spans="1:7" ht="15">
      <c r="A64" s="84" t="s">
        <v>2692</v>
      </c>
      <c r="B64" s="84">
        <v>6</v>
      </c>
      <c r="C64" s="123">
        <v>0.0046580918440658065</v>
      </c>
      <c r="D64" s="84" t="s">
        <v>2910</v>
      </c>
      <c r="E64" s="84" t="b">
        <v>0</v>
      </c>
      <c r="F64" s="84" t="b">
        <v>0</v>
      </c>
      <c r="G64" s="84" t="b">
        <v>0</v>
      </c>
    </row>
    <row r="65" spans="1:7" ht="15">
      <c r="A65" s="84" t="s">
        <v>2303</v>
      </c>
      <c r="B65" s="84">
        <v>6</v>
      </c>
      <c r="C65" s="123">
        <v>0.0046580918440658065</v>
      </c>
      <c r="D65" s="84" t="s">
        <v>2910</v>
      </c>
      <c r="E65" s="84" t="b">
        <v>0</v>
      </c>
      <c r="F65" s="84" t="b">
        <v>0</v>
      </c>
      <c r="G65" s="84" t="b">
        <v>0</v>
      </c>
    </row>
    <row r="66" spans="1:7" ht="15">
      <c r="A66" s="84" t="s">
        <v>2693</v>
      </c>
      <c r="B66" s="84">
        <v>5</v>
      </c>
      <c r="C66" s="123">
        <v>0.004105419039680897</v>
      </c>
      <c r="D66" s="84" t="s">
        <v>2910</v>
      </c>
      <c r="E66" s="84" t="b">
        <v>0</v>
      </c>
      <c r="F66" s="84" t="b">
        <v>0</v>
      </c>
      <c r="G66" s="84" t="b">
        <v>0</v>
      </c>
    </row>
    <row r="67" spans="1:7" ht="15">
      <c r="A67" s="84" t="s">
        <v>2694</v>
      </c>
      <c r="B67" s="84">
        <v>5</v>
      </c>
      <c r="C67" s="123">
        <v>0.004105419039680897</v>
      </c>
      <c r="D67" s="84" t="s">
        <v>2910</v>
      </c>
      <c r="E67" s="84" t="b">
        <v>1</v>
      </c>
      <c r="F67" s="84" t="b">
        <v>0</v>
      </c>
      <c r="G67" s="84" t="b">
        <v>0</v>
      </c>
    </row>
    <row r="68" spans="1:7" ht="15">
      <c r="A68" s="84" t="s">
        <v>2695</v>
      </c>
      <c r="B68" s="84">
        <v>5</v>
      </c>
      <c r="C68" s="123">
        <v>0.004105419039680897</v>
      </c>
      <c r="D68" s="84" t="s">
        <v>2910</v>
      </c>
      <c r="E68" s="84" t="b">
        <v>0</v>
      </c>
      <c r="F68" s="84" t="b">
        <v>0</v>
      </c>
      <c r="G68" s="84" t="b">
        <v>0</v>
      </c>
    </row>
    <row r="69" spans="1:7" ht="15">
      <c r="A69" s="84" t="s">
        <v>303</v>
      </c>
      <c r="B69" s="84">
        <v>5</v>
      </c>
      <c r="C69" s="123">
        <v>0.004105419039680897</v>
      </c>
      <c r="D69" s="84" t="s">
        <v>2910</v>
      </c>
      <c r="E69" s="84" t="b">
        <v>0</v>
      </c>
      <c r="F69" s="84" t="b">
        <v>0</v>
      </c>
      <c r="G69" s="84" t="b">
        <v>0</v>
      </c>
    </row>
    <row r="70" spans="1:7" ht="15">
      <c r="A70" s="84" t="s">
        <v>336</v>
      </c>
      <c r="B70" s="84">
        <v>5</v>
      </c>
      <c r="C70" s="123">
        <v>0.004105419039680897</v>
      </c>
      <c r="D70" s="84" t="s">
        <v>2910</v>
      </c>
      <c r="E70" s="84" t="b">
        <v>0</v>
      </c>
      <c r="F70" s="84" t="b">
        <v>0</v>
      </c>
      <c r="G70" s="84" t="b">
        <v>0</v>
      </c>
    </row>
    <row r="71" spans="1:7" ht="15">
      <c r="A71" s="84" t="s">
        <v>2696</v>
      </c>
      <c r="B71" s="84">
        <v>5</v>
      </c>
      <c r="C71" s="123">
        <v>0.004105419039680897</v>
      </c>
      <c r="D71" s="84" t="s">
        <v>2910</v>
      </c>
      <c r="E71" s="84" t="b">
        <v>0</v>
      </c>
      <c r="F71" s="84" t="b">
        <v>0</v>
      </c>
      <c r="G71" s="84" t="b">
        <v>0</v>
      </c>
    </row>
    <row r="72" spans="1:7" ht="15">
      <c r="A72" s="84" t="s">
        <v>2697</v>
      </c>
      <c r="B72" s="84">
        <v>5</v>
      </c>
      <c r="C72" s="123">
        <v>0.004105419039680897</v>
      </c>
      <c r="D72" s="84" t="s">
        <v>2910</v>
      </c>
      <c r="E72" s="84" t="b">
        <v>0</v>
      </c>
      <c r="F72" s="84" t="b">
        <v>0</v>
      </c>
      <c r="G72" s="84" t="b">
        <v>0</v>
      </c>
    </row>
    <row r="73" spans="1:7" ht="15">
      <c r="A73" s="84" t="s">
        <v>2698</v>
      </c>
      <c r="B73" s="84">
        <v>5</v>
      </c>
      <c r="C73" s="123">
        <v>0.004105419039680897</v>
      </c>
      <c r="D73" s="84" t="s">
        <v>2910</v>
      </c>
      <c r="E73" s="84" t="b">
        <v>0</v>
      </c>
      <c r="F73" s="84" t="b">
        <v>0</v>
      </c>
      <c r="G73" s="84" t="b">
        <v>0</v>
      </c>
    </row>
    <row r="74" spans="1:7" ht="15">
      <c r="A74" s="84" t="s">
        <v>2699</v>
      </c>
      <c r="B74" s="84">
        <v>5</v>
      </c>
      <c r="C74" s="123">
        <v>0.004105419039680897</v>
      </c>
      <c r="D74" s="84" t="s">
        <v>2910</v>
      </c>
      <c r="E74" s="84" t="b">
        <v>0</v>
      </c>
      <c r="F74" s="84" t="b">
        <v>0</v>
      </c>
      <c r="G74" s="84" t="b">
        <v>0</v>
      </c>
    </row>
    <row r="75" spans="1:7" ht="15">
      <c r="A75" s="84" t="s">
        <v>2700</v>
      </c>
      <c r="B75" s="84">
        <v>5</v>
      </c>
      <c r="C75" s="123">
        <v>0.004105419039680897</v>
      </c>
      <c r="D75" s="84" t="s">
        <v>2910</v>
      </c>
      <c r="E75" s="84" t="b">
        <v>0</v>
      </c>
      <c r="F75" s="84" t="b">
        <v>0</v>
      </c>
      <c r="G75" s="84" t="b">
        <v>0</v>
      </c>
    </row>
    <row r="76" spans="1:7" ht="15">
      <c r="A76" s="84" t="s">
        <v>2701</v>
      </c>
      <c r="B76" s="84">
        <v>5</v>
      </c>
      <c r="C76" s="123">
        <v>0.004105419039680897</v>
      </c>
      <c r="D76" s="84" t="s">
        <v>2910</v>
      </c>
      <c r="E76" s="84" t="b">
        <v>0</v>
      </c>
      <c r="F76" s="84" t="b">
        <v>0</v>
      </c>
      <c r="G76" s="84" t="b">
        <v>0</v>
      </c>
    </row>
    <row r="77" spans="1:7" ht="15">
      <c r="A77" s="84" t="s">
        <v>2317</v>
      </c>
      <c r="B77" s="84">
        <v>5</v>
      </c>
      <c r="C77" s="123">
        <v>0.004105419039680897</v>
      </c>
      <c r="D77" s="84" t="s">
        <v>2910</v>
      </c>
      <c r="E77" s="84" t="b">
        <v>0</v>
      </c>
      <c r="F77" s="84" t="b">
        <v>0</v>
      </c>
      <c r="G77" s="84" t="b">
        <v>0</v>
      </c>
    </row>
    <row r="78" spans="1:7" ht="15">
      <c r="A78" s="84" t="s">
        <v>2702</v>
      </c>
      <c r="B78" s="84">
        <v>4</v>
      </c>
      <c r="C78" s="123">
        <v>0.0035033409108589696</v>
      </c>
      <c r="D78" s="84" t="s">
        <v>2910</v>
      </c>
      <c r="E78" s="84" t="b">
        <v>0</v>
      </c>
      <c r="F78" s="84" t="b">
        <v>0</v>
      </c>
      <c r="G78" s="84" t="b">
        <v>0</v>
      </c>
    </row>
    <row r="79" spans="1:7" ht="15">
      <c r="A79" s="84" t="s">
        <v>337</v>
      </c>
      <c r="B79" s="84">
        <v>4</v>
      </c>
      <c r="C79" s="123">
        <v>0.0035033409108589696</v>
      </c>
      <c r="D79" s="84" t="s">
        <v>2910</v>
      </c>
      <c r="E79" s="84" t="b">
        <v>0</v>
      </c>
      <c r="F79" s="84" t="b">
        <v>0</v>
      </c>
      <c r="G79" s="84" t="b">
        <v>0</v>
      </c>
    </row>
    <row r="80" spans="1:7" ht="15">
      <c r="A80" s="84" t="s">
        <v>2703</v>
      </c>
      <c r="B80" s="84">
        <v>4</v>
      </c>
      <c r="C80" s="123">
        <v>0.0035033409108589696</v>
      </c>
      <c r="D80" s="84" t="s">
        <v>2910</v>
      </c>
      <c r="E80" s="84" t="b">
        <v>0</v>
      </c>
      <c r="F80" s="84" t="b">
        <v>0</v>
      </c>
      <c r="G80" s="84" t="b">
        <v>0</v>
      </c>
    </row>
    <row r="81" spans="1:7" ht="15">
      <c r="A81" s="84" t="s">
        <v>2704</v>
      </c>
      <c r="B81" s="84">
        <v>4</v>
      </c>
      <c r="C81" s="123">
        <v>0.0035033409108589696</v>
      </c>
      <c r="D81" s="84" t="s">
        <v>2910</v>
      </c>
      <c r="E81" s="84" t="b">
        <v>0</v>
      </c>
      <c r="F81" s="84" t="b">
        <v>0</v>
      </c>
      <c r="G81" s="84" t="b">
        <v>0</v>
      </c>
    </row>
    <row r="82" spans="1:7" ht="15">
      <c r="A82" s="84" t="s">
        <v>2705</v>
      </c>
      <c r="B82" s="84">
        <v>4</v>
      </c>
      <c r="C82" s="123">
        <v>0.0035033409108589696</v>
      </c>
      <c r="D82" s="84" t="s">
        <v>2910</v>
      </c>
      <c r="E82" s="84" t="b">
        <v>0</v>
      </c>
      <c r="F82" s="84" t="b">
        <v>0</v>
      </c>
      <c r="G82" s="84" t="b">
        <v>0</v>
      </c>
    </row>
    <row r="83" spans="1:7" ht="15">
      <c r="A83" s="84" t="s">
        <v>2706</v>
      </c>
      <c r="B83" s="84">
        <v>4</v>
      </c>
      <c r="C83" s="123">
        <v>0.0035033409108589696</v>
      </c>
      <c r="D83" s="84" t="s">
        <v>2910</v>
      </c>
      <c r="E83" s="84" t="b">
        <v>0</v>
      </c>
      <c r="F83" s="84" t="b">
        <v>0</v>
      </c>
      <c r="G83" s="84" t="b">
        <v>0</v>
      </c>
    </row>
    <row r="84" spans="1:7" ht="15">
      <c r="A84" s="84" t="s">
        <v>2707</v>
      </c>
      <c r="B84" s="84">
        <v>4</v>
      </c>
      <c r="C84" s="123">
        <v>0.004183634686370791</v>
      </c>
      <c r="D84" s="84" t="s">
        <v>2910</v>
      </c>
      <c r="E84" s="84" t="b">
        <v>0</v>
      </c>
      <c r="F84" s="84" t="b">
        <v>0</v>
      </c>
      <c r="G84" s="84" t="b">
        <v>0</v>
      </c>
    </row>
    <row r="85" spans="1:7" ht="15">
      <c r="A85" s="84" t="s">
        <v>2708</v>
      </c>
      <c r="B85" s="84">
        <v>4</v>
      </c>
      <c r="C85" s="123">
        <v>0.0035033409108589696</v>
      </c>
      <c r="D85" s="84" t="s">
        <v>2910</v>
      </c>
      <c r="E85" s="84" t="b">
        <v>1</v>
      </c>
      <c r="F85" s="84" t="b">
        <v>0</v>
      </c>
      <c r="G85" s="84" t="b">
        <v>0</v>
      </c>
    </row>
    <row r="86" spans="1:7" ht="15">
      <c r="A86" s="84" t="s">
        <v>271</v>
      </c>
      <c r="B86" s="84">
        <v>4</v>
      </c>
      <c r="C86" s="123">
        <v>0.0035033409108589696</v>
      </c>
      <c r="D86" s="84" t="s">
        <v>2910</v>
      </c>
      <c r="E86" s="84" t="b">
        <v>0</v>
      </c>
      <c r="F86" s="84" t="b">
        <v>0</v>
      </c>
      <c r="G86" s="84" t="b">
        <v>0</v>
      </c>
    </row>
    <row r="87" spans="1:7" ht="15">
      <c r="A87" s="84" t="s">
        <v>2709</v>
      </c>
      <c r="B87" s="84">
        <v>4</v>
      </c>
      <c r="C87" s="123">
        <v>0.0035033409108589696</v>
      </c>
      <c r="D87" s="84" t="s">
        <v>2910</v>
      </c>
      <c r="E87" s="84" t="b">
        <v>0</v>
      </c>
      <c r="F87" s="84" t="b">
        <v>0</v>
      </c>
      <c r="G87" s="84" t="b">
        <v>0</v>
      </c>
    </row>
    <row r="88" spans="1:7" ht="15">
      <c r="A88" s="84" t="s">
        <v>2710</v>
      </c>
      <c r="B88" s="84">
        <v>4</v>
      </c>
      <c r="C88" s="123">
        <v>0.0035033409108589696</v>
      </c>
      <c r="D88" s="84" t="s">
        <v>2910</v>
      </c>
      <c r="E88" s="84" t="b">
        <v>0</v>
      </c>
      <c r="F88" s="84" t="b">
        <v>0</v>
      </c>
      <c r="G88" s="84" t="b">
        <v>0</v>
      </c>
    </row>
    <row r="89" spans="1:7" ht="15">
      <c r="A89" s="84" t="s">
        <v>2711</v>
      </c>
      <c r="B89" s="84">
        <v>4</v>
      </c>
      <c r="C89" s="123">
        <v>0.0035033409108589696</v>
      </c>
      <c r="D89" s="84" t="s">
        <v>2910</v>
      </c>
      <c r="E89" s="84" t="b">
        <v>0</v>
      </c>
      <c r="F89" s="84" t="b">
        <v>0</v>
      </c>
      <c r="G89" s="84" t="b">
        <v>0</v>
      </c>
    </row>
    <row r="90" spans="1:7" ht="15">
      <c r="A90" s="84" t="s">
        <v>2712</v>
      </c>
      <c r="B90" s="84">
        <v>4</v>
      </c>
      <c r="C90" s="123">
        <v>0.0035033409108589696</v>
      </c>
      <c r="D90" s="84" t="s">
        <v>2910</v>
      </c>
      <c r="E90" s="84" t="b">
        <v>0</v>
      </c>
      <c r="F90" s="84" t="b">
        <v>0</v>
      </c>
      <c r="G90" s="84" t="b">
        <v>0</v>
      </c>
    </row>
    <row r="91" spans="1:7" ht="15">
      <c r="A91" s="84" t="s">
        <v>2713</v>
      </c>
      <c r="B91" s="84">
        <v>4</v>
      </c>
      <c r="C91" s="123">
        <v>0.0035033409108589696</v>
      </c>
      <c r="D91" s="84" t="s">
        <v>2910</v>
      </c>
      <c r="E91" s="84" t="b">
        <v>0</v>
      </c>
      <c r="F91" s="84" t="b">
        <v>0</v>
      </c>
      <c r="G91" s="84" t="b">
        <v>0</v>
      </c>
    </row>
    <row r="92" spans="1:7" ht="15">
      <c r="A92" s="84" t="s">
        <v>2714</v>
      </c>
      <c r="B92" s="84">
        <v>4</v>
      </c>
      <c r="C92" s="123">
        <v>0.0035033409108589696</v>
      </c>
      <c r="D92" s="84" t="s">
        <v>2910</v>
      </c>
      <c r="E92" s="84" t="b">
        <v>0</v>
      </c>
      <c r="F92" s="84" t="b">
        <v>0</v>
      </c>
      <c r="G92" s="84" t="b">
        <v>0</v>
      </c>
    </row>
    <row r="93" spans="1:7" ht="15">
      <c r="A93" s="84" t="s">
        <v>2715</v>
      </c>
      <c r="B93" s="84">
        <v>4</v>
      </c>
      <c r="C93" s="123">
        <v>0.0035033409108589696</v>
      </c>
      <c r="D93" s="84" t="s">
        <v>2910</v>
      </c>
      <c r="E93" s="84" t="b">
        <v>0</v>
      </c>
      <c r="F93" s="84" t="b">
        <v>0</v>
      </c>
      <c r="G93" s="84" t="b">
        <v>0</v>
      </c>
    </row>
    <row r="94" spans="1:7" ht="15">
      <c r="A94" s="84" t="s">
        <v>2716</v>
      </c>
      <c r="B94" s="84">
        <v>4</v>
      </c>
      <c r="C94" s="123">
        <v>0.0035033409108589696</v>
      </c>
      <c r="D94" s="84" t="s">
        <v>2910</v>
      </c>
      <c r="E94" s="84" t="b">
        <v>0</v>
      </c>
      <c r="F94" s="84" t="b">
        <v>0</v>
      </c>
      <c r="G94" s="84" t="b">
        <v>0</v>
      </c>
    </row>
    <row r="95" spans="1:7" ht="15">
      <c r="A95" s="84" t="s">
        <v>2717</v>
      </c>
      <c r="B95" s="84">
        <v>4</v>
      </c>
      <c r="C95" s="123">
        <v>0.0035033409108589696</v>
      </c>
      <c r="D95" s="84" t="s">
        <v>2910</v>
      </c>
      <c r="E95" s="84" t="b">
        <v>0</v>
      </c>
      <c r="F95" s="84" t="b">
        <v>0</v>
      </c>
      <c r="G95" s="84" t="b">
        <v>0</v>
      </c>
    </row>
    <row r="96" spans="1:7" ht="15">
      <c r="A96" s="84" t="s">
        <v>2718</v>
      </c>
      <c r="B96" s="84">
        <v>4</v>
      </c>
      <c r="C96" s="123">
        <v>0.0035033409108589696</v>
      </c>
      <c r="D96" s="84" t="s">
        <v>2910</v>
      </c>
      <c r="E96" s="84" t="b">
        <v>0</v>
      </c>
      <c r="F96" s="84" t="b">
        <v>0</v>
      </c>
      <c r="G96" s="84" t="b">
        <v>0</v>
      </c>
    </row>
    <row r="97" spans="1:7" ht="15">
      <c r="A97" s="84" t="s">
        <v>2332</v>
      </c>
      <c r="B97" s="84">
        <v>4</v>
      </c>
      <c r="C97" s="123">
        <v>0.0035033409108589696</v>
      </c>
      <c r="D97" s="84" t="s">
        <v>2910</v>
      </c>
      <c r="E97" s="84" t="b">
        <v>0</v>
      </c>
      <c r="F97" s="84" t="b">
        <v>0</v>
      </c>
      <c r="G97" s="84" t="b">
        <v>0</v>
      </c>
    </row>
    <row r="98" spans="1:7" ht="15">
      <c r="A98" s="84" t="s">
        <v>2719</v>
      </c>
      <c r="B98" s="84">
        <v>4</v>
      </c>
      <c r="C98" s="123">
        <v>0.0035033409108589696</v>
      </c>
      <c r="D98" s="84" t="s">
        <v>2910</v>
      </c>
      <c r="E98" s="84" t="b">
        <v>0</v>
      </c>
      <c r="F98" s="84" t="b">
        <v>0</v>
      </c>
      <c r="G98" s="84" t="b">
        <v>0</v>
      </c>
    </row>
    <row r="99" spans="1:7" ht="15">
      <c r="A99" s="84" t="s">
        <v>2720</v>
      </c>
      <c r="B99" s="84">
        <v>4</v>
      </c>
      <c r="C99" s="123">
        <v>0.0035033409108589696</v>
      </c>
      <c r="D99" s="84" t="s">
        <v>2910</v>
      </c>
      <c r="E99" s="84" t="b">
        <v>0</v>
      </c>
      <c r="F99" s="84" t="b">
        <v>0</v>
      </c>
      <c r="G99" s="84" t="b">
        <v>0</v>
      </c>
    </row>
    <row r="100" spans="1:7" ht="15">
      <c r="A100" s="84" t="s">
        <v>2214</v>
      </c>
      <c r="B100" s="84">
        <v>4</v>
      </c>
      <c r="C100" s="123">
        <v>0.0035033409108589696</v>
      </c>
      <c r="D100" s="84" t="s">
        <v>2910</v>
      </c>
      <c r="E100" s="84" t="b">
        <v>0</v>
      </c>
      <c r="F100" s="84" t="b">
        <v>0</v>
      </c>
      <c r="G100" s="84" t="b">
        <v>0</v>
      </c>
    </row>
    <row r="101" spans="1:7" ht="15">
      <c r="A101" s="84" t="s">
        <v>2721</v>
      </c>
      <c r="B101" s="84">
        <v>3</v>
      </c>
      <c r="C101" s="123">
        <v>0.0028392662536667695</v>
      </c>
      <c r="D101" s="84" t="s">
        <v>2910</v>
      </c>
      <c r="E101" s="84" t="b">
        <v>0</v>
      </c>
      <c r="F101" s="84" t="b">
        <v>0</v>
      </c>
      <c r="G101" s="84" t="b">
        <v>0</v>
      </c>
    </row>
    <row r="102" spans="1:7" ht="15">
      <c r="A102" s="84" t="s">
        <v>2722</v>
      </c>
      <c r="B102" s="84">
        <v>3</v>
      </c>
      <c r="C102" s="123">
        <v>0.0031377260147780936</v>
      </c>
      <c r="D102" s="84" t="s">
        <v>2910</v>
      </c>
      <c r="E102" s="84" t="b">
        <v>0</v>
      </c>
      <c r="F102" s="84" t="b">
        <v>0</v>
      </c>
      <c r="G102" s="84" t="b">
        <v>0</v>
      </c>
    </row>
    <row r="103" spans="1:7" ht="15">
      <c r="A103" s="84" t="s">
        <v>2723</v>
      </c>
      <c r="B103" s="84">
        <v>3</v>
      </c>
      <c r="C103" s="123">
        <v>0.0028392662536667695</v>
      </c>
      <c r="D103" s="84" t="s">
        <v>2910</v>
      </c>
      <c r="E103" s="84" t="b">
        <v>0</v>
      </c>
      <c r="F103" s="84" t="b">
        <v>0</v>
      </c>
      <c r="G103" s="84" t="b">
        <v>0</v>
      </c>
    </row>
    <row r="104" spans="1:7" ht="15">
      <c r="A104" s="84" t="s">
        <v>2724</v>
      </c>
      <c r="B104" s="84">
        <v>3</v>
      </c>
      <c r="C104" s="123">
        <v>0.0028392662536667695</v>
      </c>
      <c r="D104" s="84" t="s">
        <v>2910</v>
      </c>
      <c r="E104" s="84" t="b">
        <v>0</v>
      </c>
      <c r="F104" s="84" t="b">
        <v>0</v>
      </c>
      <c r="G104" s="84" t="b">
        <v>0</v>
      </c>
    </row>
    <row r="105" spans="1:7" ht="15">
      <c r="A105" s="84" t="s">
        <v>2725</v>
      </c>
      <c r="B105" s="84">
        <v>3</v>
      </c>
      <c r="C105" s="123">
        <v>0.0028392662536667695</v>
      </c>
      <c r="D105" s="84" t="s">
        <v>2910</v>
      </c>
      <c r="E105" s="84" t="b">
        <v>0</v>
      </c>
      <c r="F105" s="84" t="b">
        <v>0</v>
      </c>
      <c r="G105" s="84" t="b">
        <v>0</v>
      </c>
    </row>
    <row r="106" spans="1:7" ht="15">
      <c r="A106" s="84" t="s">
        <v>338</v>
      </c>
      <c r="B106" s="84">
        <v>3</v>
      </c>
      <c r="C106" s="123">
        <v>0.0028392662536667695</v>
      </c>
      <c r="D106" s="84" t="s">
        <v>2910</v>
      </c>
      <c r="E106" s="84" t="b">
        <v>0</v>
      </c>
      <c r="F106" s="84" t="b">
        <v>0</v>
      </c>
      <c r="G106" s="84" t="b">
        <v>0</v>
      </c>
    </row>
    <row r="107" spans="1:7" ht="15">
      <c r="A107" s="84" t="s">
        <v>2726</v>
      </c>
      <c r="B107" s="84">
        <v>3</v>
      </c>
      <c r="C107" s="123">
        <v>0.0028392662536667695</v>
      </c>
      <c r="D107" s="84" t="s">
        <v>2910</v>
      </c>
      <c r="E107" s="84" t="b">
        <v>1</v>
      </c>
      <c r="F107" s="84" t="b">
        <v>0</v>
      </c>
      <c r="G107" s="84" t="b">
        <v>0</v>
      </c>
    </row>
    <row r="108" spans="1:7" ht="15">
      <c r="A108" s="84" t="s">
        <v>2727</v>
      </c>
      <c r="B108" s="84">
        <v>3</v>
      </c>
      <c r="C108" s="123">
        <v>0.0028392662536667695</v>
      </c>
      <c r="D108" s="84" t="s">
        <v>2910</v>
      </c>
      <c r="E108" s="84" t="b">
        <v>0</v>
      </c>
      <c r="F108" s="84" t="b">
        <v>0</v>
      </c>
      <c r="G108" s="84" t="b">
        <v>0</v>
      </c>
    </row>
    <row r="109" spans="1:7" ht="15">
      <c r="A109" s="84" t="s">
        <v>2728</v>
      </c>
      <c r="B109" s="84">
        <v>3</v>
      </c>
      <c r="C109" s="123">
        <v>0.0028392662536667695</v>
      </c>
      <c r="D109" s="84" t="s">
        <v>2910</v>
      </c>
      <c r="E109" s="84" t="b">
        <v>0</v>
      </c>
      <c r="F109" s="84" t="b">
        <v>0</v>
      </c>
      <c r="G109" s="84" t="b">
        <v>0</v>
      </c>
    </row>
    <row r="110" spans="1:7" ht="15">
      <c r="A110" s="84" t="s">
        <v>2324</v>
      </c>
      <c r="B110" s="84">
        <v>3</v>
      </c>
      <c r="C110" s="123">
        <v>0.0028392662536667695</v>
      </c>
      <c r="D110" s="84" t="s">
        <v>2910</v>
      </c>
      <c r="E110" s="84" t="b">
        <v>0</v>
      </c>
      <c r="F110" s="84" t="b">
        <v>0</v>
      </c>
      <c r="G110" s="84" t="b">
        <v>0</v>
      </c>
    </row>
    <row r="111" spans="1:7" ht="15">
      <c r="A111" s="84" t="s">
        <v>2729</v>
      </c>
      <c r="B111" s="84">
        <v>3</v>
      </c>
      <c r="C111" s="123">
        <v>0.0028392662536667695</v>
      </c>
      <c r="D111" s="84" t="s">
        <v>2910</v>
      </c>
      <c r="E111" s="84" t="b">
        <v>0</v>
      </c>
      <c r="F111" s="84" t="b">
        <v>0</v>
      </c>
      <c r="G111" s="84" t="b">
        <v>0</v>
      </c>
    </row>
    <row r="112" spans="1:7" ht="15">
      <c r="A112" s="84" t="s">
        <v>2730</v>
      </c>
      <c r="B112" s="84">
        <v>3</v>
      </c>
      <c r="C112" s="123">
        <v>0.0028392662536667695</v>
      </c>
      <c r="D112" s="84" t="s">
        <v>2910</v>
      </c>
      <c r="E112" s="84" t="b">
        <v>0</v>
      </c>
      <c r="F112" s="84" t="b">
        <v>0</v>
      </c>
      <c r="G112" s="84" t="b">
        <v>0</v>
      </c>
    </row>
    <row r="113" spans="1:7" ht="15">
      <c r="A113" s="84" t="s">
        <v>2731</v>
      </c>
      <c r="B113" s="84">
        <v>3</v>
      </c>
      <c r="C113" s="123">
        <v>0.0028392662536667695</v>
      </c>
      <c r="D113" s="84" t="s">
        <v>2910</v>
      </c>
      <c r="E113" s="84" t="b">
        <v>0</v>
      </c>
      <c r="F113" s="84" t="b">
        <v>0</v>
      </c>
      <c r="G113" s="84" t="b">
        <v>0</v>
      </c>
    </row>
    <row r="114" spans="1:7" ht="15">
      <c r="A114" s="84" t="s">
        <v>2732</v>
      </c>
      <c r="B114" s="84">
        <v>3</v>
      </c>
      <c r="C114" s="123">
        <v>0.0028392662536667695</v>
      </c>
      <c r="D114" s="84" t="s">
        <v>2910</v>
      </c>
      <c r="E114" s="84" t="b">
        <v>0</v>
      </c>
      <c r="F114" s="84" t="b">
        <v>0</v>
      </c>
      <c r="G114" s="84" t="b">
        <v>0</v>
      </c>
    </row>
    <row r="115" spans="1:7" ht="15">
      <c r="A115" s="84" t="s">
        <v>2733</v>
      </c>
      <c r="B115" s="84">
        <v>3</v>
      </c>
      <c r="C115" s="123">
        <v>0.0028392662536667695</v>
      </c>
      <c r="D115" s="84" t="s">
        <v>2910</v>
      </c>
      <c r="E115" s="84" t="b">
        <v>0</v>
      </c>
      <c r="F115" s="84" t="b">
        <v>0</v>
      </c>
      <c r="G115" s="84" t="b">
        <v>0</v>
      </c>
    </row>
    <row r="116" spans="1:7" ht="15">
      <c r="A116" s="84" t="s">
        <v>2734</v>
      </c>
      <c r="B116" s="84">
        <v>3</v>
      </c>
      <c r="C116" s="123">
        <v>0.0031377260147780936</v>
      </c>
      <c r="D116" s="84" t="s">
        <v>2910</v>
      </c>
      <c r="E116" s="84" t="b">
        <v>0</v>
      </c>
      <c r="F116" s="84" t="b">
        <v>0</v>
      </c>
      <c r="G116" s="84" t="b">
        <v>0</v>
      </c>
    </row>
    <row r="117" spans="1:7" ht="15">
      <c r="A117" s="84" t="s">
        <v>2735</v>
      </c>
      <c r="B117" s="84">
        <v>3</v>
      </c>
      <c r="C117" s="123">
        <v>0.0028392662536667695</v>
      </c>
      <c r="D117" s="84" t="s">
        <v>2910</v>
      </c>
      <c r="E117" s="84" t="b">
        <v>0</v>
      </c>
      <c r="F117" s="84" t="b">
        <v>0</v>
      </c>
      <c r="G117" s="84" t="b">
        <v>0</v>
      </c>
    </row>
    <row r="118" spans="1:7" ht="15">
      <c r="A118" s="84" t="s">
        <v>2736</v>
      </c>
      <c r="B118" s="84">
        <v>3</v>
      </c>
      <c r="C118" s="123">
        <v>0.0028392662536667695</v>
      </c>
      <c r="D118" s="84" t="s">
        <v>2910</v>
      </c>
      <c r="E118" s="84" t="b">
        <v>0</v>
      </c>
      <c r="F118" s="84" t="b">
        <v>0</v>
      </c>
      <c r="G118" s="84" t="b">
        <v>0</v>
      </c>
    </row>
    <row r="119" spans="1:7" ht="15">
      <c r="A119" s="84" t="s">
        <v>2737</v>
      </c>
      <c r="B119" s="84">
        <v>3</v>
      </c>
      <c r="C119" s="123">
        <v>0.0028392662536667695</v>
      </c>
      <c r="D119" s="84" t="s">
        <v>2910</v>
      </c>
      <c r="E119" s="84" t="b">
        <v>0</v>
      </c>
      <c r="F119" s="84" t="b">
        <v>0</v>
      </c>
      <c r="G119" s="84" t="b">
        <v>0</v>
      </c>
    </row>
    <row r="120" spans="1:7" ht="15">
      <c r="A120" s="84" t="s">
        <v>2228</v>
      </c>
      <c r="B120" s="84">
        <v>3</v>
      </c>
      <c r="C120" s="123">
        <v>0.0028392662536667695</v>
      </c>
      <c r="D120" s="84" t="s">
        <v>2910</v>
      </c>
      <c r="E120" s="84" t="b">
        <v>0</v>
      </c>
      <c r="F120" s="84" t="b">
        <v>0</v>
      </c>
      <c r="G120" s="84" t="b">
        <v>0</v>
      </c>
    </row>
    <row r="121" spans="1:7" ht="15">
      <c r="A121" s="84" t="s">
        <v>2738</v>
      </c>
      <c r="B121" s="84">
        <v>3</v>
      </c>
      <c r="C121" s="123">
        <v>0.0028392662536667695</v>
      </c>
      <c r="D121" s="84" t="s">
        <v>2910</v>
      </c>
      <c r="E121" s="84" t="b">
        <v>0</v>
      </c>
      <c r="F121" s="84" t="b">
        <v>0</v>
      </c>
      <c r="G121" s="84" t="b">
        <v>0</v>
      </c>
    </row>
    <row r="122" spans="1:7" ht="15">
      <c r="A122" s="84" t="s">
        <v>2739</v>
      </c>
      <c r="B122" s="84">
        <v>3</v>
      </c>
      <c r="C122" s="123">
        <v>0.0028392662536667695</v>
      </c>
      <c r="D122" s="84" t="s">
        <v>2910</v>
      </c>
      <c r="E122" s="84" t="b">
        <v>0</v>
      </c>
      <c r="F122" s="84" t="b">
        <v>0</v>
      </c>
      <c r="G122" s="84" t="b">
        <v>0</v>
      </c>
    </row>
    <row r="123" spans="1:7" ht="15">
      <c r="A123" s="84" t="s">
        <v>272</v>
      </c>
      <c r="B123" s="84">
        <v>3</v>
      </c>
      <c r="C123" s="123">
        <v>0.0028392662536667695</v>
      </c>
      <c r="D123" s="84" t="s">
        <v>2910</v>
      </c>
      <c r="E123" s="84" t="b">
        <v>0</v>
      </c>
      <c r="F123" s="84" t="b">
        <v>0</v>
      </c>
      <c r="G123" s="84" t="b">
        <v>0</v>
      </c>
    </row>
    <row r="124" spans="1:7" ht="15">
      <c r="A124" s="84" t="s">
        <v>2740</v>
      </c>
      <c r="B124" s="84">
        <v>3</v>
      </c>
      <c r="C124" s="123">
        <v>0.0028392662536667695</v>
      </c>
      <c r="D124" s="84" t="s">
        <v>2910</v>
      </c>
      <c r="E124" s="84" t="b">
        <v>0</v>
      </c>
      <c r="F124" s="84" t="b">
        <v>0</v>
      </c>
      <c r="G124" s="84" t="b">
        <v>0</v>
      </c>
    </row>
    <row r="125" spans="1:7" ht="15">
      <c r="A125" s="84" t="s">
        <v>2741</v>
      </c>
      <c r="B125" s="84">
        <v>3</v>
      </c>
      <c r="C125" s="123">
        <v>0.0028392662536667695</v>
      </c>
      <c r="D125" s="84" t="s">
        <v>2910</v>
      </c>
      <c r="E125" s="84" t="b">
        <v>0</v>
      </c>
      <c r="F125" s="84" t="b">
        <v>0</v>
      </c>
      <c r="G125" s="84" t="b">
        <v>0</v>
      </c>
    </row>
    <row r="126" spans="1:7" ht="15">
      <c r="A126" s="84" t="s">
        <v>2742</v>
      </c>
      <c r="B126" s="84">
        <v>3</v>
      </c>
      <c r="C126" s="123">
        <v>0.0028392662536667695</v>
      </c>
      <c r="D126" s="84" t="s">
        <v>2910</v>
      </c>
      <c r="E126" s="84" t="b">
        <v>1</v>
      </c>
      <c r="F126" s="84" t="b">
        <v>0</v>
      </c>
      <c r="G126" s="84" t="b">
        <v>0</v>
      </c>
    </row>
    <row r="127" spans="1:7" ht="15">
      <c r="A127" s="84" t="s">
        <v>2743</v>
      </c>
      <c r="B127" s="84">
        <v>3</v>
      </c>
      <c r="C127" s="123">
        <v>0.0028392662536667695</v>
      </c>
      <c r="D127" s="84" t="s">
        <v>2910</v>
      </c>
      <c r="E127" s="84" t="b">
        <v>1</v>
      </c>
      <c r="F127" s="84" t="b">
        <v>0</v>
      </c>
      <c r="G127" s="84" t="b">
        <v>0</v>
      </c>
    </row>
    <row r="128" spans="1:7" ht="15">
      <c r="A128" s="84" t="s">
        <v>2744</v>
      </c>
      <c r="B128" s="84">
        <v>3</v>
      </c>
      <c r="C128" s="123">
        <v>0.0028392662536667695</v>
      </c>
      <c r="D128" s="84" t="s">
        <v>2910</v>
      </c>
      <c r="E128" s="84" t="b">
        <v>1</v>
      </c>
      <c r="F128" s="84" t="b">
        <v>0</v>
      </c>
      <c r="G128" s="84" t="b">
        <v>0</v>
      </c>
    </row>
    <row r="129" spans="1:7" ht="15">
      <c r="A129" s="84" t="s">
        <v>2745</v>
      </c>
      <c r="B129" s="84">
        <v>3</v>
      </c>
      <c r="C129" s="123">
        <v>0.0028392662536667695</v>
      </c>
      <c r="D129" s="84" t="s">
        <v>2910</v>
      </c>
      <c r="E129" s="84" t="b">
        <v>0</v>
      </c>
      <c r="F129" s="84" t="b">
        <v>0</v>
      </c>
      <c r="G129" s="84" t="b">
        <v>0</v>
      </c>
    </row>
    <row r="130" spans="1:7" ht="15">
      <c r="A130" s="84" t="s">
        <v>294</v>
      </c>
      <c r="B130" s="84">
        <v>3</v>
      </c>
      <c r="C130" s="123">
        <v>0.0028392662536667695</v>
      </c>
      <c r="D130" s="84" t="s">
        <v>2910</v>
      </c>
      <c r="E130" s="84" t="b">
        <v>0</v>
      </c>
      <c r="F130" s="84" t="b">
        <v>0</v>
      </c>
      <c r="G130" s="84" t="b">
        <v>0</v>
      </c>
    </row>
    <row r="131" spans="1:7" ht="15">
      <c r="A131" s="84" t="s">
        <v>293</v>
      </c>
      <c r="B131" s="84">
        <v>3</v>
      </c>
      <c r="C131" s="123">
        <v>0.0028392662536667695</v>
      </c>
      <c r="D131" s="84" t="s">
        <v>2910</v>
      </c>
      <c r="E131" s="84" t="b">
        <v>0</v>
      </c>
      <c r="F131" s="84" t="b">
        <v>0</v>
      </c>
      <c r="G131" s="84" t="b">
        <v>0</v>
      </c>
    </row>
    <row r="132" spans="1:7" ht="15">
      <c r="A132" s="84" t="s">
        <v>2746</v>
      </c>
      <c r="B132" s="84">
        <v>3</v>
      </c>
      <c r="C132" s="123">
        <v>0.0028392662536667695</v>
      </c>
      <c r="D132" s="84" t="s">
        <v>2910</v>
      </c>
      <c r="E132" s="84" t="b">
        <v>0</v>
      </c>
      <c r="F132" s="84" t="b">
        <v>0</v>
      </c>
      <c r="G132" s="84" t="b">
        <v>0</v>
      </c>
    </row>
    <row r="133" spans="1:7" ht="15">
      <c r="A133" s="84" t="s">
        <v>2747</v>
      </c>
      <c r="B133" s="84">
        <v>3</v>
      </c>
      <c r="C133" s="123">
        <v>0.0028392662536667695</v>
      </c>
      <c r="D133" s="84" t="s">
        <v>2910</v>
      </c>
      <c r="E133" s="84" t="b">
        <v>1</v>
      </c>
      <c r="F133" s="84" t="b">
        <v>0</v>
      </c>
      <c r="G133" s="84" t="b">
        <v>0</v>
      </c>
    </row>
    <row r="134" spans="1:7" ht="15">
      <c r="A134" s="84" t="s">
        <v>2748</v>
      </c>
      <c r="B134" s="84">
        <v>3</v>
      </c>
      <c r="C134" s="123">
        <v>0.0028392662536667695</v>
      </c>
      <c r="D134" s="84" t="s">
        <v>2910</v>
      </c>
      <c r="E134" s="84" t="b">
        <v>0</v>
      </c>
      <c r="F134" s="84" t="b">
        <v>0</v>
      </c>
      <c r="G134" s="84" t="b">
        <v>0</v>
      </c>
    </row>
    <row r="135" spans="1:7" ht="15">
      <c r="A135" s="84" t="s">
        <v>2749</v>
      </c>
      <c r="B135" s="84">
        <v>3</v>
      </c>
      <c r="C135" s="123">
        <v>0.0028392662536667695</v>
      </c>
      <c r="D135" s="84" t="s">
        <v>2910</v>
      </c>
      <c r="E135" s="84" t="b">
        <v>0</v>
      </c>
      <c r="F135" s="84" t="b">
        <v>0</v>
      </c>
      <c r="G135" s="84" t="b">
        <v>0</v>
      </c>
    </row>
    <row r="136" spans="1:7" ht="15">
      <c r="A136" s="84" t="s">
        <v>2750</v>
      </c>
      <c r="B136" s="84">
        <v>3</v>
      </c>
      <c r="C136" s="123">
        <v>0.0028392662536667695</v>
      </c>
      <c r="D136" s="84" t="s">
        <v>2910</v>
      </c>
      <c r="E136" s="84" t="b">
        <v>0</v>
      </c>
      <c r="F136" s="84" t="b">
        <v>0</v>
      </c>
      <c r="G136" s="84" t="b">
        <v>0</v>
      </c>
    </row>
    <row r="137" spans="1:7" ht="15">
      <c r="A137" s="84" t="s">
        <v>2751</v>
      </c>
      <c r="B137" s="84">
        <v>3</v>
      </c>
      <c r="C137" s="123">
        <v>0.0028392662536667695</v>
      </c>
      <c r="D137" s="84" t="s">
        <v>2910</v>
      </c>
      <c r="E137" s="84" t="b">
        <v>0</v>
      </c>
      <c r="F137" s="84" t="b">
        <v>0</v>
      </c>
      <c r="G137" s="84" t="b">
        <v>0</v>
      </c>
    </row>
    <row r="138" spans="1:7" ht="15">
      <c r="A138" s="84" t="s">
        <v>2752</v>
      </c>
      <c r="B138" s="84">
        <v>3</v>
      </c>
      <c r="C138" s="123">
        <v>0.0028392662536667695</v>
      </c>
      <c r="D138" s="84" t="s">
        <v>2910</v>
      </c>
      <c r="E138" s="84" t="b">
        <v>0</v>
      </c>
      <c r="F138" s="84" t="b">
        <v>0</v>
      </c>
      <c r="G138" s="84" t="b">
        <v>0</v>
      </c>
    </row>
    <row r="139" spans="1:7" ht="15">
      <c r="A139" s="84" t="s">
        <v>258</v>
      </c>
      <c r="B139" s="84">
        <v>3</v>
      </c>
      <c r="C139" s="123">
        <v>0.0028392662536667695</v>
      </c>
      <c r="D139" s="84" t="s">
        <v>2910</v>
      </c>
      <c r="E139" s="84" t="b">
        <v>0</v>
      </c>
      <c r="F139" s="84" t="b">
        <v>0</v>
      </c>
      <c r="G139" s="84" t="b">
        <v>0</v>
      </c>
    </row>
    <row r="140" spans="1:7" ht="15">
      <c r="A140" s="84" t="s">
        <v>2326</v>
      </c>
      <c r="B140" s="84">
        <v>3</v>
      </c>
      <c r="C140" s="123">
        <v>0.0028392662536667695</v>
      </c>
      <c r="D140" s="84" t="s">
        <v>2910</v>
      </c>
      <c r="E140" s="84" t="b">
        <v>0</v>
      </c>
      <c r="F140" s="84" t="b">
        <v>0</v>
      </c>
      <c r="G140" s="84" t="b">
        <v>0</v>
      </c>
    </row>
    <row r="141" spans="1:7" ht="15">
      <c r="A141" s="84" t="s">
        <v>2753</v>
      </c>
      <c r="B141" s="84">
        <v>3</v>
      </c>
      <c r="C141" s="123">
        <v>0.0028392662536667695</v>
      </c>
      <c r="D141" s="84" t="s">
        <v>2910</v>
      </c>
      <c r="E141" s="84" t="b">
        <v>0</v>
      </c>
      <c r="F141" s="84" t="b">
        <v>0</v>
      </c>
      <c r="G141" s="84" t="b">
        <v>0</v>
      </c>
    </row>
    <row r="142" spans="1:7" ht="15">
      <c r="A142" s="84" t="s">
        <v>2754</v>
      </c>
      <c r="B142" s="84">
        <v>3</v>
      </c>
      <c r="C142" s="123">
        <v>0.0028392662536667695</v>
      </c>
      <c r="D142" s="84" t="s">
        <v>2910</v>
      </c>
      <c r="E142" s="84" t="b">
        <v>0</v>
      </c>
      <c r="F142" s="84" t="b">
        <v>0</v>
      </c>
      <c r="G142" s="84" t="b">
        <v>0</v>
      </c>
    </row>
    <row r="143" spans="1:7" ht="15">
      <c r="A143" s="84" t="s">
        <v>2755</v>
      </c>
      <c r="B143" s="84">
        <v>3</v>
      </c>
      <c r="C143" s="123">
        <v>0.0028392662536667695</v>
      </c>
      <c r="D143" s="84" t="s">
        <v>2910</v>
      </c>
      <c r="E143" s="84" t="b">
        <v>0</v>
      </c>
      <c r="F143" s="84" t="b">
        <v>0</v>
      </c>
      <c r="G143" s="84" t="b">
        <v>0</v>
      </c>
    </row>
    <row r="144" spans="1:7" ht="15">
      <c r="A144" s="84" t="s">
        <v>2756</v>
      </c>
      <c r="B144" s="84">
        <v>3</v>
      </c>
      <c r="C144" s="123">
        <v>0.0028392662536667695</v>
      </c>
      <c r="D144" s="84" t="s">
        <v>2910</v>
      </c>
      <c r="E144" s="84" t="b">
        <v>0</v>
      </c>
      <c r="F144" s="84" t="b">
        <v>0</v>
      </c>
      <c r="G144" s="84" t="b">
        <v>0</v>
      </c>
    </row>
    <row r="145" spans="1:7" ht="15">
      <c r="A145" s="84" t="s">
        <v>2327</v>
      </c>
      <c r="B145" s="84">
        <v>3</v>
      </c>
      <c r="C145" s="123">
        <v>0.0028392662536667695</v>
      </c>
      <c r="D145" s="84" t="s">
        <v>2910</v>
      </c>
      <c r="E145" s="84" t="b">
        <v>0</v>
      </c>
      <c r="F145" s="84" t="b">
        <v>0</v>
      </c>
      <c r="G145" s="84" t="b">
        <v>0</v>
      </c>
    </row>
    <row r="146" spans="1:7" ht="15">
      <c r="A146" s="84" t="s">
        <v>2757</v>
      </c>
      <c r="B146" s="84">
        <v>3</v>
      </c>
      <c r="C146" s="123">
        <v>0.0028392662536667695</v>
      </c>
      <c r="D146" s="84" t="s">
        <v>2910</v>
      </c>
      <c r="E146" s="84" t="b">
        <v>0</v>
      </c>
      <c r="F146" s="84" t="b">
        <v>0</v>
      </c>
      <c r="G146" s="84" t="b">
        <v>0</v>
      </c>
    </row>
    <row r="147" spans="1:7" ht="15">
      <c r="A147" s="84" t="s">
        <v>2758</v>
      </c>
      <c r="B147" s="84">
        <v>3</v>
      </c>
      <c r="C147" s="123">
        <v>0.0028392662536667695</v>
      </c>
      <c r="D147" s="84" t="s">
        <v>2910</v>
      </c>
      <c r="E147" s="84" t="b">
        <v>0</v>
      </c>
      <c r="F147" s="84" t="b">
        <v>0</v>
      </c>
      <c r="G147" s="84" t="b">
        <v>0</v>
      </c>
    </row>
    <row r="148" spans="1:7" ht="15">
      <c r="A148" s="84" t="s">
        <v>2328</v>
      </c>
      <c r="B148" s="84">
        <v>3</v>
      </c>
      <c r="C148" s="123">
        <v>0.0028392662536667695</v>
      </c>
      <c r="D148" s="84" t="s">
        <v>2910</v>
      </c>
      <c r="E148" s="84" t="b">
        <v>0</v>
      </c>
      <c r="F148" s="84" t="b">
        <v>0</v>
      </c>
      <c r="G148" s="84" t="b">
        <v>0</v>
      </c>
    </row>
    <row r="149" spans="1:7" ht="15">
      <c r="A149" s="84" t="s">
        <v>2759</v>
      </c>
      <c r="B149" s="84">
        <v>3</v>
      </c>
      <c r="C149" s="123">
        <v>0.0028392662536667695</v>
      </c>
      <c r="D149" s="84" t="s">
        <v>2910</v>
      </c>
      <c r="E149" s="84" t="b">
        <v>1</v>
      </c>
      <c r="F149" s="84" t="b">
        <v>0</v>
      </c>
      <c r="G149" s="84" t="b">
        <v>0</v>
      </c>
    </row>
    <row r="150" spans="1:7" ht="15">
      <c r="A150" s="84" t="s">
        <v>2760</v>
      </c>
      <c r="B150" s="84">
        <v>3</v>
      </c>
      <c r="C150" s="123">
        <v>0.0028392662536667695</v>
      </c>
      <c r="D150" s="84" t="s">
        <v>2910</v>
      </c>
      <c r="E150" s="84" t="b">
        <v>0</v>
      </c>
      <c r="F150" s="84" t="b">
        <v>0</v>
      </c>
      <c r="G150" s="84" t="b">
        <v>0</v>
      </c>
    </row>
    <row r="151" spans="1:7" ht="15">
      <c r="A151" s="84" t="s">
        <v>2761</v>
      </c>
      <c r="B151" s="84">
        <v>3</v>
      </c>
      <c r="C151" s="123">
        <v>0.0028392662536667695</v>
      </c>
      <c r="D151" s="84" t="s">
        <v>2910</v>
      </c>
      <c r="E151" s="84" t="b">
        <v>0</v>
      </c>
      <c r="F151" s="84" t="b">
        <v>0</v>
      </c>
      <c r="G151" s="84" t="b">
        <v>0</v>
      </c>
    </row>
    <row r="152" spans="1:7" ht="15">
      <c r="A152" s="84" t="s">
        <v>2762</v>
      </c>
      <c r="B152" s="84">
        <v>3</v>
      </c>
      <c r="C152" s="123">
        <v>0.0028392662536667695</v>
      </c>
      <c r="D152" s="84" t="s">
        <v>2910</v>
      </c>
      <c r="E152" s="84" t="b">
        <v>0</v>
      </c>
      <c r="F152" s="84" t="b">
        <v>0</v>
      </c>
      <c r="G152" s="84" t="b">
        <v>0</v>
      </c>
    </row>
    <row r="153" spans="1:7" ht="15">
      <c r="A153" s="84" t="s">
        <v>2763</v>
      </c>
      <c r="B153" s="84">
        <v>3</v>
      </c>
      <c r="C153" s="123">
        <v>0.0028392662536667695</v>
      </c>
      <c r="D153" s="84" t="s">
        <v>2910</v>
      </c>
      <c r="E153" s="84" t="b">
        <v>0</v>
      </c>
      <c r="F153" s="84" t="b">
        <v>0</v>
      </c>
      <c r="G153" s="84" t="b">
        <v>0</v>
      </c>
    </row>
    <row r="154" spans="1:7" ht="15">
      <c r="A154" s="84" t="s">
        <v>2764</v>
      </c>
      <c r="B154" s="84">
        <v>3</v>
      </c>
      <c r="C154" s="123">
        <v>0.0028392662536667695</v>
      </c>
      <c r="D154" s="84" t="s">
        <v>2910</v>
      </c>
      <c r="E154" s="84" t="b">
        <v>0</v>
      </c>
      <c r="F154" s="84" t="b">
        <v>0</v>
      </c>
      <c r="G154" s="84" t="b">
        <v>0</v>
      </c>
    </row>
    <row r="155" spans="1:7" ht="15">
      <c r="A155" s="84" t="s">
        <v>2765</v>
      </c>
      <c r="B155" s="84">
        <v>2</v>
      </c>
      <c r="C155" s="123">
        <v>0.0020918173431853956</v>
      </c>
      <c r="D155" s="84" t="s">
        <v>2910</v>
      </c>
      <c r="E155" s="84" t="b">
        <v>0</v>
      </c>
      <c r="F155" s="84" t="b">
        <v>0</v>
      </c>
      <c r="G155" s="84" t="b">
        <v>0</v>
      </c>
    </row>
    <row r="156" spans="1:7" ht="15">
      <c r="A156" s="84" t="s">
        <v>2766</v>
      </c>
      <c r="B156" s="84">
        <v>2</v>
      </c>
      <c r="C156" s="123">
        <v>0.0020918173431853956</v>
      </c>
      <c r="D156" s="84" t="s">
        <v>2910</v>
      </c>
      <c r="E156" s="84" t="b">
        <v>0</v>
      </c>
      <c r="F156" s="84" t="b">
        <v>0</v>
      </c>
      <c r="G156" s="84" t="b">
        <v>0</v>
      </c>
    </row>
    <row r="157" spans="1:7" ht="15">
      <c r="A157" s="84" t="s">
        <v>2767</v>
      </c>
      <c r="B157" s="84">
        <v>2</v>
      </c>
      <c r="C157" s="123">
        <v>0.0020918173431853956</v>
      </c>
      <c r="D157" s="84" t="s">
        <v>2910</v>
      </c>
      <c r="E157" s="84" t="b">
        <v>0</v>
      </c>
      <c r="F157" s="84" t="b">
        <v>0</v>
      </c>
      <c r="G157" s="84" t="b">
        <v>0</v>
      </c>
    </row>
    <row r="158" spans="1:7" ht="15">
      <c r="A158" s="84" t="s">
        <v>2768</v>
      </c>
      <c r="B158" s="84">
        <v>2</v>
      </c>
      <c r="C158" s="123">
        <v>0.0020918173431853956</v>
      </c>
      <c r="D158" s="84" t="s">
        <v>2910</v>
      </c>
      <c r="E158" s="84" t="b">
        <v>0</v>
      </c>
      <c r="F158" s="84" t="b">
        <v>1</v>
      </c>
      <c r="G158" s="84" t="b">
        <v>0</v>
      </c>
    </row>
    <row r="159" spans="1:7" ht="15">
      <c r="A159" s="84" t="s">
        <v>2769</v>
      </c>
      <c r="B159" s="84">
        <v>2</v>
      </c>
      <c r="C159" s="123">
        <v>0.0020918173431853956</v>
      </c>
      <c r="D159" s="84" t="s">
        <v>2910</v>
      </c>
      <c r="E159" s="84" t="b">
        <v>0</v>
      </c>
      <c r="F159" s="84" t="b">
        <v>0</v>
      </c>
      <c r="G159" s="84" t="b">
        <v>0</v>
      </c>
    </row>
    <row r="160" spans="1:7" ht="15">
      <c r="A160" s="84" t="s">
        <v>2770</v>
      </c>
      <c r="B160" s="84">
        <v>2</v>
      </c>
      <c r="C160" s="123">
        <v>0.0020918173431853956</v>
      </c>
      <c r="D160" s="84" t="s">
        <v>2910</v>
      </c>
      <c r="E160" s="84" t="b">
        <v>0</v>
      </c>
      <c r="F160" s="84" t="b">
        <v>0</v>
      </c>
      <c r="G160" s="84" t="b">
        <v>0</v>
      </c>
    </row>
    <row r="161" spans="1:7" ht="15">
      <c r="A161" s="84" t="s">
        <v>2771</v>
      </c>
      <c r="B161" s="84">
        <v>2</v>
      </c>
      <c r="C161" s="123">
        <v>0.0020918173431853956</v>
      </c>
      <c r="D161" s="84" t="s">
        <v>2910</v>
      </c>
      <c r="E161" s="84" t="b">
        <v>0</v>
      </c>
      <c r="F161" s="84" t="b">
        <v>0</v>
      </c>
      <c r="G161" s="84" t="b">
        <v>0</v>
      </c>
    </row>
    <row r="162" spans="1:7" ht="15">
      <c r="A162" s="84" t="s">
        <v>2772</v>
      </c>
      <c r="B162" s="84">
        <v>2</v>
      </c>
      <c r="C162" s="123">
        <v>0.0020918173431853956</v>
      </c>
      <c r="D162" s="84" t="s">
        <v>2910</v>
      </c>
      <c r="E162" s="84" t="b">
        <v>0</v>
      </c>
      <c r="F162" s="84" t="b">
        <v>0</v>
      </c>
      <c r="G162" s="84" t="b">
        <v>0</v>
      </c>
    </row>
    <row r="163" spans="1:7" ht="15">
      <c r="A163" s="84" t="s">
        <v>2773</v>
      </c>
      <c r="B163" s="84">
        <v>2</v>
      </c>
      <c r="C163" s="123">
        <v>0.0020918173431853956</v>
      </c>
      <c r="D163" s="84" t="s">
        <v>2910</v>
      </c>
      <c r="E163" s="84" t="b">
        <v>1</v>
      </c>
      <c r="F163" s="84" t="b">
        <v>0</v>
      </c>
      <c r="G163" s="84" t="b">
        <v>0</v>
      </c>
    </row>
    <row r="164" spans="1:7" ht="15">
      <c r="A164" s="84" t="s">
        <v>339</v>
      </c>
      <c r="B164" s="84">
        <v>2</v>
      </c>
      <c r="C164" s="123">
        <v>0.0020918173431853956</v>
      </c>
      <c r="D164" s="84" t="s">
        <v>2910</v>
      </c>
      <c r="E164" s="84" t="b">
        <v>0</v>
      </c>
      <c r="F164" s="84" t="b">
        <v>0</v>
      </c>
      <c r="G164" s="84" t="b">
        <v>0</v>
      </c>
    </row>
    <row r="165" spans="1:7" ht="15">
      <c r="A165" s="84" t="s">
        <v>2774</v>
      </c>
      <c r="B165" s="84">
        <v>2</v>
      </c>
      <c r="C165" s="123">
        <v>0.0020918173431853956</v>
      </c>
      <c r="D165" s="84" t="s">
        <v>2910</v>
      </c>
      <c r="E165" s="84" t="b">
        <v>0</v>
      </c>
      <c r="F165" s="84" t="b">
        <v>0</v>
      </c>
      <c r="G165" s="84" t="b">
        <v>0</v>
      </c>
    </row>
    <row r="166" spans="1:7" ht="15">
      <c r="A166" s="84" t="s">
        <v>342</v>
      </c>
      <c r="B166" s="84">
        <v>2</v>
      </c>
      <c r="C166" s="123">
        <v>0.0020918173431853956</v>
      </c>
      <c r="D166" s="84" t="s">
        <v>2910</v>
      </c>
      <c r="E166" s="84" t="b">
        <v>0</v>
      </c>
      <c r="F166" s="84" t="b">
        <v>0</v>
      </c>
      <c r="G166" s="84" t="b">
        <v>0</v>
      </c>
    </row>
    <row r="167" spans="1:7" ht="15">
      <c r="A167" s="84" t="s">
        <v>341</v>
      </c>
      <c r="B167" s="84">
        <v>2</v>
      </c>
      <c r="C167" s="123">
        <v>0.0020918173431853956</v>
      </c>
      <c r="D167" s="84" t="s">
        <v>2910</v>
      </c>
      <c r="E167" s="84" t="b">
        <v>0</v>
      </c>
      <c r="F167" s="84" t="b">
        <v>0</v>
      </c>
      <c r="G167" s="84" t="b">
        <v>0</v>
      </c>
    </row>
    <row r="168" spans="1:7" ht="15">
      <c r="A168" s="84" t="s">
        <v>340</v>
      </c>
      <c r="B168" s="84">
        <v>2</v>
      </c>
      <c r="C168" s="123">
        <v>0.0020918173431853956</v>
      </c>
      <c r="D168" s="84" t="s">
        <v>2910</v>
      </c>
      <c r="E168" s="84" t="b">
        <v>0</v>
      </c>
      <c r="F168" s="84" t="b">
        <v>0</v>
      </c>
      <c r="G168" s="84" t="b">
        <v>0</v>
      </c>
    </row>
    <row r="169" spans="1:7" ht="15">
      <c r="A169" s="84" t="s">
        <v>318</v>
      </c>
      <c r="B169" s="84">
        <v>2</v>
      </c>
      <c r="C169" s="123">
        <v>0.0024319642309413064</v>
      </c>
      <c r="D169" s="84" t="s">
        <v>2910</v>
      </c>
      <c r="E169" s="84" t="b">
        <v>0</v>
      </c>
      <c r="F169" s="84" t="b">
        <v>0</v>
      </c>
      <c r="G169" s="84" t="b">
        <v>0</v>
      </c>
    </row>
    <row r="170" spans="1:7" ht="15">
      <c r="A170" s="84" t="s">
        <v>2775</v>
      </c>
      <c r="B170" s="84">
        <v>2</v>
      </c>
      <c r="C170" s="123">
        <v>0.0020918173431853956</v>
      </c>
      <c r="D170" s="84" t="s">
        <v>2910</v>
      </c>
      <c r="E170" s="84" t="b">
        <v>0</v>
      </c>
      <c r="F170" s="84" t="b">
        <v>0</v>
      </c>
      <c r="G170" s="84" t="b">
        <v>0</v>
      </c>
    </row>
    <row r="171" spans="1:7" ht="15">
      <c r="A171" s="84" t="s">
        <v>2776</v>
      </c>
      <c r="B171" s="84">
        <v>2</v>
      </c>
      <c r="C171" s="123">
        <v>0.0020918173431853956</v>
      </c>
      <c r="D171" s="84" t="s">
        <v>2910</v>
      </c>
      <c r="E171" s="84" t="b">
        <v>0</v>
      </c>
      <c r="F171" s="84" t="b">
        <v>0</v>
      </c>
      <c r="G171" s="84" t="b">
        <v>0</v>
      </c>
    </row>
    <row r="172" spans="1:7" ht="15">
      <c r="A172" s="84" t="s">
        <v>2212</v>
      </c>
      <c r="B172" s="84">
        <v>2</v>
      </c>
      <c r="C172" s="123">
        <v>0.0020918173431853956</v>
      </c>
      <c r="D172" s="84" t="s">
        <v>2910</v>
      </c>
      <c r="E172" s="84" t="b">
        <v>0</v>
      </c>
      <c r="F172" s="84" t="b">
        <v>0</v>
      </c>
      <c r="G172" s="84" t="b">
        <v>0</v>
      </c>
    </row>
    <row r="173" spans="1:7" ht="15">
      <c r="A173" s="84" t="s">
        <v>285</v>
      </c>
      <c r="B173" s="84">
        <v>2</v>
      </c>
      <c r="C173" s="123">
        <v>0.0020918173431853956</v>
      </c>
      <c r="D173" s="84" t="s">
        <v>2910</v>
      </c>
      <c r="E173" s="84" t="b">
        <v>0</v>
      </c>
      <c r="F173" s="84" t="b">
        <v>0</v>
      </c>
      <c r="G173" s="84" t="b">
        <v>0</v>
      </c>
    </row>
    <row r="174" spans="1:7" ht="15">
      <c r="A174" s="84" t="s">
        <v>335</v>
      </c>
      <c r="B174" s="84">
        <v>2</v>
      </c>
      <c r="C174" s="123">
        <v>0.0020918173431853956</v>
      </c>
      <c r="D174" s="84" t="s">
        <v>2910</v>
      </c>
      <c r="E174" s="84" t="b">
        <v>0</v>
      </c>
      <c r="F174" s="84" t="b">
        <v>0</v>
      </c>
      <c r="G174" s="84" t="b">
        <v>0</v>
      </c>
    </row>
    <row r="175" spans="1:7" ht="15">
      <c r="A175" s="84" t="s">
        <v>2777</v>
      </c>
      <c r="B175" s="84">
        <v>2</v>
      </c>
      <c r="C175" s="123">
        <v>0.0020918173431853956</v>
      </c>
      <c r="D175" s="84" t="s">
        <v>2910</v>
      </c>
      <c r="E175" s="84" t="b">
        <v>0</v>
      </c>
      <c r="F175" s="84" t="b">
        <v>0</v>
      </c>
      <c r="G175" s="84" t="b">
        <v>0</v>
      </c>
    </row>
    <row r="176" spans="1:7" ht="15">
      <c r="A176" s="84" t="s">
        <v>2778</v>
      </c>
      <c r="B176" s="84">
        <v>2</v>
      </c>
      <c r="C176" s="123">
        <v>0.0020918173431853956</v>
      </c>
      <c r="D176" s="84" t="s">
        <v>2910</v>
      </c>
      <c r="E176" s="84" t="b">
        <v>0</v>
      </c>
      <c r="F176" s="84" t="b">
        <v>0</v>
      </c>
      <c r="G176" s="84" t="b">
        <v>0</v>
      </c>
    </row>
    <row r="177" spans="1:7" ht="15">
      <c r="A177" s="84" t="s">
        <v>2779</v>
      </c>
      <c r="B177" s="84">
        <v>2</v>
      </c>
      <c r="C177" s="123">
        <v>0.0020918173431853956</v>
      </c>
      <c r="D177" s="84" t="s">
        <v>2910</v>
      </c>
      <c r="E177" s="84" t="b">
        <v>0</v>
      </c>
      <c r="F177" s="84" t="b">
        <v>0</v>
      </c>
      <c r="G177" s="84" t="b">
        <v>0</v>
      </c>
    </row>
    <row r="178" spans="1:7" ht="15">
      <c r="A178" s="84" t="s">
        <v>2780</v>
      </c>
      <c r="B178" s="84">
        <v>2</v>
      </c>
      <c r="C178" s="123">
        <v>0.0020918173431853956</v>
      </c>
      <c r="D178" s="84" t="s">
        <v>2910</v>
      </c>
      <c r="E178" s="84" t="b">
        <v>0</v>
      </c>
      <c r="F178" s="84" t="b">
        <v>0</v>
      </c>
      <c r="G178" s="84" t="b">
        <v>0</v>
      </c>
    </row>
    <row r="179" spans="1:7" ht="15">
      <c r="A179" s="84" t="s">
        <v>2781</v>
      </c>
      <c r="B179" s="84">
        <v>2</v>
      </c>
      <c r="C179" s="123">
        <v>0.0020918173431853956</v>
      </c>
      <c r="D179" s="84" t="s">
        <v>2910</v>
      </c>
      <c r="E179" s="84" t="b">
        <v>0</v>
      </c>
      <c r="F179" s="84" t="b">
        <v>0</v>
      </c>
      <c r="G179" s="84" t="b">
        <v>0</v>
      </c>
    </row>
    <row r="180" spans="1:7" ht="15">
      <c r="A180" s="84" t="s">
        <v>2782</v>
      </c>
      <c r="B180" s="84">
        <v>2</v>
      </c>
      <c r="C180" s="123">
        <v>0.0024319642309413064</v>
      </c>
      <c r="D180" s="84" t="s">
        <v>2910</v>
      </c>
      <c r="E180" s="84" t="b">
        <v>0</v>
      </c>
      <c r="F180" s="84" t="b">
        <v>0</v>
      </c>
      <c r="G180" s="84" t="b">
        <v>0</v>
      </c>
    </row>
    <row r="181" spans="1:7" ht="15">
      <c r="A181" s="84" t="s">
        <v>2783</v>
      </c>
      <c r="B181" s="84">
        <v>2</v>
      </c>
      <c r="C181" s="123">
        <v>0.0024319642309413064</v>
      </c>
      <c r="D181" s="84" t="s">
        <v>2910</v>
      </c>
      <c r="E181" s="84" t="b">
        <v>0</v>
      </c>
      <c r="F181" s="84" t="b">
        <v>0</v>
      </c>
      <c r="G181" s="84" t="b">
        <v>0</v>
      </c>
    </row>
    <row r="182" spans="1:7" ht="15">
      <c r="A182" s="84" t="s">
        <v>2784</v>
      </c>
      <c r="B182" s="84">
        <v>2</v>
      </c>
      <c r="C182" s="123">
        <v>0.0020918173431853956</v>
      </c>
      <c r="D182" s="84" t="s">
        <v>2910</v>
      </c>
      <c r="E182" s="84" t="b">
        <v>0</v>
      </c>
      <c r="F182" s="84" t="b">
        <v>0</v>
      </c>
      <c r="G182" s="84" t="b">
        <v>0</v>
      </c>
    </row>
    <row r="183" spans="1:7" ht="15">
      <c r="A183" s="84" t="s">
        <v>2785</v>
      </c>
      <c r="B183" s="84">
        <v>2</v>
      </c>
      <c r="C183" s="123">
        <v>0.0020918173431853956</v>
      </c>
      <c r="D183" s="84" t="s">
        <v>2910</v>
      </c>
      <c r="E183" s="84" t="b">
        <v>0</v>
      </c>
      <c r="F183" s="84" t="b">
        <v>0</v>
      </c>
      <c r="G183" s="84" t="b">
        <v>0</v>
      </c>
    </row>
    <row r="184" spans="1:7" ht="15">
      <c r="A184" s="84" t="s">
        <v>2786</v>
      </c>
      <c r="B184" s="84">
        <v>2</v>
      </c>
      <c r="C184" s="123">
        <v>0.0020918173431853956</v>
      </c>
      <c r="D184" s="84" t="s">
        <v>2910</v>
      </c>
      <c r="E184" s="84" t="b">
        <v>0</v>
      </c>
      <c r="F184" s="84" t="b">
        <v>0</v>
      </c>
      <c r="G184" s="84" t="b">
        <v>0</v>
      </c>
    </row>
    <row r="185" spans="1:7" ht="15">
      <c r="A185" s="84" t="s">
        <v>2787</v>
      </c>
      <c r="B185" s="84">
        <v>2</v>
      </c>
      <c r="C185" s="123">
        <v>0.0020918173431853956</v>
      </c>
      <c r="D185" s="84" t="s">
        <v>2910</v>
      </c>
      <c r="E185" s="84" t="b">
        <v>0</v>
      </c>
      <c r="F185" s="84" t="b">
        <v>0</v>
      </c>
      <c r="G185" s="84" t="b">
        <v>0</v>
      </c>
    </row>
    <row r="186" spans="1:7" ht="15">
      <c r="A186" s="84" t="s">
        <v>2788</v>
      </c>
      <c r="B186" s="84">
        <v>2</v>
      </c>
      <c r="C186" s="123">
        <v>0.0020918173431853956</v>
      </c>
      <c r="D186" s="84" t="s">
        <v>2910</v>
      </c>
      <c r="E186" s="84" t="b">
        <v>1</v>
      </c>
      <c r="F186" s="84" t="b">
        <v>0</v>
      </c>
      <c r="G186" s="84" t="b">
        <v>0</v>
      </c>
    </row>
    <row r="187" spans="1:7" ht="15">
      <c r="A187" s="84" t="s">
        <v>2789</v>
      </c>
      <c r="B187" s="84">
        <v>2</v>
      </c>
      <c r="C187" s="123">
        <v>0.0020918173431853956</v>
      </c>
      <c r="D187" s="84" t="s">
        <v>2910</v>
      </c>
      <c r="E187" s="84" t="b">
        <v>0</v>
      </c>
      <c r="F187" s="84" t="b">
        <v>0</v>
      </c>
      <c r="G187" s="84" t="b">
        <v>0</v>
      </c>
    </row>
    <row r="188" spans="1:7" ht="15">
      <c r="A188" s="84" t="s">
        <v>2790</v>
      </c>
      <c r="B188" s="84">
        <v>2</v>
      </c>
      <c r="C188" s="123">
        <v>0.0020918173431853956</v>
      </c>
      <c r="D188" s="84" t="s">
        <v>2910</v>
      </c>
      <c r="E188" s="84" t="b">
        <v>0</v>
      </c>
      <c r="F188" s="84" t="b">
        <v>0</v>
      </c>
      <c r="G188" s="84" t="b">
        <v>0</v>
      </c>
    </row>
    <row r="189" spans="1:7" ht="15">
      <c r="A189" s="84" t="s">
        <v>2791</v>
      </c>
      <c r="B189" s="84">
        <v>2</v>
      </c>
      <c r="C189" s="123">
        <v>0.0020918173431853956</v>
      </c>
      <c r="D189" s="84" t="s">
        <v>2910</v>
      </c>
      <c r="E189" s="84" t="b">
        <v>0</v>
      </c>
      <c r="F189" s="84" t="b">
        <v>0</v>
      </c>
      <c r="G189" s="84" t="b">
        <v>0</v>
      </c>
    </row>
    <row r="190" spans="1:7" ht="15">
      <c r="A190" s="84" t="s">
        <v>2792</v>
      </c>
      <c r="B190" s="84">
        <v>2</v>
      </c>
      <c r="C190" s="123">
        <v>0.0024319642309413064</v>
      </c>
      <c r="D190" s="84" t="s">
        <v>2910</v>
      </c>
      <c r="E190" s="84" t="b">
        <v>1</v>
      </c>
      <c r="F190" s="84" t="b">
        <v>0</v>
      </c>
      <c r="G190" s="84" t="b">
        <v>0</v>
      </c>
    </row>
    <row r="191" spans="1:7" ht="15">
      <c r="A191" s="84" t="s">
        <v>2793</v>
      </c>
      <c r="B191" s="84">
        <v>2</v>
      </c>
      <c r="C191" s="123">
        <v>0.0020918173431853956</v>
      </c>
      <c r="D191" s="84" t="s">
        <v>2910</v>
      </c>
      <c r="E191" s="84" t="b">
        <v>0</v>
      </c>
      <c r="F191" s="84" t="b">
        <v>0</v>
      </c>
      <c r="G191" s="84" t="b">
        <v>0</v>
      </c>
    </row>
    <row r="192" spans="1:7" ht="15">
      <c r="A192" s="84" t="s">
        <v>2794</v>
      </c>
      <c r="B192" s="84">
        <v>2</v>
      </c>
      <c r="C192" s="123">
        <v>0.0020918173431853956</v>
      </c>
      <c r="D192" s="84" t="s">
        <v>2910</v>
      </c>
      <c r="E192" s="84" t="b">
        <v>0</v>
      </c>
      <c r="F192" s="84" t="b">
        <v>0</v>
      </c>
      <c r="G192" s="84" t="b">
        <v>0</v>
      </c>
    </row>
    <row r="193" spans="1:7" ht="15">
      <c r="A193" s="84" t="s">
        <v>2795</v>
      </c>
      <c r="B193" s="84">
        <v>2</v>
      </c>
      <c r="C193" s="123">
        <v>0.0020918173431853956</v>
      </c>
      <c r="D193" s="84" t="s">
        <v>2910</v>
      </c>
      <c r="E193" s="84" t="b">
        <v>0</v>
      </c>
      <c r="F193" s="84" t="b">
        <v>0</v>
      </c>
      <c r="G193" s="84" t="b">
        <v>0</v>
      </c>
    </row>
    <row r="194" spans="1:7" ht="15">
      <c r="A194" s="84" t="s">
        <v>2796</v>
      </c>
      <c r="B194" s="84">
        <v>2</v>
      </c>
      <c r="C194" s="123">
        <v>0.0020918173431853956</v>
      </c>
      <c r="D194" s="84" t="s">
        <v>2910</v>
      </c>
      <c r="E194" s="84" t="b">
        <v>0</v>
      </c>
      <c r="F194" s="84" t="b">
        <v>0</v>
      </c>
      <c r="G194" s="84" t="b">
        <v>0</v>
      </c>
    </row>
    <row r="195" spans="1:7" ht="15">
      <c r="A195" s="84" t="s">
        <v>2797</v>
      </c>
      <c r="B195" s="84">
        <v>2</v>
      </c>
      <c r="C195" s="123">
        <v>0.0020918173431853956</v>
      </c>
      <c r="D195" s="84" t="s">
        <v>2910</v>
      </c>
      <c r="E195" s="84" t="b">
        <v>0</v>
      </c>
      <c r="F195" s="84" t="b">
        <v>0</v>
      </c>
      <c r="G195" s="84" t="b">
        <v>0</v>
      </c>
    </row>
    <row r="196" spans="1:7" ht="15">
      <c r="A196" s="84" t="s">
        <v>2798</v>
      </c>
      <c r="B196" s="84">
        <v>2</v>
      </c>
      <c r="C196" s="123">
        <v>0.0020918173431853956</v>
      </c>
      <c r="D196" s="84" t="s">
        <v>2910</v>
      </c>
      <c r="E196" s="84" t="b">
        <v>0</v>
      </c>
      <c r="F196" s="84" t="b">
        <v>0</v>
      </c>
      <c r="G196" s="84" t="b">
        <v>0</v>
      </c>
    </row>
    <row r="197" spans="1:7" ht="15">
      <c r="A197" s="84" t="s">
        <v>2799</v>
      </c>
      <c r="B197" s="84">
        <v>2</v>
      </c>
      <c r="C197" s="123">
        <v>0.0020918173431853956</v>
      </c>
      <c r="D197" s="84" t="s">
        <v>2910</v>
      </c>
      <c r="E197" s="84" t="b">
        <v>0</v>
      </c>
      <c r="F197" s="84" t="b">
        <v>0</v>
      </c>
      <c r="G197" s="84" t="b">
        <v>0</v>
      </c>
    </row>
    <row r="198" spans="1:7" ht="15">
      <c r="A198" s="84" t="s">
        <v>280</v>
      </c>
      <c r="B198" s="84">
        <v>2</v>
      </c>
      <c r="C198" s="123">
        <v>0.0020918173431853956</v>
      </c>
      <c r="D198" s="84" t="s">
        <v>2910</v>
      </c>
      <c r="E198" s="84" t="b">
        <v>0</v>
      </c>
      <c r="F198" s="84" t="b">
        <v>0</v>
      </c>
      <c r="G198" s="84" t="b">
        <v>0</v>
      </c>
    </row>
    <row r="199" spans="1:7" ht="15">
      <c r="A199" s="84" t="s">
        <v>2800</v>
      </c>
      <c r="B199" s="84">
        <v>2</v>
      </c>
      <c r="C199" s="123">
        <v>0.0020918173431853956</v>
      </c>
      <c r="D199" s="84" t="s">
        <v>2910</v>
      </c>
      <c r="E199" s="84" t="b">
        <v>0</v>
      </c>
      <c r="F199" s="84" t="b">
        <v>0</v>
      </c>
      <c r="G199" s="84" t="b">
        <v>0</v>
      </c>
    </row>
    <row r="200" spans="1:7" ht="15">
      <c r="A200" s="84" t="s">
        <v>2801</v>
      </c>
      <c r="B200" s="84">
        <v>2</v>
      </c>
      <c r="C200" s="123">
        <v>0.0020918173431853956</v>
      </c>
      <c r="D200" s="84" t="s">
        <v>2910</v>
      </c>
      <c r="E200" s="84" t="b">
        <v>0</v>
      </c>
      <c r="F200" s="84" t="b">
        <v>0</v>
      </c>
      <c r="G200" s="84" t="b">
        <v>0</v>
      </c>
    </row>
    <row r="201" spans="1:7" ht="15">
      <c r="A201" s="84" t="s">
        <v>2802</v>
      </c>
      <c r="B201" s="84">
        <v>2</v>
      </c>
      <c r="C201" s="123">
        <v>0.0020918173431853956</v>
      </c>
      <c r="D201" s="84" t="s">
        <v>2910</v>
      </c>
      <c r="E201" s="84" t="b">
        <v>0</v>
      </c>
      <c r="F201" s="84" t="b">
        <v>0</v>
      </c>
      <c r="G201" s="84" t="b">
        <v>0</v>
      </c>
    </row>
    <row r="202" spans="1:7" ht="15">
      <c r="A202" s="84" t="s">
        <v>2803</v>
      </c>
      <c r="B202" s="84">
        <v>2</v>
      </c>
      <c r="C202" s="123">
        <v>0.0020918173431853956</v>
      </c>
      <c r="D202" s="84" t="s">
        <v>2910</v>
      </c>
      <c r="E202" s="84" t="b">
        <v>0</v>
      </c>
      <c r="F202" s="84" t="b">
        <v>0</v>
      </c>
      <c r="G202" s="84" t="b">
        <v>0</v>
      </c>
    </row>
    <row r="203" spans="1:7" ht="15">
      <c r="A203" s="84" t="s">
        <v>2804</v>
      </c>
      <c r="B203" s="84">
        <v>2</v>
      </c>
      <c r="C203" s="123">
        <v>0.0020918173431853956</v>
      </c>
      <c r="D203" s="84" t="s">
        <v>2910</v>
      </c>
      <c r="E203" s="84" t="b">
        <v>0</v>
      </c>
      <c r="F203" s="84" t="b">
        <v>0</v>
      </c>
      <c r="G203" s="84" t="b">
        <v>0</v>
      </c>
    </row>
    <row r="204" spans="1:7" ht="15">
      <c r="A204" s="84" t="s">
        <v>2805</v>
      </c>
      <c r="B204" s="84">
        <v>2</v>
      </c>
      <c r="C204" s="123">
        <v>0.0020918173431853956</v>
      </c>
      <c r="D204" s="84" t="s">
        <v>2910</v>
      </c>
      <c r="E204" s="84" t="b">
        <v>0</v>
      </c>
      <c r="F204" s="84" t="b">
        <v>0</v>
      </c>
      <c r="G204" s="84" t="b">
        <v>0</v>
      </c>
    </row>
    <row r="205" spans="1:7" ht="15">
      <c r="A205" s="84" t="s">
        <v>304</v>
      </c>
      <c r="B205" s="84">
        <v>2</v>
      </c>
      <c r="C205" s="123">
        <v>0.0020918173431853956</v>
      </c>
      <c r="D205" s="84" t="s">
        <v>2910</v>
      </c>
      <c r="E205" s="84" t="b">
        <v>0</v>
      </c>
      <c r="F205" s="84" t="b">
        <v>0</v>
      </c>
      <c r="G205" s="84" t="b">
        <v>0</v>
      </c>
    </row>
    <row r="206" spans="1:7" ht="15">
      <c r="A206" s="84" t="s">
        <v>273</v>
      </c>
      <c r="B206" s="84">
        <v>2</v>
      </c>
      <c r="C206" s="123">
        <v>0.0020918173431853956</v>
      </c>
      <c r="D206" s="84" t="s">
        <v>2910</v>
      </c>
      <c r="E206" s="84" t="b">
        <v>0</v>
      </c>
      <c r="F206" s="84" t="b">
        <v>0</v>
      </c>
      <c r="G206" s="84" t="b">
        <v>0</v>
      </c>
    </row>
    <row r="207" spans="1:7" ht="15">
      <c r="A207" s="84" t="s">
        <v>302</v>
      </c>
      <c r="B207" s="84">
        <v>2</v>
      </c>
      <c r="C207" s="123">
        <v>0.0020918173431853956</v>
      </c>
      <c r="D207" s="84" t="s">
        <v>2910</v>
      </c>
      <c r="E207" s="84" t="b">
        <v>0</v>
      </c>
      <c r="F207" s="84" t="b">
        <v>0</v>
      </c>
      <c r="G207" s="84" t="b">
        <v>0</v>
      </c>
    </row>
    <row r="208" spans="1:7" ht="15">
      <c r="A208" s="84" t="s">
        <v>301</v>
      </c>
      <c r="B208" s="84">
        <v>2</v>
      </c>
      <c r="C208" s="123">
        <v>0.0020918173431853956</v>
      </c>
      <c r="D208" s="84" t="s">
        <v>2910</v>
      </c>
      <c r="E208" s="84" t="b">
        <v>0</v>
      </c>
      <c r="F208" s="84" t="b">
        <v>0</v>
      </c>
      <c r="G208" s="84" t="b">
        <v>0</v>
      </c>
    </row>
    <row r="209" spans="1:7" ht="15">
      <c r="A209" s="84" t="s">
        <v>300</v>
      </c>
      <c r="B209" s="84">
        <v>2</v>
      </c>
      <c r="C209" s="123">
        <v>0.0020918173431853956</v>
      </c>
      <c r="D209" s="84" t="s">
        <v>2910</v>
      </c>
      <c r="E209" s="84" t="b">
        <v>0</v>
      </c>
      <c r="F209" s="84" t="b">
        <v>0</v>
      </c>
      <c r="G209" s="84" t="b">
        <v>0</v>
      </c>
    </row>
    <row r="210" spans="1:7" ht="15">
      <c r="A210" s="84" t="s">
        <v>299</v>
      </c>
      <c r="B210" s="84">
        <v>2</v>
      </c>
      <c r="C210" s="123">
        <v>0.0020918173431853956</v>
      </c>
      <c r="D210" s="84" t="s">
        <v>2910</v>
      </c>
      <c r="E210" s="84" t="b">
        <v>0</v>
      </c>
      <c r="F210" s="84" t="b">
        <v>0</v>
      </c>
      <c r="G210" s="84" t="b">
        <v>0</v>
      </c>
    </row>
    <row r="211" spans="1:7" ht="15">
      <c r="A211" s="84" t="s">
        <v>298</v>
      </c>
      <c r="B211" s="84">
        <v>2</v>
      </c>
      <c r="C211" s="123">
        <v>0.0020918173431853956</v>
      </c>
      <c r="D211" s="84" t="s">
        <v>2910</v>
      </c>
      <c r="E211" s="84" t="b">
        <v>0</v>
      </c>
      <c r="F211" s="84" t="b">
        <v>0</v>
      </c>
      <c r="G211" s="84" t="b">
        <v>0</v>
      </c>
    </row>
    <row r="212" spans="1:7" ht="15">
      <c r="A212" s="84" t="s">
        <v>2806</v>
      </c>
      <c r="B212" s="84">
        <v>2</v>
      </c>
      <c r="C212" s="123">
        <v>0.0020918173431853956</v>
      </c>
      <c r="D212" s="84" t="s">
        <v>2910</v>
      </c>
      <c r="E212" s="84" t="b">
        <v>0</v>
      </c>
      <c r="F212" s="84" t="b">
        <v>0</v>
      </c>
      <c r="G212" s="84" t="b">
        <v>0</v>
      </c>
    </row>
    <row r="213" spans="1:7" ht="15">
      <c r="A213" s="84" t="s">
        <v>2321</v>
      </c>
      <c r="B213" s="84">
        <v>2</v>
      </c>
      <c r="C213" s="123">
        <v>0.0020918173431853956</v>
      </c>
      <c r="D213" s="84" t="s">
        <v>2910</v>
      </c>
      <c r="E213" s="84" t="b">
        <v>0</v>
      </c>
      <c r="F213" s="84" t="b">
        <v>0</v>
      </c>
      <c r="G213" s="84" t="b">
        <v>0</v>
      </c>
    </row>
    <row r="214" spans="1:7" ht="15">
      <c r="A214" s="84" t="s">
        <v>276</v>
      </c>
      <c r="B214" s="84">
        <v>2</v>
      </c>
      <c r="C214" s="123">
        <v>0.0020918173431853956</v>
      </c>
      <c r="D214" s="84" t="s">
        <v>2910</v>
      </c>
      <c r="E214" s="84" t="b">
        <v>0</v>
      </c>
      <c r="F214" s="84" t="b">
        <v>0</v>
      </c>
      <c r="G214" s="84" t="b">
        <v>0</v>
      </c>
    </row>
    <row r="215" spans="1:7" ht="15">
      <c r="A215" s="84" t="s">
        <v>2322</v>
      </c>
      <c r="B215" s="84">
        <v>2</v>
      </c>
      <c r="C215" s="123">
        <v>0.0020918173431853956</v>
      </c>
      <c r="D215" s="84" t="s">
        <v>2910</v>
      </c>
      <c r="E215" s="84" t="b">
        <v>0</v>
      </c>
      <c r="F215" s="84" t="b">
        <v>0</v>
      </c>
      <c r="G215" s="84" t="b">
        <v>0</v>
      </c>
    </row>
    <row r="216" spans="1:7" ht="15">
      <c r="A216" s="84" t="s">
        <v>275</v>
      </c>
      <c r="B216" s="84">
        <v>2</v>
      </c>
      <c r="C216" s="123">
        <v>0.0020918173431853956</v>
      </c>
      <c r="D216" s="84" t="s">
        <v>2910</v>
      </c>
      <c r="E216" s="84" t="b">
        <v>0</v>
      </c>
      <c r="F216" s="84" t="b">
        <v>0</v>
      </c>
      <c r="G216" s="84" t="b">
        <v>0</v>
      </c>
    </row>
    <row r="217" spans="1:7" ht="15">
      <c r="A217" s="84" t="s">
        <v>2807</v>
      </c>
      <c r="B217" s="84">
        <v>2</v>
      </c>
      <c r="C217" s="123">
        <v>0.0020918173431853956</v>
      </c>
      <c r="D217" s="84" t="s">
        <v>2910</v>
      </c>
      <c r="E217" s="84" t="b">
        <v>0</v>
      </c>
      <c r="F217" s="84" t="b">
        <v>0</v>
      </c>
      <c r="G217" s="84" t="b">
        <v>0</v>
      </c>
    </row>
    <row r="218" spans="1:7" ht="15">
      <c r="A218" s="84" t="s">
        <v>2808</v>
      </c>
      <c r="B218" s="84">
        <v>2</v>
      </c>
      <c r="C218" s="123">
        <v>0.0024319642309413064</v>
      </c>
      <c r="D218" s="84" t="s">
        <v>2910</v>
      </c>
      <c r="E218" s="84" t="b">
        <v>0</v>
      </c>
      <c r="F218" s="84" t="b">
        <v>0</v>
      </c>
      <c r="G218" s="84" t="b">
        <v>0</v>
      </c>
    </row>
    <row r="219" spans="1:7" ht="15">
      <c r="A219" s="84" t="s">
        <v>2809</v>
      </c>
      <c r="B219" s="84">
        <v>2</v>
      </c>
      <c r="C219" s="123">
        <v>0.0020918173431853956</v>
      </c>
      <c r="D219" s="84" t="s">
        <v>2910</v>
      </c>
      <c r="E219" s="84" t="b">
        <v>1</v>
      </c>
      <c r="F219" s="84" t="b">
        <v>0</v>
      </c>
      <c r="G219" s="84" t="b">
        <v>0</v>
      </c>
    </row>
    <row r="220" spans="1:7" ht="15">
      <c r="A220" s="84" t="s">
        <v>2323</v>
      </c>
      <c r="B220" s="84">
        <v>2</v>
      </c>
      <c r="C220" s="123">
        <v>0.0020918173431853956</v>
      </c>
      <c r="D220" s="84" t="s">
        <v>2910</v>
      </c>
      <c r="E220" s="84" t="b">
        <v>0</v>
      </c>
      <c r="F220" s="84" t="b">
        <v>0</v>
      </c>
      <c r="G220" s="84" t="b">
        <v>0</v>
      </c>
    </row>
    <row r="221" spans="1:7" ht="15">
      <c r="A221" s="84" t="s">
        <v>274</v>
      </c>
      <c r="B221" s="84">
        <v>2</v>
      </c>
      <c r="C221" s="123">
        <v>0.0020918173431853956</v>
      </c>
      <c r="D221" s="84" t="s">
        <v>2910</v>
      </c>
      <c r="E221" s="84" t="b">
        <v>0</v>
      </c>
      <c r="F221" s="84" t="b">
        <v>0</v>
      </c>
      <c r="G221" s="84" t="b">
        <v>0</v>
      </c>
    </row>
    <row r="222" spans="1:7" ht="15">
      <c r="A222" s="84" t="s">
        <v>2810</v>
      </c>
      <c r="B222" s="84">
        <v>2</v>
      </c>
      <c r="C222" s="123">
        <v>0.0020918173431853956</v>
      </c>
      <c r="D222" s="84" t="s">
        <v>2910</v>
      </c>
      <c r="E222" s="84" t="b">
        <v>0</v>
      </c>
      <c r="F222" s="84" t="b">
        <v>0</v>
      </c>
      <c r="G222" s="84" t="b">
        <v>0</v>
      </c>
    </row>
    <row r="223" spans="1:7" ht="15">
      <c r="A223" s="84" t="s">
        <v>2811</v>
      </c>
      <c r="B223" s="84">
        <v>2</v>
      </c>
      <c r="C223" s="123">
        <v>0.0020918173431853956</v>
      </c>
      <c r="D223" s="84" t="s">
        <v>2910</v>
      </c>
      <c r="E223" s="84" t="b">
        <v>0</v>
      </c>
      <c r="F223" s="84" t="b">
        <v>0</v>
      </c>
      <c r="G223" s="84" t="b">
        <v>0</v>
      </c>
    </row>
    <row r="224" spans="1:7" ht="15">
      <c r="A224" s="84" t="s">
        <v>2812</v>
      </c>
      <c r="B224" s="84">
        <v>2</v>
      </c>
      <c r="C224" s="123">
        <v>0.0024319642309413064</v>
      </c>
      <c r="D224" s="84" t="s">
        <v>2910</v>
      </c>
      <c r="E224" s="84" t="b">
        <v>0</v>
      </c>
      <c r="F224" s="84" t="b">
        <v>0</v>
      </c>
      <c r="G224" s="84" t="b">
        <v>0</v>
      </c>
    </row>
    <row r="225" spans="1:7" ht="15">
      <c r="A225" s="84" t="s">
        <v>2813</v>
      </c>
      <c r="B225" s="84">
        <v>2</v>
      </c>
      <c r="C225" s="123">
        <v>0.0020918173431853956</v>
      </c>
      <c r="D225" s="84" t="s">
        <v>2910</v>
      </c>
      <c r="E225" s="84" t="b">
        <v>0</v>
      </c>
      <c r="F225" s="84" t="b">
        <v>0</v>
      </c>
      <c r="G225" s="84" t="b">
        <v>0</v>
      </c>
    </row>
    <row r="226" spans="1:7" ht="15">
      <c r="A226" s="84" t="s">
        <v>2814</v>
      </c>
      <c r="B226" s="84">
        <v>2</v>
      </c>
      <c r="C226" s="123">
        <v>0.0020918173431853956</v>
      </c>
      <c r="D226" s="84" t="s">
        <v>2910</v>
      </c>
      <c r="E226" s="84" t="b">
        <v>0</v>
      </c>
      <c r="F226" s="84" t="b">
        <v>0</v>
      </c>
      <c r="G226" s="84" t="b">
        <v>0</v>
      </c>
    </row>
    <row r="227" spans="1:7" ht="15">
      <c r="A227" s="84" t="s">
        <v>2815</v>
      </c>
      <c r="B227" s="84">
        <v>2</v>
      </c>
      <c r="C227" s="123">
        <v>0.0020918173431853956</v>
      </c>
      <c r="D227" s="84" t="s">
        <v>2910</v>
      </c>
      <c r="E227" s="84" t="b">
        <v>0</v>
      </c>
      <c r="F227" s="84" t="b">
        <v>0</v>
      </c>
      <c r="G227" s="84" t="b">
        <v>0</v>
      </c>
    </row>
    <row r="228" spans="1:7" ht="15">
      <c r="A228" s="84" t="s">
        <v>2816</v>
      </c>
      <c r="B228" s="84">
        <v>2</v>
      </c>
      <c r="C228" s="123">
        <v>0.0020918173431853956</v>
      </c>
      <c r="D228" s="84" t="s">
        <v>2910</v>
      </c>
      <c r="E228" s="84" t="b">
        <v>0</v>
      </c>
      <c r="F228" s="84" t="b">
        <v>0</v>
      </c>
      <c r="G228" s="84" t="b">
        <v>0</v>
      </c>
    </row>
    <row r="229" spans="1:7" ht="15">
      <c r="A229" s="84" t="s">
        <v>2817</v>
      </c>
      <c r="B229" s="84">
        <v>2</v>
      </c>
      <c r="C229" s="123">
        <v>0.0020918173431853956</v>
      </c>
      <c r="D229" s="84" t="s">
        <v>2910</v>
      </c>
      <c r="E229" s="84" t="b">
        <v>0</v>
      </c>
      <c r="F229" s="84" t="b">
        <v>0</v>
      </c>
      <c r="G229" s="84" t="b">
        <v>0</v>
      </c>
    </row>
    <row r="230" spans="1:7" ht="15">
      <c r="A230" s="84" t="s">
        <v>2818</v>
      </c>
      <c r="B230" s="84">
        <v>2</v>
      </c>
      <c r="C230" s="123">
        <v>0.0020918173431853956</v>
      </c>
      <c r="D230" s="84" t="s">
        <v>2910</v>
      </c>
      <c r="E230" s="84" t="b">
        <v>0</v>
      </c>
      <c r="F230" s="84" t="b">
        <v>0</v>
      </c>
      <c r="G230" s="84" t="b">
        <v>0</v>
      </c>
    </row>
    <row r="231" spans="1:7" ht="15">
      <c r="A231" s="84" t="s">
        <v>2819</v>
      </c>
      <c r="B231" s="84">
        <v>2</v>
      </c>
      <c r="C231" s="123">
        <v>0.0020918173431853956</v>
      </c>
      <c r="D231" s="84" t="s">
        <v>2910</v>
      </c>
      <c r="E231" s="84" t="b">
        <v>0</v>
      </c>
      <c r="F231" s="84" t="b">
        <v>0</v>
      </c>
      <c r="G231" s="84" t="b">
        <v>0</v>
      </c>
    </row>
    <row r="232" spans="1:7" ht="15">
      <c r="A232" s="84" t="s">
        <v>2820</v>
      </c>
      <c r="B232" s="84">
        <v>2</v>
      </c>
      <c r="C232" s="123">
        <v>0.0020918173431853956</v>
      </c>
      <c r="D232" s="84" t="s">
        <v>2910</v>
      </c>
      <c r="E232" s="84" t="b">
        <v>0</v>
      </c>
      <c r="F232" s="84" t="b">
        <v>0</v>
      </c>
      <c r="G232" s="84" t="b">
        <v>0</v>
      </c>
    </row>
    <row r="233" spans="1:7" ht="15">
      <c r="A233" s="84" t="s">
        <v>2821</v>
      </c>
      <c r="B233" s="84">
        <v>2</v>
      </c>
      <c r="C233" s="123">
        <v>0.0020918173431853956</v>
      </c>
      <c r="D233" s="84" t="s">
        <v>2910</v>
      </c>
      <c r="E233" s="84" t="b">
        <v>0</v>
      </c>
      <c r="F233" s="84" t="b">
        <v>0</v>
      </c>
      <c r="G233" s="84" t="b">
        <v>0</v>
      </c>
    </row>
    <row r="234" spans="1:7" ht="15">
      <c r="A234" s="84" t="s">
        <v>2822</v>
      </c>
      <c r="B234" s="84">
        <v>2</v>
      </c>
      <c r="C234" s="123">
        <v>0.0020918173431853956</v>
      </c>
      <c r="D234" s="84" t="s">
        <v>2910</v>
      </c>
      <c r="E234" s="84" t="b">
        <v>0</v>
      </c>
      <c r="F234" s="84" t="b">
        <v>0</v>
      </c>
      <c r="G234" s="84" t="b">
        <v>0</v>
      </c>
    </row>
    <row r="235" spans="1:7" ht="15">
      <c r="A235" s="84" t="s">
        <v>2823</v>
      </c>
      <c r="B235" s="84">
        <v>2</v>
      </c>
      <c r="C235" s="123">
        <v>0.0020918173431853956</v>
      </c>
      <c r="D235" s="84" t="s">
        <v>2910</v>
      </c>
      <c r="E235" s="84" t="b">
        <v>0</v>
      </c>
      <c r="F235" s="84" t="b">
        <v>0</v>
      </c>
      <c r="G235" s="84" t="b">
        <v>0</v>
      </c>
    </row>
    <row r="236" spans="1:7" ht="15">
      <c r="A236" s="84" t="s">
        <v>2824</v>
      </c>
      <c r="B236" s="84">
        <v>2</v>
      </c>
      <c r="C236" s="123">
        <v>0.0020918173431853956</v>
      </c>
      <c r="D236" s="84" t="s">
        <v>2910</v>
      </c>
      <c r="E236" s="84" t="b">
        <v>0</v>
      </c>
      <c r="F236" s="84" t="b">
        <v>0</v>
      </c>
      <c r="G236" s="84" t="b">
        <v>0</v>
      </c>
    </row>
    <row r="237" spans="1:7" ht="15">
      <c r="A237" s="84" t="s">
        <v>2825</v>
      </c>
      <c r="B237" s="84">
        <v>2</v>
      </c>
      <c r="C237" s="123">
        <v>0.0020918173431853956</v>
      </c>
      <c r="D237" s="84" t="s">
        <v>2910</v>
      </c>
      <c r="E237" s="84" t="b">
        <v>0</v>
      </c>
      <c r="F237" s="84" t="b">
        <v>0</v>
      </c>
      <c r="G237" s="84" t="b">
        <v>0</v>
      </c>
    </row>
    <row r="238" spans="1:7" ht="15">
      <c r="A238" s="84" t="s">
        <v>2826</v>
      </c>
      <c r="B238" s="84">
        <v>2</v>
      </c>
      <c r="C238" s="123">
        <v>0.0020918173431853956</v>
      </c>
      <c r="D238" s="84" t="s">
        <v>2910</v>
      </c>
      <c r="E238" s="84" t="b">
        <v>1</v>
      </c>
      <c r="F238" s="84" t="b">
        <v>0</v>
      </c>
      <c r="G238" s="84" t="b">
        <v>0</v>
      </c>
    </row>
    <row r="239" spans="1:7" ht="15">
      <c r="A239" s="84" t="s">
        <v>2827</v>
      </c>
      <c r="B239" s="84">
        <v>2</v>
      </c>
      <c r="C239" s="123">
        <v>0.0020918173431853956</v>
      </c>
      <c r="D239" s="84" t="s">
        <v>2910</v>
      </c>
      <c r="E239" s="84" t="b">
        <v>0</v>
      </c>
      <c r="F239" s="84" t="b">
        <v>0</v>
      </c>
      <c r="G239" s="84" t="b">
        <v>0</v>
      </c>
    </row>
    <row r="240" spans="1:7" ht="15">
      <c r="A240" s="84" t="s">
        <v>2828</v>
      </c>
      <c r="B240" s="84">
        <v>2</v>
      </c>
      <c r="C240" s="123">
        <v>0.0020918173431853956</v>
      </c>
      <c r="D240" s="84" t="s">
        <v>2910</v>
      </c>
      <c r="E240" s="84" t="b">
        <v>0</v>
      </c>
      <c r="F240" s="84" t="b">
        <v>0</v>
      </c>
      <c r="G240" s="84" t="b">
        <v>0</v>
      </c>
    </row>
    <row r="241" spans="1:7" ht="15">
      <c r="A241" s="84" t="s">
        <v>2829</v>
      </c>
      <c r="B241" s="84">
        <v>2</v>
      </c>
      <c r="C241" s="123">
        <v>0.0020918173431853956</v>
      </c>
      <c r="D241" s="84" t="s">
        <v>2910</v>
      </c>
      <c r="E241" s="84" t="b">
        <v>0</v>
      </c>
      <c r="F241" s="84" t="b">
        <v>0</v>
      </c>
      <c r="G241" s="84" t="b">
        <v>0</v>
      </c>
    </row>
    <row r="242" spans="1:7" ht="15">
      <c r="A242" s="84" t="s">
        <v>2830</v>
      </c>
      <c r="B242" s="84">
        <v>2</v>
      </c>
      <c r="C242" s="123">
        <v>0.0020918173431853956</v>
      </c>
      <c r="D242" s="84" t="s">
        <v>2910</v>
      </c>
      <c r="E242" s="84" t="b">
        <v>0</v>
      </c>
      <c r="F242" s="84" t="b">
        <v>0</v>
      </c>
      <c r="G242" s="84" t="b">
        <v>0</v>
      </c>
    </row>
    <row r="243" spans="1:7" ht="15">
      <c r="A243" s="84" t="s">
        <v>2831</v>
      </c>
      <c r="B243" s="84">
        <v>2</v>
      </c>
      <c r="C243" s="123">
        <v>0.0020918173431853956</v>
      </c>
      <c r="D243" s="84" t="s">
        <v>2910</v>
      </c>
      <c r="E243" s="84" t="b">
        <v>0</v>
      </c>
      <c r="F243" s="84" t="b">
        <v>0</v>
      </c>
      <c r="G243" s="84" t="b">
        <v>0</v>
      </c>
    </row>
    <row r="244" spans="1:7" ht="15">
      <c r="A244" s="84" t="s">
        <v>2832</v>
      </c>
      <c r="B244" s="84">
        <v>2</v>
      </c>
      <c r="C244" s="123">
        <v>0.0020918173431853956</v>
      </c>
      <c r="D244" s="84" t="s">
        <v>2910</v>
      </c>
      <c r="E244" s="84" t="b">
        <v>0</v>
      </c>
      <c r="F244" s="84" t="b">
        <v>0</v>
      </c>
      <c r="G244" s="84" t="b">
        <v>0</v>
      </c>
    </row>
    <row r="245" spans="1:7" ht="15">
      <c r="A245" s="84" t="s">
        <v>2329</v>
      </c>
      <c r="B245" s="84">
        <v>2</v>
      </c>
      <c r="C245" s="123">
        <v>0.0020918173431853956</v>
      </c>
      <c r="D245" s="84" t="s">
        <v>2910</v>
      </c>
      <c r="E245" s="84" t="b">
        <v>0</v>
      </c>
      <c r="F245" s="84" t="b">
        <v>0</v>
      </c>
      <c r="G245" s="84" t="b">
        <v>0</v>
      </c>
    </row>
    <row r="246" spans="1:7" ht="15">
      <c r="A246" s="84" t="s">
        <v>2330</v>
      </c>
      <c r="B246" s="84">
        <v>2</v>
      </c>
      <c r="C246" s="123">
        <v>0.0020918173431853956</v>
      </c>
      <c r="D246" s="84" t="s">
        <v>2910</v>
      </c>
      <c r="E246" s="84" t="b">
        <v>1</v>
      </c>
      <c r="F246" s="84" t="b">
        <v>0</v>
      </c>
      <c r="G246" s="84" t="b">
        <v>0</v>
      </c>
    </row>
    <row r="247" spans="1:7" ht="15">
      <c r="A247" s="84" t="s">
        <v>2331</v>
      </c>
      <c r="B247" s="84">
        <v>2</v>
      </c>
      <c r="C247" s="123">
        <v>0.0020918173431853956</v>
      </c>
      <c r="D247" s="84" t="s">
        <v>2910</v>
      </c>
      <c r="E247" s="84" t="b">
        <v>0</v>
      </c>
      <c r="F247" s="84" t="b">
        <v>0</v>
      </c>
      <c r="G247" s="84" t="b">
        <v>0</v>
      </c>
    </row>
    <row r="248" spans="1:7" ht="15">
      <c r="A248" s="84" t="s">
        <v>2333</v>
      </c>
      <c r="B248" s="84">
        <v>2</v>
      </c>
      <c r="C248" s="123">
        <v>0.0020918173431853956</v>
      </c>
      <c r="D248" s="84" t="s">
        <v>2910</v>
      </c>
      <c r="E248" s="84" t="b">
        <v>0</v>
      </c>
      <c r="F248" s="84" t="b">
        <v>0</v>
      </c>
      <c r="G248" s="84" t="b">
        <v>0</v>
      </c>
    </row>
    <row r="249" spans="1:7" ht="15">
      <c r="A249" s="84" t="s">
        <v>2833</v>
      </c>
      <c r="B249" s="84">
        <v>2</v>
      </c>
      <c r="C249" s="123">
        <v>0.0020918173431853956</v>
      </c>
      <c r="D249" s="84" t="s">
        <v>2910</v>
      </c>
      <c r="E249" s="84" t="b">
        <v>0</v>
      </c>
      <c r="F249" s="84" t="b">
        <v>0</v>
      </c>
      <c r="G249" s="84" t="b">
        <v>0</v>
      </c>
    </row>
    <row r="250" spans="1:7" ht="15">
      <c r="A250" s="84" t="s">
        <v>2834</v>
      </c>
      <c r="B250" s="84">
        <v>2</v>
      </c>
      <c r="C250" s="123">
        <v>0.0020918173431853956</v>
      </c>
      <c r="D250" s="84" t="s">
        <v>2910</v>
      </c>
      <c r="E250" s="84" t="b">
        <v>0</v>
      </c>
      <c r="F250" s="84" t="b">
        <v>0</v>
      </c>
      <c r="G250" s="84" t="b">
        <v>0</v>
      </c>
    </row>
    <row r="251" spans="1:7" ht="15">
      <c r="A251" s="84" t="s">
        <v>2835</v>
      </c>
      <c r="B251" s="84">
        <v>2</v>
      </c>
      <c r="C251" s="123">
        <v>0.0020918173431853956</v>
      </c>
      <c r="D251" s="84" t="s">
        <v>2910</v>
      </c>
      <c r="E251" s="84" t="b">
        <v>0</v>
      </c>
      <c r="F251" s="84" t="b">
        <v>0</v>
      </c>
      <c r="G251" s="84" t="b">
        <v>0</v>
      </c>
    </row>
    <row r="252" spans="1:7" ht="15">
      <c r="A252" s="84" t="s">
        <v>2836</v>
      </c>
      <c r="B252" s="84">
        <v>2</v>
      </c>
      <c r="C252" s="123">
        <v>0.0020918173431853956</v>
      </c>
      <c r="D252" s="84" t="s">
        <v>2910</v>
      </c>
      <c r="E252" s="84" t="b">
        <v>0</v>
      </c>
      <c r="F252" s="84" t="b">
        <v>0</v>
      </c>
      <c r="G252" s="84" t="b">
        <v>0</v>
      </c>
    </row>
    <row r="253" spans="1:7" ht="15">
      <c r="A253" s="84" t="s">
        <v>2837</v>
      </c>
      <c r="B253" s="84">
        <v>2</v>
      </c>
      <c r="C253" s="123">
        <v>0.0020918173431853956</v>
      </c>
      <c r="D253" s="84" t="s">
        <v>2910</v>
      </c>
      <c r="E253" s="84" t="b">
        <v>0</v>
      </c>
      <c r="F253" s="84" t="b">
        <v>0</v>
      </c>
      <c r="G253" s="84" t="b">
        <v>0</v>
      </c>
    </row>
    <row r="254" spans="1:7" ht="15">
      <c r="A254" s="84" t="s">
        <v>2838</v>
      </c>
      <c r="B254" s="84">
        <v>2</v>
      </c>
      <c r="C254" s="123">
        <v>0.0020918173431853956</v>
      </c>
      <c r="D254" s="84" t="s">
        <v>2910</v>
      </c>
      <c r="E254" s="84" t="b">
        <v>0</v>
      </c>
      <c r="F254" s="84" t="b">
        <v>0</v>
      </c>
      <c r="G254" s="84" t="b">
        <v>0</v>
      </c>
    </row>
    <row r="255" spans="1:7" ht="15">
      <c r="A255" s="84" t="s">
        <v>2839</v>
      </c>
      <c r="B255" s="84">
        <v>2</v>
      </c>
      <c r="C255" s="123">
        <v>0.0020918173431853956</v>
      </c>
      <c r="D255" s="84" t="s">
        <v>2910</v>
      </c>
      <c r="E255" s="84" t="b">
        <v>0</v>
      </c>
      <c r="F255" s="84" t="b">
        <v>0</v>
      </c>
      <c r="G255" s="84" t="b">
        <v>0</v>
      </c>
    </row>
    <row r="256" spans="1:7" ht="15">
      <c r="A256" s="84" t="s">
        <v>2840</v>
      </c>
      <c r="B256" s="84">
        <v>2</v>
      </c>
      <c r="C256" s="123">
        <v>0.0020918173431853956</v>
      </c>
      <c r="D256" s="84" t="s">
        <v>2910</v>
      </c>
      <c r="E256" s="84" t="b">
        <v>0</v>
      </c>
      <c r="F256" s="84" t="b">
        <v>0</v>
      </c>
      <c r="G256" s="84" t="b">
        <v>0</v>
      </c>
    </row>
    <row r="257" spans="1:7" ht="15">
      <c r="A257" s="84" t="s">
        <v>2841</v>
      </c>
      <c r="B257" s="84">
        <v>2</v>
      </c>
      <c r="C257" s="123">
        <v>0.0020918173431853956</v>
      </c>
      <c r="D257" s="84" t="s">
        <v>2910</v>
      </c>
      <c r="E257" s="84" t="b">
        <v>0</v>
      </c>
      <c r="F257" s="84" t="b">
        <v>0</v>
      </c>
      <c r="G257" s="84" t="b">
        <v>0</v>
      </c>
    </row>
    <row r="258" spans="1:7" ht="15">
      <c r="A258" s="84" t="s">
        <v>2842</v>
      </c>
      <c r="B258" s="84">
        <v>2</v>
      </c>
      <c r="C258" s="123">
        <v>0.0020918173431853956</v>
      </c>
      <c r="D258" s="84" t="s">
        <v>2910</v>
      </c>
      <c r="E258" s="84" t="b">
        <v>0</v>
      </c>
      <c r="F258" s="84" t="b">
        <v>0</v>
      </c>
      <c r="G258" s="84" t="b">
        <v>0</v>
      </c>
    </row>
    <row r="259" spans="1:7" ht="15">
      <c r="A259" s="84" t="s">
        <v>2843</v>
      </c>
      <c r="B259" s="84">
        <v>2</v>
      </c>
      <c r="C259" s="123">
        <v>0.0020918173431853956</v>
      </c>
      <c r="D259" s="84" t="s">
        <v>2910</v>
      </c>
      <c r="E259" s="84" t="b">
        <v>1</v>
      </c>
      <c r="F259" s="84" t="b">
        <v>0</v>
      </c>
      <c r="G259" s="84" t="b">
        <v>0</v>
      </c>
    </row>
    <row r="260" spans="1:7" ht="15">
      <c r="A260" s="84" t="s">
        <v>292</v>
      </c>
      <c r="B260" s="84">
        <v>2</v>
      </c>
      <c r="C260" s="123">
        <v>0.0020918173431853956</v>
      </c>
      <c r="D260" s="84" t="s">
        <v>2910</v>
      </c>
      <c r="E260" s="84" t="b">
        <v>0</v>
      </c>
      <c r="F260" s="84" t="b">
        <v>0</v>
      </c>
      <c r="G260" s="84" t="b">
        <v>0</v>
      </c>
    </row>
    <row r="261" spans="1:7" ht="15">
      <c r="A261" s="84" t="s">
        <v>2844</v>
      </c>
      <c r="B261" s="84">
        <v>2</v>
      </c>
      <c r="C261" s="123">
        <v>0.0020918173431853956</v>
      </c>
      <c r="D261" s="84" t="s">
        <v>2910</v>
      </c>
      <c r="E261" s="84" t="b">
        <v>0</v>
      </c>
      <c r="F261" s="84" t="b">
        <v>0</v>
      </c>
      <c r="G261" s="84" t="b">
        <v>0</v>
      </c>
    </row>
    <row r="262" spans="1:7" ht="15">
      <c r="A262" s="84" t="s">
        <v>2845</v>
      </c>
      <c r="B262" s="84">
        <v>2</v>
      </c>
      <c r="C262" s="123">
        <v>0.0020918173431853956</v>
      </c>
      <c r="D262" s="84" t="s">
        <v>2910</v>
      </c>
      <c r="E262" s="84" t="b">
        <v>0</v>
      </c>
      <c r="F262" s="84" t="b">
        <v>0</v>
      </c>
      <c r="G262" s="84" t="b">
        <v>0</v>
      </c>
    </row>
    <row r="263" spans="1:7" ht="15">
      <c r="A263" s="84" t="s">
        <v>2846</v>
      </c>
      <c r="B263" s="84">
        <v>2</v>
      </c>
      <c r="C263" s="123">
        <v>0.0020918173431853956</v>
      </c>
      <c r="D263" s="84" t="s">
        <v>2910</v>
      </c>
      <c r="E263" s="84" t="b">
        <v>0</v>
      </c>
      <c r="F263" s="84" t="b">
        <v>0</v>
      </c>
      <c r="G263" s="84" t="b">
        <v>0</v>
      </c>
    </row>
    <row r="264" spans="1:7" ht="15">
      <c r="A264" s="84" t="s">
        <v>2847</v>
      </c>
      <c r="B264" s="84">
        <v>2</v>
      </c>
      <c r="C264" s="123">
        <v>0.0020918173431853956</v>
      </c>
      <c r="D264" s="84" t="s">
        <v>2910</v>
      </c>
      <c r="E264" s="84" t="b">
        <v>0</v>
      </c>
      <c r="F264" s="84" t="b">
        <v>1</v>
      </c>
      <c r="G264" s="84" t="b">
        <v>0</v>
      </c>
    </row>
    <row r="265" spans="1:7" ht="15">
      <c r="A265" s="84" t="s">
        <v>2848</v>
      </c>
      <c r="B265" s="84">
        <v>2</v>
      </c>
      <c r="C265" s="123">
        <v>0.0020918173431853956</v>
      </c>
      <c r="D265" s="84" t="s">
        <v>2910</v>
      </c>
      <c r="E265" s="84" t="b">
        <v>0</v>
      </c>
      <c r="F265" s="84" t="b">
        <v>0</v>
      </c>
      <c r="G265" s="84" t="b">
        <v>0</v>
      </c>
    </row>
    <row r="266" spans="1:7" ht="15">
      <c r="A266" s="84" t="s">
        <v>2849</v>
      </c>
      <c r="B266" s="84">
        <v>2</v>
      </c>
      <c r="C266" s="123">
        <v>0.0020918173431853956</v>
      </c>
      <c r="D266" s="84" t="s">
        <v>2910</v>
      </c>
      <c r="E266" s="84" t="b">
        <v>0</v>
      </c>
      <c r="F266" s="84" t="b">
        <v>0</v>
      </c>
      <c r="G266" s="84" t="b">
        <v>0</v>
      </c>
    </row>
    <row r="267" spans="1:7" ht="15">
      <c r="A267" s="84" t="s">
        <v>2850</v>
      </c>
      <c r="B267" s="84">
        <v>2</v>
      </c>
      <c r="C267" s="123">
        <v>0.0020918173431853956</v>
      </c>
      <c r="D267" s="84" t="s">
        <v>2910</v>
      </c>
      <c r="E267" s="84" t="b">
        <v>0</v>
      </c>
      <c r="F267" s="84" t="b">
        <v>0</v>
      </c>
      <c r="G267" s="84" t="b">
        <v>0</v>
      </c>
    </row>
    <row r="268" spans="1:7" ht="15">
      <c r="A268" s="84" t="s">
        <v>2851</v>
      </c>
      <c r="B268" s="84">
        <v>2</v>
      </c>
      <c r="C268" s="123">
        <v>0.0020918173431853956</v>
      </c>
      <c r="D268" s="84" t="s">
        <v>2910</v>
      </c>
      <c r="E268" s="84" t="b">
        <v>1</v>
      </c>
      <c r="F268" s="84" t="b">
        <v>0</v>
      </c>
      <c r="G268" s="84" t="b">
        <v>0</v>
      </c>
    </row>
    <row r="269" spans="1:7" ht="15">
      <c r="A269" s="84" t="s">
        <v>2852</v>
      </c>
      <c r="B269" s="84">
        <v>2</v>
      </c>
      <c r="C269" s="123">
        <v>0.0020918173431853956</v>
      </c>
      <c r="D269" s="84" t="s">
        <v>2910</v>
      </c>
      <c r="E269" s="84" t="b">
        <v>0</v>
      </c>
      <c r="F269" s="84" t="b">
        <v>0</v>
      </c>
      <c r="G269" s="84" t="b">
        <v>0</v>
      </c>
    </row>
    <row r="270" spans="1:7" ht="15">
      <c r="A270" s="84" t="s">
        <v>2853</v>
      </c>
      <c r="B270" s="84">
        <v>2</v>
      </c>
      <c r="C270" s="123">
        <v>0.0020918173431853956</v>
      </c>
      <c r="D270" s="84" t="s">
        <v>2910</v>
      </c>
      <c r="E270" s="84" t="b">
        <v>0</v>
      </c>
      <c r="F270" s="84" t="b">
        <v>0</v>
      </c>
      <c r="G270" s="84" t="b">
        <v>0</v>
      </c>
    </row>
    <row r="271" spans="1:7" ht="15">
      <c r="A271" s="84" t="s">
        <v>2854</v>
      </c>
      <c r="B271" s="84">
        <v>2</v>
      </c>
      <c r="C271" s="123">
        <v>0.0020918173431853956</v>
      </c>
      <c r="D271" s="84" t="s">
        <v>2910</v>
      </c>
      <c r="E271" s="84" t="b">
        <v>0</v>
      </c>
      <c r="F271" s="84" t="b">
        <v>0</v>
      </c>
      <c r="G271" s="84" t="b">
        <v>0</v>
      </c>
    </row>
    <row r="272" spans="1:7" ht="15">
      <c r="A272" s="84" t="s">
        <v>2855</v>
      </c>
      <c r="B272" s="84">
        <v>2</v>
      </c>
      <c r="C272" s="123">
        <v>0.0020918173431853956</v>
      </c>
      <c r="D272" s="84" t="s">
        <v>2910</v>
      </c>
      <c r="E272" s="84" t="b">
        <v>0</v>
      </c>
      <c r="F272" s="84" t="b">
        <v>0</v>
      </c>
      <c r="G272" s="84" t="b">
        <v>0</v>
      </c>
    </row>
    <row r="273" spans="1:7" ht="15">
      <c r="A273" s="84" t="s">
        <v>2856</v>
      </c>
      <c r="B273" s="84">
        <v>2</v>
      </c>
      <c r="C273" s="123">
        <v>0.0020918173431853956</v>
      </c>
      <c r="D273" s="84" t="s">
        <v>2910</v>
      </c>
      <c r="E273" s="84" t="b">
        <v>0</v>
      </c>
      <c r="F273" s="84" t="b">
        <v>0</v>
      </c>
      <c r="G273" s="84" t="b">
        <v>0</v>
      </c>
    </row>
    <row r="274" spans="1:7" ht="15">
      <c r="A274" s="84" t="s">
        <v>2857</v>
      </c>
      <c r="B274" s="84">
        <v>2</v>
      </c>
      <c r="C274" s="123">
        <v>0.0020918173431853956</v>
      </c>
      <c r="D274" s="84" t="s">
        <v>2910</v>
      </c>
      <c r="E274" s="84" t="b">
        <v>0</v>
      </c>
      <c r="F274" s="84" t="b">
        <v>0</v>
      </c>
      <c r="G274" s="84" t="b">
        <v>0</v>
      </c>
    </row>
    <row r="275" spans="1:7" ht="15">
      <c r="A275" s="84" t="s">
        <v>2858</v>
      </c>
      <c r="B275" s="84">
        <v>2</v>
      </c>
      <c r="C275" s="123">
        <v>0.0020918173431853956</v>
      </c>
      <c r="D275" s="84" t="s">
        <v>2910</v>
      </c>
      <c r="E275" s="84" t="b">
        <v>1</v>
      </c>
      <c r="F275" s="84" t="b">
        <v>0</v>
      </c>
      <c r="G275" s="84" t="b">
        <v>0</v>
      </c>
    </row>
    <row r="276" spans="1:7" ht="15">
      <c r="A276" s="84" t="s">
        <v>2859</v>
      </c>
      <c r="B276" s="84">
        <v>2</v>
      </c>
      <c r="C276" s="123">
        <v>0.0020918173431853956</v>
      </c>
      <c r="D276" s="84" t="s">
        <v>2910</v>
      </c>
      <c r="E276" s="84" t="b">
        <v>0</v>
      </c>
      <c r="F276" s="84" t="b">
        <v>0</v>
      </c>
      <c r="G276" s="84" t="b">
        <v>0</v>
      </c>
    </row>
    <row r="277" spans="1:7" ht="15">
      <c r="A277" s="84" t="s">
        <v>2860</v>
      </c>
      <c r="B277" s="84">
        <v>2</v>
      </c>
      <c r="C277" s="123">
        <v>0.0020918173431853956</v>
      </c>
      <c r="D277" s="84" t="s">
        <v>2910</v>
      </c>
      <c r="E277" s="84" t="b">
        <v>0</v>
      </c>
      <c r="F277" s="84" t="b">
        <v>0</v>
      </c>
      <c r="G277" s="84" t="b">
        <v>0</v>
      </c>
    </row>
    <row r="278" spans="1:7" ht="15">
      <c r="A278" s="84" t="s">
        <v>2861</v>
      </c>
      <c r="B278" s="84">
        <v>2</v>
      </c>
      <c r="C278" s="123">
        <v>0.0020918173431853956</v>
      </c>
      <c r="D278" s="84" t="s">
        <v>2910</v>
      </c>
      <c r="E278" s="84" t="b">
        <v>0</v>
      </c>
      <c r="F278" s="84" t="b">
        <v>0</v>
      </c>
      <c r="G278" s="84" t="b">
        <v>0</v>
      </c>
    </row>
    <row r="279" spans="1:7" ht="15">
      <c r="A279" s="84" t="s">
        <v>2862</v>
      </c>
      <c r="B279" s="84">
        <v>2</v>
      </c>
      <c r="C279" s="123">
        <v>0.0020918173431853956</v>
      </c>
      <c r="D279" s="84" t="s">
        <v>2910</v>
      </c>
      <c r="E279" s="84" t="b">
        <v>0</v>
      </c>
      <c r="F279" s="84" t="b">
        <v>0</v>
      </c>
      <c r="G279" s="84" t="b">
        <v>0</v>
      </c>
    </row>
    <row r="280" spans="1:7" ht="15">
      <c r="A280" s="84" t="s">
        <v>2863</v>
      </c>
      <c r="B280" s="84">
        <v>2</v>
      </c>
      <c r="C280" s="123">
        <v>0.0020918173431853956</v>
      </c>
      <c r="D280" s="84" t="s">
        <v>2910</v>
      </c>
      <c r="E280" s="84" t="b">
        <v>0</v>
      </c>
      <c r="F280" s="84" t="b">
        <v>0</v>
      </c>
      <c r="G280" s="84" t="b">
        <v>0</v>
      </c>
    </row>
    <row r="281" spans="1:7" ht="15">
      <c r="A281" s="84" t="s">
        <v>2864</v>
      </c>
      <c r="B281" s="84">
        <v>2</v>
      </c>
      <c r="C281" s="123">
        <v>0.0020918173431853956</v>
      </c>
      <c r="D281" s="84" t="s">
        <v>2910</v>
      </c>
      <c r="E281" s="84" t="b">
        <v>0</v>
      </c>
      <c r="F281" s="84" t="b">
        <v>0</v>
      </c>
      <c r="G281" s="84" t="b">
        <v>0</v>
      </c>
    </row>
    <row r="282" spans="1:7" ht="15">
      <c r="A282" s="84" t="s">
        <v>2865</v>
      </c>
      <c r="B282" s="84">
        <v>2</v>
      </c>
      <c r="C282" s="123">
        <v>0.0020918173431853956</v>
      </c>
      <c r="D282" s="84" t="s">
        <v>2910</v>
      </c>
      <c r="E282" s="84" t="b">
        <v>0</v>
      </c>
      <c r="F282" s="84" t="b">
        <v>0</v>
      </c>
      <c r="G282" s="84" t="b">
        <v>0</v>
      </c>
    </row>
    <row r="283" spans="1:7" ht="15">
      <c r="A283" s="84" t="s">
        <v>2866</v>
      </c>
      <c r="B283" s="84">
        <v>2</v>
      </c>
      <c r="C283" s="123">
        <v>0.0020918173431853956</v>
      </c>
      <c r="D283" s="84" t="s">
        <v>2910</v>
      </c>
      <c r="E283" s="84" t="b">
        <v>0</v>
      </c>
      <c r="F283" s="84" t="b">
        <v>0</v>
      </c>
      <c r="G283" s="84" t="b">
        <v>0</v>
      </c>
    </row>
    <row r="284" spans="1:7" ht="15">
      <c r="A284" s="84" t="s">
        <v>2867</v>
      </c>
      <c r="B284" s="84">
        <v>2</v>
      </c>
      <c r="C284" s="123">
        <v>0.0020918173431853956</v>
      </c>
      <c r="D284" s="84" t="s">
        <v>2910</v>
      </c>
      <c r="E284" s="84" t="b">
        <v>0</v>
      </c>
      <c r="F284" s="84" t="b">
        <v>0</v>
      </c>
      <c r="G284" s="84" t="b">
        <v>0</v>
      </c>
    </row>
    <row r="285" spans="1:7" ht="15">
      <c r="A285" s="84" t="s">
        <v>2868</v>
      </c>
      <c r="B285" s="84">
        <v>2</v>
      </c>
      <c r="C285" s="123">
        <v>0.0020918173431853956</v>
      </c>
      <c r="D285" s="84" t="s">
        <v>2910</v>
      </c>
      <c r="E285" s="84" t="b">
        <v>0</v>
      </c>
      <c r="F285" s="84" t="b">
        <v>0</v>
      </c>
      <c r="G285" s="84" t="b">
        <v>0</v>
      </c>
    </row>
    <row r="286" spans="1:7" ht="15">
      <c r="A286" s="84" t="s">
        <v>2869</v>
      </c>
      <c r="B286" s="84">
        <v>2</v>
      </c>
      <c r="C286" s="123">
        <v>0.0020918173431853956</v>
      </c>
      <c r="D286" s="84" t="s">
        <v>2910</v>
      </c>
      <c r="E286" s="84" t="b">
        <v>0</v>
      </c>
      <c r="F286" s="84" t="b">
        <v>0</v>
      </c>
      <c r="G286" s="84" t="b">
        <v>0</v>
      </c>
    </row>
    <row r="287" spans="1:7" ht="15">
      <c r="A287" s="84" t="s">
        <v>2870</v>
      </c>
      <c r="B287" s="84">
        <v>2</v>
      </c>
      <c r="C287" s="123">
        <v>0.0020918173431853956</v>
      </c>
      <c r="D287" s="84" t="s">
        <v>2910</v>
      </c>
      <c r="E287" s="84" t="b">
        <v>0</v>
      </c>
      <c r="F287" s="84" t="b">
        <v>0</v>
      </c>
      <c r="G287" s="84" t="b">
        <v>0</v>
      </c>
    </row>
    <row r="288" spans="1:7" ht="15">
      <c r="A288" s="84" t="s">
        <v>2871</v>
      </c>
      <c r="B288" s="84">
        <v>2</v>
      </c>
      <c r="C288" s="123">
        <v>0.0020918173431853956</v>
      </c>
      <c r="D288" s="84" t="s">
        <v>2910</v>
      </c>
      <c r="E288" s="84" t="b">
        <v>0</v>
      </c>
      <c r="F288" s="84" t="b">
        <v>0</v>
      </c>
      <c r="G288" s="84" t="b">
        <v>0</v>
      </c>
    </row>
    <row r="289" spans="1:7" ht="15">
      <c r="A289" s="84" t="s">
        <v>2872</v>
      </c>
      <c r="B289" s="84">
        <v>2</v>
      </c>
      <c r="C289" s="123">
        <v>0.0020918173431853956</v>
      </c>
      <c r="D289" s="84" t="s">
        <v>2910</v>
      </c>
      <c r="E289" s="84" t="b">
        <v>0</v>
      </c>
      <c r="F289" s="84" t="b">
        <v>0</v>
      </c>
      <c r="G289" s="84" t="b">
        <v>0</v>
      </c>
    </row>
    <row r="290" spans="1:7" ht="15">
      <c r="A290" s="84" t="s">
        <v>2873</v>
      </c>
      <c r="B290" s="84">
        <v>2</v>
      </c>
      <c r="C290" s="123">
        <v>0.0020918173431853956</v>
      </c>
      <c r="D290" s="84" t="s">
        <v>2910</v>
      </c>
      <c r="E290" s="84" t="b">
        <v>0</v>
      </c>
      <c r="F290" s="84" t="b">
        <v>0</v>
      </c>
      <c r="G290" s="84" t="b">
        <v>0</v>
      </c>
    </row>
    <row r="291" spans="1:7" ht="15">
      <c r="A291" s="84" t="s">
        <v>2874</v>
      </c>
      <c r="B291" s="84">
        <v>2</v>
      </c>
      <c r="C291" s="123">
        <v>0.0020918173431853956</v>
      </c>
      <c r="D291" s="84" t="s">
        <v>2910</v>
      </c>
      <c r="E291" s="84" t="b">
        <v>0</v>
      </c>
      <c r="F291" s="84" t="b">
        <v>0</v>
      </c>
      <c r="G291" s="84" t="b">
        <v>0</v>
      </c>
    </row>
    <row r="292" spans="1:7" ht="15">
      <c r="A292" s="84" t="s">
        <v>2875</v>
      </c>
      <c r="B292" s="84">
        <v>2</v>
      </c>
      <c r="C292" s="123">
        <v>0.0020918173431853956</v>
      </c>
      <c r="D292" s="84" t="s">
        <v>2910</v>
      </c>
      <c r="E292" s="84" t="b">
        <v>0</v>
      </c>
      <c r="F292" s="84" t="b">
        <v>0</v>
      </c>
      <c r="G292" s="84" t="b">
        <v>0</v>
      </c>
    </row>
    <row r="293" spans="1:7" ht="15">
      <c r="A293" s="84" t="s">
        <v>2876</v>
      </c>
      <c r="B293" s="84">
        <v>2</v>
      </c>
      <c r="C293" s="123">
        <v>0.0020918173431853956</v>
      </c>
      <c r="D293" s="84" t="s">
        <v>2910</v>
      </c>
      <c r="E293" s="84" t="b">
        <v>0</v>
      </c>
      <c r="F293" s="84" t="b">
        <v>0</v>
      </c>
      <c r="G293" s="84" t="b">
        <v>0</v>
      </c>
    </row>
    <row r="294" spans="1:7" ht="15">
      <c r="A294" s="84" t="s">
        <v>2877</v>
      </c>
      <c r="B294" s="84">
        <v>2</v>
      </c>
      <c r="C294" s="123">
        <v>0.0020918173431853956</v>
      </c>
      <c r="D294" s="84" t="s">
        <v>2910</v>
      </c>
      <c r="E294" s="84" t="b">
        <v>0</v>
      </c>
      <c r="F294" s="84" t="b">
        <v>0</v>
      </c>
      <c r="G294" s="84" t="b">
        <v>0</v>
      </c>
    </row>
    <row r="295" spans="1:7" ht="15">
      <c r="A295" s="84" t="s">
        <v>2878</v>
      </c>
      <c r="B295" s="84">
        <v>2</v>
      </c>
      <c r="C295" s="123">
        <v>0.0024319642309413064</v>
      </c>
      <c r="D295" s="84" t="s">
        <v>2910</v>
      </c>
      <c r="E295" s="84" t="b">
        <v>0</v>
      </c>
      <c r="F295" s="84" t="b">
        <v>0</v>
      </c>
      <c r="G295" s="84" t="b">
        <v>0</v>
      </c>
    </row>
    <row r="296" spans="1:7" ht="15">
      <c r="A296" s="84" t="s">
        <v>2879</v>
      </c>
      <c r="B296" s="84">
        <v>2</v>
      </c>
      <c r="C296" s="123">
        <v>0.0020918173431853956</v>
      </c>
      <c r="D296" s="84" t="s">
        <v>2910</v>
      </c>
      <c r="E296" s="84" t="b">
        <v>0</v>
      </c>
      <c r="F296" s="84" t="b">
        <v>0</v>
      </c>
      <c r="G296" s="84" t="b">
        <v>0</v>
      </c>
    </row>
    <row r="297" spans="1:7" ht="15">
      <c r="A297" s="84" t="s">
        <v>2880</v>
      </c>
      <c r="B297" s="84">
        <v>2</v>
      </c>
      <c r="C297" s="123">
        <v>0.0020918173431853956</v>
      </c>
      <c r="D297" s="84" t="s">
        <v>2910</v>
      </c>
      <c r="E297" s="84" t="b">
        <v>0</v>
      </c>
      <c r="F297" s="84" t="b">
        <v>0</v>
      </c>
      <c r="G297" s="84" t="b">
        <v>0</v>
      </c>
    </row>
    <row r="298" spans="1:7" ht="15">
      <c r="A298" s="84" t="s">
        <v>2881</v>
      </c>
      <c r="B298" s="84">
        <v>2</v>
      </c>
      <c r="C298" s="123">
        <v>0.0020918173431853956</v>
      </c>
      <c r="D298" s="84" t="s">
        <v>2910</v>
      </c>
      <c r="E298" s="84" t="b">
        <v>0</v>
      </c>
      <c r="F298" s="84" t="b">
        <v>0</v>
      </c>
      <c r="G298" s="84" t="b">
        <v>0</v>
      </c>
    </row>
    <row r="299" spans="1:7" ht="15">
      <c r="A299" s="84" t="s">
        <v>2882</v>
      </c>
      <c r="B299" s="84">
        <v>2</v>
      </c>
      <c r="C299" s="123">
        <v>0.0020918173431853956</v>
      </c>
      <c r="D299" s="84" t="s">
        <v>2910</v>
      </c>
      <c r="E299" s="84" t="b">
        <v>1</v>
      </c>
      <c r="F299" s="84" t="b">
        <v>0</v>
      </c>
      <c r="G299" s="84" t="b">
        <v>0</v>
      </c>
    </row>
    <row r="300" spans="1:7" ht="15">
      <c r="A300" s="84" t="s">
        <v>2883</v>
      </c>
      <c r="B300" s="84">
        <v>2</v>
      </c>
      <c r="C300" s="123">
        <v>0.0020918173431853956</v>
      </c>
      <c r="D300" s="84" t="s">
        <v>2910</v>
      </c>
      <c r="E300" s="84" t="b">
        <v>0</v>
      </c>
      <c r="F300" s="84" t="b">
        <v>0</v>
      </c>
      <c r="G300" s="84" t="b">
        <v>0</v>
      </c>
    </row>
    <row r="301" spans="1:7" ht="15">
      <c r="A301" s="84" t="s">
        <v>2884</v>
      </c>
      <c r="B301" s="84">
        <v>2</v>
      </c>
      <c r="C301" s="123">
        <v>0.0020918173431853956</v>
      </c>
      <c r="D301" s="84" t="s">
        <v>2910</v>
      </c>
      <c r="E301" s="84" t="b">
        <v>0</v>
      </c>
      <c r="F301" s="84" t="b">
        <v>0</v>
      </c>
      <c r="G301" s="84" t="b">
        <v>0</v>
      </c>
    </row>
    <row r="302" spans="1:7" ht="15">
      <c r="A302" s="84" t="s">
        <v>2885</v>
      </c>
      <c r="B302" s="84">
        <v>2</v>
      </c>
      <c r="C302" s="123">
        <v>0.0020918173431853956</v>
      </c>
      <c r="D302" s="84" t="s">
        <v>2910</v>
      </c>
      <c r="E302" s="84" t="b">
        <v>0</v>
      </c>
      <c r="F302" s="84" t="b">
        <v>0</v>
      </c>
      <c r="G302" s="84" t="b">
        <v>0</v>
      </c>
    </row>
    <row r="303" spans="1:7" ht="15">
      <c r="A303" s="84" t="s">
        <v>2886</v>
      </c>
      <c r="B303" s="84">
        <v>2</v>
      </c>
      <c r="C303" s="123">
        <v>0.0020918173431853956</v>
      </c>
      <c r="D303" s="84" t="s">
        <v>2910</v>
      </c>
      <c r="E303" s="84" t="b">
        <v>0</v>
      </c>
      <c r="F303" s="84" t="b">
        <v>0</v>
      </c>
      <c r="G303" s="84" t="b">
        <v>0</v>
      </c>
    </row>
    <row r="304" spans="1:7" ht="15">
      <c r="A304" s="84" t="s">
        <v>2887</v>
      </c>
      <c r="B304" s="84">
        <v>2</v>
      </c>
      <c r="C304" s="123">
        <v>0.0020918173431853956</v>
      </c>
      <c r="D304" s="84" t="s">
        <v>2910</v>
      </c>
      <c r="E304" s="84" t="b">
        <v>0</v>
      </c>
      <c r="F304" s="84" t="b">
        <v>0</v>
      </c>
      <c r="G304" s="84" t="b">
        <v>0</v>
      </c>
    </row>
    <row r="305" spans="1:7" ht="15">
      <c r="A305" s="84" t="s">
        <v>2888</v>
      </c>
      <c r="B305" s="84">
        <v>2</v>
      </c>
      <c r="C305" s="123">
        <v>0.0020918173431853956</v>
      </c>
      <c r="D305" s="84" t="s">
        <v>2910</v>
      </c>
      <c r="E305" s="84" t="b">
        <v>0</v>
      </c>
      <c r="F305" s="84" t="b">
        <v>0</v>
      </c>
      <c r="G305" s="84" t="b">
        <v>0</v>
      </c>
    </row>
    <row r="306" spans="1:7" ht="15">
      <c r="A306" s="84" t="s">
        <v>2889</v>
      </c>
      <c r="B306" s="84">
        <v>2</v>
      </c>
      <c r="C306" s="123">
        <v>0.0020918173431853956</v>
      </c>
      <c r="D306" s="84" t="s">
        <v>2910</v>
      </c>
      <c r="E306" s="84" t="b">
        <v>1</v>
      </c>
      <c r="F306" s="84" t="b">
        <v>0</v>
      </c>
      <c r="G306" s="84" t="b">
        <v>0</v>
      </c>
    </row>
    <row r="307" spans="1:7" ht="15">
      <c r="A307" s="84" t="s">
        <v>2890</v>
      </c>
      <c r="B307" s="84">
        <v>2</v>
      </c>
      <c r="C307" s="123">
        <v>0.0020918173431853956</v>
      </c>
      <c r="D307" s="84" t="s">
        <v>2910</v>
      </c>
      <c r="E307" s="84" t="b">
        <v>0</v>
      </c>
      <c r="F307" s="84" t="b">
        <v>0</v>
      </c>
      <c r="G307" s="84" t="b">
        <v>0</v>
      </c>
    </row>
    <row r="308" spans="1:7" ht="15">
      <c r="A308" s="84" t="s">
        <v>2891</v>
      </c>
      <c r="B308" s="84">
        <v>2</v>
      </c>
      <c r="C308" s="123">
        <v>0.0020918173431853956</v>
      </c>
      <c r="D308" s="84" t="s">
        <v>2910</v>
      </c>
      <c r="E308" s="84" t="b">
        <v>0</v>
      </c>
      <c r="F308" s="84" t="b">
        <v>0</v>
      </c>
      <c r="G308" s="84" t="b">
        <v>0</v>
      </c>
    </row>
    <row r="309" spans="1:7" ht="15">
      <c r="A309" s="84" t="s">
        <v>2892</v>
      </c>
      <c r="B309" s="84">
        <v>2</v>
      </c>
      <c r="C309" s="123">
        <v>0.0020918173431853956</v>
      </c>
      <c r="D309" s="84" t="s">
        <v>2910</v>
      </c>
      <c r="E309" s="84" t="b">
        <v>0</v>
      </c>
      <c r="F309" s="84" t="b">
        <v>0</v>
      </c>
      <c r="G309" s="84" t="b">
        <v>0</v>
      </c>
    </row>
    <row r="310" spans="1:7" ht="15">
      <c r="A310" s="84" t="s">
        <v>2893</v>
      </c>
      <c r="B310" s="84">
        <v>2</v>
      </c>
      <c r="C310" s="123">
        <v>0.0020918173431853956</v>
      </c>
      <c r="D310" s="84" t="s">
        <v>2910</v>
      </c>
      <c r="E310" s="84" t="b">
        <v>0</v>
      </c>
      <c r="F310" s="84" t="b">
        <v>0</v>
      </c>
      <c r="G310" s="84" t="b">
        <v>0</v>
      </c>
    </row>
    <row r="311" spans="1:7" ht="15">
      <c r="A311" s="84" t="s">
        <v>2894</v>
      </c>
      <c r="B311" s="84">
        <v>2</v>
      </c>
      <c r="C311" s="123">
        <v>0.0020918173431853956</v>
      </c>
      <c r="D311" s="84" t="s">
        <v>2910</v>
      </c>
      <c r="E311" s="84" t="b">
        <v>0</v>
      </c>
      <c r="F311" s="84" t="b">
        <v>0</v>
      </c>
      <c r="G311" s="84" t="b">
        <v>0</v>
      </c>
    </row>
    <row r="312" spans="1:7" ht="15">
      <c r="A312" s="84" t="s">
        <v>2895</v>
      </c>
      <c r="B312" s="84">
        <v>2</v>
      </c>
      <c r="C312" s="123">
        <v>0.0020918173431853956</v>
      </c>
      <c r="D312" s="84" t="s">
        <v>2910</v>
      </c>
      <c r="E312" s="84" t="b">
        <v>0</v>
      </c>
      <c r="F312" s="84" t="b">
        <v>0</v>
      </c>
      <c r="G312" s="84" t="b">
        <v>0</v>
      </c>
    </row>
    <row r="313" spans="1:7" ht="15">
      <c r="A313" s="84" t="s">
        <v>2896</v>
      </c>
      <c r="B313" s="84">
        <v>2</v>
      </c>
      <c r="C313" s="123">
        <v>0.0020918173431853956</v>
      </c>
      <c r="D313" s="84" t="s">
        <v>2910</v>
      </c>
      <c r="E313" s="84" t="b">
        <v>0</v>
      </c>
      <c r="F313" s="84" t="b">
        <v>0</v>
      </c>
      <c r="G313" s="84" t="b">
        <v>0</v>
      </c>
    </row>
    <row r="314" spans="1:7" ht="15">
      <c r="A314" s="84" t="s">
        <v>2897</v>
      </c>
      <c r="B314" s="84">
        <v>2</v>
      </c>
      <c r="C314" s="123">
        <v>0.0020918173431853956</v>
      </c>
      <c r="D314" s="84" t="s">
        <v>2910</v>
      </c>
      <c r="E314" s="84" t="b">
        <v>0</v>
      </c>
      <c r="F314" s="84" t="b">
        <v>0</v>
      </c>
      <c r="G314" s="84" t="b">
        <v>0</v>
      </c>
    </row>
    <row r="315" spans="1:7" ht="15">
      <c r="A315" s="84" t="s">
        <v>2898</v>
      </c>
      <c r="B315" s="84">
        <v>2</v>
      </c>
      <c r="C315" s="123">
        <v>0.0024319642309413064</v>
      </c>
      <c r="D315" s="84" t="s">
        <v>2910</v>
      </c>
      <c r="E315" s="84" t="b">
        <v>0</v>
      </c>
      <c r="F315" s="84" t="b">
        <v>1</v>
      </c>
      <c r="G315" s="84" t="b">
        <v>0</v>
      </c>
    </row>
    <row r="316" spans="1:7" ht="15">
      <c r="A316" s="84" t="s">
        <v>2899</v>
      </c>
      <c r="B316" s="84">
        <v>2</v>
      </c>
      <c r="C316" s="123">
        <v>0.0020918173431853956</v>
      </c>
      <c r="D316" s="84" t="s">
        <v>2910</v>
      </c>
      <c r="E316" s="84" t="b">
        <v>0</v>
      </c>
      <c r="F316" s="84" t="b">
        <v>0</v>
      </c>
      <c r="G316" s="84" t="b">
        <v>0</v>
      </c>
    </row>
    <row r="317" spans="1:7" ht="15">
      <c r="A317" s="84" t="s">
        <v>2900</v>
      </c>
      <c r="B317" s="84">
        <v>2</v>
      </c>
      <c r="C317" s="123">
        <v>0.0020918173431853956</v>
      </c>
      <c r="D317" s="84" t="s">
        <v>2910</v>
      </c>
      <c r="E317" s="84" t="b">
        <v>0</v>
      </c>
      <c r="F317" s="84" t="b">
        <v>0</v>
      </c>
      <c r="G317" s="84" t="b">
        <v>0</v>
      </c>
    </row>
    <row r="318" spans="1:7" ht="15">
      <c r="A318" s="84" t="s">
        <v>2901</v>
      </c>
      <c r="B318" s="84">
        <v>2</v>
      </c>
      <c r="C318" s="123">
        <v>0.0020918173431853956</v>
      </c>
      <c r="D318" s="84" t="s">
        <v>2910</v>
      </c>
      <c r="E318" s="84" t="b">
        <v>0</v>
      </c>
      <c r="F318" s="84" t="b">
        <v>1</v>
      </c>
      <c r="G318" s="84" t="b">
        <v>0</v>
      </c>
    </row>
    <row r="319" spans="1:7" ht="15">
      <c r="A319" s="84" t="s">
        <v>2902</v>
      </c>
      <c r="B319" s="84">
        <v>2</v>
      </c>
      <c r="C319" s="123">
        <v>0.0020918173431853956</v>
      </c>
      <c r="D319" s="84" t="s">
        <v>2910</v>
      </c>
      <c r="E319" s="84" t="b">
        <v>1</v>
      </c>
      <c r="F319" s="84" t="b">
        <v>0</v>
      </c>
      <c r="G319" s="84" t="b">
        <v>0</v>
      </c>
    </row>
    <row r="320" spans="1:7" ht="15">
      <c r="A320" s="84" t="s">
        <v>2903</v>
      </c>
      <c r="B320" s="84">
        <v>2</v>
      </c>
      <c r="C320" s="123">
        <v>0.0020918173431853956</v>
      </c>
      <c r="D320" s="84" t="s">
        <v>2910</v>
      </c>
      <c r="E320" s="84" t="b">
        <v>0</v>
      </c>
      <c r="F320" s="84" t="b">
        <v>0</v>
      </c>
      <c r="G320" s="84" t="b">
        <v>0</v>
      </c>
    </row>
    <row r="321" spans="1:7" ht="15">
      <c r="A321" s="84" t="s">
        <v>2904</v>
      </c>
      <c r="B321" s="84">
        <v>2</v>
      </c>
      <c r="C321" s="123">
        <v>0.0020918173431853956</v>
      </c>
      <c r="D321" s="84" t="s">
        <v>2910</v>
      </c>
      <c r="E321" s="84" t="b">
        <v>0</v>
      </c>
      <c r="F321" s="84" t="b">
        <v>0</v>
      </c>
      <c r="G321" s="84" t="b">
        <v>0</v>
      </c>
    </row>
    <row r="322" spans="1:7" ht="15">
      <c r="A322" s="84" t="s">
        <v>2905</v>
      </c>
      <c r="B322" s="84">
        <v>2</v>
      </c>
      <c r="C322" s="123">
        <v>0.0020918173431853956</v>
      </c>
      <c r="D322" s="84" t="s">
        <v>2910</v>
      </c>
      <c r="E322" s="84" t="b">
        <v>0</v>
      </c>
      <c r="F322" s="84" t="b">
        <v>1</v>
      </c>
      <c r="G322" s="84" t="b">
        <v>0</v>
      </c>
    </row>
    <row r="323" spans="1:7" ht="15">
      <c r="A323" s="84" t="s">
        <v>2906</v>
      </c>
      <c r="B323" s="84">
        <v>2</v>
      </c>
      <c r="C323" s="123">
        <v>0.0020918173431853956</v>
      </c>
      <c r="D323" s="84" t="s">
        <v>2910</v>
      </c>
      <c r="E323" s="84" t="b">
        <v>0</v>
      </c>
      <c r="F323" s="84" t="b">
        <v>1</v>
      </c>
      <c r="G323" s="84" t="b">
        <v>0</v>
      </c>
    </row>
    <row r="324" spans="1:7" ht="15">
      <c r="A324" s="84" t="s">
        <v>2907</v>
      </c>
      <c r="B324" s="84">
        <v>2</v>
      </c>
      <c r="C324" s="123">
        <v>0.0020918173431853956</v>
      </c>
      <c r="D324" s="84" t="s">
        <v>2910</v>
      </c>
      <c r="E324" s="84" t="b">
        <v>0</v>
      </c>
      <c r="F324" s="84" t="b">
        <v>1</v>
      </c>
      <c r="G324" s="84" t="b">
        <v>0</v>
      </c>
    </row>
    <row r="325" spans="1:7" ht="15">
      <c r="A325" s="84" t="s">
        <v>2268</v>
      </c>
      <c r="B325" s="84">
        <v>21</v>
      </c>
      <c r="C325" s="123">
        <v>0.005866973246912268</v>
      </c>
      <c r="D325" s="84" t="s">
        <v>2111</v>
      </c>
      <c r="E325" s="84" t="b">
        <v>0</v>
      </c>
      <c r="F325" s="84" t="b">
        <v>0</v>
      </c>
      <c r="G325" s="84" t="b">
        <v>0</v>
      </c>
    </row>
    <row r="326" spans="1:7" ht="15">
      <c r="A326" s="84" t="s">
        <v>278</v>
      </c>
      <c r="B326" s="84">
        <v>14</v>
      </c>
      <c r="C326" s="123">
        <v>0.011336850518361806</v>
      </c>
      <c r="D326" s="84" t="s">
        <v>2111</v>
      </c>
      <c r="E326" s="84" t="b">
        <v>0</v>
      </c>
      <c r="F326" s="84" t="b">
        <v>0</v>
      </c>
      <c r="G326" s="84" t="b">
        <v>0</v>
      </c>
    </row>
    <row r="327" spans="1:7" ht="15">
      <c r="A327" s="84" t="s">
        <v>2216</v>
      </c>
      <c r="B327" s="84">
        <v>12</v>
      </c>
      <c r="C327" s="123">
        <v>0.01213706392493469</v>
      </c>
      <c r="D327" s="84" t="s">
        <v>2111</v>
      </c>
      <c r="E327" s="84" t="b">
        <v>0</v>
      </c>
      <c r="F327" s="84" t="b">
        <v>0</v>
      </c>
      <c r="G327" s="84" t="b">
        <v>0</v>
      </c>
    </row>
    <row r="328" spans="1:7" ht="15">
      <c r="A328" s="84" t="s">
        <v>2272</v>
      </c>
      <c r="B328" s="84">
        <v>9</v>
      </c>
      <c r="C328" s="123">
        <v>0.012489691405974212</v>
      </c>
      <c r="D328" s="84" t="s">
        <v>2111</v>
      </c>
      <c r="E328" s="84" t="b">
        <v>0</v>
      </c>
      <c r="F328" s="84" t="b">
        <v>0</v>
      </c>
      <c r="G328" s="84" t="b">
        <v>0</v>
      </c>
    </row>
    <row r="329" spans="1:7" ht="15">
      <c r="A329" s="84" t="s">
        <v>2273</v>
      </c>
      <c r="B329" s="84">
        <v>9</v>
      </c>
      <c r="C329" s="123">
        <v>0.012489691405974212</v>
      </c>
      <c r="D329" s="84" t="s">
        <v>2111</v>
      </c>
      <c r="E329" s="84" t="b">
        <v>0</v>
      </c>
      <c r="F329" s="84" t="b">
        <v>0</v>
      </c>
      <c r="G329" s="84" t="b">
        <v>0</v>
      </c>
    </row>
    <row r="330" spans="1:7" ht="15">
      <c r="A330" s="84" t="s">
        <v>2274</v>
      </c>
      <c r="B330" s="84">
        <v>9</v>
      </c>
      <c r="C330" s="123">
        <v>0.012489691405974212</v>
      </c>
      <c r="D330" s="84" t="s">
        <v>2111</v>
      </c>
      <c r="E330" s="84" t="b">
        <v>1</v>
      </c>
      <c r="F330" s="84" t="b">
        <v>0</v>
      </c>
      <c r="G330" s="84" t="b">
        <v>0</v>
      </c>
    </row>
    <row r="331" spans="1:7" ht="15">
      <c r="A331" s="84" t="s">
        <v>2275</v>
      </c>
      <c r="B331" s="84">
        <v>9</v>
      </c>
      <c r="C331" s="123">
        <v>0.012489691405974212</v>
      </c>
      <c r="D331" s="84" t="s">
        <v>2111</v>
      </c>
      <c r="E331" s="84" t="b">
        <v>0</v>
      </c>
      <c r="F331" s="84" t="b">
        <v>0</v>
      </c>
      <c r="G331" s="84" t="b">
        <v>0</v>
      </c>
    </row>
    <row r="332" spans="1:7" ht="15">
      <c r="A332" s="84" t="s">
        <v>2276</v>
      </c>
      <c r="B332" s="84">
        <v>9</v>
      </c>
      <c r="C332" s="123">
        <v>0.012489691405974212</v>
      </c>
      <c r="D332" s="84" t="s">
        <v>2111</v>
      </c>
      <c r="E332" s="84" t="b">
        <v>1</v>
      </c>
      <c r="F332" s="84" t="b">
        <v>0</v>
      </c>
      <c r="G332" s="84" t="b">
        <v>0</v>
      </c>
    </row>
    <row r="333" spans="1:7" ht="15">
      <c r="A333" s="84" t="s">
        <v>2277</v>
      </c>
      <c r="B333" s="84">
        <v>8</v>
      </c>
      <c r="C333" s="123">
        <v>0.012334538818768056</v>
      </c>
      <c r="D333" s="84" t="s">
        <v>2111</v>
      </c>
      <c r="E333" s="84" t="b">
        <v>0</v>
      </c>
      <c r="F333" s="84" t="b">
        <v>0</v>
      </c>
      <c r="G333" s="84" t="b">
        <v>0</v>
      </c>
    </row>
    <row r="334" spans="1:7" ht="15">
      <c r="A334" s="84" t="s">
        <v>2278</v>
      </c>
      <c r="B334" s="84">
        <v>5</v>
      </c>
      <c r="C334" s="123">
        <v>0.010783182886066254</v>
      </c>
      <c r="D334" s="84" t="s">
        <v>2111</v>
      </c>
      <c r="E334" s="84" t="b">
        <v>0</v>
      </c>
      <c r="F334" s="84" t="b">
        <v>0</v>
      </c>
      <c r="G334" s="84" t="b">
        <v>0</v>
      </c>
    </row>
    <row r="335" spans="1:7" ht="15">
      <c r="A335" s="84" t="s">
        <v>2298</v>
      </c>
      <c r="B335" s="84">
        <v>4</v>
      </c>
      <c r="C335" s="123">
        <v>0.009794136827022357</v>
      </c>
      <c r="D335" s="84" t="s">
        <v>2111</v>
      </c>
      <c r="E335" s="84" t="b">
        <v>0</v>
      </c>
      <c r="F335" s="84" t="b">
        <v>0</v>
      </c>
      <c r="G335" s="84" t="b">
        <v>0</v>
      </c>
    </row>
    <row r="336" spans="1:7" ht="15">
      <c r="A336" s="84" t="s">
        <v>271</v>
      </c>
      <c r="B336" s="84">
        <v>4</v>
      </c>
      <c r="C336" s="123">
        <v>0.009794136827022357</v>
      </c>
      <c r="D336" s="84" t="s">
        <v>2111</v>
      </c>
      <c r="E336" s="84" t="b">
        <v>0</v>
      </c>
      <c r="F336" s="84" t="b">
        <v>0</v>
      </c>
      <c r="G336" s="84" t="b">
        <v>0</v>
      </c>
    </row>
    <row r="337" spans="1:7" ht="15">
      <c r="A337" s="84" t="s">
        <v>2708</v>
      </c>
      <c r="B337" s="84">
        <v>4</v>
      </c>
      <c r="C337" s="123">
        <v>0.009794136827022357</v>
      </c>
      <c r="D337" s="84" t="s">
        <v>2111</v>
      </c>
      <c r="E337" s="84" t="b">
        <v>1</v>
      </c>
      <c r="F337" s="84" t="b">
        <v>0</v>
      </c>
      <c r="G337" s="84" t="b">
        <v>0</v>
      </c>
    </row>
    <row r="338" spans="1:7" ht="15">
      <c r="A338" s="84" t="s">
        <v>2707</v>
      </c>
      <c r="B338" s="84">
        <v>4</v>
      </c>
      <c r="C338" s="123">
        <v>0.013421004244660684</v>
      </c>
      <c r="D338" s="84" t="s">
        <v>2111</v>
      </c>
      <c r="E338" s="84" t="b">
        <v>0</v>
      </c>
      <c r="F338" s="84" t="b">
        <v>0</v>
      </c>
      <c r="G338" s="84" t="b">
        <v>0</v>
      </c>
    </row>
    <row r="339" spans="1:7" ht="15">
      <c r="A339" s="84" t="s">
        <v>2738</v>
      </c>
      <c r="B339" s="84">
        <v>3</v>
      </c>
      <c r="C339" s="123">
        <v>0.008474567107691164</v>
      </c>
      <c r="D339" s="84" t="s">
        <v>2111</v>
      </c>
      <c r="E339" s="84" t="b">
        <v>0</v>
      </c>
      <c r="F339" s="84" t="b">
        <v>0</v>
      </c>
      <c r="G339" s="84" t="b">
        <v>0</v>
      </c>
    </row>
    <row r="340" spans="1:7" ht="15">
      <c r="A340" s="84" t="s">
        <v>2716</v>
      </c>
      <c r="B340" s="84">
        <v>3</v>
      </c>
      <c r="C340" s="123">
        <v>0.008474567107691164</v>
      </c>
      <c r="D340" s="84" t="s">
        <v>2111</v>
      </c>
      <c r="E340" s="84" t="b">
        <v>0</v>
      </c>
      <c r="F340" s="84" t="b">
        <v>0</v>
      </c>
      <c r="G340" s="84" t="b">
        <v>0</v>
      </c>
    </row>
    <row r="341" spans="1:7" ht="15">
      <c r="A341" s="84" t="s">
        <v>2742</v>
      </c>
      <c r="B341" s="84">
        <v>3</v>
      </c>
      <c r="C341" s="123">
        <v>0.008474567107691164</v>
      </c>
      <c r="D341" s="84" t="s">
        <v>2111</v>
      </c>
      <c r="E341" s="84" t="b">
        <v>1</v>
      </c>
      <c r="F341" s="84" t="b">
        <v>0</v>
      </c>
      <c r="G341" s="84" t="b">
        <v>0</v>
      </c>
    </row>
    <row r="342" spans="1:7" ht="15">
      <c r="A342" s="84" t="s">
        <v>2744</v>
      </c>
      <c r="B342" s="84">
        <v>3</v>
      </c>
      <c r="C342" s="123">
        <v>0.008474567107691164</v>
      </c>
      <c r="D342" s="84" t="s">
        <v>2111</v>
      </c>
      <c r="E342" s="84" t="b">
        <v>1</v>
      </c>
      <c r="F342" s="84" t="b">
        <v>0</v>
      </c>
      <c r="G342" s="84" t="b">
        <v>0</v>
      </c>
    </row>
    <row r="343" spans="1:7" ht="15">
      <c r="A343" s="84" t="s">
        <v>303</v>
      </c>
      <c r="B343" s="84">
        <v>3</v>
      </c>
      <c r="C343" s="123">
        <v>0.008474567107691164</v>
      </c>
      <c r="D343" s="84" t="s">
        <v>2111</v>
      </c>
      <c r="E343" s="84" t="b">
        <v>0</v>
      </c>
      <c r="F343" s="84" t="b">
        <v>0</v>
      </c>
      <c r="G343" s="84" t="b">
        <v>0</v>
      </c>
    </row>
    <row r="344" spans="1:7" ht="15">
      <c r="A344" s="84" t="s">
        <v>2696</v>
      </c>
      <c r="B344" s="84">
        <v>3</v>
      </c>
      <c r="C344" s="123">
        <v>0.008474567107691164</v>
      </c>
      <c r="D344" s="84" t="s">
        <v>2111</v>
      </c>
      <c r="E344" s="84" t="b">
        <v>0</v>
      </c>
      <c r="F344" s="84" t="b">
        <v>0</v>
      </c>
      <c r="G344" s="84" t="b">
        <v>0</v>
      </c>
    </row>
    <row r="345" spans="1:7" ht="15">
      <c r="A345" s="84" t="s">
        <v>2228</v>
      </c>
      <c r="B345" s="84">
        <v>3</v>
      </c>
      <c r="C345" s="123">
        <v>0.008474567107691164</v>
      </c>
      <c r="D345" s="84" t="s">
        <v>2111</v>
      </c>
      <c r="E345" s="84" t="b">
        <v>0</v>
      </c>
      <c r="F345" s="84" t="b">
        <v>0</v>
      </c>
      <c r="G345" s="84" t="b">
        <v>0</v>
      </c>
    </row>
    <row r="346" spans="1:7" ht="15">
      <c r="A346" s="84" t="s">
        <v>2320</v>
      </c>
      <c r="B346" s="84">
        <v>3</v>
      </c>
      <c r="C346" s="123">
        <v>0.008474567107691164</v>
      </c>
      <c r="D346" s="84" t="s">
        <v>2111</v>
      </c>
      <c r="E346" s="84" t="b">
        <v>0</v>
      </c>
      <c r="F346" s="84" t="b">
        <v>0</v>
      </c>
      <c r="G346" s="84" t="b">
        <v>0</v>
      </c>
    </row>
    <row r="347" spans="1:7" ht="15">
      <c r="A347" s="84" t="s">
        <v>272</v>
      </c>
      <c r="B347" s="84">
        <v>3</v>
      </c>
      <c r="C347" s="123">
        <v>0.008474567107691164</v>
      </c>
      <c r="D347" s="84" t="s">
        <v>2111</v>
      </c>
      <c r="E347" s="84" t="b">
        <v>0</v>
      </c>
      <c r="F347" s="84" t="b">
        <v>0</v>
      </c>
      <c r="G347" s="84" t="b">
        <v>0</v>
      </c>
    </row>
    <row r="348" spans="1:7" ht="15">
      <c r="A348" s="84" t="s">
        <v>2740</v>
      </c>
      <c r="B348" s="84">
        <v>3</v>
      </c>
      <c r="C348" s="123">
        <v>0.008474567107691164</v>
      </c>
      <c r="D348" s="84" t="s">
        <v>2111</v>
      </c>
      <c r="E348" s="84" t="b">
        <v>0</v>
      </c>
      <c r="F348" s="84" t="b">
        <v>0</v>
      </c>
      <c r="G348" s="84" t="b">
        <v>0</v>
      </c>
    </row>
    <row r="349" spans="1:7" ht="15">
      <c r="A349" s="84" t="s">
        <v>2705</v>
      </c>
      <c r="B349" s="84">
        <v>3</v>
      </c>
      <c r="C349" s="123">
        <v>0.008474567107691164</v>
      </c>
      <c r="D349" s="84" t="s">
        <v>2111</v>
      </c>
      <c r="E349" s="84" t="b">
        <v>0</v>
      </c>
      <c r="F349" s="84" t="b">
        <v>0</v>
      </c>
      <c r="G349" s="84" t="b">
        <v>0</v>
      </c>
    </row>
    <row r="350" spans="1:7" ht="15">
      <c r="A350" s="84" t="s">
        <v>2741</v>
      </c>
      <c r="B350" s="84">
        <v>3</v>
      </c>
      <c r="C350" s="123">
        <v>0.008474567107691164</v>
      </c>
      <c r="D350" s="84" t="s">
        <v>2111</v>
      </c>
      <c r="E350" s="84" t="b">
        <v>0</v>
      </c>
      <c r="F350" s="84" t="b">
        <v>0</v>
      </c>
      <c r="G350" s="84" t="b">
        <v>0</v>
      </c>
    </row>
    <row r="351" spans="1:7" ht="15">
      <c r="A351" s="84" t="s">
        <v>2715</v>
      </c>
      <c r="B351" s="84">
        <v>3</v>
      </c>
      <c r="C351" s="123">
        <v>0.008474567107691164</v>
      </c>
      <c r="D351" s="84" t="s">
        <v>2111</v>
      </c>
      <c r="E351" s="84" t="b">
        <v>0</v>
      </c>
      <c r="F351" s="84" t="b">
        <v>0</v>
      </c>
      <c r="G351" s="84" t="b">
        <v>0</v>
      </c>
    </row>
    <row r="352" spans="1:7" ht="15">
      <c r="A352" s="84" t="s">
        <v>284</v>
      </c>
      <c r="B352" s="84">
        <v>2</v>
      </c>
      <c r="C352" s="123">
        <v>0.006710502122330342</v>
      </c>
      <c r="D352" s="84" t="s">
        <v>2111</v>
      </c>
      <c r="E352" s="84" t="b">
        <v>0</v>
      </c>
      <c r="F352" s="84" t="b">
        <v>0</v>
      </c>
      <c r="G352" s="84" t="b">
        <v>0</v>
      </c>
    </row>
    <row r="353" spans="1:7" ht="15">
      <c r="A353" s="84" t="s">
        <v>318</v>
      </c>
      <c r="B353" s="84">
        <v>2</v>
      </c>
      <c r="C353" s="123">
        <v>0.008523935831149507</v>
      </c>
      <c r="D353" s="84" t="s">
        <v>2111</v>
      </c>
      <c r="E353" s="84" t="b">
        <v>0</v>
      </c>
      <c r="F353" s="84" t="b">
        <v>0</v>
      </c>
      <c r="G353" s="84" t="b">
        <v>0</v>
      </c>
    </row>
    <row r="354" spans="1:7" ht="15">
      <c r="A354" s="84" t="s">
        <v>2269</v>
      </c>
      <c r="B354" s="84">
        <v>2</v>
      </c>
      <c r="C354" s="123">
        <v>0.006710502122330342</v>
      </c>
      <c r="D354" s="84" t="s">
        <v>2111</v>
      </c>
      <c r="E354" s="84" t="b">
        <v>0</v>
      </c>
      <c r="F354" s="84" t="b">
        <v>0</v>
      </c>
      <c r="G354" s="84" t="b">
        <v>0</v>
      </c>
    </row>
    <row r="355" spans="1:7" ht="15">
      <c r="A355" s="84" t="s">
        <v>2775</v>
      </c>
      <c r="B355" s="84">
        <v>2</v>
      </c>
      <c r="C355" s="123">
        <v>0.006710502122330342</v>
      </c>
      <c r="D355" s="84" t="s">
        <v>2111</v>
      </c>
      <c r="E355" s="84" t="b">
        <v>0</v>
      </c>
      <c r="F355" s="84" t="b">
        <v>0</v>
      </c>
      <c r="G355" s="84" t="b">
        <v>0</v>
      </c>
    </row>
    <row r="356" spans="1:7" ht="15">
      <c r="A356" s="84" t="s">
        <v>2704</v>
      </c>
      <c r="B356" s="84">
        <v>2</v>
      </c>
      <c r="C356" s="123">
        <v>0.006710502122330342</v>
      </c>
      <c r="D356" s="84" t="s">
        <v>2111</v>
      </c>
      <c r="E356" s="84" t="b">
        <v>0</v>
      </c>
      <c r="F356" s="84" t="b">
        <v>0</v>
      </c>
      <c r="G356" s="84" t="b">
        <v>0</v>
      </c>
    </row>
    <row r="357" spans="1:7" ht="15">
      <c r="A357" s="84" t="s">
        <v>2827</v>
      </c>
      <c r="B357" s="84">
        <v>2</v>
      </c>
      <c r="C357" s="123">
        <v>0.006710502122330342</v>
      </c>
      <c r="D357" s="84" t="s">
        <v>2111</v>
      </c>
      <c r="E357" s="84" t="b">
        <v>0</v>
      </c>
      <c r="F357" s="84" t="b">
        <v>0</v>
      </c>
      <c r="G357" s="84" t="b">
        <v>0</v>
      </c>
    </row>
    <row r="358" spans="1:7" ht="15">
      <c r="A358" s="84" t="s">
        <v>2828</v>
      </c>
      <c r="B358" s="84">
        <v>2</v>
      </c>
      <c r="C358" s="123">
        <v>0.006710502122330342</v>
      </c>
      <c r="D358" s="84" t="s">
        <v>2111</v>
      </c>
      <c r="E358" s="84" t="b">
        <v>0</v>
      </c>
      <c r="F358" s="84" t="b">
        <v>0</v>
      </c>
      <c r="G358" s="84" t="b">
        <v>0</v>
      </c>
    </row>
    <row r="359" spans="1:7" ht="15">
      <c r="A359" s="84" t="s">
        <v>2829</v>
      </c>
      <c r="B359" s="84">
        <v>2</v>
      </c>
      <c r="C359" s="123">
        <v>0.006710502122330342</v>
      </c>
      <c r="D359" s="84" t="s">
        <v>2111</v>
      </c>
      <c r="E359" s="84" t="b">
        <v>0</v>
      </c>
      <c r="F359" s="84" t="b">
        <v>0</v>
      </c>
      <c r="G359" s="84" t="b">
        <v>0</v>
      </c>
    </row>
    <row r="360" spans="1:7" ht="15">
      <c r="A360" s="84" t="s">
        <v>2830</v>
      </c>
      <c r="B360" s="84">
        <v>2</v>
      </c>
      <c r="C360" s="123">
        <v>0.006710502122330342</v>
      </c>
      <c r="D360" s="84" t="s">
        <v>2111</v>
      </c>
      <c r="E360" s="84" t="b">
        <v>0</v>
      </c>
      <c r="F360" s="84" t="b">
        <v>0</v>
      </c>
      <c r="G360" s="84" t="b">
        <v>0</v>
      </c>
    </row>
    <row r="361" spans="1:7" ht="15">
      <c r="A361" s="84" t="s">
        <v>2745</v>
      </c>
      <c r="B361" s="84">
        <v>2</v>
      </c>
      <c r="C361" s="123">
        <v>0.006710502122330342</v>
      </c>
      <c r="D361" s="84" t="s">
        <v>2111</v>
      </c>
      <c r="E361" s="84" t="b">
        <v>0</v>
      </c>
      <c r="F361" s="84" t="b">
        <v>0</v>
      </c>
      <c r="G361" s="84" t="b">
        <v>0</v>
      </c>
    </row>
    <row r="362" spans="1:7" ht="15">
      <c r="A362" s="84" t="s">
        <v>2831</v>
      </c>
      <c r="B362" s="84">
        <v>2</v>
      </c>
      <c r="C362" s="123">
        <v>0.006710502122330342</v>
      </c>
      <c r="D362" s="84" t="s">
        <v>2111</v>
      </c>
      <c r="E362" s="84" t="b">
        <v>0</v>
      </c>
      <c r="F362" s="84" t="b">
        <v>0</v>
      </c>
      <c r="G362" s="84" t="b">
        <v>0</v>
      </c>
    </row>
    <row r="363" spans="1:7" ht="15">
      <c r="A363" s="84" t="s">
        <v>2319</v>
      </c>
      <c r="B363" s="84">
        <v>2</v>
      </c>
      <c r="C363" s="123">
        <v>0.006710502122330342</v>
      </c>
      <c r="D363" s="84" t="s">
        <v>2111</v>
      </c>
      <c r="E363" s="84" t="b">
        <v>1</v>
      </c>
      <c r="F363" s="84" t="b">
        <v>0</v>
      </c>
      <c r="G363" s="84" t="b">
        <v>0</v>
      </c>
    </row>
    <row r="364" spans="1:7" ht="15">
      <c r="A364" s="84" t="s">
        <v>304</v>
      </c>
      <c r="B364" s="84">
        <v>2</v>
      </c>
      <c r="C364" s="123">
        <v>0.006710502122330342</v>
      </c>
      <c r="D364" s="84" t="s">
        <v>2111</v>
      </c>
      <c r="E364" s="84" t="b">
        <v>0</v>
      </c>
      <c r="F364" s="84" t="b">
        <v>0</v>
      </c>
      <c r="G364" s="84" t="b">
        <v>0</v>
      </c>
    </row>
    <row r="365" spans="1:7" ht="15">
      <c r="A365" s="84" t="s">
        <v>273</v>
      </c>
      <c r="B365" s="84">
        <v>2</v>
      </c>
      <c r="C365" s="123">
        <v>0.006710502122330342</v>
      </c>
      <c r="D365" s="84" t="s">
        <v>2111</v>
      </c>
      <c r="E365" s="84" t="b">
        <v>0</v>
      </c>
      <c r="F365" s="84" t="b">
        <v>0</v>
      </c>
      <c r="G365" s="84" t="b">
        <v>0</v>
      </c>
    </row>
    <row r="366" spans="1:7" ht="15">
      <c r="A366" s="84" t="s">
        <v>302</v>
      </c>
      <c r="B366" s="84">
        <v>2</v>
      </c>
      <c r="C366" s="123">
        <v>0.006710502122330342</v>
      </c>
      <c r="D366" s="84" t="s">
        <v>2111</v>
      </c>
      <c r="E366" s="84" t="b">
        <v>0</v>
      </c>
      <c r="F366" s="84" t="b">
        <v>0</v>
      </c>
      <c r="G366" s="84" t="b">
        <v>0</v>
      </c>
    </row>
    <row r="367" spans="1:7" ht="15">
      <c r="A367" s="84" t="s">
        <v>301</v>
      </c>
      <c r="B367" s="84">
        <v>2</v>
      </c>
      <c r="C367" s="123">
        <v>0.006710502122330342</v>
      </c>
      <c r="D367" s="84" t="s">
        <v>2111</v>
      </c>
      <c r="E367" s="84" t="b">
        <v>0</v>
      </c>
      <c r="F367" s="84" t="b">
        <v>0</v>
      </c>
      <c r="G367" s="84" t="b">
        <v>0</v>
      </c>
    </row>
    <row r="368" spans="1:7" ht="15">
      <c r="A368" s="84" t="s">
        <v>300</v>
      </c>
      <c r="B368" s="84">
        <v>2</v>
      </c>
      <c r="C368" s="123">
        <v>0.006710502122330342</v>
      </c>
      <c r="D368" s="84" t="s">
        <v>2111</v>
      </c>
      <c r="E368" s="84" t="b">
        <v>0</v>
      </c>
      <c r="F368" s="84" t="b">
        <v>0</v>
      </c>
      <c r="G368" s="84" t="b">
        <v>0</v>
      </c>
    </row>
    <row r="369" spans="1:7" ht="15">
      <c r="A369" s="84" t="s">
        <v>299</v>
      </c>
      <c r="B369" s="84">
        <v>2</v>
      </c>
      <c r="C369" s="123">
        <v>0.006710502122330342</v>
      </c>
      <c r="D369" s="84" t="s">
        <v>2111</v>
      </c>
      <c r="E369" s="84" t="b">
        <v>0</v>
      </c>
      <c r="F369" s="84" t="b">
        <v>0</v>
      </c>
      <c r="G369" s="84" t="b">
        <v>0</v>
      </c>
    </row>
    <row r="370" spans="1:7" ht="15">
      <c r="A370" s="84" t="s">
        <v>298</v>
      </c>
      <c r="B370" s="84">
        <v>2</v>
      </c>
      <c r="C370" s="123">
        <v>0.006710502122330342</v>
      </c>
      <c r="D370" s="84" t="s">
        <v>2111</v>
      </c>
      <c r="E370" s="84" t="b">
        <v>0</v>
      </c>
      <c r="F370" s="84" t="b">
        <v>0</v>
      </c>
      <c r="G370" s="84" t="b">
        <v>0</v>
      </c>
    </row>
    <row r="371" spans="1:7" ht="15">
      <c r="A371" s="84" t="s">
        <v>2737</v>
      </c>
      <c r="B371" s="84">
        <v>2</v>
      </c>
      <c r="C371" s="123">
        <v>0.006710502122330342</v>
      </c>
      <c r="D371" s="84" t="s">
        <v>2111</v>
      </c>
      <c r="E371" s="84" t="b">
        <v>0</v>
      </c>
      <c r="F371" s="84" t="b">
        <v>0</v>
      </c>
      <c r="G371" s="84" t="b">
        <v>0</v>
      </c>
    </row>
    <row r="372" spans="1:7" ht="15">
      <c r="A372" s="84" t="s">
        <v>2799</v>
      </c>
      <c r="B372" s="84">
        <v>2</v>
      </c>
      <c r="C372" s="123">
        <v>0.006710502122330342</v>
      </c>
      <c r="D372" s="84" t="s">
        <v>2111</v>
      </c>
      <c r="E372" s="84" t="b">
        <v>0</v>
      </c>
      <c r="F372" s="84" t="b">
        <v>0</v>
      </c>
      <c r="G372" s="84" t="b">
        <v>0</v>
      </c>
    </row>
    <row r="373" spans="1:7" ht="15">
      <c r="A373" s="84" t="s">
        <v>280</v>
      </c>
      <c r="B373" s="84">
        <v>2</v>
      </c>
      <c r="C373" s="123">
        <v>0.006710502122330342</v>
      </c>
      <c r="D373" s="84" t="s">
        <v>2111</v>
      </c>
      <c r="E373" s="84" t="b">
        <v>0</v>
      </c>
      <c r="F373" s="84" t="b">
        <v>0</v>
      </c>
      <c r="G373" s="84" t="b">
        <v>0</v>
      </c>
    </row>
    <row r="374" spans="1:7" ht="15">
      <c r="A374" s="84" t="s">
        <v>2800</v>
      </c>
      <c r="B374" s="84">
        <v>2</v>
      </c>
      <c r="C374" s="123">
        <v>0.006710502122330342</v>
      </c>
      <c r="D374" s="84" t="s">
        <v>2111</v>
      </c>
      <c r="E374" s="84" t="b">
        <v>0</v>
      </c>
      <c r="F374" s="84" t="b">
        <v>0</v>
      </c>
      <c r="G374" s="84" t="b">
        <v>0</v>
      </c>
    </row>
    <row r="375" spans="1:7" ht="15">
      <c r="A375" s="84" t="s">
        <v>2801</v>
      </c>
      <c r="B375" s="84">
        <v>2</v>
      </c>
      <c r="C375" s="123">
        <v>0.006710502122330342</v>
      </c>
      <c r="D375" s="84" t="s">
        <v>2111</v>
      </c>
      <c r="E375" s="84" t="b">
        <v>0</v>
      </c>
      <c r="F375" s="84" t="b">
        <v>0</v>
      </c>
      <c r="G375" s="84" t="b">
        <v>0</v>
      </c>
    </row>
    <row r="376" spans="1:7" ht="15">
      <c r="A376" s="84" t="s">
        <v>2802</v>
      </c>
      <c r="B376" s="84">
        <v>2</v>
      </c>
      <c r="C376" s="123">
        <v>0.006710502122330342</v>
      </c>
      <c r="D376" s="84" t="s">
        <v>2111</v>
      </c>
      <c r="E376" s="84" t="b">
        <v>0</v>
      </c>
      <c r="F376" s="84" t="b">
        <v>0</v>
      </c>
      <c r="G376" s="84" t="b">
        <v>0</v>
      </c>
    </row>
    <row r="377" spans="1:7" ht="15">
      <c r="A377" s="84" t="s">
        <v>2803</v>
      </c>
      <c r="B377" s="84">
        <v>2</v>
      </c>
      <c r="C377" s="123">
        <v>0.006710502122330342</v>
      </c>
      <c r="D377" s="84" t="s">
        <v>2111</v>
      </c>
      <c r="E377" s="84" t="b">
        <v>0</v>
      </c>
      <c r="F377" s="84" t="b">
        <v>0</v>
      </c>
      <c r="G377" s="84" t="b">
        <v>0</v>
      </c>
    </row>
    <row r="378" spans="1:7" ht="15">
      <c r="A378" s="84" t="s">
        <v>2804</v>
      </c>
      <c r="B378" s="84">
        <v>2</v>
      </c>
      <c r="C378" s="123">
        <v>0.006710502122330342</v>
      </c>
      <c r="D378" s="84" t="s">
        <v>2111</v>
      </c>
      <c r="E378" s="84" t="b">
        <v>0</v>
      </c>
      <c r="F378" s="84" t="b">
        <v>0</v>
      </c>
      <c r="G378" s="84" t="b">
        <v>0</v>
      </c>
    </row>
    <row r="379" spans="1:7" ht="15">
      <c r="A379" s="84" t="s">
        <v>2811</v>
      </c>
      <c r="B379" s="84">
        <v>2</v>
      </c>
      <c r="C379" s="123">
        <v>0.006710502122330342</v>
      </c>
      <c r="D379" s="84" t="s">
        <v>2111</v>
      </c>
      <c r="E379" s="84" t="b">
        <v>0</v>
      </c>
      <c r="F379" s="84" t="b">
        <v>0</v>
      </c>
      <c r="G379" s="84" t="b">
        <v>0</v>
      </c>
    </row>
    <row r="380" spans="1:7" ht="15">
      <c r="A380" s="84" t="s">
        <v>2812</v>
      </c>
      <c r="B380" s="84">
        <v>2</v>
      </c>
      <c r="C380" s="123">
        <v>0.008523935831149507</v>
      </c>
      <c r="D380" s="84" t="s">
        <v>2111</v>
      </c>
      <c r="E380" s="84" t="b">
        <v>0</v>
      </c>
      <c r="F380" s="84" t="b">
        <v>0</v>
      </c>
      <c r="G380" s="84" t="b">
        <v>0</v>
      </c>
    </row>
    <row r="381" spans="1:7" ht="15">
      <c r="A381" s="84" t="s">
        <v>2879</v>
      </c>
      <c r="B381" s="84">
        <v>2</v>
      </c>
      <c r="C381" s="123">
        <v>0.006710502122330342</v>
      </c>
      <c r="D381" s="84" t="s">
        <v>2111</v>
      </c>
      <c r="E381" s="84" t="b">
        <v>0</v>
      </c>
      <c r="F381" s="84" t="b">
        <v>0</v>
      </c>
      <c r="G381" s="84" t="b">
        <v>0</v>
      </c>
    </row>
    <row r="382" spans="1:7" ht="15">
      <c r="A382" s="84" t="s">
        <v>2762</v>
      </c>
      <c r="B382" s="84">
        <v>2</v>
      </c>
      <c r="C382" s="123">
        <v>0.006710502122330342</v>
      </c>
      <c r="D382" s="84" t="s">
        <v>2111</v>
      </c>
      <c r="E382" s="84" t="b">
        <v>0</v>
      </c>
      <c r="F382" s="84" t="b">
        <v>0</v>
      </c>
      <c r="G382" s="84" t="b">
        <v>0</v>
      </c>
    </row>
    <row r="383" spans="1:7" ht="15">
      <c r="A383" s="84" t="s">
        <v>2763</v>
      </c>
      <c r="B383" s="84">
        <v>2</v>
      </c>
      <c r="C383" s="123">
        <v>0.006710502122330342</v>
      </c>
      <c r="D383" s="84" t="s">
        <v>2111</v>
      </c>
      <c r="E383" s="84" t="b">
        <v>0</v>
      </c>
      <c r="F383" s="84" t="b">
        <v>0</v>
      </c>
      <c r="G383" s="84" t="b">
        <v>0</v>
      </c>
    </row>
    <row r="384" spans="1:7" ht="15">
      <c r="A384" s="84" t="s">
        <v>2880</v>
      </c>
      <c r="B384" s="84">
        <v>2</v>
      </c>
      <c r="C384" s="123">
        <v>0.006710502122330342</v>
      </c>
      <c r="D384" s="84" t="s">
        <v>2111</v>
      </c>
      <c r="E384" s="84" t="b">
        <v>0</v>
      </c>
      <c r="F384" s="84" t="b">
        <v>0</v>
      </c>
      <c r="G384" s="84" t="b">
        <v>0</v>
      </c>
    </row>
    <row r="385" spans="1:7" ht="15">
      <c r="A385" s="84" t="s">
        <v>2881</v>
      </c>
      <c r="B385" s="84">
        <v>2</v>
      </c>
      <c r="C385" s="123">
        <v>0.006710502122330342</v>
      </c>
      <c r="D385" s="84" t="s">
        <v>2111</v>
      </c>
      <c r="E385" s="84" t="b">
        <v>0</v>
      </c>
      <c r="F385" s="84" t="b">
        <v>0</v>
      </c>
      <c r="G385" s="84" t="b">
        <v>0</v>
      </c>
    </row>
    <row r="386" spans="1:7" ht="15">
      <c r="A386" s="84" t="s">
        <v>2270</v>
      </c>
      <c r="B386" s="84">
        <v>2</v>
      </c>
      <c r="C386" s="123">
        <v>0.006710502122330342</v>
      </c>
      <c r="D386" s="84" t="s">
        <v>2111</v>
      </c>
      <c r="E386" s="84" t="b">
        <v>0</v>
      </c>
      <c r="F386" s="84" t="b">
        <v>0</v>
      </c>
      <c r="G386" s="84" t="b">
        <v>0</v>
      </c>
    </row>
    <row r="387" spans="1:7" ht="15">
      <c r="A387" s="84" t="s">
        <v>284</v>
      </c>
      <c r="B387" s="84">
        <v>13</v>
      </c>
      <c r="C387" s="123">
        <v>0.008568314087190103</v>
      </c>
      <c r="D387" s="84" t="s">
        <v>2112</v>
      </c>
      <c r="E387" s="84" t="b">
        <v>0</v>
      </c>
      <c r="F387" s="84" t="b">
        <v>0</v>
      </c>
      <c r="G387" s="84" t="b">
        <v>0</v>
      </c>
    </row>
    <row r="388" spans="1:7" ht="15">
      <c r="A388" s="84" t="s">
        <v>2268</v>
      </c>
      <c r="B388" s="84">
        <v>12</v>
      </c>
      <c r="C388" s="123">
        <v>0.009229292988087131</v>
      </c>
      <c r="D388" s="84" t="s">
        <v>2112</v>
      </c>
      <c r="E388" s="84" t="b">
        <v>0</v>
      </c>
      <c r="F388" s="84" t="b">
        <v>0</v>
      </c>
      <c r="G388" s="84" t="b">
        <v>0</v>
      </c>
    </row>
    <row r="389" spans="1:7" ht="15">
      <c r="A389" s="84" t="s">
        <v>2280</v>
      </c>
      <c r="B389" s="84">
        <v>7</v>
      </c>
      <c r="C389" s="123">
        <v>0.010569141718473535</v>
      </c>
      <c r="D389" s="84" t="s">
        <v>2112</v>
      </c>
      <c r="E389" s="84" t="b">
        <v>0</v>
      </c>
      <c r="F389" s="84" t="b">
        <v>0</v>
      </c>
      <c r="G389" s="84" t="b">
        <v>0</v>
      </c>
    </row>
    <row r="390" spans="1:7" ht="15">
      <c r="A390" s="84" t="s">
        <v>2281</v>
      </c>
      <c r="B390" s="84">
        <v>6</v>
      </c>
      <c r="C390" s="123">
        <v>0.010330405905384981</v>
      </c>
      <c r="D390" s="84" t="s">
        <v>2112</v>
      </c>
      <c r="E390" s="84" t="b">
        <v>0</v>
      </c>
      <c r="F390" s="84" t="b">
        <v>0</v>
      </c>
      <c r="G390" s="84" t="b">
        <v>0</v>
      </c>
    </row>
    <row r="391" spans="1:7" ht="15">
      <c r="A391" s="84" t="s">
        <v>2282</v>
      </c>
      <c r="B391" s="84">
        <v>6</v>
      </c>
      <c r="C391" s="123">
        <v>0.010330405905384981</v>
      </c>
      <c r="D391" s="84" t="s">
        <v>2112</v>
      </c>
      <c r="E391" s="84" t="b">
        <v>0</v>
      </c>
      <c r="F391" s="84" t="b">
        <v>0</v>
      </c>
      <c r="G391" s="84" t="b">
        <v>0</v>
      </c>
    </row>
    <row r="392" spans="1:7" ht="15">
      <c r="A392" s="84" t="s">
        <v>2283</v>
      </c>
      <c r="B392" s="84">
        <v>6</v>
      </c>
      <c r="C392" s="123">
        <v>0.010330405905384981</v>
      </c>
      <c r="D392" s="84" t="s">
        <v>2112</v>
      </c>
      <c r="E392" s="84" t="b">
        <v>0</v>
      </c>
      <c r="F392" s="84" t="b">
        <v>0</v>
      </c>
      <c r="G392" s="84" t="b">
        <v>0</v>
      </c>
    </row>
    <row r="393" spans="1:7" ht="15">
      <c r="A393" s="84" t="s">
        <v>2284</v>
      </c>
      <c r="B393" s="84">
        <v>6</v>
      </c>
      <c r="C393" s="123">
        <v>0.010330405905384981</v>
      </c>
      <c r="D393" s="84" t="s">
        <v>2112</v>
      </c>
      <c r="E393" s="84" t="b">
        <v>0</v>
      </c>
      <c r="F393" s="84" t="b">
        <v>0</v>
      </c>
      <c r="G393" s="84" t="b">
        <v>0</v>
      </c>
    </row>
    <row r="394" spans="1:7" ht="15">
      <c r="A394" s="84" t="s">
        <v>2285</v>
      </c>
      <c r="B394" s="84">
        <v>6</v>
      </c>
      <c r="C394" s="123">
        <v>0.010330405905384981</v>
      </c>
      <c r="D394" s="84" t="s">
        <v>2112</v>
      </c>
      <c r="E394" s="84" t="b">
        <v>1</v>
      </c>
      <c r="F394" s="84" t="b">
        <v>0</v>
      </c>
      <c r="G394" s="84" t="b">
        <v>0</v>
      </c>
    </row>
    <row r="395" spans="1:7" ht="15">
      <c r="A395" s="84" t="s">
        <v>2286</v>
      </c>
      <c r="B395" s="84">
        <v>6</v>
      </c>
      <c r="C395" s="123">
        <v>0.010330405905384981</v>
      </c>
      <c r="D395" s="84" t="s">
        <v>2112</v>
      </c>
      <c r="E395" s="84" t="b">
        <v>0</v>
      </c>
      <c r="F395" s="84" t="b">
        <v>0</v>
      </c>
      <c r="G395" s="84" t="b">
        <v>0</v>
      </c>
    </row>
    <row r="396" spans="1:7" ht="15">
      <c r="A396" s="84" t="s">
        <v>2287</v>
      </c>
      <c r="B396" s="84">
        <v>6</v>
      </c>
      <c r="C396" s="123">
        <v>0.010330405905384981</v>
      </c>
      <c r="D396" s="84" t="s">
        <v>2112</v>
      </c>
      <c r="E396" s="84" t="b">
        <v>0</v>
      </c>
      <c r="F396" s="84" t="b">
        <v>0</v>
      </c>
      <c r="G396" s="84" t="b">
        <v>0</v>
      </c>
    </row>
    <row r="397" spans="1:7" ht="15">
      <c r="A397" s="84" t="s">
        <v>2690</v>
      </c>
      <c r="B397" s="84">
        <v>6</v>
      </c>
      <c r="C397" s="123">
        <v>0.010330405905384981</v>
      </c>
      <c r="D397" s="84" t="s">
        <v>2112</v>
      </c>
      <c r="E397" s="84" t="b">
        <v>0</v>
      </c>
      <c r="F397" s="84" t="b">
        <v>0</v>
      </c>
      <c r="G397" s="84" t="b">
        <v>0</v>
      </c>
    </row>
    <row r="398" spans="1:7" ht="15">
      <c r="A398" s="84" t="s">
        <v>2688</v>
      </c>
      <c r="B398" s="84">
        <v>6</v>
      </c>
      <c r="C398" s="123">
        <v>0.010330405905384981</v>
      </c>
      <c r="D398" s="84" t="s">
        <v>2112</v>
      </c>
      <c r="E398" s="84" t="b">
        <v>0</v>
      </c>
      <c r="F398" s="84" t="b">
        <v>0</v>
      </c>
      <c r="G398" s="84" t="b">
        <v>0</v>
      </c>
    </row>
    <row r="399" spans="1:7" ht="15">
      <c r="A399" s="84" t="s">
        <v>2687</v>
      </c>
      <c r="B399" s="84">
        <v>6</v>
      </c>
      <c r="C399" s="123">
        <v>0.010330405905384981</v>
      </c>
      <c r="D399" s="84" t="s">
        <v>2112</v>
      </c>
      <c r="E399" s="84" t="b">
        <v>0</v>
      </c>
      <c r="F399" s="84" t="b">
        <v>0</v>
      </c>
      <c r="G399" s="84" t="b">
        <v>0</v>
      </c>
    </row>
    <row r="400" spans="1:7" ht="15">
      <c r="A400" s="84" t="s">
        <v>2699</v>
      </c>
      <c r="B400" s="84">
        <v>5</v>
      </c>
      <c r="C400" s="123">
        <v>0.009861539405030071</v>
      </c>
      <c r="D400" s="84" t="s">
        <v>2112</v>
      </c>
      <c r="E400" s="84" t="b">
        <v>0</v>
      </c>
      <c r="F400" s="84" t="b">
        <v>0</v>
      </c>
      <c r="G400" s="84" t="b">
        <v>0</v>
      </c>
    </row>
    <row r="401" spans="1:7" ht="15">
      <c r="A401" s="84" t="s">
        <v>2693</v>
      </c>
      <c r="B401" s="84">
        <v>4</v>
      </c>
      <c r="C401" s="123">
        <v>0.009115940549442493</v>
      </c>
      <c r="D401" s="84" t="s">
        <v>2112</v>
      </c>
      <c r="E401" s="84" t="b">
        <v>0</v>
      </c>
      <c r="F401" s="84" t="b">
        <v>0</v>
      </c>
      <c r="G401" s="84" t="b">
        <v>0</v>
      </c>
    </row>
    <row r="402" spans="1:7" ht="15">
      <c r="A402" s="84" t="s">
        <v>2686</v>
      </c>
      <c r="B402" s="84">
        <v>4</v>
      </c>
      <c r="C402" s="123">
        <v>0.009115940549442493</v>
      </c>
      <c r="D402" s="84" t="s">
        <v>2112</v>
      </c>
      <c r="E402" s="84" t="b">
        <v>0</v>
      </c>
      <c r="F402" s="84" t="b">
        <v>0</v>
      </c>
      <c r="G402" s="84" t="b">
        <v>0</v>
      </c>
    </row>
    <row r="403" spans="1:7" ht="15">
      <c r="A403" s="84" t="s">
        <v>278</v>
      </c>
      <c r="B403" s="84">
        <v>4</v>
      </c>
      <c r="C403" s="123">
        <v>0.009115940549442493</v>
      </c>
      <c r="D403" s="84" t="s">
        <v>2112</v>
      </c>
      <c r="E403" s="84" t="b">
        <v>0</v>
      </c>
      <c r="F403" s="84" t="b">
        <v>0</v>
      </c>
      <c r="G403" s="84" t="b">
        <v>0</v>
      </c>
    </row>
    <row r="404" spans="1:7" ht="15">
      <c r="A404" s="84" t="s">
        <v>336</v>
      </c>
      <c r="B404" s="84">
        <v>4</v>
      </c>
      <c r="C404" s="123">
        <v>0.009115940549442493</v>
      </c>
      <c r="D404" s="84" t="s">
        <v>2112</v>
      </c>
      <c r="E404" s="84" t="b">
        <v>0</v>
      </c>
      <c r="F404" s="84" t="b">
        <v>0</v>
      </c>
      <c r="G404" s="84" t="b">
        <v>0</v>
      </c>
    </row>
    <row r="405" spans="1:7" ht="15">
      <c r="A405" s="84" t="s">
        <v>2720</v>
      </c>
      <c r="B405" s="84">
        <v>3</v>
      </c>
      <c r="C405" s="123">
        <v>0.008023082658363198</v>
      </c>
      <c r="D405" s="84" t="s">
        <v>2112</v>
      </c>
      <c r="E405" s="84" t="b">
        <v>0</v>
      </c>
      <c r="F405" s="84" t="b">
        <v>0</v>
      </c>
      <c r="G405" s="84" t="b">
        <v>0</v>
      </c>
    </row>
    <row r="406" spans="1:7" ht="15">
      <c r="A406" s="84" t="s">
        <v>2724</v>
      </c>
      <c r="B406" s="84">
        <v>3</v>
      </c>
      <c r="C406" s="123">
        <v>0.008023082658363198</v>
      </c>
      <c r="D406" s="84" t="s">
        <v>2112</v>
      </c>
      <c r="E406" s="84" t="b">
        <v>0</v>
      </c>
      <c r="F406" s="84" t="b">
        <v>0</v>
      </c>
      <c r="G406" s="84" t="b">
        <v>0</v>
      </c>
    </row>
    <row r="407" spans="1:7" ht="15">
      <c r="A407" s="84" t="s">
        <v>2754</v>
      </c>
      <c r="B407" s="84">
        <v>3</v>
      </c>
      <c r="C407" s="123">
        <v>0.008023082658363198</v>
      </c>
      <c r="D407" s="84" t="s">
        <v>2112</v>
      </c>
      <c r="E407" s="84" t="b">
        <v>0</v>
      </c>
      <c r="F407" s="84" t="b">
        <v>0</v>
      </c>
      <c r="G407" s="84" t="b">
        <v>0</v>
      </c>
    </row>
    <row r="408" spans="1:7" ht="15">
      <c r="A408" s="84" t="s">
        <v>2697</v>
      </c>
      <c r="B408" s="84">
        <v>3</v>
      </c>
      <c r="C408" s="123">
        <v>0.008023082658363198</v>
      </c>
      <c r="D408" s="84" t="s">
        <v>2112</v>
      </c>
      <c r="E408" s="84" t="b">
        <v>0</v>
      </c>
      <c r="F408" s="84" t="b">
        <v>0</v>
      </c>
      <c r="G408" s="84" t="b">
        <v>0</v>
      </c>
    </row>
    <row r="409" spans="1:7" ht="15">
      <c r="A409" s="84" t="s">
        <v>2753</v>
      </c>
      <c r="B409" s="84">
        <v>3</v>
      </c>
      <c r="C409" s="123">
        <v>0.008023082658363198</v>
      </c>
      <c r="D409" s="84" t="s">
        <v>2112</v>
      </c>
      <c r="E409" s="84" t="b">
        <v>0</v>
      </c>
      <c r="F409" s="84" t="b">
        <v>0</v>
      </c>
      <c r="G409" s="84" t="b">
        <v>0</v>
      </c>
    </row>
    <row r="410" spans="1:7" ht="15">
      <c r="A410" s="84" t="s">
        <v>294</v>
      </c>
      <c r="B410" s="84">
        <v>3</v>
      </c>
      <c r="C410" s="123">
        <v>0.008023082658363198</v>
      </c>
      <c r="D410" s="84" t="s">
        <v>2112</v>
      </c>
      <c r="E410" s="84" t="b">
        <v>0</v>
      </c>
      <c r="F410" s="84" t="b">
        <v>0</v>
      </c>
      <c r="G410" s="84" t="b">
        <v>0</v>
      </c>
    </row>
    <row r="411" spans="1:7" ht="15">
      <c r="A411" s="84" t="s">
        <v>293</v>
      </c>
      <c r="B411" s="84">
        <v>3</v>
      </c>
      <c r="C411" s="123">
        <v>0.008023082658363198</v>
      </c>
      <c r="D411" s="84" t="s">
        <v>2112</v>
      </c>
      <c r="E411" s="84" t="b">
        <v>0</v>
      </c>
      <c r="F411" s="84" t="b">
        <v>0</v>
      </c>
      <c r="G411" s="84" t="b">
        <v>0</v>
      </c>
    </row>
    <row r="412" spans="1:7" ht="15">
      <c r="A412" s="84" t="s">
        <v>2746</v>
      </c>
      <c r="B412" s="84">
        <v>3</v>
      </c>
      <c r="C412" s="123">
        <v>0.008023082658363198</v>
      </c>
      <c r="D412" s="84" t="s">
        <v>2112</v>
      </c>
      <c r="E412" s="84" t="b">
        <v>0</v>
      </c>
      <c r="F412" s="84" t="b">
        <v>0</v>
      </c>
      <c r="G412" s="84" t="b">
        <v>0</v>
      </c>
    </row>
    <row r="413" spans="1:7" ht="15">
      <c r="A413" s="84" t="s">
        <v>2747</v>
      </c>
      <c r="B413" s="84">
        <v>3</v>
      </c>
      <c r="C413" s="123">
        <v>0.008023082658363198</v>
      </c>
      <c r="D413" s="84" t="s">
        <v>2112</v>
      </c>
      <c r="E413" s="84" t="b">
        <v>1</v>
      </c>
      <c r="F413" s="84" t="b">
        <v>0</v>
      </c>
      <c r="G413" s="84" t="b">
        <v>0</v>
      </c>
    </row>
    <row r="414" spans="1:7" ht="15">
      <c r="A414" s="84" t="s">
        <v>2748</v>
      </c>
      <c r="B414" s="84">
        <v>3</v>
      </c>
      <c r="C414" s="123">
        <v>0.008023082658363198</v>
      </c>
      <c r="D414" s="84" t="s">
        <v>2112</v>
      </c>
      <c r="E414" s="84" t="b">
        <v>0</v>
      </c>
      <c r="F414" s="84" t="b">
        <v>0</v>
      </c>
      <c r="G414" s="84" t="b">
        <v>0</v>
      </c>
    </row>
    <row r="415" spans="1:7" ht="15">
      <c r="A415" s="84" t="s">
        <v>2709</v>
      </c>
      <c r="B415" s="84">
        <v>3</v>
      </c>
      <c r="C415" s="123">
        <v>0.008023082658363198</v>
      </c>
      <c r="D415" s="84" t="s">
        <v>2112</v>
      </c>
      <c r="E415" s="84" t="b">
        <v>0</v>
      </c>
      <c r="F415" s="84" t="b">
        <v>0</v>
      </c>
      <c r="G415" s="84" t="b">
        <v>0</v>
      </c>
    </row>
    <row r="416" spans="1:7" ht="15">
      <c r="A416" s="84" t="s">
        <v>2749</v>
      </c>
      <c r="B416" s="84">
        <v>3</v>
      </c>
      <c r="C416" s="123">
        <v>0.008023082658363198</v>
      </c>
      <c r="D416" s="84" t="s">
        <v>2112</v>
      </c>
      <c r="E416" s="84" t="b">
        <v>0</v>
      </c>
      <c r="F416" s="84" t="b">
        <v>0</v>
      </c>
      <c r="G416" s="84" t="b">
        <v>0</v>
      </c>
    </row>
    <row r="417" spans="1:7" ht="15">
      <c r="A417" s="84" t="s">
        <v>2750</v>
      </c>
      <c r="B417" s="84">
        <v>3</v>
      </c>
      <c r="C417" s="123">
        <v>0.008023082658363198</v>
      </c>
      <c r="D417" s="84" t="s">
        <v>2112</v>
      </c>
      <c r="E417" s="84" t="b">
        <v>0</v>
      </c>
      <c r="F417" s="84" t="b">
        <v>0</v>
      </c>
      <c r="G417" s="84" t="b">
        <v>0</v>
      </c>
    </row>
    <row r="418" spans="1:7" ht="15">
      <c r="A418" s="84" t="s">
        <v>2751</v>
      </c>
      <c r="B418" s="84">
        <v>3</v>
      </c>
      <c r="C418" s="123">
        <v>0.008023082658363198</v>
      </c>
      <c r="D418" s="84" t="s">
        <v>2112</v>
      </c>
      <c r="E418" s="84" t="b">
        <v>0</v>
      </c>
      <c r="F418" s="84" t="b">
        <v>0</v>
      </c>
      <c r="G418" s="84" t="b">
        <v>0</v>
      </c>
    </row>
    <row r="419" spans="1:7" ht="15">
      <c r="A419" s="84" t="s">
        <v>2752</v>
      </c>
      <c r="B419" s="84">
        <v>3</v>
      </c>
      <c r="C419" s="123">
        <v>0.008023082658363198</v>
      </c>
      <c r="D419" s="84" t="s">
        <v>2112</v>
      </c>
      <c r="E419" s="84" t="b">
        <v>0</v>
      </c>
      <c r="F419" s="84" t="b">
        <v>0</v>
      </c>
      <c r="G419" s="84" t="b">
        <v>0</v>
      </c>
    </row>
    <row r="420" spans="1:7" ht="15">
      <c r="A420" s="84" t="s">
        <v>287</v>
      </c>
      <c r="B420" s="84">
        <v>3</v>
      </c>
      <c r="C420" s="123">
        <v>0.009694835117752577</v>
      </c>
      <c r="D420" s="84" t="s">
        <v>2112</v>
      </c>
      <c r="E420" s="84" t="b">
        <v>0</v>
      </c>
      <c r="F420" s="84" t="b">
        <v>0</v>
      </c>
      <c r="G420" s="84" t="b">
        <v>0</v>
      </c>
    </row>
    <row r="421" spans="1:7" ht="15">
      <c r="A421" s="84" t="s">
        <v>2722</v>
      </c>
      <c r="B421" s="84">
        <v>3</v>
      </c>
      <c r="C421" s="123">
        <v>0.009694835117752577</v>
      </c>
      <c r="D421" s="84" t="s">
        <v>2112</v>
      </c>
      <c r="E421" s="84" t="b">
        <v>0</v>
      </c>
      <c r="F421" s="84" t="b">
        <v>0</v>
      </c>
      <c r="G421" s="84" t="b">
        <v>0</v>
      </c>
    </row>
    <row r="422" spans="1:7" ht="15">
      <c r="A422" s="84" t="s">
        <v>2765</v>
      </c>
      <c r="B422" s="84">
        <v>2</v>
      </c>
      <c r="C422" s="123">
        <v>0.006463223411835051</v>
      </c>
      <c r="D422" s="84" t="s">
        <v>2112</v>
      </c>
      <c r="E422" s="84" t="b">
        <v>0</v>
      </c>
      <c r="F422" s="84" t="b">
        <v>0</v>
      </c>
      <c r="G422" s="84" t="b">
        <v>0</v>
      </c>
    </row>
    <row r="423" spans="1:7" ht="15">
      <c r="A423" s="84" t="s">
        <v>2721</v>
      </c>
      <c r="B423" s="84">
        <v>2</v>
      </c>
      <c r="C423" s="123">
        <v>0.006463223411835051</v>
      </c>
      <c r="D423" s="84" t="s">
        <v>2112</v>
      </c>
      <c r="E423" s="84" t="b">
        <v>0</v>
      </c>
      <c r="F423" s="84" t="b">
        <v>0</v>
      </c>
      <c r="G423" s="84" t="b">
        <v>0</v>
      </c>
    </row>
    <row r="424" spans="1:7" ht="15">
      <c r="A424" s="84" t="s">
        <v>2779</v>
      </c>
      <c r="B424" s="84">
        <v>2</v>
      </c>
      <c r="C424" s="123">
        <v>0.006463223411835051</v>
      </c>
      <c r="D424" s="84" t="s">
        <v>2112</v>
      </c>
      <c r="E424" s="84" t="b">
        <v>0</v>
      </c>
      <c r="F424" s="84" t="b">
        <v>0</v>
      </c>
      <c r="G424" s="84" t="b">
        <v>0</v>
      </c>
    </row>
    <row r="425" spans="1:7" ht="15">
      <c r="A425" s="84" t="s">
        <v>292</v>
      </c>
      <c r="B425" s="84">
        <v>2</v>
      </c>
      <c r="C425" s="123">
        <v>0.006463223411835051</v>
      </c>
      <c r="D425" s="84" t="s">
        <v>2112</v>
      </c>
      <c r="E425" s="84" t="b">
        <v>0</v>
      </c>
      <c r="F425" s="84" t="b">
        <v>0</v>
      </c>
      <c r="G425" s="84" t="b">
        <v>0</v>
      </c>
    </row>
    <row r="426" spans="1:7" ht="15">
      <c r="A426" s="84" t="s">
        <v>2844</v>
      </c>
      <c r="B426" s="84">
        <v>2</v>
      </c>
      <c r="C426" s="123">
        <v>0.006463223411835051</v>
      </c>
      <c r="D426" s="84" t="s">
        <v>2112</v>
      </c>
      <c r="E426" s="84" t="b">
        <v>0</v>
      </c>
      <c r="F426" s="84" t="b">
        <v>0</v>
      </c>
      <c r="G426" s="84" t="b">
        <v>0</v>
      </c>
    </row>
    <row r="427" spans="1:7" ht="15">
      <c r="A427" s="84" t="s">
        <v>2845</v>
      </c>
      <c r="B427" s="84">
        <v>2</v>
      </c>
      <c r="C427" s="123">
        <v>0.006463223411835051</v>
      </c>
      <c r="D427" s="84" t="s">
        <v>2112</v>
      </c>
      <c r="E427" s="84" t="b">
        <v>0</v>
      </c>
      <c r="F427" s="84" t="b">
        <v>0</v>
      </c>
      <c r="G427" s="84" t="b">
        <v>0</v>
      </c>
    </row>
    <row r="428" spans="1:7" ht="15">
      <c r="A428" s="84" t="s">
        <v>2846</v>
      </c>
      <c r="B428" s="84">
        <v>2</v>
      </c>
      <c r="C428" s="123">
        <v>0.006463223411835051</v>
      </c>
      <c r="D428" s="84" t="s">
        <v>2112</v>
      </c>
      <c r="E428" s="84" t="b">
        <v>0</v>
      </c>
      <c r="F428" s="84" t="b">
        <v>0</v>
      </c>
      <c r="G428" s="84" t="b">
        <v>0</v>
      </c>
    </row>
    <row r="429" spans="1:7" ht="15">
      <c r="A429" s="84" t="s">
        <v>2847</v>
      </c>
      <c r="B429" s="84">
        <v>2</v>
      </c>
      <c r="C429" s="123">
        <v>0.006463223411835051</v>
      </c>
      <c r="D429" s="84" t="s">
        <v>2112</v>
      </c>
      <c r="E429" s="84" t="b">
        <v>0</v>
      </c>
      <c r="F429" s="84" t="b">
        <v>1</v>
      </c>
      <c r="G429" s="84" t="b">
        <v>0</v>
      </c>
    </row>
    <row r="430" spans="1:7" ht="15">
      <c r="A430" s="84" t="s">
        <v>2781</v>
      </c>
      <c r="B430" s="84">
        <v>2</v>
      </c>
      <c r="C430" s="123">
        <v>0.006463223411835051</v>
      </c>
      <c r="D430" s="84" t="s">
        <v>2112</v>
      </c>
      <c r="E430" s="84" t="b">
        <v>0</v>
      </c>
      <c r="F430" s="84" t="b">
        <v>0</v>
      </c>
      <c r="G430" s="84" t="b">
        <v>0</v>
      </c>
    </row>
    <row r="431" spans="1:7" ht="15">
      <c r="A431" s="84" t="s">
        <v>285</v>
      </c>
      <c r="B431" s="84">
        <v>2</v>
      </c>
      <c r="C431" s="123">
        <v>0.006463223411835051</v>
      </c>
      <c r="D431" s="84" t="s">
        <v>2112</v>
      </c>
      <c r="E431" s="84" t="b">
        <v>0</v>
      </c>
      <c r="F431" s="84" t="b">
        <v>0</v>
      </c>
      <c r="G431" s="84" t="b">
        <v>0</v>
      </c>
    </row>
    <row r="432" spans="1:7" ht="15">
      <c r="A432" s="84" t="s">
        <v>335</v>
      </c>
      <c r="B432" s="84">
        <v>2</v>
      </c>
      <c r="C432" s="123">
        <v>0.006463223411835051</v>
      </c>
      <c r="D432" s="84" t="s">
        <v>2112</v>
      </c>
      <c r="E432" s="84" t="b">
        <v>0</v>
      </c>
      <c r="F432" s="84" t="b">
        <v>0</v>
      </c>
      <c r="G432" s="84" t="b">
        <v>0</v>
      </c>
    </row>
    <row r="433" spans="1:7" ht="15">
      <c r="A433" s="84" t="s">
        <v>2727</v>
      </c>
      <c r="B433" s="84">
        <v>2</v>
      </c>
      <c r="C433" s="123">
        <v>0.006463223411835051</v>
      </c>
      <c r="D433" s="84" t="s">
        <v>2112</v>
      </c>
      <c r="E433" s="84" t="b">
        <v>0</v>
      </c>
      <c r="F433" s="84" t="b">
        <v>0</v>
      </c>
      <c r="G433" s="84" t="b">
        <v>0</v>
      </c>
    </row>
    <row r="434" spans="1:7" ht="15">
      <c r="A434" s="84" t="s">
        <v>2777</v>
      </c>
      <c r="B434" s="84">
        <v>2</v>
      </c>
      <c r="C434" s="123">
        <v>0.006463223411835051</v>
      </c>
      <c r="D434" s="84" t="s">
        <v>2112</v>
      </c>
      <c r="E434" s="84" t="b">
        <v>0</v>
      </c>
      <c r="F434" s="84" t="b">
        <v>0</v>
      </c>
      <c r="G434" s="84" t="b">
        <v>0</v>
      </c>
    </row>
    <row r="435" spans="1:7" ht="15">
      <c r="A435" s="84" t="s">
        <v>2778</v>
      </c>
      <c r="B435" s="84">
        <v>2</v>
      </c>
      <c r="C435" s="123">
        <v>0.006463223411835051</v>
      </c>
      <c r="D435" s="84" t="s">
        <v>2112</v>
      </c>
      <c r="E435" s="84" t="b">
        <v>0</v>
      </c>
      <c r="F435" s="84" t="b">
        <v>0</v>
      </c>
      <c r="G435" s="84" t="b">
        <v>0</v>
      </c>
    </row>
    <row r="436" spans="1:7" ht="15">
      <c r="A436" s="84" t="s">
        <v>2704</v>
      </c>
      <c r="B436" s="84">
        <v>2</v>
      </c>
      <c r="C436" s="123">
        <v>0.006463223411835051</v>
      </c>
      <c r="D436" s="84" t="s">
        <v>2112</v>
      </c>
      <c r="E436" s="84" t="b">
        <v>0</v>
      </c>
      <c r="F436" s="84" t="b">
        <v>0</v>
      </c>
      <c r="G436" s="84" t="b">
        <v>0</v>
      </c>
    </row>
    <row r="437" spans="1:7" ht="15">
      <c r="A437" s="84" t="s">
        <v>337</v>
      </c>
      <c r="B437" s="84">
        <v>2</v>
      </c>
      <c r="C437" s="123">
        <v>0.006463223411835051</v>
      </c>
      <c r="D437" s="84" t="s">
        <v>2112</v>
      </c>
      <c r="E437" s="84" t="b">
        <v>0</v>
      </c>
      <c r="F437" s="84" t="b">
        <v>0</v>
      </c>
      <c r="G437" s="84" t="b">
        <v>0</v>
      </c>
    </row>
    <row r="438" spans="1:7" ht="15">
      <c r="A438" s="84" t="s">
        <v>2774</v>
      </c>
      <c r="B438" s="84">
        <v>2</v>
      </c>
      <c r="C438" s="123">
        <v>0.006463223411835051</v>
      </c>
      <c r="D438" s="84" t="s">
        <v>2112</v>
      </c>
      <c r="E438" s="84" t="b">
        <v>0</v>
      </c>
      <c r="F438" s="84" t="b">
        <v>0</v>
      </c>
      <c r="G438" s="84" t="b">
        <v>0</v>
      </c>
    </row>
    <row r="439" spans="1:7" ht="15">
      <c r="A439" s="84" t="s">
        <v>303</v>
      </c>
      <c r="B439" s="84">
        <v>2</v>
      </c>
      <c r="C439" s="123">
        <v>0.006463223411835051</v>
      </c>
      <c r="D439" s="84" t="s">
        <v>2112</v>
      </c>
      <c r="E439" s="84" t="b">
        <v>0</v>
      </c>
      <c r="F439" s="84" t="b">
        <v>0</v>
      </c>
      <c r="G439" s="84" t="b">
        <v>0</v>
      </c>
    </row>
    <row r="440" spans="1:7" ht="15">
      <c r="A440" s="84" t="s">
        <v>338</v>
      </c>
      <c r="B440" s="84">
        <v>2</v>
      </c>
      <c r="C440" s="123">
        <v>0.006463223411835051</v>
      </c>
      <c r="D440" s="84" t="s">
        <v>2112</v>
      </c>
      <c r="E440" s="84" t="b">
        <v>0</v>
      </c>
      <c r="F440" s="84" t="b">
        <v>0</v>
      </c>
      <c r="G440" s="84" t="b">
        <v>0</v>
      </c>
    </row>
    <row r="441" spans="1:7" ht="15">
      <c r="A441" s="84" t="s">
        <v>342</v>
      </c>
      <c r="B441" s="84">
        <v>2</v>
      </c>
      <c r="C441" s="123">
        <v>0.006463223411835051</v>
      </c>
      <c r="D441" s="84" t="s">
        <v>2112</v>
      </c>
      <c r="E441" s="84" t="b">
        <v>0</v>
      </c>
      <c r="F441" s="84" t="b">
        <v>0</v>
      </c>
      <c r="G441" s="84" t="b">
        <v>0</v>
      </c>
    </row>
    <row r="442" spans="1:7" ht="15">
      <c r="A442" s="84" t="s">
        <v>341</v>
      </c>
      <c r="B442" s="84">
        <v>2</v>
      </c>
      <c r="C442" s="123">
        <v>0.006463223411835051</v>
      </c>
      <c r="D442" s="84" t="s">
        <v>2112</v>
      </c>
      <c r="E442" s="84" t="b">
        <v>0</v>
      </c>
      <c r="F442" s="84" t="b">
        <v>0</v>
      </c>
      <c r="G442" s="84" t="b">
        <v>0</v>
      </c>
    </row>
    <row r="443" spans="1:7" ht="15">
      <c r="A443" s="84" t="s">
        <v>340</v>
      </c>
      <c r="B443" s="84">
        <v>2</v>
      </c>
      <c r="C443" s="123">
        <v>0.006463223411835051</v>
      </c>
      <c r="D443" s="84" t="s">
        <v>2112</v>
      </c>
      <c r="E443" s="84" t="b">
        <v>0</v>
      </c>
      <c r="F443" s="84" t="b">
        <v>0</v>
      </c>
      <c r="G443" s="84" t="b">
        <v>0</v>
      </c>
    </row>
    <row r="444" spans="1:7" ht="15">
      <c r="A444" s="84" t="s">
        <v>2702</v>
      </c>
      <c r="B444" s="84">
        <v>2</v>
      </c>
      <c r="C444" s="123">
        <v>0.006463223411835051</v>
      </c>
      <c r="D444" s="84" t="s">
        <v>2112</v>
      </c>
      <c r="E444" s="84" t="b">
        <v>0</v>
      </c>
      <c r="F444" s="84" t="b">
        <v>0</v>
      </c>
      <c r="G444" s="84" t="b">
        <v>0</v>
      </c>
    </row>
    <row r="445" spans="1:7" ht="15">
      <c r="A445" s="84" t="s">
        <v>2768</v>
      </c>
      <c r="B445" s="84">
        <v>2</v>
      </c>
      <c r="C445" s="123">
        <v>0.006463223411835051</v>
      </c>
      <c r="D445" s="84" t="s">
        <v>2112</v>
      </c>
      <c r="E445" s="84" t="b">
        <v>0</v>
      </c>
      <c r="F445" s="84" t="b">
        <v>1</v>
      </c>
      <c r="G445" s="84" t="b">
        <v>0</v>
      </c>
    </row>
    <row r="446" spans="1:7" ht="15">
      <c r="A446" s="84" t="s">
        <v>2769</v>
      </c>
      <c r="B446" s="84">
        <v>2</v>
      </c>
      <c r="C446" s="123">
        <v>0.006463223411835051</v>
      </c>
      <c r="D446" s="84" t="s">
        <v>2112</v>
      </c>
      <c r="E446" s="84" t="b">
        <v>0</v>
      </c>
      <c r="F446" s="84" t="b">
        <v>0</v>
      </c>
      <c r="G446" s="84" t="b">
        <v>0</v>
      </c>
    </row>
    <row r="447" spans="1:7" ht="15">
      <c r="A447" s="84" t="s">
        <v>2770</v>
      </c>
      <c r="B447" s="84">
        <v>2</v>
      </c>
      <c r="C447" s="123">
        <v>0.006463223411835051</v>
      </c>
      <c r="D447" s="84" t="s">
        <v>2112</v>
      </c>
      <c r="E447" s="84" t="b">
        <v>0</v>
      </c>
      <c r="F447" s="84" t="b">
        <v>0</v>
      </c>
      <c r="G447" s="84" t="b">
        <v>0</v>
      </c>
    </row>
    <row r="448" spans="1:7" ht="15">
      <c r="A448" s="84" t="s">
        <v>2270</v>
      </c>
      <c r="B448" s="84">
        <v>2</v>
      </c>
      <c r="C448" s="123">
        <v>0.006463223411835051</v>
      </c>
      <c r="D448" s="84" t="s">
        <v>2112</v>
      </c>
      <c r="E448" s="84" t="b">
        <v>0</v>
      </c>
      <c r="F448" s="84" t="b">
        <v>0</v>
      </c>
      <c r="G448" s="84" t="b">
        <v>0</v>
      </c>
    </row>
    <row r="449" spans="1:7" ht="15">
      <c r="A449" s="84" t="s">
        <v>2771</v>
      </c>
      <c r="B449" s="84">
        <v>2</v>
      </c>
      <c r="C449" s="123">
        <v>0.006463223411835051</v>
      </c>
      <c r="D449" s="84" t="s">
        <v>2112</v>
      </c>
      <c r="E449" s="84" t="b">
        <v>0</v>
      </c>
      <c r="F449" s="84" t="b">
        <v>0</v>
      </c>
      <c r="G449" s="84" t="b">
        <v>0</v>
      </c>
    </row>
    <row r="450" spans="1:7" ht="15">
      <c r="A450" s="84" t="s">
        <v>2772</v>
      </c>
      <c r="B450" s="84">
        <v>2</v>
      </c>
      <c r="C450" s="123">
        <v>0.006463223411835051</v>
      </c>
      <c r="D450" s="84" t="s">
        <v>2112</v>
      </c>
      <c r="E450" s="84" t="b">
        <v>0</v>
      </c>
      <c r="F450" s="84" t="b">
        <v>0</v>
      </c>
      <c r="G450" s="84" t="b">
        <v>0</v>
      </c>
    </row>
    <row r="451" spans="1:7" ht="15">
      <c r="A451" s="84" t="s">
        <v>2832</v>
      </c>
      <c r="B451" s="84">
        <v>2</v>
      </c>
      <c r="C451" s="123">
        <v>0.006463223411835051</v>
      </c>
      <c r="D451" s="84" t="s">
        <v>2112</v>
      </c>
      <c r="E451" s="84" t="b">
        <v>0</v>
      </c>
      <c r="F451" s="84" t="b">
        <v>0</v>
      </c>
      <c r="G451" s="84" t="b">
        <v>0</v>
      </c>
    </row>
    <row r="452" spans="1:7" ht="15">
      <c r="A452" s="84" t="s">
        <v>2268</v>
      </c>
      <c r="B452" s="84">
        <v>36</v>
      </c>
      <c r="C452" s="123">
        <v>0.0009540579928496144</v>
      </c>
      <c r="D452" s="84" t="s">
        <v>2113</v>
      </c>
      <c r="E452" s="84" t="b">
        <v>0</v>
      </c>
      <c r="F452" s="84" t="b">
        <v>0</v>
      </c>
      <c r="G452" s="84" t="b">
        <v>0</v>
      </c>
    </row>
    <row r="453" spans="1:7" ht="15">
      <c r="A453" s="84" t="s">
        <v>2193</v>
      </c>
      <c r="B453" s="84">
        <v>6</v>
      </c>
      <c r="C453" s="123">
        <v>0.011615568637830418</v>
      </c>
      <c r="D453" s="84" t="s">
        <v>2113</v>
      </c>
      <c r="E453" s="84" t="b">
        <v>0</v>
      </c>
      <c r="F453" s="84" t="b">
        <v>0</v>
      </c>
      <c r="G453" s="84" t="b">
        <v>0</v>
      </c>
    </row>
    <row r="454" spans="1:7" ht="15">
      <c r="A454" s="84" t="s">
        <v>2289</v>
      </c>
      <c r="B454" s="84">
        <v>6</v>
      </c>
      <c r="C454" s="123">
        <v>0.010557467354343226</v>
      </c>
      <c r="D454" s="84" t="s">
        <v>2113</v>
      </c>
      <c r="E454" s="84" t="b">
        <v>0</v>
      </c>
      <c r="F454" s="84" t="b">
        <v>0</v>
      </c>
      <c r="G454" s="84" t="b">
        <v>0</v>
      </c>
    </row>
    <row r="455" spans="1:7" ht="15">
      <c r="A455" s="84" t="s">
        <v>2290</v>
      </c>
      <c r="B455" s="84">
        <v>6</v>
      </c>
      <c r="C455" s="123">
        <v>0.010557467354343226</v>
      </c>
      <c r="D455" s="84" t="s">
        <v>2113</v>
      </c>
      <c r="E455" s="84" t="b">
        <v>0</v>
      </c>
      <c r="F455" s="84" t="b">
        <v>0</v>
      </c>
      <c r="G455" s="84" t="b">
        <v>0</v>
      </c>
    </row>
    <row r="456" spans="1:7" ht="15">
      <c r="A456" s="84" t="s">
        <v>2291</v>
      </c>
      <c r="B456" s="84">
        <v>6</v>
      </c>
      <c r="C456" s="123">
        <v>0.010557467354343226</v>
      </c>
      <c r="D456" s="84" t="s">
        <v>2113</v>
      </c>
      <c r="E456" s="84" t="b">
        <v>0</v>
      </c>
      <c r="F456" s="84" t="b">
        <v>0</v>
      </c>
      <c r="G456" s="84" t="b">
        <v>0</v>
      </c>
    </row>
    <row r="457" spans="1:7" ht="15">
      <c r="A457" s="84" t="s">
        <v>2292</v>
      </c>
      <c r="B457" s="84">
        <v>6</v>
      </c>
      <c r="C457" s="123">
        <v>0.010557467354343226</v>
      </c>
      <c r="D457" s="84" t="s">
        <v>2113</v>
      </c>
      <c r="E457" s="84" t="b">
        <v>0</v>
      </c>
      <c r="F457" s="84" t="b">
        <v>0</v>
      </c>
      <c r="G457" s="84" t="b">
        <v>0</v>
      </c>
    </row>
    <row r="458" spans="1:7" ht="15">
      <c r="A458" s="84" t="s">
        <v>2293</v>
      </c>
      <c r="B458" s="84">
        <v>6</v>
      </c>
      <c r="C458" s="123">
        <v>0.010557467354343226</v>
      </c>
      <c r="D458" s="84" t="s">
        <v>2113</v>
      </c>
      <c r="E458" s="84" t="b">
        <v>0</v>
      </c>
      <c r="F458" s="84" t="b">
        <v>0</v>
      </c>
      <c r="G458" s="84" t="b">
        <v>0</v>
      </c>
    </row>
    <row r="459" spans="1:7" ht="15">
      <c r="A459" s="84" t="s">
        <v>2294</v>
      </c>
      <c r="B459" s="84">
        <v>6</v>
      </c>
      <c r="C459" s="123">
        <v>0.010557467354343226</v>
      </c>
      <c r="D459" s="84" t="s">
        <v>2113</v>
      </c>
      <c r="E459" s="84" t="b">
        <v>0</v>
      </c>
      <c r="F459" s="84" t="b">
        <v>0</v>
      </c>
      <c r="G459" s="84" t="b">
        <v>0</v>
      </c>
    </row>
    <row r="460" spans="1:7" ht="15">
      <c r="A460" s="84" t="s">
        <v>2295</v>
      </c>
      <c r="B460" s="84">
        <v>6</v>
      </c>
      <c r="C460" s="123">
        <v>0.010557467354343226</v>
      </c>
      <c r="D460" s="84" t="s">
        <v>2113</v>
      </c>
      <c r="E460" s="84" t="b">
        <v>0</v>
      </c>
      <c r="F460" s="84" t="b">
        <v>0</v>
      </c>
      <c r="G460" s="84" t="b">
        <v>0</v>
      </c>
    </row>
    <row r="461" spans="1:7" ht="15">
      <c r="A461" s="84" t="s">
        <v>2296</v>
      </c>
      <c r="B461" s="84">
        <v>6</v>
      </c>
      <c r="C461" s="123">
        <v>0.010557467354343226</v>
      </c>
      <c r="D461" s="84" t="s">
        <v>2113</v>
      </c>
      <c r="E461" s="84" t="b">
        <v>0</v>
      </c>
      <c r="F461" s="84" t="b">
        <v>0</v>
      </c>
      <c r="G461" s="84" t="b">
        <v>0</v>
      </c>
    </row>
    <row r="462" spans="1:7" ht="15">
      <c r="A462" s="84" t="s">
        <v>2692</v>
      </c>
      <c r="B462" s="84">
        <v>6</v>
      </c>
      <c r="C462" s="123">
        <v>0.010557467354343226</v>
      </c>
      <c r="D462" s="84" t="s">
        <v>2113</v>
      </c>
      <c r="E462" s="84" t="b">
        <v>0</v>
      </c>
      <c r="F462" s="84" t="b">
        <v>0</v>
      </c>
      <c r="G462" s="84" t="b">
        <v>0</v>
      </c>
    </row>
    <row r="463" spans="1:7" ht="15">
      <c r="A463" s="84" t="s">
        <v>2270</v>
      </c>
      <c r="B463" s="84">
        <v>5</v>
      </c>
      <c r="C463" s="123">
        <v>0.009679640531525348</v>
      </c>
      <c r="D463" s="84" t="s">
        <v>2113</v>
      </c>
      <c r="E463" s="84" t="b">
        <v>0</v>
      </c>
      <c r="F463" s="84" t="b">
        <v>0</v>
      </c>
      <c r="G463" s="84" t="b">
        <v>0</v>
      </c>
    </row>
    <row r="464" spans="1:7" ht="15">
      <c r="A464" s="84" t="s">
        <v>2213</v>
      </c>
      <c r="B464" s="84">
        <v>5</v>
      </c>
      <c r="C464" s="123">
        <v>0.009679640531525348</v>
      </c>
      <c r="D464" s="84" t="s">
        <v>2113</v>
      </c>
      <c r="E464" s="84" t="b">
        <v>0</v>
      </c>
      <c r="F464" s="84" t="b">
        <v>0</v>
      </c>
      <c r="G464" s="84" t="b">
        <v>0</v>
      </c>
    </row>
    <row r="465" spans="1:7" ht="15">
      <c r="A465" s="84" t="s">
        <v>2700</v>
      </c>
      <c r="B465" s="84">
        <v>5</v>
      </c>
      <c r="C465" s="123">
        <v>0.009679640531525348</v>
      </c>
      <c r="D465" s="84" t="s">
        <v>2113</v>
      </c>
      <c r="E465" s="84" t="b">
        <v>0</v>
      </c>
      <c r="F465" s="84" t="b">
        <v>0</v>
      </c>
      <c r="G465" s="84" t="b">
        <v>0</v>
      </c>
    </row>
    <row r="466" spans="1:7" ht="15">
      <c r="A466" s="84" t="s">
        <v>2269</v>
      </c>
      <c r="B466" s="84">
        <v>4</v>
      </c>
      <c r="C466" s="123">
        <v>0.008607053298343274</v>
      </c>
      <c r="D466" s="84" t="s">
        <v>2113</v>
      </c>
      <c r="E466" s="84" t="b">
        <v>0</v>
      </c>
      <c r="F466" s="84" t="b">
        <v>0</v>
      </c>
      <c r="G466" s="84" t="b">
        <v>0</v>
      </c>
    </row>
    <row r="467" spans="1:7" ht="15">
      <c r="A467" s="84" t="s">
        <v>2701</v>
      </c>
      <c r="B467" s="84">
        <v>4</v>
      </c>
      <c r="C467" s="123">
        <v>0.008607053298343274</v>
      </c>
      <c r="D467" s="84" t="s">
        <v>2113</v>
      </c>
      <c r="E467" s="84" t="b">
        <v>0</v>
      </c>
      <c r="F467" s="84" t="b">
        <v>0</v>
      </c>
      <c r="G467" s="84" t="b">
        <v>0</v>
      </c>
    </row>
    <row r="468" spans="1:7" ht="15">
      <c r="A468" s="84" t="s">
        <v>2717</v>
      </c>
      <c r="B468" s="84">
        <v>4</v>
      </c>
      <c r="C468" s="123">
        <v>0.008607053298343274</v>
      </c>
      <c r="D468" s="84" t="s">
        <v>2113</v>
      </c>
      <c r="E468" s="84" t="b">
        <v>0</v>
      </c>
      <c r="F468" s="84" t="b">
        <v>0</v>
      </c>
      <c r="G468" s="84" t="b">
        <v>0</v>
      </c>
    </row>
    <row r="469" spans="1:7" ht="15">
      <c r="A469" s="84" t="s">
        <v>2718</v>
      </c>
      <c r="B469" s="84">
        <v>4</v>
      </c>
      <c r="C469" s="123">
        <v>0.008607053298343274</v>
      </c>
      <c r="D469" s="84" t="s">
        <v>2113</v>
      </c>
      <c r="E469" s="84" t="b">
        <v>0</v>
      </c>
      <c r="F469" s="84" t="b">
        <v>0</v>
      </c>
      <c r="G469" s="84" t="b">
        <v>0</v>
      </c>
    </row>
    <row r="470" spans="1:7" ht="15">
      <c r="A470" s="84" t="s">
        <v>2695</v>
      </c>
      <c r="B470" s="84">
        <v>4</v>
      </c>
      <c r="C470" s="123">
        <v>0.008607053298343274</v>
      </c>
      <c r="D470" s="84" t="s">
        <v>2113</v>
      </c>
      <c r="E470" s="84" t="b">
        <v>0</v>
      </c>
      <c r="F470" s="84" t="b">
        <v>0</v>
      </c>
      <c r="G470" s="84" t="b">
        <v>0</v>
      </c>
    </row>
    <row r="471" spans="1:7" ht="15">
      <c r="A471" s="84" t="s">
        <v>2691</v>
      </c>
      <c r="B471" s="84">
        <v>4</v>
      </c>
      <c r="C471" s="123">
        <v>0.008607053298343274</v>
      </c>
      <c r="D471" s="84" t="s">
        <v>2113</v>
      </c>
      <c r="E471" s="84" t="b">
        <v>0</v>
      </c>
      <c r="F471" s="84" t="b">
        <v>0</v>
      </c>
      <c r="G471" s="84" t="b">
        <v>0</v>
      </c>
    </row>
    <row r="472" spans="1:7" ht="15">
      <c r="A472" s="84" t="s">
        <v>2710</v>
      </c>
      <c r="B472" s="84">
        <v>4</v>
      </c>
      <c r="C472" s="123">
        <v>0.008607053298343274</v>
      </c>
      <c r="D472" s="84" t="s">
        <v>2113</v>
      </c>
      <c r="E472" s="84" t="b">
        <v>0</v>
      </c>
      <c r="F472" s="84" t="b">
        <v>0</v>
      </c>
      <c r="G472" s="84" t="b">
        <v>0</v>
      </c>
    </row>
    <row r="473" spans="1:7" ht="15">
      <c r="A473" s="84" t="s">
        <v>2711</v>
      </c>
      <c r="B473" s="84">
        <v>4</v>
      </c>
      <c r="C473" s="123">
        <v>0.008607053298343274</v>
      </c>
      <c r="D473" s="84" t="s">
        <v>2113</v>
      </c>
      <c r="E473" s="84" t="b">
        <v>0</v>
      </c>
      <c r="F473" s="84" t="b">
        <v>0</v>
      </c>
      <c r="G473" s="84" t="b">
        <v>0</v>
      </c>
    </row>
    <row r="474" spans="1:7" ht="15">
      <c r="A474" s="84" t="s">
        <v>2712</v>
      </c>
      <c r="B474" s="84">
        <v>4</v>
      </c>
      <c r="C474" s="123">
        <v>0.008607053298343274</v>
      </c>
      <c r="D474" s="84" t="s">
        <v>2113</v>
      </c>
      <c r="E474" s="84" t="b">
        <v>0</v>
      </c>
      <c r="F474" s="84" t="b">
        <v>0</v>
      </c>
      <c r="G474" s="84" t="b">
        <v>0</v>
      </c>
    </row>
    <row r="475" spans="1:7" ht="15">
      <c r="A475" s="84" t="s">
        <v>2713</v>
      </c>
      <c r="B475" s="84">
        <v>4</v>
      </c>
      <c r="C475" s="123">
        <v>0.008607053298343274</v>
      </c>
      <c r="D475" s="84" t="s">
        <v>2113</v>
      </c>
      <c r="E475" s="84" t="b">
        <v>0</v>
      </c>
      <c r="F475" s="84" t="b">
        <v>0</v>
      </c>
      <c r="G475" s="84" t="b">
        <v>0</v>
      </c>
    </row>
    <row r="476" spans="1:7" ht="15">
      <c r="A476" s="84" t="s">
        <v>2714</v>
      </c>
      <c r="B476" s="84">
        <v>4</v>
      </c>
      <c r="C476" s="123">
        <v>0.008607053298343274</v>
      </c>
      <c r="D476" s="84" t="s">
        <v>2113</v>
      </c>
      <c r="E476" s="84" t="b">
        <v>0</v>
      </c>
      <c r="F476" s="84" t="b">
        <v>0</v>
      </c>
      <c r="G476" s="84" t="b">
        <v>0</v>
      </c>
    </row>
    <row r="477" spans="1:7" ht="15">
      <c r="A477" s="84" t="s">
        <v>2730</v>
      </c>
      <c r="B477" s="84">
        <v>3</v>
      </c>
      <c r="C477" s="123">
        <v>0.0072900699510957635</v>
      </c>
      <c r="D477" s="84" t="s">
        <v>2113</v>
      </c>
      <c r="E477" s="84" t="b">
        <v>0</v>
      </c>
      <c r="F477" s="84" t="b">
        <v>0</v>
      </c>
      <c r="G477" s="84" t="b">
        <v>0</v>
      </c>
    </row>
    <row r="478" spans="1:7" ht="15">
      <c r="A478" s="84" t="s">
        <v>2761</v>
      </c>
      <c r="B478" s="84">
        <v>3</v>
      </c>
      <c r="C478" s="123">
        <v>0.0072900699510957635</v>
      </c>
      <c r="D478" s="84" t="s">
        <v>2113</v>
      </c>
      <c r="E478" s="84" t="b">
        <v>0</v>
      </c>
      <c r="F478" s="84" t="b">
        <v>0</v>
      </c>
      <c r="G478" s="84" t="b">
        <v>0</v>
      </c>
    </row>
    <row r="479" spans="1:7" ht="15">
      <c r="A479" s="84" t="s">
        <v>2739</v>
      </c>
      <c r="B479" s="84">
        <v>3</v>
      </c>
      <c r="C479" s="123">
        <v>0.0072900699510957635</v>
      </c>
      <c r="D479" s="84" t="s">
        <v>2113</v>
      </c>
      <c r="E479" s="84" t="b">
        <v>0</v>
      </c>
      <c r="F479" s="84" t="b">
        <v>0</v>
      </c>
      <c r="G479" s="84" t="b">
        <v>0</v>
      </c>
    </row>
    <row r="480" spans="1:7" ht="15">
      <c r="A480" s="84" t="s">
        <v>2697</v>
      </c>
      <c r="B480" s="84">
        <v>2</v>
      </c>
      <c r="C480" s="123">
        <v>0.005644417498454404</v>
      </c>
      <c r="D480" s="84" t="s">
        <v>2113</v>
      </c>
      <c r="E480" s="84" t="b">
        <v>0</v>
      </c>
      <c r="F480" s="84" t="b">
        <v>0</v>
      </c>
      <c r="G480" s="84" t="b">
        <v>0</v>
      </c>
    </row>
    <row r="481" spans="1:7" ht="15">
      <c r="A481" s="84" t="s">
        <v>2893</v>
      </c>
      <c r="B481" s="84">
        <v>2</v>
      </c>
      <c r="C481" s="123">
        <v>0.005644417498454404</v>
      </c>
      <c r="D481" s="84" t="s">
        <v>2113</v>
      </c>
      <c r="E481" s="84" t="b">
        <v>0</v>
      </c>
      <c r="F481" s="84" t="b">
        <v>0</v>
      </c>
      <c r="G481" s="84" t="b">
        <v>0</v>
      </c>
    </row>
    <row r="482" spans="1:7" ht="15">
      <c r="A482" s="84" t="s">
        <v>2894</v>
      </c>
      <c r="B482" s="84">
        <v>2</v>
      </c>
      <c r="C482" s="123">
        <v>0.005644417498454404</v>
      </c>
      <c r="D482" s="84" t="s">
        <v>2113</v>
      </c>
      <c r="E482" s="84" t="b">
        <v>0</v>
      </c>
      <c r="F482" s="84" t="b">
        <v>0</v>
      </c>
      <c r="G482" s="84" t="b">
        <v>0</v>
      </c>
    </row>
    <row r="483" spans="1:7" ht="15">
      <c r="A483" s="84" t="s">
        <v>2895</v>
      </c>
      <c r="B483" s="84">
        <v>2</v>
      </c>
      <c r="C483" s="123">
        <v>0.005644417498454404</v>
      </c>
      <c r="D483" s="84" t="s">
        <v>2113</v>
      </c>
      <c r="E483" s="84" t="b">
        <v>0</v>
      </c>
      <c r="F483" s="84" t="b">
        <v>0</v>
      </c>
      <c r="G483" s="84" t="b">
        <v>0</v>
      </c>
    </row>
    <row r="484" spans="1:7" ht="15">
      <c r="A484" s="84" t="s">
        <v>2896</v>
      </c>
      <c r="B484" s="84">
        <v>2</v>
      </c>
      <c r="C484" s="123">
        <v>0.005644417498454404</v>
      </c>
      <c r="D484" s="84" t="s">
        <v>2113</v>
      </c>
      <c r="E484" s="84" t="b">
        <v>0</v>
      </c>
      <c r="F484" s="84" t="b">
        <v>0</v>
      </c>
      <c r="G484" s="84" t="b">
        <v>0</v>
      </c>
    </row>
    <row r="485" spans="1:7" ht="15">
      <c r="A485" s="84" t="s">
        <v>2283</v>
      </c>
      <c r="B485" s="84">
        <v>2</v>
      </c>
      <c r="C485" s="123">
        <v>0.005644417498454404</v>
      </c>
      <c r="D485" s="84" t="s">
        <v>2113</v>
      </c>
      <c r="E485" s="84" t="b">
        <v>0</v>
      </c>
      <c r="F485" s="84" t="b">
        <v>0</v>
      </c>
      <c r="G485" s="84" t="b">
        <v>0</v>
      </c>
    </row>
    <row r="486" spans="1:7" ht="15">
      <c r="A486" s="84" t="s">
        <v>2719</v>
      </c>
      <c r="B486" s="84">
        <v>2</v>
      </c>
      <c r="C486" s="123">
        <v>0.005644417498454404</v>
      </c>
      <c r="D486" s="84" t="s">
        <v>2113</v>
      </c>
      <c r="E486" s="84" t="b">
        <v>0</v>
      </c>
      <c r="F486" s="84" t="b">
        <v>0</v>
      </c>
      <c r="G486" s="84" t="b">
        <v>0</v>
      </c>
    </row>
    <row r="487" spans="1:7" ht="15">
      <c r="A487" s="84" t="s">
        <v>2760</v>
      </c>
      <c r="B487" s="84">
        <v>2</v>
      </c>
      <c r="C487" s="123">
        <v>0.005644417498454404</v>
      </c>
      <c r="D487" s="84" t="s">
        <v>2113</v>
      </c>
      <c r="E487" s="84" t="b">
        <v>0</v>
      </c>
      <c r="F487" s="84" t="b">
        <v>0</v>
      </c>
      <c r="G487" s="84" t="b">
        <v>0</v>
      </c>
    </row>
    <row r="488" spans="1:7" ht="15">
      <c r="A488" s="84" t="s">
        <v>2898</v>
      </c>
      <c r="B488" s="84">
        <v>2</v>
      </c>
      <c r="C488" s="123">
        <v>0.0069853083477371715</v>
      </c>
      <c r="D488" s="84" t="s">
        <v>2113</v>
      </c>
      <c r="E488" s="84" t="b">
        <v>0</v>
      </c>
      <c r="F488" s="84" t="b">
        <v>1</v>
      </c>
      <c r="G488" s="84" t="b">
        <v>0</v>
      </c>
    </row>
    <row r="489" spans="1:7" ht="15">
      <c r="A489" s="84" t="s">
        <v>2686</v>
      </c>
      <c r="B489" s="84">
        <v>2</v>
      </c>
      <c r="C489" s="123">
        <v>0.005644417498454404</v>
      </c>
      <c r="D489" s="84" t="s">
        <v>2113</v>
      </c>
      <c r="E489" s="84" t="b">
        <v>0</v>
      </c>
      <c r="F489" s="84" t="b">
        <v>0</v>
      </c>
      <c r="G489" s="84" t="b">
        <v>0</v>
      </c>
    </row>
    <row r="490" spans="1:7" ht="15">
      <c r="A490" s="84" t="s">
        <v>2887</v>
      </c>
      <c r="B490" s="84">
        <v>2</v>
      </c>
      <c r="C490" s="123">
        <v>0.005644417498454404</v>
      </c>
      <c r="D490" s="84" t="s">
        <v>2113</v>
      </c>
      <c r="E490" s="84" t="b">
        <v>0</v>
      </c>
      <c r="F490" s="84" t="b">
        <v>0</v>
      </c>
      <c r="G490" s="84" t="b">
        <v>0</v>
      </c>
    </row>
    <row r="491" spans="1:7" ht="15">
      <c r="A491" s="84" t="s">
        <v>2888</v>
      </c>
      <c r="B491" s="84">
        <v>2</v>
      </c>
      <c r="C491" s="123">
        <v>0.005644417498454404</v>
      </c>
      <c r="D491" s="84" t="s">
        <v>2113</v>
      </c>
      <c r="E491" s="84" t="b">
        <v>0</v>
      </c>
      <c r="F491" s="84" t="b">
        <v>0</v>
      </c>
      <c r="G491" s="84" t="b">
        <v>0</v>
      </c>
    </row>
    <row r="492" spans="1:7" ht="15">
      <c r="A492" s="84" t="s">
        <v>2300</v>
      </c>
      <c r="B492" s="84">
        <v>2</v>
      </c>
      <c r="C492" s="123">
        <v>0.005644417498454404</v>
      </c>
      <c r="D492" s="84" t="s">
        <v>2113</v>
      </c>
      <c r="E492" s="84" t="b">
        <v>0</v>
      </c>
      <c r="F492" s="84" t="b">
        <v>0</v>
      </c>
      <c r="G492" s="84" t="b">
        <v>0</v>
      </c>
    </row>
    <row r="493" spans="1:7" ht="15">
      <c r="A493" s="84" t="s">
        <v>2889</v>
      </c>
      <c r="B493" s="84">
        <v>2</v>
      </c>
      <c r="C493" s="123">
        <v>0.005644417498454404</v>
      </c>
      <c r="D493" s="84" t="s">
        <v>2113</v>
      </c>
      <c r="E493" s="84" t="b">
        <v>1</v>
      </c>
      <c r="F493" s="84" t="b">
        <v>0</v>
      </c>
      <c r="G493" s="84" t="b">
        <v>0</v>
      </c>
    </row>
    <row r="494" spans="1:7" ht="15">
      <c r="A494" s="84" t="s">
        <v>2890</v>
      </c>
      <c r="B494" s="84">
        <v>2</v>
      </c>
      <c r="C494" s="123">
        <v>0.005644417498454404</v>
      </c>
      <c r="D494" s="84" t="s">
        <v>2113</v>
      </c>
      <c r="E494" s="84" t="b">
        <v>0</v>
      </c>
      <c r="F494" s="84" t="b">
        <v>0</v>
      </c>
      <c r="G494" s="84" t="b">
        <v>0</v>
      </c>
    </row>
    <row r="495" spans="1:7" ht="15">
      <c r="A495" s="84" t="s">
        <v>2891</v>
      </c>
      <c r="B495" s="84">
        <v>2</v>
      </c>
      <c r="C495" s="123">
        <v>0.005644417498454404</v>
      </c>
      <c r="D495" s="84" t="s">
        <v>2113</v>
      </c>
      <c r="E495" s="84" t="b">
        <v>0</v>
      </c>
      <c r="F495" s="84" t="b">
        <v>0</v>
      </c>
      <c r="G495" s="84" t="b">
        <v>0</v>
      </c>
    </row>
    <row r="496" spans="1:7" ht="15">
      <c r="A496" s="84" t="s">
        <v>2755</v>
      </c>
      <c r="B496" s="84">
        <v>2</v>
      </c>
      <c r="C496" s="123">
        <v>0.005644417498454404</v>
      </c>
      <c r="D496" s="84" t="s">
        <v>2113</v>
      </c>
      <c r="E496" s="84" t="b">
        <v>0</v>
      </c>
      <c r="F496" s="84" t="b">
        <v>0</v>
      </c>
      <c r="G496" s="84" t="b">
        <v>0</v>
      </c>
    </row>
    <row r="497" spans="1:7" ht="15">
      <c r="A497" s="84" t="s">
        <v>2892</v>
      </c>
      <c r="B497" s="84">
        <v>2</v>
      </c>
      <c r="C497" s="123">
        <v>0.005644417498454404</v>
      </c>
      <c r="D497" s="84" t="s">
        <v>2113</v>
      </c>
      <c r="E497" s="84" t="b">
        <v>0</v>
      </c>
      <c r="F497" s="84" t="b">
        <v>0</v>
      </c>
      <c r="G497" s="84" t="b">
        <v>0</v>
      </c>
    </row>
    <row r="498" spans="1:7" ht="15">
      <c r="A498" s="84" t="s">
        <v>2885</v>
      </c>
      <c r="B498" s="84">
        <v>2</v>
      </c>
      <c r="C498" s="123">
        <v>0.005644417498454404</v>
      </c>
      <c r="D498" s="84" t="s">
        <v>2113</v>
      </c>
      <c r="E498" s="84" t="b">
        <v>0</v>
      </c>
      <c r="F498" s="84" t="b">
        <v>0</v>
      </c>
      <c r="G498" s="84" t="b">
        <v>0</v>
      </c>
    </row>
    <row r="499" spans="1:7" ht="15">
      <c r="A499" s="84" t="s">
        <v>2886</v>
      </c>
      <c r="B499" s="84">
        <v>2</v>
      </c>
      <c r="C499" s="123">
        <v>0.005644417498454404</v>
      </c>
      <c r="D499" s="84" t="s">
        <v>2113</v>
      </c>
      <c r="E499" s="84" t="b">
        <v>0</v>
      </c>
      <c r="F499" s="84" t="b">
        <v>0</v>
      </c>
      <c r="G499" s="84" t="b">
        <v>0</v>
      </c>
    </row>
    <row r="500" spans="1:7" ht="15">
      <c r="A500" s="84" t="s">
        <v>2756</v>
      </c>
      <c r="B500" s="84">
        <v>2</v>
      </c>
      <c r="C500" s="123">
        <v>0.005644417498454404</v>
      </c>
      <c r="D500" s="84" t="s">
        <v>2113</v>
      </c>
      <c r="E500" s="84" t="b">
        <v>0</v>
      </c>
      <c r="F500" s="84" t="b">
        <v>0</v>
      </c>
      <c r="G500" s="84" t="b">
        <v>0</v>
      </c>
    </row>
    <row r="501" spans="1:7" ht="15">
      <c r="A501" s="84" t="s">
        <v>2275</v>
      </c>
      <c r="B501" s="84">
        <v>2</v>
      </c>
      <c r="C501" s="123">
        <v>0.005644417498454404</v>
      </c>
      <c r="D501" s="84" t="s">
        <v>2113</v>
      </c>
      <c r="E501" s="84" t="b">
        <v>0</v>
      </c>
      <c r="F501" s="84" t="b">
        <v>0</v>
      </c>
      <c r="G501" s="84" t="b">
        <v>0</v>
      </c>
    </row>
    <row r="502" spans="1:7" ht="15">
      <c r="A502" s="84" t="s">
        <v>2214</v>
      </c>
      <c r="B502" s="84">
        <v>2</v>
      </c>
      <c r="C502" s="123">
        <v>0.005644417498454404</v>
      </c>
      <c r="D502" s="84" t="s">
        <v>2113</v>
      </c>
      <c r="E502" s="84" t="b">
        <v>0</v>
      </c>
      <c r="F502" s="84" t="b">
        <v>0</v>
      </c>
      <c r="G502" s="84" t="b">
        <v>0</v>
      </c>
    </row>
    <row r="503" spans="1:7" ht="15">
      <c r="A503" s="84" t="s">
        <v>2729</v>
      </c>
      <c r="B503" s="84">
        <v>2</v>
      </c>
      <c r="C503" s="123">
        <v>0.005644417498454404</v>
      </c>
      <c r="D503" s="84" t="s">
        <v>2113</v>
      </c>
      <c r="E503" s="84" t="b">
        <v>0</v>
      </c>
      <c r="F503" s="84" t="b">
        <v>0</v>
      </c>
      <c r="G503" s="84" t="b">
        <v>0</v>
      </c>
    </row>
    <row r="504" spans="1:7" ht="15">
      <c r="A504" s="84" t="s">
        <v>2696</v>
      </c>
      <c r="B504" s="84">
        <v>2</v>
      </c>
      <c r="C504" s="123">
        <v>0.005644417498454404</v>
      </c>
      <c r="D504" s="84" t="s">
        <v>2113</v>
      </c>
      <c r="E504" s="84" t="b">
        <v>0</v>
      </c>
      <c r="F504" s="84" t="b">
        <v>0</v>
      </c>
      <c r="G504" s="84" t="b">
        <v>0</v>
      </c>
    </row>
    <row r="505" spans="1:7" ht="15">
      <c r="A505" s="84" t="s">
        <v>2878</v>
      </c>
      <c r="B505" s="84">
        <v>2</v>
      </c>
      <c r="C505" s="123">
        <v>0.0069853083477371715</v>
      </c>
      <c r="D505" s="84" t="s">
        <v>2113</v>
      </c>
      <c r="E505" s="84" t="b">
        <v>0</v>
      </c>
      <c r="F505" s="84" t="b">
        <v>0</v>
      </c>
      <c r="G505" s="84" t="b">
        <v>0</v>
      </c>
    </row>
    <row r="506" spans="1:7" ht="15">
      <c r="A506" s="84" t="s">
        <v>2873</v>
      </c>
      <c r="B506" s="84">
        <v>2</v>
      </c>
      <c r="C506" s="123">
        <v>0.005644417498454404</v>
      </c>
      <c r="D506" s="84" t="s">
        <v>2113</v>
      </c>
      <c r="E506" s="84" t="b">
        <v>0</v>
      </c>
      <c r="F506" s="84" t="b">
        <v>0</v>
      </c>
      <c r="G506" s="84" t="b">
        <v>0</v>
      </c>
    </row>
    <row r="507" spans="1:7" ht="15">
      <c r="A507" s="84" t="s">
        <v>2874</v>
      </c>
      <c r="B507" s="84">
        <v>2</v>
      </c>
      <c r="C507" s="123">
        <v>0.005644417498454404</v>
      </c>
      <c r="D507" s="84" t="s">
        <v>2113</v>
      </c>
      <c r="E507" s="84" t="b">
        <v>0</v>
      </c>
      <c r="F507" s="84" t="b">
        <v>0</v>
      </c>
      <c r="G507" s="84" t="b">
        <v>0</v>
      </c>
    </row>
    <row r="508" spans="1:7" ht="15">
      <c r="A508" s="84" t="s">
        <v>2875</v>
      </c>
      <c r="B508" s="84">
        <v>2</v>
      </c>
      <c r="C508" s="123">
        <v>0.005644417498454404</v>
      </c>
      <c r="D508" s="84" t="s">
        <v>2113</v>
      </c>
      <c r="E508" s="84" t="b">
        <v>0</v>
      </c>
      <c r="F508" s="84" t="b">
        <v>0</v>
      </c>
      <c r="G508" s="84" t="b">
        <v>0</v>
      </c>
    </row>
    <row r="509" spans="1:7" ht="15">
      <c r="A509" s="84" t="s">
        <v>2876</v>
      </c>
      <c r="B509" s="84">
        <v>2</v>
      </c>
      <c r="C509" s="123">
        <v>0.005644417498454404</v>
      </c>
      <c r="D509" s="84" t="s">
        <v>2113</v>
      </c>
      <c r="E509" s="84" t="b">
        <v>0</v>
      </c>
      <c r="F509" s="84" t="b">
        <v>0</v>
      </c>
      <c r="G509" s="84" t="b">
        <v>0</v>
      </c>
    </row>
    <row r="510" spans="1:7" ht="15">
      <c r="A510" s="84" t="s">
        <v>2877</v>
      </c>
      <c r="B510" s="84">
        <v>2</v>
      </c>
      <c r="C510" s="123">
        <v>0.005644417498454404</v>
      </c>
      <c r="D510" s="84" t="s">
        <v>2113</v>
      </c>
      <c r="E510" s="84" t="b">
        <v>0</v>
      </c>
      <c r="F510" s="84" t="b">
        <v>0</v>
      </c>
      <c r="G510" s="84" t="b">
        <v>0</v>
      </c>
    </row>
    <row r="511" spans="1:7" ht="15">
      <c r="A511" s="84" t="s">
        <v>2786</v>
      </c>
      <c r="B511" s="84">
        <v>2</v>
      </c>
      <c r="C511" s="123">
        <v>0.005644417498454404</v>
      </c>
      <c r="D511" s="84" t="s">
        <v>2113</v>
      </c>
      <c r="E511" s="84" t="b">
        <v>0</v>
      </c>
      <c r="F511" s="84" t="b">
        <v>0</v>
      </c>
      <c r="G511" s="84" t="b">
        <v>0</v>
      </c>
    </row>
    <row r="512" spans="1:7" ht="15">
      <c r="A512" s="84" t="s">
        <v>2728</v>
      </c>
      <c r="B512" s="84">
        <v>2</v>
      </c>
      <c r="C512" s="123">
        <v>0.005644417498454404</v>
      </c>
      <c r="D512" s="84" t="s">
        <v>2113</v>
      </c>
      <c r="E512" s="84" t="b">
        <v>0</v>
      </c>
      <c r="F512" s="84" t="b">
        <v>0</v>
      </c>
      <c r="G512" s="84" t="b">
        <v>0</v>
      </c>
    </row>
    <row r="513" spans="1:7" ht="15">
      <c r="A513" s="84" t="s">
        <v>2813</v>
      </c>
      <c r="B513" s="84">
        <v>2</v>
      </c>
      <c r="C513" s="123">
        <v>0.005644417498454404</v>
      </c>
      <c r="D513" s="84" t="s">
        <v>2113</v>
      </c>
      <c r="E513" s="84" t="b">
        <v>0</v>
      </c>
      <c r="F513" s="84" t="b">
        <v>0</v>
      </c>
      <c r="G513" s="84" t="b">
        <v>0</v>
      </c>
    </row>
    <row r="514" spans="1:7" ht="15">
      <c r="A514" s="84" t="s">
        <v>2814</v>
      </c>
      <c r="B514" s="84">
        <v>2</v>
      </c>
      <c r="C514" s="123">
        <v>0.005644417498454404</v>
      </c>
      <c r="D514" s="84" t="s">
        <v>2113</v>
      </c>
      <c r="E514" s="84" t="b">
        <v>0</v>
      </c>
      <c r="F514" s="84" t="b">
        <v>0</v>
      </c>
      <c r="G514" s="84" t="b">
        <v>0</v>
      </c>
    </row>
    <row r="515" spans="1:7" ht="15">
      <c r="A515" s="84" t="s">
        <v>2815</v>
      </c>
      <c r="B515" s="84">
        <v>2</v>
      </c>
      <c r="C515" s="123">
        <v>0.005644417498454404</v>
      </c>
      <c r="D515" s="84" t="s">
        <v>2113</v>
      </c>
      <c r="E515" s="84" t="b">
        <v>0</v>
      </c>
      <c r="F515" s="84" t="b">
        <v>0</v>
      </c>
      <c r="G515" s="84" t="b">
        <v>0</v>
      </c>
    </row>
    <row r="516" spans="1:7" ht="15">
      <c r="A516" s="84" t="s">
        <v>2726</v>
      </c>
      <c r="B516" s="84">
        <v>2</v>
      </c>
      <c r="C516" s="123">
        <v>0.005644417498454404</v>
      </c>
      <c r="D516" s="84" t="s">
        <v>2113</v>
      </c>
      <c r="E516" s="84" t="b">
        <v>1</v>
      </c>
      <c r="F516" s="84" t="b">
        <v>0</v>
      </c>
      <c r="G516" s="84" t="b">
        <v>0</v>
      </c>
    </row>
    <row r="517" spans="1:7" ht="15">
      <c r="A517" s="84" t="s">
        <v>2816</v>
      </c>
      <c r="B517" s="84">
        <v>2</v>
      </c>
      <c r="C517" s="123">
        <v>0.005644417498454404</v>
      </c>
      <c r="D517" s="84" t="s">
        <v>2113</v>
      </c>
      <c r="E517" s="84" t="b">
        <v>0</v>
      </c>
      <c r="F517" s="84" t="b">
        <v>0</v>
      </c>
      <c r="G517" s="84" t="b">
        <v>0</v>
      </c>
    </row>
    <row r="518" spans="1:7" ht="15">
      <c r="A518" s="84" t="s">
        <v>2817</v>
      </c>
      <c r="B518" s="84">
        <v>2</v>
      </c>
      <c r="C518" s="123">
        <v>0.005644417498454404</v>
      </c>
      <c r="D518" s="84" t="s">
        <v>2113</v>
      </c>
      <c r="E518" s="84" t="b">
        <v>0</v>
      </c>
      <c r="F518" s="84" t="b">
        <v>0</v>
      </c>
      <c r="G518" s="84" t="b">
        <v>0</v>
      </c>
    </row>
    <row r="519" spans="1:7" ht="15">
      <c r="A519" s="84" t="s">
        <v>2818</v>
      </c>
      <c r="B519" s="84">
        <v>2</v>
      </c>
      <c r="C519" s="123">
        <v>0.005644417498454404</v>
      </c>
      <c r="D519" s="84" t="s">
        <v>2113</v>
      </c>
      <c r="E519" s="84" t="b">
        <v>0</v>
      </c>
      <c r="F519" s="84" t="b">
        <v>0</v>
      </c>
      <c r="G519" s="84" t="b">
        <v>0</v>
      </c>
    </row>
    <row r="520" spans="1:7" ht="15">
      <c r="A520" s="84" t="s">
        <v>2819</v>
      </c>
      <c r="B520" s="84">
        <v>2</v>
      </c>
      <c r="C520" s="123">
        <v>0.005644417498454404</v>
      </c>
      <c r="D520" s="84" t="s">
        <v>2113</v>
      </c>
      <c r="E520" s="84" t="b">
        <v>0</v>
      </c>
      <c r="F520" s="84" t="b">
        <v>0</v>
      </c>
      <c r="G520" s="84" t="b">
        <v>0</v>
      </c>
    </row>
    <row r="521" spans="1:7" ht="15">
      <c r="A521" s="84" t="s">
        <v>2820</v>
      </c>
      <c r="B521" s="84">
        <v>2</v>
      </c>
      <c r="C521" s="123">
        <v>0.005644417498454404</v>
      </c>
      <c r="D521" s="84" t="s">
        <v>2113</v>
      </c>
      <c r="E521" s="84" t="b">
        <v>0</v>
      </c>
      <c r="F521" s="84" t="b">
        <v>0</v>
      </c>
      <c r="G521" s="84" t="b">
        <v>0</v>
      </c>
    </row>
    <row r="522" spans="1:7" ht="15">
      <c r="A522" s="84" t="s">
        <v>2821</v>
      </c>
      <c r="B522" s="84">
        <v>2</v>
      </c>
      <c r="C522" s="123">
        <v>0.005644417498454404</v>
      </c>
      <c r="D522" s="84" t="s">
        <v>2113</v>
      </c>
      <c r="E522" s="84" t="b">
        <v>0</v>
      </c>
      <c r="F522" s="84" t="b">
        <v>0</v>
      </c>
      <c r="G522" s="84" t="b">
        <v>0</v>
      </c>
    </row>
    <row r="523" spans="1:7" ht="15">
      <c r="A523" s="84" t="s">
        <v>2822</v>
      </c>
      <c r="B523" s="84">
        <v>2</v>
      </c>
      <c r="C523" s="123">
        <v>0.005644417498454404</v>
      </c>
      <c r="D523" s="84" t="s">
        <v>2113</v>
      </c>
      <c r="E523" s="84" t="b">
        <v>0</v>
      </c>
      <c r="F523" s="84" t="b">
        <v>0</v>
      </c>
      <c r="G523" s="84" t="b">
        <v>0</v>
      </c>
    </row>
    <row r="524" spans="1:7" ht="15">
      <c r="A524" s="84" t="s">
        <v>2823</v>
      </c>
      <c r="B524" s="84">
        <v>2</v>
      </c>
      <c r="C524" s="123">
        <v>0.005644417498454404</v>
      </c>
      <c r="D524" s="84" t="s">
        <v>2113</v>
      </c>
      <c r="E524" s="84" t="b">
        <v>0</v>
      </c>
      <c r="F524" s="84" t="b">
        <v>0</v>
      </c>
      <c r="G524" s="84" t="b">
        <v>0</v>
      </c>
    </row>
    <row r="525" spans="1:7" ht="15">
      <c r="A525" s="84" t="s">
        <v>2824</v>
      </c>
      <c r="B525" s="84">
        <v>2</v>
      </c>
      <c r="C525" s="123">
        <v>0.005644417498454404</v>
      </c>
      <c r="D525" s="84" t="s">
        <v>2113</v>
      </c>
      <c r="E525" s="84" t="b">
        <v>0</v>
      </c>
      <c r="F525" s="84" t="b">
        <v>0</v>
      </c>
      <c r="G525" s="84" t="b">
        <v>0</v>
      </c>
    </row>
    <row r="526" spans="1:7" ht="15">
      <c r="A526" s="84" t="s">
        <v>2825</v>
      </c>
      <c r="B526" s="84">
        <v>2</v>
      </c>
      <c r="C526" s="123">
        <v>0.005644417498454404</v>
      </c>
      <c r="D526" s="84" t="s">
        <v>2113</v>
      </c>
      <c r="E526" s="84" t="b">
        <v>0</v>
      </c>
      <c r="F526" s="84" t="b">
        <v>0</v>
      </c>
      <c r="G526" s="84" t="b">
        <v>0</v>
      </c>
    </row>
    <row r="527" spans="1:7" ht="15">
      <c r="A527" s="84" t="s">
        <v>2806</v>
      </c>
      <c r="B527" s="84">
        <v>2</v>
      </c>
      <c r="C527" s="123">
        <v>0.005644417498454404</v>
      </c>
      <c r="D527" s="84" t="s">
        <v>2113</v>
      </c>
      <c r="E527" s="84" t="b">
        <v>0</v>
      </c>
      <c r="F527" s="84" t="b">
        <v>0</v>
      </c>
      <c r="G527" s="84" t="b">
        <v>0</v>
      </c>
    </row>
    <row r="528" spans="1:7" ht="15">
      <c r="A528" s="84" t="s">
        <v>2706</v>
      </c>
      <c r="B528" s="84">
        <v>2</v>
      </c>
      <c r="C528" s="123">
        <v>0.005644417498454404</v>
      </c>
      <c r="D528" s="84" t="s">
        <v>2113</v>
      </c>
      <c r="E528" s="84" t="b">
        <v>0</v>
      </c>
      <c r="F528" s="84" t="b">
        <v>0</v>
      </c>
      <c r="G528" s="84" t="b">
        <v>0</v>
      </c>
    </row>
    <row r="529" spans="1:7" ht="15">
      <c r="A529" s="84" t="s">
        <v>2782</v>
      </c>
      <c r="B529" s="84">
        <v>2</v>
      </c>
      <c r="C529" s="123">
        <v>0.0069853083477371715</v>
      </c>
      <c r="D529" s="84" t="s">
        <v>2113</v>
      </c>
      <c r="E529" s="84" t="b">
        <v>0</v>
      </c>
      <c r="F529" s="84" t="b">
        <v>0</v>
      </c>
      <c r="G529" s="84" t="b">
        <v>0</v>
      </c>
    </row>
    <row r="530" spans="1:7" ht="15">
      <c r="A530" s="84" t="s">
        <v>2783</v>
      </c>
      <c r="B530" s="84">
        <v>2</v>
      </c>
      <c r="C530" s="123">
        <v>0.0069853083477371715</v>
      </c>
      <c r="D530" s="84" t="s">
        <v>2113</v>
      </c>
      <c r="E530" s="84" t="b">
        <v>0</v>
      </c>
      <c r="F530" s="84" t="b">
        <v>0</v>
      </c>
      <c r="G530" s="84" t="b">
        <v>0</v>
      </c>
    </row>
    <row r="531" spans="1:7" ht="15">
      <c r="A531" s="84" t="s">
        <v>2784</v>
      </c>
      <c r="B531" s="84">
        <v>2</v>
      </c>
      <c r="C531" s="123">
        <v>0.005644417498454404</v>
      </c>
      <c r="D531" s="84" t="s">
        <v>2113</v>
      </c>
      <c r="E531" s="84" t="b">
        <v>0</v>
      </c>
      <c r="F531" s="84" t="b">
        <v>0</v>
      </c>
      <c r="G531" s="84" t="b">
        <v>0</v>
      </c>
    </row>
    <row r="532" spans="1:7" ht="15">
      <c r="A532" s="84" t="s">
        <v>2785</v>
      </c>
      <c r="B532" s="84">
        <v>2</v>
      </c>
      <c r="C532" s="123">
        <v>0.005644417498454404</v>
      </c>
      <c r="D532" s="84" t="s">
        <v>2113</v>
      </c>
      <c r="E532" s="84" t="b">
        <v>0</v>
      </c>
      <c r="F532" s="84" t="b">
        <v>0</v>
      </c>
      <c r="G532" s="84" t="b">
        <v>0</v>
      </c>
    </row>
    <row r="533" spans="1:7" ht="15">
      <c r="A533" s="84" t="s">
        <v>2269</v>
      </c>
      <c r="B533" s="84">
        <v>24</v>
      </c>
      <c r="C533" s="123">
        <v>0.010675309032496964</v>
      </c>
      <c r="D533" s="84" t="s">
        <v>2114</v>
      </c>
      <c r="E533" s="84" t="b">
        <v>0</v>
      </c>
      <c r="F533" s="84" t="b">
        <v>0</v>
      </c>
      <c r="G533" s="84" t="b">
        <v>0</v>
      </c>
    </row>
    <row r="534" spans="1:7" ht="15">
      <c r="A534" s="84" t="s">
        <v>2193</v>
      </c>
      <c r="B534" s="84">
        <v>16</v>
      </c>
      <c r="C534" s="123">
        <v>0.00711687268833131</v>
      </c>
      <c r="D534" s="84" t="s">
        <v>2114</v>
      </c>
      <c r="E534" s="84" t="b">
        <v>0</v>
      </c>
      <c r="F534" s="84" t="b">
        <v>0</v>
      </c>
      <c r="G534" s="84" t="b">
        <v>0</v>
      </c>
    </row>
    <row r="535" spans="1:7" ht="15">
      <c r="A535" s="84" t="s">
        <v>2298</v>
      </c>
      <c r="B535" s="84">
        <v>10</v>
      </c>
      <c r="C535" s="123">
        <v>0.004448045430207069</v>
      </c>
      <c r="D535" s="84" t="s">
        <v>2114</v>
      </c>
      <c r="E535" s="84" t="b">
        <v>0</v>
      </c>
      <c r="F535" s="84" t="b">
        <v>0</v>
      </c>
      <c r="G535" s="84" t="b">
        <v>0</v>
      </c>
    </row>
    <row r="536" spans="1:7" ht="15">
      <c r="A536" s="84" t="s">
        <v>2299</v>
      </c>
      <c r="B536" s="84">
        <v>8</v>
      </c>
      <c r="C536" s="123">
        <v>0.003558436344165655</v>
      </c>
      <c r="D536" s="84" t="s">
        <v>2114</v>
      </c>
      <c r="E536" s="84" t="b">
        <v>0</v>
      </c>
      <c r="F536" s="84" t="b">
        <v>0</v>
      </c>
      <c r="G536" s="84" t="b">
        <v>0</v>
      </c>
    </row>
    <row r="537" spans="1:7" ht="15">
      <c r="A537" s="84" t="s">
        <v>2300</v>
      </c>
      <c r="B537" s="84">
        <v>8</v>
      </c>
      <c r="C537" s="123">
        <v>0.003558436344165655</v>
      </c>
      <c r="D537" s="84" t="s">
        <v>2114</v>
      </c>
      <c r="E537" s="84" t="b">
        <v>0</v>
      </c>
      <c r="F537" s="84" t="b">
        <v>0</v>
      </c>
      <c r="G537" s="84" t="b">
        <v>0</v>
      </c>
    </row>
    <row r="538" spans="1:7" ht="15">
      <c r="A538" s="84" t="s">
        <v>2301</v>
      </c>
      <c r="B538" s="84">
        <v>8</v>
      </c>
      <c r="C538" s="123">
        <v>0.003558436344165655</v>
      </c>
      <c r="D538" s="84" t="s">
        <v>2114</v>
      </c>
      <c r="E538" s="84" t="b">
        <v>0</v>
      </c>
      <c r="F538" s="84" t="b">
        <v>0</v>
      </c>
      <c r="G538" s="84" t="b">
        <v>0</v>
      </c>
    </row>
    <row r="539" spans="1:7" ht="15">
      <c r="A539" s="84" t="s">
        <v>2302</v>
      </c>
      <c r="B539" s="84">
        <v>8</v>
      </c>
      <c r="C539" s="123">
        <v>0.003558436344165655</v>
      </c>
      <c r="D539" s="84" t="s">
        <v>2114</v>
      </c>
      <c r="E539" s="84" t="b">
        <v>0</v>
      </c>
      <c r="F539" s="84" t="b">
        <v>0</v>
      </c>
      <c r="G539" s="84" t="b">
        <v>0</v>
      </c>
    </row>
    <row r="540" spans="1:7" ht="15">
      <c r="A540" s="84" t="s">
        <v>287</v>
      </c>
      <c r="B540" s="84">
        <v>6</v>
      </c>
      <c r="C540" s="123">
        <v>0.009187370037687716</v>
      </c>
      <c r="D540" s="84" t="s">
        <v>2114</v>
      </c>
      <c r="E540" s="84" t="b">
        <v>0</v>
      </c>
      <c r="F540" s="84" t="b">
        <v>0</v>
      </c>
      <c r="G540" s="84" t="b">
        <v>0</v>
      </c>
    </row>
    <row r="541" spans="1:7" ht="15">
      <c r="A541" s="84" t="s">
        <v>2303</v>
      </c>
      <c r="B541" s="84">
        <v>6</v>
      </c>
      <c r="C541" s="123">
        <v>0.009187370037687716</v>
      </c>
      <c r="D541" s="84" t="s">
        <v>2114</v>
      </c>
      <c r="E541" s="84" t="b">
        <v>0</v>
      </c>
      <c r="F541" s="84" t="b">
        <v>0</v>
      </c>
      <c r="G541" s="84" t="b">
        <v>0</v>
      </c>
    </row>
    <row r="542" spans="1:7" ht="15">
      <c r="A542" s="84" t="s">
        <v>2268</v>
      </c>
      <c r="B542" s="84">
        <v>3</v>
      </c>
      <c r="C542" s="123">
        <v>0.012446641427469454</v>
      </c>
      <c r="D542" s="84" t="s">
        <v>2114</v>
      </c>
      <c r="E542" s="84" t="b">
        <v>0</v>
      </c>
      <c r="F542" s="84" t="b">
        <v>0</v>
      </c>
      <c r="G542" s="84" t="b">
        <v>0</v>
      </c>
    </row>
    <row r="543" spans="1:7" ht="15">
      <c r="A543" s="84" t="s">
        <v>2882</v>
      </c>
      <c r="B543" s="84">
        <v>2</v>
      </c>
      <c r="C543" s="123">
        <v>0.011360217630875543</v>
      </c>
      <c r="D543" s="84" t="s">
        <v>2114</v>
      </c>
      <c r="E543" s="84" t="b">
        <v>1</v>
      </c>
      <c r="F543" s="84" t="b">
        <v>0</v>
      </c>
      <c r="G543" s="84" t="b">
        <v>0</v>
      </c>
    </row>
    <row r="544" spans="1:7" ht="15">
      <c r="A544" s="84" t="s">
        <v>2214</v>
      </c>
      <c r="B544" s="84">
        <v>2</v>
      </c>
      <c r="C544" s="123">
        <v>0.011360217630875543</v>
      </c>
      <c r="D544" s="84" t="s">
        <v>2114</v>
      </c>
      <c r="E544" s="84" t="b">
        <v>0</v>
      </c>
      <c r="F544" s="84" t="b">
        <v>0</v>
      </c>
      <c r="G544" s="84" t="b">
        <v>0</v>
      </c>
    </row>
    <row r="545" spans="1:7" ht="15">
      <c r="A545" s="84" t="s">
        <v>2883</v>
      </c>
      <c r="B545" s="84">
        <v>2</v>
      </c>
      <c r="C545" s="123">
        <v>0.011360217630875543</v>
      </c>
      <c r="D545" s="84" t="s">
        <v>2114</v>
      </c>
      <c r="E545" s="84" t="b">
        <v>0</v>
      </c>
      <c r="F545" s="84" t="b">
        <v>0</v>
      </c>
      <c r="G545" s="84" t="b">
        <v>0</v>
      </c>
    </row>
    <row r="546" spans="1:7" ht="15">
      <c r="A546" s="84" t="s">
        <v>2280</v>
      </c>
      <c r="B546" s="84">
        <v>2</v>
      </c>
      <c r="C546" s="123">
        <v>0.011360217630875543</v>
      </c>
      <c r="D546" s="84" t="s">
        <v>2114</v>
      </c>
      <c r="E546" s="84" t="b">
        <v>0</v>
      </c>
      <c r="F546" s="84" t="b">
        <v>0</v>
      </c>
      <c r="G546" s="84" t="b">
        <v>0</v>
      </c>
    </row>
    <row r="547" spans="1:7" ht="15">
      <c r="A547" s="84" t="s">
        <v>2270</v>
      </c>
      <c r="B547" s="84">
        <v>2</v>
      </c>
      <c r="C547" s="123">
        <v>0.011360217630875543</v>
      </c>
      <c r="D547" s="84" t="s">
        <v>2114</v>
      </c>
      <c r="E547" s="84" t="b">
        <v>0</v>
      </c>
      <c r="F547" s="84" t="b">
        <v>0</v>
      </c>
      <c r="G547" s="84" t="b">
        <v>0</v>
      </c>
    </row>
    <row r="548" spans="1:7" ht="15">
      <c r="A548" s="84" t="s">
        <v>2884</v>
      </c>
      <c r="B548" s="84">
        <v>2</v>
      </c>
      <c r="C548" s="123">
        <v>0.011360217630875543</v>
      </c>
      <c r="D548" s="84" t="s">
        <v>2114</v>
      </c>
      <c r="E548" s="84" t="b">
        <v>0</v>
      </c>
      <c r="F548" s="84" t="b">
        <v>0</v>
      </c>
      <c r="G548" s="84" t="b">
        <v>0</v>
      </c>
    </row>
    <row r="549" spans="1:7" ht="15">
      <c r="A549" s="84" t="s">
        <v>2305</v>
      </c>
      <c r="B549" s="84">
        <v>12</v>
      </c>
      <c r="C549" s="123">
        <v>0</v>
      </c>
      <c r="D549" s="84" t="s">
        <v>2115</v>
      </c>
      <c r="E549" s="84" t="b">
        <v>0</v>
      </c>
      <c r="F549" s="84" t="b">
        <v>0</v>
      </c>
      <c r="G549" s="84" t="b">
        <v>0</v>
      </c>
    </row>
    <row r="550" spans="1:7" ht="15">
      <c r="A550" s="84" t="s">
        <v>2306</v>
      </c>
      <c r="B550" s="84">
        <v>12</v>
      </c>
      <c r="C550" s="123">
        <v>0</v>
      </c>
      <c r="D550" s="84" t="s">
        <v>2115</v>
      </c>
      <c r="E550" s="84" t="b">
        <v>0</v>
      </c>
      <c r="F550" s="84" t="b">
        <v>0</v>
      </c>
      <c r="G550" s="84" t="b">
        <v>0</v>
      </c>
    </row>
    <row r="551" spans="1:7" ht="15">
      <c r="A551" s="84" t="s">
        <v>2307</v>
      </c>
      <c r="B551" s="84">
        <v>12</v>
      </c>
      <c r="C551" s="123">
        <v>0</v>
      </c>
      <c r="D551" s="84" t="s">
        <v>2115</v>
      </c>
      <c r="E551" s="84" t="b">
        <v>0</v>
      </c>
      <c r="F551" s="84" t="b">
        <v>0</v>
      </c>
      <c r="G551" s="84" t="b">
        <v>0</v>
      </c>
    </row>
    <row r="552" spans="1:7" ht="15">
      <c r="A552" s="84" t="s">
        <v>2308</v>
      </c>
      <c r="B552" s="84">
        <v>12</v>
      </c>
      <c r="C552" s="123">
        <v>0</v>
      </c>
      <c r="D552" s="84" t="s">
        <v>2115</v>
      </c>
      <c r="E552" s="84" t="b">
        <v>0</v>
      </c>
      <c r="F552" s="84" t="b">
        <v>0</v>
      </c>
      <c r="G552" s="84" t="b">
        <v>0</v>
      </c>
    </row>
    <row r="553" spans="1:7" ht="15">
      <c r="A553" s="84" t="s">
        <v>2268</v>
      </c>
      <c r="B553" s="84">
        <v>12</v>
      </c>
      <c r="C553" s="123">
        <v>0</v>
      </c>
      <c r="D553" s="84" t="s">
        <v>2115</v>
      </c>
      <c r="E553" s="84" t="b">
        <v>0</v>
      </c>
      <c r="F553" s="84" t="b">
        <v>0</v>
      </c>
      <c r="G553" s="84" t="b">
        <v>0</v>
      </c>
    </row>
    <row r="554" spans="1:7" ht="15">
      <c r="A554" s="84" t="s">
        <v>2309</v>
      </c>
      <c r="B554" s="84">
        <v>11</v>
      </c>
      <c r="C554" s="123">
        <v>0.002445142175196455</v>
      </c>
      <c r="D554" s="84" t="s">
        <v>2115</v>
      </c>
      <c r="E554" s="84" t="b">
        <v>0</v>
      </c>
      <c r="F554" s="84" t="b">
        <v>0</v>
      </c>
      <c r="G554" s="84" t="b">
        <v>0</v>
      </c>
    </row>
    <row r="555" spans="1:7" ht="15">
      <c r="A555" s="84" t="s">
        <v>2310</v>
      </c>
      <c r="B555" s="84">
        <v>11</v>
      </c>
      <c r="C555" s="123">
        <v>0.002445142175196455</v>
      </c>
      <c r="D555" s="84" t="s">
        <v>2115</v>
      </c>
      <c r="E555" s="84" t="b">
        <v>0</v>
      </c>
      <c r="F555" s="84" t="b">
        <v>0</v>
      </c>
      <c r="G555" s="84" t="b">
        <v>0</v>
      </c>
    </row>
    <row r="556" spans="1:7" ht="15">
      <c r="A556" s="84" t="s">
        <v>2311</v>
      </c>
      <c r="B556" s="84">
        <v>6</v>
      </c>
      <c r="C556" s="123">
        <v>0.01062458808225816</v>
      </c>
      <c r="D556" s="84" t="s">
        <v>2115</v>
      </c>
      <c r="E556" s="84" t="b">
        <v>0</v>
      </c>
      <c r="F556" s="84" t="b">
        <v>0</v>
      </c>
      <c r="G556" s="84" t="b">
        <v>0</v>
      </c>
    </row>
    <row r="557" spans="1:7" ht="15">
      <c r="A557" s="84" t="s">
        <v>2312</v>
      </c>
      <c r="B557" s="84">
        <v>6</v>
      </c>
      <c r="C557" s="123">
        <v>0.01062458808225816</v>
      </c>
      <c r="D557" s="84" t="s">
        <v>2115</v>
      </c>
      <c r="E557" s="84" t="b">
        <v>0</v>
      </c>
      <c r="F557" s="84" t="b">
        <v>0</v>
      </c>
      <c r="G557" s="84" t="b">
        <v>0</v>
      </c>
    </row>
    <row r="558" spans="1:7" ht="15">
      <c r="A558" s="84" t="s">
        <v>2313</v>
      </c>
      <c r="B558" s="84">
        <v>6</v>
      </c>
      <c r="C558" s="123">
        <v>0.01062458808225816</v>
      </c>
      <c r="D558" s="84" t="s">
        <v>2115</v>
      </c>
      <c r="E558" s="84" t="b">
        <v>0</v>
      </c>
      <c r="F558" s="84" t="b">
        <v>0</v>
      </c>
      <c r="G558" s="84" t="b">
        <v>0</v>
      </c>
    </row>
    <row r="559" spans="1:7" ht="15">
      <c r="A559" s="84" t="s">
        <v>2698</v>
      </c>
      <c r="B559" s="84">
        <v>5</v>
      </c>
      <c r="C559" s="123">
        <v>0.011182683579753118</v>
      </c>
      <c r="D559" s="84" t="s">
        <v>2115</v>
      </c>
      <c r="E559" s="84" t="b">
        <v>0</v>
      </c>
      <c r="F559" s="84" t="b">
        <v>0</v>
      </c>
      <c r="G559" s="84" t="b">
        <v>0</v>
      </c>
    </row>
    <row r="560" spans="1:7" ht="15">
      <c r="A560" s="84" t="s">
        <v>2732</v>
      </c>
      <c r="B560" s="84">
        <v>3</v>
      </c>
      <c r="C560" s="123">
        <v>0.01062458808225816</v>
      </c>
      <c r="D560" s="84" t="s">
        <v>2115</v>
      </c>
      <c r="E560" s="84" t="b">
        <v>0</v>
      </c>
      <c r="F560" s="84" t="b">
        <v>0</v>
      </c>
      <c r="G560" s="84" t="b">
        <v>0</v>
      </c>
    </row>
    <row r="561" spans="1:7" ht="15">
      <c r="A561" s="84" t="s">
        <v>2735</v>
      </c>
      <c r="B561" s="84">
        <v>3</v>
      </c>
      <c r="C561" s="123">
        <v>0.01062458808225816</v>
      </c>
      <c r="D561" s="84" t="s">
        <v>2115</v>
      </c>
      <c r="E561" s="84" t="b">
        <v>0</v>
      </c>
      <c r="F561" s="84" t="b">
        <v>0</v>
      </c>
      <c r="G561" s="84" t="b">
        <v>0</v>
      </c>
    </row>
    <row r="562" spans="1:7" ht="15">
      <c r="A562" s="84" t="s">
        <v>2689</v>
      </c>
      <c r="B562" s="84">
        <v>3</v>
      </c>
      <c r="C562" s="123">
        <v>0.01062458808225816</v>
      </c>
      <c r="D562" s="84" t="s">
        <v>2115</v>
      </c>
      <c r="E562" s="84" t="b">
        <v>0</v>
      </c>
      <c r="F562" s="84" t="b">
        <v>0</v>
      </c>
      <c r="G562" s="84" t="b">
        <v>0</v>
      </c>
    </row>
    <row r="563" spans="1:7" ht="15">
      <c r="A563" s="84" t="s">
        <v>2734</v>
      </c>
      <c r="B563" s="84">
        <v>3</v>
      </c>
      <c r="C563" s="123">
        <v>0.013732080889123123</v>
      </c>
      <c r="D563" s="84" t="s">
        <v>2115</v>
      </c>
      <c r="E563" s="84" t="b">
        <v>0</v>
      </c>
      <c r="F563" s="84" t="b">
        <v>0</v>
      </c>
      <c r="G563" s="84" t="b">
        <v>0</v>
      </c>
    </row>
    <row r="564" spans="1:7" ht="15">
      <c r="A564" s="84" t="s">
        <v>2319</v>
      </c>
      <c r="B564" s="84">
        <v>2</v>
      </c>
      <c r="C564" s="123">
        <v>0.00915472059274875</v>
      </c>
      <c r="D564" s="84" t="s">
        <v>2115</v>
      </c>
      <c r="E564" s="84" t="b">
        <v>1</v>
      </c>
      <c r="F564" s="84" t="b">
        <v>0</v>
      </c>
      <c r="G564" s="84" t="b">
        <v>0</v>
      </c>
    </row>
    <row r="565" spans="1:7" ht="15">
      <c r="A565" s="84" t="s">
        <v>2797</v>
      </c>
      <c r="B565" s="84">
        <v>2</v>
      </c>
      <c r="C565" s="123">
        <v>0.00915472059274875</v>
      </c>
      <c r="D565" s="84" t="s">
        <v>2115</v>
      </c>
      <c r="E565" s="84" t="b">
        <v>0</v>
      </c>
      <c r="F565" s="84" t="b">
        <v>0</v>
      </c>
      <c r="G565" s="84" t="b">
        <v>0</v>
      </c>
    </row>
    <row r="566" spans="1:7" ht="15">
      <c r="A566" s="84" t="s">
        <v>2793</v>
      </c>
      <c r="B566" s="84">
        <v>2</v>
      </c>
      <c r="C566" s="123">
        <v>0.00915472059274875</v>
      </c>
      <c r="D566" s="84" t="s">
        <v>2115</v>
      </c>
      <c r="E566" s="84" t="b">
        <v>0</v>
      </c>
      <c r="F566" s="84" t="b">
        <v>0</v>
      </c>
      <c r="G566" s="84" t="b">
        <v>0</v>
      </c>
    </row>
    <row r="567" spans="1:7" ht="15">
      <c r="A567" s="84" t="s">
        <v>2733</v>
      </c>
      <c r="B567" s="84">
        <v>2</v>
      </c>
      <c r="C567" s="123">
        <v>0.00915472059274875</v>
      </c>
      <c r="D567" s="84" t="s">
        <v>2115</v>
      </c>
      <c r="E567" s="84" t="b">
        <v>0</v>
      </c>
      <c r="F567" s="84" t="b">
        <v>0</v>
      </c>
      <c r="G567" s="84" t="b">
        <v>0</v>
      </c>
    </row>
    <row r="568" spans="1:7" ht="15">
      <c r="A568" s="84" t="s">
        <v>2792</v>
      </c>
      <c r="B568" s="84">
        <v>2</v>
      </c>
      <c r="C568" s="123">
        <v>0.012696249953501468</v>
      </c>
      <c r="D568" s="84" t="s">
        <v>2115</v>
      </c>
      <c r="E568" s="84" t="b">
        <v>1</v>
      </c>
      <c r="F568" s="84" t="b">
        <v>0</v>
      </c>
      <c r="G568" s="84" t="b">
        <v>0</v>
      </c>
    </row>
    <row r="569" spans="1:7" ht="15">
      <c r="A569" s="84" t="s">
        <v>2791</v>
      </c>
      <c r="B569" s="84">
        <v>2</v>
      </c>
      <c r="C569" s="123">
        <v>0.00915472059274875</v>
      </c>
      <c r="D569" s="84" t="s">
        <v>2115</v>
      </c>
      <c r="E569" s="84" t="b">
        <v>0</v>
      </c>
      <c r="F569" s="84" t="b">
        <v>0</v>
      </c>
      <c r="G569" s="84" t="b">
        <v>0</v>
      </c>
    </row>
    <row r="570" spans="1:7" ht="15">
      <c r="A570" s="84" t="s">
        <v>244</v>
      </c>
      <c r="B570" s="84">
        <v>14</v>
      </c>
      <c r="C570" s="123">
        <v>0.019550598763735758</v>
      </c>
      <c r="D570" s="84" t="s">
        <v>2116</v>
      </c>
      <c r="E570" s="84" t="b">
        <v>0</v>
      </c>
      <c r="F570" s="84" t="b">
        <v>0</v>
      </c>
      <c r="G570" s="84" t="b">
        <v>0</v>
      </c>
    </row>
    <row r="571" spans="1:7" ht="15">
      <c r="A571" s="84" t="s">
        <v>2270</v>
      </c>
      <c r="B571" s="84">
        <v>14</v>
      </c>
      <c r="C571" s="123">
        <v>0</v>
      </c>
      <c r="D571" s="84" t="s">
        <v>2116</v>
      </c>
      <c r="E571" s="84" t="b">
        <v>0</v>
      </c>
      <c r="F571" s="84" t="b">
        <v>0</v>
      </c>
      <c r="G571" s="84" t="b">
        <v>0</v>
      </c>
    </row>
    <row r="572" spans="1:7" ht="15">
      <c r="A572" s="84" t="s">
        <v>2268</v>
      </c>
      <c r="B572" s="84">
        <v>14</v>
      </c>
      <c r="C572" s="123">
        <v>0</v>
      </c>
      <c r="D572" s="84" t="s">
        <v>2116</v>
      </c>
      <c r="E572" s="84" t="b">
        <v>0</v>
      </c>
      <c r="F572" s="84" t="b">
        <v>0</v>
      </c>
      <c r="G572" s="84" t="b">
        <v>0</v>
      </c>
    </row>
    <row r="573" spans="1:7" ht="15">
      <c r="A573" s="84" t="s">
        <v>2315</v>
      </c>
      <c r="B573" s="84">
        <v>14</v>
      </c>
      <c r="C573" s="123">
        <v>0</v>
      </c>
      <c r="D573" s="84" t="s">
        <v>2116</v>
      </c>
      <c r="E573" s="84" t="b">
        <v>0</v>
      </c>
      <c r="F573" s="84" t="b">
        <v>0</v>
      </c>
      <c r="G573" s="84" t="b">
        <v>0</v>
      </c>
    </row>
    <row r="574" spans="1:7" ht="15">
      <c r="A574" s="84" t="s">
        <v>2316</v>
      </c>
      <c r="B574" s="84">
        <v>14</v>
      </c>
      <c r="C574" s="123">
        <v>0</v>
      </c>
      <c r="D574" s="84" t="s">
        <v>2116</v>
      </c>
      <c r="E574" s="84" t="b">
        <v>0</v>
      </c>
      <c r="F574" s="84" t="b">
        <v>0</v>
      </c>
      <c r="G574" s="84" t="b">
        <v>0</v>
      </c>
    </row>
    <row r="575" spans="1:7" ht="15">
      <c r="A575" s="84" t="s">
        <v>2317</v>
      </c>
      <c r="B575" s="84">
        <v>5</v>
      </c>
      <c r="C575" s="123">
        <v>0.029810535422814612</v>
      </c>
      <c r="D575" s="84" t="s">
        <v>2116</v>
      </c>
      <c r="E575" s="84" t="b">
        <v>0</v>
      </c>
      <c r="F575" s="84" t="b">
        <v>0</v>
      </c>
      <c r="G575" s="84" t="b">
        <v>0</v>
      </c>
    </row>
    <row r="576" spans="1:7" ht="15">
      <c r="A576" s="84" t="s">
        <v>2268</v>
      </c>
      <c r="B576" s="84">
        <v>5</v>
      </c>
      <c r="C576" s="123">
        <v>0</v>
      </c>
      <c r="D576" s="84" t="s">
        <v>2117</v>
      </c>
      <c r="E576" s="84" t="b">
        <v>0</v>
      </c>
      <c r="F576" s="84" t="b">
        <v>0</v>
      </c>
      <c r="G576" s="84" t="b">
        <v>0</v>
      </c>
    </row>
    <row r="577" spans="1:7" ht="15">
      <c r="A577" s="84" t="s">
        <v>2319</v>
      </c>
      <c r="B577" s="84">
        <v>4</v>
      </c>
      <c r="C577" s="123">
        <v>0.006570170373427554</v>
      </c>
      <c r="D577" s="84" t="s">
        <v>2117</v>
      </c>
      <c r="E577" s="84" t="b">
        <v>1</v>
      </c>
      <c r="F577" s="84" t="b">
        <v>0</v>
      </c>
      <c r="G577" s="84" t="b">
        <v>0</v>
      </c>
    </row>
    <row r="578" spans="1:7" ht="15">
      <c r="A578" s="84" t="s">
        <v>2320</v>
      </c>
      <c r="B578" s="84">
        <v>3</v>
      </c>
      <c r="C578" s="123">
        <v>0.011280444895746936</v>
      </c>
      <c r="D578" s="84" t="s">
        <v>2117</v>
      </c>
      <c r="E578" s="84" t="b">
        <v>0</v>
      </c>
      <c r="F578" s="84" t="b">
        <v>0</v>
      </c>
      <c r="G578" s="84" t="b">
        <v>0</v>
      </c>
    </row>
    <row r="579" spans="1:7" ht="15">
      <c r="A579" s="84" t="s">
        <v>2321</v>
      </c>
      <c r="B579" s="84">
        <v>2</v>
      </c>
      <c r="C579" s="123">
        <v>0.013489491819391105</v>
      </c>
      <c r="D579" s="84" t="s">
        <v>2117</v>
      </c>
      <c r="E579" s="84" t="b">
        <v>0</v>
      </c>
      <c r="F579" s="84" t="b">
        <v>0</v>
      </c>
      <c r="G579" s="84" t="b">
        <v>0</v>
      </c>
    </row>
    <row r="580" spans="1:7" ht="15">
      <c r="A580" s="84" t="s">
        <v>276</v>
      </c>
      <c r="B580" s="84">
        <v>2</v>
      </c>
      <c r="C580" s="123">
        <v>0.013489491819391105</v>
      </c>
      <c r="D580" s="84" t="s">
        <v>2117</v>
      </c>
      <c r="E580" s="84" t="b">
        <v>0</v>
      </c>
      <c r="F580" s="84" t="b">
        <v>0</v>
      </c>
      <c r="G580" s="84" t="b">
        <v>0</v>
      </c>
    </row>
    <row r="581" spans="1:7" ht="15">
      <c r="A581" s="84" t="s">
        <v>2269</v>
      </c>
      <c r="B581" s="84">
        <v>2</v>
      </c>
      <c r="C581" s="123">
        <v>0.013489491819391105</v>
      </c>
      <c r="D581" s="84" t="s">
        <v>2117</v>
      </c>
      <c r="E581" s="84" t="b">
        <v>0</v>
      </c>
      <c r="F581" s="84" t="b">
        <v>0</v>
      </c>
      <c r="G581" s="84" t="b">
        <v>0</v>
      </c>
    </row>
    <row r="582" spans="1:7" ht="15">
      <c r="A582" s="84" t="s">
        <v>2193</v>
      </c>
      <c r="B582" s="84">
        <v>2</v>
      </c>
      <c r="C582" s="123">
        <v>0.013489491819391105</v>
      </c>
      <c r="D582" s="84" t="s">
        <v>2117</v>
      </c>
      <c r="E582" s="84" t="b">
        <v>0</v>
      </c>
      <c r="F582" s="84" t="b">
        <v>0</v>
      </c>
      <c r="G582" s="84" t="b">
        <v>0</v>
      </c>
    </row>
    <row r="583" spans="1:7" ht="15">
      <c r="A583" s="84" t="s">
        <v>2322</v>
      </c>
      <c r="B583" s="84">
        <v>2</v>
      </c>
      <c r="C583" s="123">
        <v>0.013489491819391105</v>
      </c>
      <c r="D583" s="84" t="s">
        <v>2117</v>
      </c>
      <c r="E583" s="84" t="b">
        <v>0</v>
      </c>
      <c r="F583" s="84" t="b">
        <v>0</v>
      </c>
      <c r="G583" s="84" t="b">
        <v>0</v>
      </c>
    </row>
    <row r="584" spans="1:7" ht="15">
      <c r="A584" s="84" t="s">
        <v>2323</v>
      </c>
      <c r="B584" s="84">
        <v>2</v>
      </c>
      <c r="C584" s="123">
        <v>0.013489491819391105</v>
      </c>
      <c r="D584" s="84" t="s">
        <v>2117</v>
      </c>
      <c r="E584" s="84" t="b">
        <v>0</v>
      </c>
      <c r="F584" s="84" t="b">
        <v>0</v>
      </c>
      <c r="G584" s="84" t="b">
        <v>0</v>
      </c>
    </row>
    <row r="585" spans="1:7" ht="15">
      <c r="A585" s="84" t="s">
        <v>2324</v>
      </c>
      <c r="B585" s="84">
        <v>2</v>
      </c>
      <c r="C585" s="123">
        <v>0.013489491819391105</v>
      </c>
      <c r="D585" s="84" t="s">
        <v>2117</v>
      </c>
      <c r="E585" s="84" t="b">
        <v>0</v>
      </c>
      <c r="F585" s="84" t="b">
        <v>0</v>
      </c>
      <c r="G585" s="84" t="b">
        <v>0</v>
      </c>
    </row>
    <row r="586" spans="1:7" ht="15">
      <c r="A586" s="84" t="s">
        <v>274</v>
      </c>
      <c r="B586" s="84">
        <v>2</v>
      </c>
      <c r="C586" s="123">
        <v>0.013489491819391105</v>
      </c>
      <c r="D586" s="84" t="s">
        <v>2117</v>
      </c>
      <c r="E586" s="84" t="b">
        <v>0</v>
      </c>
      <c r="F586" s="84" t="b">
        <v>0</v>
      </c>
      <c r="G586" s="84" t="b">
        <v>0</v>
      </c>
    </row>
    <row r="587" spans="1:7" ht="15">
      <c r="A587" s="84" t="s">
        <v>2723</v>
      </c>
      <c r="B587" s="84">
        <v>2</v>
      </c>
      <c r="C587" s="123">
        <v>0.013489491819391105</v>
      </c>
      <c r="D587" s="84" t="s">
        <v>2117</v>
      </c>
      <c r="E587" s="84" t="b">
        <v>0</v>
      </c>
      <c r="F587" s="84" t="b">
        <v>0</v>
      </c>
      <c r="G587" s="84" t="b">
        <v>0</v>
      </c>
    </row>
    <row r="588" spans="1:7" ht="15">
      <c r="A588" s="84" t="s">
        <v>2810</v>
      </c>
      <c r="B588" s="84">
        <v>2</v>
      </c>
      <c r="C588" s="123">
        <v>0.013489491819391105</v>
      </c>
      <c r="D588" s="84" t="s">
        <v>2117</v>
      </c>
      <c r="E588" s="84" t="b">
        <v>0</v>
      </c>
      <c r="F588" s="84" t="b">
        <v>0</v>
      </c>
      <c r="G588" s="84" t="b">
        <v>0</v>
      </c>
    </row>
    <row r="589" spans="1:7" ht="15">
      <c r="A589" s="84" t="s">
        <v>2808</v>
      </c>
      <c r="B589" s="84">
        <v>2</v>
      </c>
      <c r="C589" s="123">
        <v>0.023693898452068436</v>
      </c>
      <c r="D589" s="84" t="s">
        <v>2117</v>
      </c>
      <c r="E589" s="84" t="b">
        <v>0</v>
      </c>
      <c r="F589" s="84" t="b">
        <v>0</v>
      </c>
      <c r="G589" s="84" t="b">
        <v>0</v>
      </c>
    </row>
    <row r="590" spans="1:7" ht="15">
      <c r="A590" s="84" t="s">
        <v>2686</v>
      </c>
      <c r="B590" s="84">
        <v>2</v>
      </c>
      <c r="C590" s="123">
        <v>0.023693898452068436</v>
      </c>
      <c r="D590" s="84" t="s">
        <v>2117</v>
      </c>
      <c r="E590" s="84" t="b">
        <v>0</v>
      </c>
      <c r="F590" s="84" t="b">
        <v>0</v>
      </c>
      <c r="G590" s="84" t="b">
        <v>0</v>
      </c>
    </row>
    <row r="591" spans="1:7" ht="15">
      <c r="A591" s="84" t="s">
        <v>275</v>
      </c>
      <c r="B591" s="84">
        <v>2</v>
      </c>
      <c r="C591" s="123">
        <v>0.013489491819391105</v>
      </c>
      <c r="D591" s="84" t="s">
        <v>2117</v>
      </c>
      <c r="E591" s="84" t="b">
        <v>0</v>
      </c>
      <c r="F591" s="84" t="b">
        <v>0</v>
      </c>
      <c r="G591" s="84" t="b">
        <v>0</v>
      </c>
    </row>
    <row r="592" spans="1:7" ht="15">
      <c r="A592" s="84" t="s">
        <v>2268</v>
      </c>
      <c r="B592" s="84">
        <v>4</v>
      </c>
      <c r="C592" s="123">
        <v>0.008758127880587187</v>
      </c>
      <c r="D592" s="84" t="s">
        <v>2118</v>
      </c>
      <c r="E592" s="84" t="b">
        <v>0</v>
      </c>
      <c r="F592" s="84" t="b">
        <v>0</v>
      </c>
      <c r="G592" s="84" t="b">
        <v>0</v>
      </c>
    </row>
    <row r="593" spans="1:7" ht="15">
      <c r="A593" s="84" t="s">
        <v>258</v>
      </c>
      <c r="B593" s="84">
        <v>3</v>
      </c>
      <c r="C593" s="123">
        <v>0.009945318521475526</v>
      </c>
      <c r="D593" s="84" t="s">
        <v>2118</v>
      </c>
      <c r="E593" s="84" t="b">
        <v>0</v>
      </c>
      <c r="F593" s="84" t="b">
        <v>0</v>
      </c>
      <c r="G593" s="84" t="b">
        <v>0</v>
      </c>
    </row>
    <row r="594" spans="1:7" ht="15">
      <c r="A594" s="84" t="s">
        <v>2326</v>
      </c>
      <c r="B594" s="84">
        <v>3</v>
      </c>
      <c r="C594" s="123">
        <v>0.009945318521475526</v>
      </c>
      <c r="D594" s="84" t="s">
        <v>2118</v>
      </c>
      <c r="E594" s="84" t="b">
        <v>0</v>
      </c>
      <c r="F594" s="84" t="b">
        <v>0</v>
      </c>
      <c r="G594" s="84" t="b">
        <v>0</v>
      </c>
    </row>
    <row r="595" spans="1:7" ht="15">
      <c r="A595" s="84" t="s">
        <v>2327</v>
      </c>
      <c r="B595" s="84">
        <v>3</v>
      </c>
      <c r="C595" s="123">
        <v>0.009945318521475526</v>
      </c>
      <c r="D595" s="84" t="s">
        <v>2118</v>
      </c>
      <c r="E595" s="84" t="b">
        <v>0</v>
      </c>
      <c r="F595" s="84" t="b">
        <v>0</v>
      </c>
      <c r="G595" s="84" t="b">
        <v>0</v>
      </c>
    </row>
    <row r="596" spans="1:7" ht="15">
      <c r="A596" s="84" t="s">
        <v>2328</v>
      </c>
      <c r="B596" s="84">
        <v>3</v>
      </c>
      <c r="C596" s="123">
        <v>0.009945318521475526</v>
      </c>
      <c r="D596" s="84" t="s">
        <v>2118</v>
      </c>
      <c r="E596" s="84" t="b">
        <v>0</v>
      </c>
      <c r="F596" s="84" t="b">
        <v>0</v>
      </c>
      <c r="G596" s="84" t="b">
        <v>0</v>
      </c>
    </row>
    <row r="597" spans="1:7" ht="15">
      <c r="A597" s="84" t="s">
        <v>2329</v>
      </c>
      <c r="B597" s="84">
        <v>2</v>
      </c>
      <c r="C597" s="123">
        <v>0.009803027826131093</v>
      </c>
      <c r="D597" s="84" t="s">
        <v>2118</v>
      </c>
      <c r="E597" s="84" t="b">
        <v>0</v>
      </c>
      <c r="F597" s="84" t="b">
        <v>0</v>
      </c>
      <c r="G597" s="84" t="b">
        <v>0</v>
      </c>
    </row>
    <row r="598" spans="1:7" ht="15">
      <c r="A598" s="84" t="s">
        <v>2330</v>
      </c>
      <c r="B598" s="84">
        <v>2</v>
      </c>
      <c r="C598" s="123">
        <v>0.009803027826131093</v>
      </c>
      <c r="D598" s="84" t="s">
        <v>2118</v>
      </c>
      <c r="E598" s="84" t="b">
        <v>1</v>
      </c>
      <c r="F598" s="84" t="b">
        <v>0</v>
      </c>
      <c r="G598" s="84" t="b">
        <v>0</v>
      </c>
    </row>
    <row r="599" spans="1:7" ht="15">
      <c r="A599" s="84" t="s">
        <v>2331</v>
      </c>
      <c r="B599" s="84">
        <v>2</v>
      </c>
      <c r="C599" s="123">
        <v>0.009803027826131093</v>
      </c>
      <c r="D599" s="84" t="s">
        <v>2118</v>
      </c>
      <c r="E599" s="84" t="b">
        <v>0</v>
      </c>
      <c r="F599" s="84" t="b">
        <v>0</v>
      </c>
      <c r="G599" s="84" t="b">
        <v>0</v>
      </c>
    </row>
    <row r="600" spans="1:7" ht="15">
      <c r="A600" s="84" t="s">
        <v>2332</v>
      </c>
      <c r="B600" s="84">
        <v>2</v>
      </c>
      <c r="C600" s="123">
        <v>0.009803027826131093</v>
      </c>
      <c r="D600" s="84" t="s">
        <v>2118</v>
      </c>
      <c r="E600" s="84" t="b">
        <v>0</v>
      </c>
      <c r="F600" s="84" t="b">
        <v>0</v>
      </c>
      <c r="G600" s="84" t="b">
        <v>0</v>
      </c>
    </row>
    <row r="601" spans="1:7" ht="15">
      <c r="A601" s="84" t="s">
        <v>2333</v>
      </c>
      <c r="B601" s="84">
        <v>2</v>
      </c>
      <c r="C601" s="123">
        <v>0.009803027826131093</v>
      </c>
      <c r="D601" s="84" t="s">
        <v>2118</v>
      </c>
      <c r="E601" s="84" t="b">
        <v>0</v>
      </c>
      <c r="F601" s="84" t="b">
        <v>0</v>
      </c>
      <c r="G601" s="84" t="b">
        <v>0</v>
      </c>
    </row>
    <row r="602" spans="1:7" ht="15">
      <c r="A602" s="84" t="s">
        <v>2833</v>
      </c>
      <c r="B602" s="84">
        <v>2</v>
      </c>
      <c r="C602" s="123">
        <v>0.009803027826131093</v>
      </c>
      <c r="D602" s="84" t="s">
        <v>2118</v>
      </c>
      <c r="E602" s="84" t="b">
        <v>0</v>
      </c>
      <c r="F602" s="84" t="b">
        <v>0</v>
      </c>
      <c r="G602" s="84" t="b">
        <v>0</v>
      </c>
    </row>
    <row r="603" spans="1:7" ht="15">
      <c r="A603" s="84" t="s">
        <v>2694</v>
      </c>
      <c r="B603" s="84">
        <v>2</v>
      </c>
      <c r="C603" s="123">
        <v>0.009803027826131093</v>
      </c>
      <c r="D603" s="84" t="s">
        <v>2118</v>
      </c>
      <c r="E603" s="84" t="b">
        <v>1</v>
      </c>
      <c r="F603" s="84" t="b">
        <v>0</v>
      </c>
      <c r="G603" s="84" t="b">
        <v>0</v>
      </c>
    </row>
    <row r="604" spans="1:7" ht="15">
      <c r="A604" s="84" t="s">
        <v>2834</v>
      </c>
      <c r="B604" s="84">
        <v>2</v>
      </c>
      <c r="C604" s="123">
        <v>0.009803027826131093</v>
      </c>
      <c r="D604" s="84" t="s">
        <v>2118</v>
      </c>
      <c r="E604" s="84" t="b">
        <v>0</v>
      </c>
      <c r="F604" s="84" t="b">
        <v>0</v>
      </c>
      <c r="G604" s="84" t="b">
        <v>0</v>
      </c>
    </row>
    <row r="605" spans="1:7" ht="15">
      <c r="A605" s="84" t="s">
        <v>2835</v>
      </c>
      <c r="B605" s="84">
        <v>2</v>
      </c>
      <c r="C605" s="123">
        <v>0.009803027826131093</v>
      </c>
      <c r="D605" s="84" t="s">
        <v>2118</v>
      </c>
      <c r="E605" s="84" t="b">
        <v>0</v>
      </c>
      <c r="F605" s="84" t="b">
        <v>0</v>
      </c>
      <c r="G605" s="84" t="b">
        <v>0</v>
      </c>
    </row>
    <row r="606" spans="1:7" ht="15">
      <c r="A606" s="84" t="s">
        <v>2836</v>
      </c>
      <c r="B606" s="84">
        <v>2</v>
      </c>
      <c r="C606" s="123">
        <v>0.009803027826131093</v>
      </c>
      <c r="D606" s="84" t="s">
        <v>2118</v>
      </c>
      <c r="E606" s="84" t="b">
        <v>0</v>
      </c>
      <c r="F606" s="84" t="b">
        <v>0</v>
      </c>
      <c r="G606" s="84" t="b">
        <v>0</v>
      </c>
    </row>
    <row r="607" spans="1:7" ht="15">
      <c r="A607" s="84" t="s">
        <v>2837</v>
      </c>
      <c r="B607" s="84">
        <v>2</v>
      </c>
      <c r="C607" s="123">
        <v>0.009803027826131093</v>
      </c>
      <c r="D607" s="84" t="s">
        <v>2118</v>
      </c>
      <c r="E607" s="84" t="b">
        <v>0</v>
      </c>
      <c r="F607" s="84" t="b">
        <v>0</v>
      </c>
      <c r="G607" s="84" t="b">
        <v>0</v>
      </c>
    </row>
    <row r="608" spans="1:7" ht="15">
      <c r="A608" s="84" t="s">
        <v>2838</v>
      </c>
      <c r="B608" s="84">
        <v>2</v>
      </c>
      <c r="C608" s="123">
        <v>0.009803027826131093</v>
      </c>
      <c r="D608" s="84" t="s">
        <v>2118</v>
      </c>
      <c r="E608" s="84" t="b">
        <v>0</v>
      </c>
      <c r="F608" s="84" t="b">
        <v>0</v>
      </c>
      <c r="G608" s="84" t="b">
        <v>0</v>
      </c>
    </row>
    <row r="609" spans="1:7" ht="15">
      <c r="A609" s="84" t="s">
        <v>2839</v>
      </c>
      <c r="B609" s="84">
        <v>2</v>
      </c>
      <c r="C609" s="123">
        <v>0.009803027826131093</v>
      </c>
      <c r="D609" s="84" t="s">
        <v>2118</v>
      </c>
      <c r="E609" s="84" t="b">
        <v>0</v>
      </c>
      <c r="F609" s="84" t="b">
        <v>0</v>
      </c>
      <c r="G609" s="84" t="b">
        <v>0</v>
      </c>
    </row>
    <row r="610" spans="1:7" ht="15">
      <c r="A610" s="84" t="s">
        <v>2840</v>
      </c>
      <c r="B610" s="84">
        <v>2</v>
      </c>
      <c r="C610" s="123">
        <v>0.009803027826131093</v>
      </c>
      <c r="D610" s="84" t="s">
        <v>2118</v>
      </c>
      <c r="E610" s="84" t="b">
        <v>0</v>
      </c>
      <c r="F610" s="84" t="b">
        <v>0</v>
      </c>
      <c r="G610" s="84" t="b">
        <v>0</v>
      </c>
    </row>
    <row r="611" spans="1:7" ht="15">
      <c r="A611" s="84" t="s">
        <v>2841</v>
      </c>
      <c r="B611" s="84">
        <v>2</v>
      </c>
      <c r="C611" s="123">
        <v>0.009803027826131093</v>
      </c>
      <c r="D611" s="84" t="s">
        <v>2118</v>
      </c>
      <c r="E611" s="84" t="b">
        <v>0</v>
      </c>
      <c r="F611" s="84" t="b">
        <v>0</v>
      </c>
      <c r="G611" s="84" t="b">
        <v>0</v>
      </c>
    </row>
    <row r="612" spans="1:7" ht="15">
      <c r="A612" s="84" t="s">
        <v>2719</v>
      </c>
      <c r="B612" s="84">
        <v>2</v>
      </c>
      <c r="C612" s="123">
        <v>0.009803027826131093</v>
      </c>
      <c r="D612" s="84" t="s">
        <v>2118</v>
      </c>
      <c r="E612" s="84" t="b">
        <v>0</v>
      </c>
      <c r="F612" s="84" t="b">
        <v>0</v>
      </c>
      <c r="G612" s="84" t="b">
        <v>0</v>
      </c>
    </row>
    <row r="613" spans="1:7" ht="15">
      <c r="A613" s="84" t="s">
        <v>2731</v>
      </c>
      <c r="B613" s="84">
        <v>2</v>
      </c>
      <c r="C613" s="123">
        <v>0.009803027826131093</v>
      </c>
      <c r="D613" s="84" t="s">
        <v>2118</v>
      </c>
      <c r="E613" s="84" t="b">
        <v>0</v>
      </c>
      <c r="F613" s="84" t="b">
        <v>0</v>
      </c>
      <c r="G613" s="84" t="b">
        <v>0</v>
      </c>
    </row>
    <row r="614" spans="1:7" ht="15">
      <c r="A614" s="84" t="s">
        <v>2842</v>
      </c>
      <c r="B614" s="84">
        <v>2</v>
      </c>
      <c r="C614" s="123">
        <v>0.009803027826131093</v>
      </c>
      <c r="D614" s="84" t="s">
        <v>2118</v>
      </c>
      <c r="E614" s="84" t="b">
        <v>0</v>
      </c>
      <c r="F614" s="84" t="b">
        <v>0</v>
      </c>
      <c r="G614" s="84" t="b">
        <v>0</v>
      </c>
    </row>
    <row r="615" spans="1:7" ht="15">
      <c r="A615" s="84" t="s">
        <v>2843</v>
      </c>
      <c r="B615" s="84">
        <v>2</v>
      </c>
      <c r="C615" s="123">
        <v>0.009803027826131093</v>
      </c>
      <c r="D615" s="84" t="s">
        <v>2118</v>
      </c>
      <c r="E615" s="84" t="b">
        <v>1</v>
      </c>
      <c r="F615" s="84" t="b">
        <v>0</v>
      </c>
      <c r="G615" s="84" t="b">
        <v>0</v>
      </c>
    </row>
    <row r="616" spans="1:7" ht="15">
      <c r="A616" s="84" t="s">
        <v>2855</v>
      </c>
      <c r="B616" s="84">
        <v>2</v>
      </c>
      <c r="C616" s="123">
        <v>0.009803027826131093</v>
      </c>
      <c r="D616" s="84" t="s">
        <v>2118</v>
      </c>
      <c r="E616" s="84" t="b">
        <v>0</v>
      </c>
      <c r="F616" s="84" t="b">
        <v>0</v>
      </c>
      <c r="G616" s="84" t="b">
        <v>0</v>
      </c>
    </row>
    <row r="617" spans="1:7" ht="15">
      <c r="A617" s="84" t="s">
        <v>2856</v>
      </c>
      <c r="B617" s="84">
        <v>2</v>
      </c>
      <c r="C617" s="123">
        <v>0.009803027826131093</v>
      </c>
      <c r="D617" s="84" t="s">
        <v>2118</v>
      </c>
      <c r="E617" s="84" t="b">
        <v>0</v>
      </c>
      <c r="F617" s="84" t="b">
        <v>0</v>
      </c>
      <c r="G617" s="84" t="b">
        <v>0</v>
      </c>
    </row>
    <row r="618" spans="1:7" ht="15">
      <c r="A618" s="84" t="s">
        <v>2757</v>
      </c>
      <c r="B618" s="84">
        <v>2</v>
      </c>
      <c r="C618" s="123">
        <v>0.009803027826131093</v>
      </c>
      <c r="D618" s="84" t="s">
        <v>2118</v>
      </c>
      <c r="E618" s="84" t="b">
        <v>0</v>
      </c>
      <c r="F618" s="84" t="b">
        <v>0</v>
      </c>
      <c r="G618" s="84" t="b">
        <v>0</v>
      </c>
    </row>
    <row r="619" spans="1:7" ht="15">
      <c r="A619" s="84" t="s">
        <v>2857</v>
      </c>
      <c r="B619" s="84">
        <v>2</v>
      </c>
      <c r="C619" s="123">
        <v>0.009803027826131093</v>
      </c>
      <c r="D619" s="84" t="s">
        <v>2118</v>
      </c>
      <c r="E619" s="84" t="b">
        <v>0</v>
      </c>
      <c r="F619" s="84" t="b">
        <v>0</v>
      </c>
      <c r="G619" s="84" t="b">
        <v>0</v>
      </c>
    </row>
    <row r="620" spans="1:7" ht="15">
      <c r="A620" s="84" t="s">
        <v>2858</v>
      </c>
      <c r="B620" s="84">
        <v>2</v>
      </c>
      <c r="C620" s="123">
        <v>0.009803027826131093</v>
      </c>
      <c r="D620" s="84" t="s">
        <v>2118</v>
      </c>
      <c r="E620" s="84" t="b">
        <v>1</v>
      </c>
      <c r="F620" s="84" t="b">
        <v>0</v>
      </c>
      <c r="G620" s="84" t="b">
        <v>0</v>
      </c>
    </row>
    <row r="621" spans="1:7" ht="15">
      <c r="A621" s="84" t="s">
        <v>2859</v>
      </c>
      <c r="B621" s="84">
        <v>2</v>
      </c>
      <c r="C621" s="123">
        <v>0.009803027826131093</v>
      </c>
      <c r="D621" s="84" t="s">
        <v>2118</v>
      </c>
      <c r="E621" s="84" t="b">
        <v>0</v>
      </c>
      <c r="F621" s="84" t="b">
        <v>0</v>
      </c>
      <c r="G621" s="84" t="b">
        <v>0</v>
      </c>
    </row>
    <row r="622" spans="1:7" ht="15">
      <c r="A622" s="84" t="s">
        <v>2860</v>
      </c>
      <c r="B622" s="84">
        <v>2</v>
      </c>
      <c r="C622" s="123">
        <v>0.009803027826131093</v>
      </c>
      <c r="D622" s="84" t="s">
        <v>2118</v>
      </c>
      <c r="E622" s="84" t="b">
        <v>0</v>
      </c>
      <c r="F622" s="84" t="b">
        <v>0</v>
      </c>
      <c r="G622" s="84" t="b">
        <v>0</v>
      </c>
    </row>
    <row r="623" spans="1:7" ht="15">
      <c r="A623" s="84" t="s">
        <v>2758</v>
      </c>
      <c r="B623" s="84">
        <v>2</v>
      </c>
      <c r="C623" s="123">
        <v>0.009803027826131093</v>
      </c>
      <c r="D623" s="84" t="s">
        <v>2118</v>
      </c>
      <c r="E623" s="84" t="b">
        <v>0</v>
      </c>
      <c r="F623" s="84" t="b">
        <v>0</v>
      </c>
      <c r="G623" s="84" t="b">
        <v>0</v>
      </c>
    </row>
    <row r="624" spans="1:7" ht="15">
      <c r="A624" s="84" t="s">
        <v>2689</v>
      </c>
      <c r="B624" s="84">
        <v>2</v>
      </c>
      <c r="C624" s="123">
        <v>0.009803027826131093</v>
      </c>
      <c r="D624" s="84" t="s">
        <v>2118</v>
      </c>
      <c r="E624" s="84" t="b">
        <v>0</v>
      </c>
      <c r="F624" s="84" t="b">
        <v>0</v>
      </c>
      <c r="G624" s="84" t="b">
        <v>0</v>
      </c>
    </row>
    <row r="625" spans="1:7" ht="15">
      <c r="A625" s="84" t="s">
        <v>2861</v>
      </c>
      <c r="B625" s="84">
        <v>2</v>
      </c>
      <c r="C625" s="123">
        <v>0.009803027826131093</v>
      </c>
      <c r="D625" s="84" t="s">
        <v>2118</v>
      </c>
      <c r="E625" s="84" t="b">
        <v>0</v>
      </c>
      <c r="F625" s="84" t="b">
        <v>0</v>
      </c>
      <c r="G625" s="84" t="b">
        <v>0</v>
      </c>
    </row>
    <row r="626" spans="1:7" ht="15">
      <c r="A626" s="84" t="s">
        <v>2862</v>
      </c>
      <c r="B626" s="84">
        <v>2</v>
      </c>
      <c r="C626" s="123">
        <v>0.009803027826131093</v>
      </c>
      <c r="D626" s="84" t="s">
        <v>2118</v>
      </c>
      <c r="E626" s="84" t="b">
        <v>0</v>
      </c>
      <c r="F626" s="84" t="b">
        <v>0</v>
      </c>
      <c r="G626" s="84" t="b">
        <v>0</v>
      </c>
    </row>
    <row r="627" spans="1:7" ht="15">
      <c r="A627" s="84" t="s">
        <v>2863</v>
      </c>
      <c r="B627" s="84">
        <v>2</v>
      </c>
      <c r="C627" s="123">
        <v>0.009803027826131093</v>
      </c>
      <c r="D627" s="84" t="s">
        <v>2118</v>
      </c>
      <c r="E627" s="84" t="b">
        <v>0</v>
      </c>
      <c r="F627" s="84" t="b">
        <v>0</v>
      </c>
      <c r="G627" s="84" t="b">
        <v>0</v>
      </c>
    </row>
    <row r="628" spans="1:7" ht="15">
      <c r="A628" s="84" t="s">
        <v>2864</v>
      </c>
      <c r="B628" s="84">
        <v>2</v>
      </c>
      <c r="C628" s="123">
        <v>0.009803027826131093</v>
      </c>
      <c r="D628" s="84" t="s">
        <v>2118</v>
      </c>
      <c r="E628" s="84" t="b">
        <v>0</v>
      </c>
      <c r="F628" s="84" t="b">
        <v>0</v>
      </c>
      <c r="G628" s="84" t="b">
        <v>0</v>
      </c>
    </row>
    <row r="629" spans="1:7" ht="15">
      <c r="A629" s="84" t="s">
        <v>2865</v>
      </c>
      <c r="B629" s="84">
        <v>2</v>
      </c>
      <c r="C629" s="123">
        <v>0.009803027826131093</v>
      </c>
      <c r="D629" s="84" t="s">
        <v>2118</v>
      </c>
      <c r="E629" s="84" t="b">
        <v>0</v>
      </c>
      <c r="F629" s="84" t="b">
        <v>0</v>
      </c>
      <c r="G629" s="84" t="b">
        <v>0</v>
      </c>
    </row>
    <row r="630" spans="1:7" ht="15">
      <c r="A630" s="84" t="s">
        <v>2269</v>
      </c>
      <c r="B630" s="84">
        <v>2</v>
      </c>
      <c r="C630" s="123">
        <v>0</v>
      </c>
      <c r="D630" s="84" t="s">
        <v>2121</v>
      </c>
      <c r="E630" s="84" t="b">
        <v>0</v>
      </c>
      <c r="F630" s="84" t="b">
        <v>0</v>
      </c>
      <c r="G630" s="84" t="b">
        <v>0</v>
      </c>
    </row>
    <row r="631" spans="1:7" ht="15">
      <c r="A631" s="84" t="s">
        <v>2193</v>
      </c>
      <c r="B631" s="84">
        <v>2</v>
      </c>
      <c r="C631" s="123">
        <v>0</v>
      </c>
      <c r="D631" s="84" t="s">
        <v>2121</v>
      </c>
      <c r="E631" s="84" t="b">
        <v>0</v>
      </c>
      <c r="F631" s="84" t="b">
        <v>0</v>
      </c>
      <c r="G631" s="84" t="b">
        <v>0</v>
      </c>
    </row>
    <row r="632" spans="1:7" ht="15">
      <c r="A632" s="84" t="s">
        <v>2851</v>
      </c>
      <c r="B632" s="84">
        <v>2</v>
      </c>
      <c r="C632" s="123">
        <v>0</v>
      </c>
      <c r="D632" s="84" t="s">
        <v>2121</v>
      </c>
      <c r="E632" s="84" t="b">
        <v>1</v>
      </c>
      <c r="F632" s="84" t="b">
        <v>0</v>
      </c>
      <c r="G632" s="84" t="b">
        <v>0</v>
      </c>
    </row>
    <row r="633" spans="1:7" ht="15">
      <c r="A633" s="84" t="s">
        <v>2213</v>
      </c>
      <c r="B633" s="84">
        <v>2</v>
      </c>
      <c r="C633" s="123">
        <v>0</v>
      </c>
      <c r="D633" s="84" t="s">
        <v>2121</v>
      </c>
      <c r="E633" s="84" t="b">
        <v>0</v>
      </c>
      <c r="F633" s="84" t="b">
        <v>0</v>
      </c>
      <c r="G633" s="84" t="b">
        <v>0</v>
      </c>
    </row>
    <row r="634" spans="1:7" ht="15">
      <c r="A634" s="84" t="s">
        <v>2268</v>
      </c>
      <c r="B634" s="84">
        <v>2</v>
      </c>
      <c r="C634" s="123">
        <v>0</v>
      </c>
      <c r="D634" s="84" t="s">
        <v>2121</v>
      </c>
      <c r="E634" s="84" t="b">
        <v>0</v>
      </c>
      <c r="F634" s="84" t="b">
        <v>0</v>
      </c>
      <c r="G634" s="84" t="b">
        <v>0</v>
      </c>
    </row>
    <row r="635" spans="1:7" ht="15">
      <c r="A635" s="84" t="s">
        <v>2852</v>
      </c>
      <c r="B635" s="84">
        <v>2</v>
      </c>
      <c r="C635" s="123">
        <v>0</v>
      </c>
      <c r="D635" s="84" t="s">
        <v>2121</v>
      </c>
      <c r="E635" s="84" t="b">
        <v>0</v>
      </c>
      <c r="F635" s="84" t="b">
        <v>0</v>
      </c>
      <c r="G635" s="84" t="b">
        <v>0</v>
      </c>
    </row>
    <row r="636" spans="1:7" ht="15">
      <c r="A636" s="84" t="s">
        <v>2853</v>
      </c>
      <c r="B636" s="84">
        <v>2</v>
      </c>
      <c r="C636" s="123">
        <v>0</v>
      </c>
      <c r="D636" s="84" t="s">
        <v>2121</v>
      </c>
      <c r="E636" s="84" t="b">
        <v>0</v>
      </c>
      <c r="F636" s="84" t="b">
        <v>0</v>
      </c>
      <c r="G636" s="84" t="b">
        <v>0</v>
      </c>
    </row>
    <row r="637" spans="1:7" ht="15">
      <c r="A637" s="84" t="s">
        <v>2867</v>
      </c>
      <c r="B637" s="84">
        <v>2</v>
      </c>
      <c r="C637" s="123">
        <v>0</v>
      </c>
      <c r="D637" s="84" t="s">
        <v>2123</v>
      </c>
      <c r="E637" s="84" t="b">
        <v>0</v>
      </c>
      <c r="F637" s="84" t="b">
        <v>0</v>
      </c>
      <c r="G637" s="84" t="b">
        <v>0</v>
      </c>
    </row>
    <row r="638" spans="1:7" ht="15">
      <c r="A638" s="84" t="s">
        <v>2759</v>
      </c>
      <c r="B638" s="84">
        <v>2</v>
      </c>
      <c r="C638" s="123">
        <v>0</v>
      </c>
      <c r="D638" s="84" t="s">
        <v>2123</v>
      </c>
      <c r="E638" s="84" t="b">
        <v>1</v>
      </c>
      <c r="F638" s="84" t="b">
        <v>0</v>
      </c>
      <c r="G638" s="84" t="b">
        <v>0</v>
      </c>
    </row>
    <row r="639" spans="1:7" ht="15">
      <c r="A639" s="84" t="s">
        <v>2868</v>
      </c>
      <c r="B639" s="84">
        <v>2</v>
      </c>
      <c r="C639" s="123">
        <v>0</v>
      </c>
      <c r="D639" s="84" t="s">
        <v>2123</v>
      </c>
      <c r="E639" s="84" t="b">
        <v>0</v>
      </c>
      <c r="F639" s="84" t="b">
        <v>0</v>
      </c>
      <c r="G639" s="84" t="b">
        <v>0</v>
      </c>
    </row>
    <row r="640" spans="1:7" ht="15">
      <c r="A640" s="84" t="s">
        <v>2743</v>
      </c>
      <c r="B640" s="84">
        <v>2</v>
      </c>
      <c r="C640" s="123">
        <v>0</v>
      </c>
      <c r="D640" s="84" t="s">
        <v>2123</v>
      </c>
      <c r="E640" s="84" t="b">
        <v>1</v>
      </c>
      <c r="F640" s="84" t="b">
        <v>0</v>
      </c>
      <c r="G640" s="84" t="b">
        <v>0</v>
      </c>
    </row>
    <row r="641" spans="1:7" ht="15">
      <c r="A641" s="84" t="s">
        <v>2869</v>
      </c>
      <c r="B641" s="84">
        <v>2</v>
      </c>
      <c r="C641" s="123">
        <v>0</v>
      </c>
      <c r="D641" s="84" t="s">
        <v>2123</v>
      </c>
      <c r="E641" s="84" t="b">
        <v>0</v>
      </c>
      <c r="F641" s="84" t="b">
        <v>0</v>
      </c>
      <c r="G641" s="84" t="b">
        <v>0</v>
      </c>
    </row>
    <row r="642" spans="1:7" ht="15">
      <c r="A642" s="84" t="s">
        <v>2870</v>
      </c>
      <c r="B642" s="84">
        <v>2</v>
      </c>
      <c r="C642" s="123">
        <v>0</v>
      </c>
      <c r="D642" s="84" t="s">
        <v>2123</v>
      </c>
      <c r="E642" s="84" t="b">
        <v>0</v>
      </c>
      <c r="F642" s="84" t="b">
        <v>0</v>
      </c>
      <c r="G642" s="84" t="b">
        <v>0</v>
      </c>
    </row>
    <row r="643" spans="1:7" ht="15">
      <c r="A643" s="84" t="s">
        <v>2871</v>
      </c>
      <c r="B643" s="84">
        <v>2</v>
      </c>
      <c r="C643" s="123">
        <v>0</v>
      </c>
      <c r="D643" s="84" t="s">
        <v>2123</v>
      </c>
      <c r="E643" s="84" t="b">
        <v>0</v>
      </c>
      <c r="F643" s="84" t="b">
        <v>0</v>
      </c>
      <c r="G643" s="84" t="b">
        <v>0</v>
      </c>
    </row>
    <row r="644" spans="1:7" ht="15">
      <c r="A644" s="84" t="s">
        <v>2872</v>
      </c>
      <c r="B644" s="84">
        <v>2</v>
      </c>
      <c r="C644" s="123">
        <v>0</v>
      </c>
      <c r="D644" s="84" t="s">
        <v>2123</v>
      </c>
      <c r="E644" s="84" t="b">
        <v>0</v>
      </c>
      <c r="F644" s="84" t="b">
        <v>0</v>
      </c>
      <c r="G644" s="84" t="b">
        <v>0</v>
      </c>
    </row>
    <row r="645" spans="1:7" ht="15">
      <c r="A645" s="84" t="s">
        <v>2702</v>
      </c>
      <c r="B645" s="84">
        <v>2</v>
      </c>
      <c r="C645" s="123">
        <v>0</v>
      </c>
      <c r="D645" s="84" t="s">
        <v>2123</v>
      </c>
      <c r="E645" s="84" t="b">
        <v>0</v>
      </c>
      <c r="F645" s="84" t="b">
        <v>0</v>
      </c>
      <c r="G645" s="84" t="b">
        <v>0</v>
      </c>
    </row>
    <row r="646" spans="1:7" ht="15">
      <c r="A646" s="84" t="s">
        <v>2725</v>
      </c>
      <c r="B646" s="84">
        <v>2</v>
      </c>
      <c r="C646" s="123">
        <v>0</v>
      </c>
      <c r="D646" s="84" t="s">
        <v>2123</v>
      </c>
      <c r="E646" s="84" t="b">
        <v>0</v>
      </c>
      <c r="F646" s="84" t="b">
        <v>0</v>
      </c>
      <c r="G646" s="84" t="b">
        <v>0</v>
      </c>
    </row>
    <row r="647" spans="1:7" ht="15">
      <c r="A647" s="84" t="s">
        <v>2899</v>
      </c>
      <c r="B647" s="84">
        <v>2</v>
      </c>
      <c r="C647" s="123">
        <v>0.006521898483543749</v>
      </c>
      <c r="D647" s="84" t="s">
        <v>2125</v>
      </c>
      <c r="E647" s="84" t="b">
        <v>0</v>
      </c>
      <c r="F647" s="84" t="b">
        <v>0</v>
      </c>
      <c r="G647" s="84" t="b">
        <v>0</v>
      </c>
    </row>
    <row r="648" spans="1:7" ht="15">
      <c r="A648" s="84" t="s">
        <v>2900</v>
      </c>
      <c r="B648" s="84">
        <v>2</v>
      </c>
      <c r="C648" s="123">
        <v>0.006521898483543749</v>
      </c>
      <c r="D648" s="84" t="s">
        <v>2125</v>
      </c>
      <c r="E648" s="84" t="b">
        <v>0</v>
      </c>
      <c r="F648" s="84" t="b">
        <v>0</v>
      </c>
      <c r="G648" s="84" t="b">
        <v>0</v>
      </c>
    </row>
    <row r="649" spans="1:7" ht="15">
      <c r="A649" s="84" t="s">
        <v>2901</v>
      </c>
      <c r="B649" s="84">
        <v>2</v>
      </c>
      <c r="C649" s="123">
        <v>0.006521898483543749</v>
      </c>
      <c r="D649" s="84" t="s">
        <v>2125</v>
      </c>
      <c r="E649" s="84" t="b">
        <v>0</v>
      </c>
      <c r="F649" s="84" t="b">
        <v>1</v>
      </c>
      <c r="G649" s="84" t="b">
        <v>0</v>
      </c>
    </row>
    <row r="650" spans="1:7" ht="15">
      <c r="A650" s="84" t="s">
        <v>2902</v>
      </c>
      <c r="B650" s="84">
        <v>2</v>
      </c>
      <c r="C650" s="123">
        <v>0.006521898483543749</v>
      </c>
      <c r="D650" s="84" t="s">
        <v>2125</v>
      </c>
      <c r="E650" s="84" t="b">
        <v>1</v>
      </c>
      <c r="F650" s="84" t="b">
        <v>0</v>
      </c>
      <c r="G650" s="84" t="b">
        <v>0</v>
      </c>
    </row>
    <row r="651" spans="1:7" ht="15">
      <c r="A651" s="84" t="s">
        <v>2903</v>
      </c>
      <c r="B651" s="84">
        <v>2</v>
      </c>
      <c r="C651" s="123">
        <v>0.006521898483543749</v>
      </c>
      <c r="D651" s="84" t="s">
        <v>2125</v>
      </c>
      <c r="E651" s="84" t="b">
        <v>0</v>
      </c>
      <c r="F651" s="84" t="b">
        <v>0</v>
      </c>
      <c r="G651" s="84" t="b">
        <v>0</v>
      </c>
    </row>
    <row r="652" spans="1:7" ht="15">
      <c r="A652" s="84" t="s">
        <v>2764</v>
      </c>
      <c r="B652" s="84">
        <v>2</v>
      </c>
      <c r="C652" s="123">
        <v>0.006521898483543749</v>
      </c>
      <c r="D652" s="84" t="s">
        <v>2125</v>
      </c>
      <c r="E652" s="84" t="b">
        <v>0</v>
      </c>
      <c r="F652" s="84" t="b">
        <v>0</v>
      </c>
      <c r="G652" s="84" t="b">
        <v>0</v>
      </c>
    </row>
    <row r="653" spans="1:7" ht="15">
      <c r="A653" s="84" t="s">
        <v>2904</v>
      </c>
      <c r="B653" s="84">
        <v>2</v>
      </c>
      <c r="C653" s="123">
        <v>0.006521898483543749</v>
      </c>
      <c r="D653" s="84" t="s">
        <v>2125</v>
      </c>
      <c r="E653" s="84" t="b">
        <v>0</v>
      </c>
      <c r="F653" s="84" t="b">
        <v>0</v>
      </c>
      <c r="G653" s="84" t="b">
        <v>0</v>
      </c>
    </row>
    <row r="654" spans="1:7" ht="15">
      <c r="A654" s="84" t="s">
        <v>2905</v>
      </c>
      <c r="B654" s="84">
        <v>2</v>
      </c>
      <c r="C654" s="123">
        <v>0.006521898483543749</v>
      </c>
      <c r="D654" s="84" t="s">
        <v>2125</v>
      </c>
      <c r="E654" s="84" t="b">
        <v>0</v>
      </c>
      <c r="F654" s="84" t="b">
        <v>1</v>
      </c>
      <c r="G654" s="84" t="b">
        <v>0</v>
      </c>
    </row>
    <row r="655" spans="1:7" ht="15">
      <c r="A655" s="84" t="s">
        <v>2906</v>
      </c>
      <c r="B655" s="84">
        <v>2</v>
      </c>
      <c r="C655" s="123">
        <v>0.006521898483543749</v>
      </c>
      <c r="D655" s="84" t="s">
        <v>2125</v>
      </c>
      <c r="E655" s="84" t="b">
        <v>0</v>
      </c>
      <c r="F655" s="84" t="b">
        <v>1</v>
      </c>
      <c r="G655" s="84" t="b">
        <v>0</v>
      </c>
    </row>
    <row r="656" spans="1:7" ht="15">
      <c r="A656" s="84" t="s">
        <v>2907</v>
      </c>
      <c r="B656" s="84">
        <v>2</v>
      </c>
      <c r="C656" s="123">
        <v>0.006521898483543749</v>
      </c>
      <c r="D656" s="84" t="s">
        <v>2125</v>
      </c>
      <c r="E656" s="84" t="b">
        <v>0</v>
      </c>
      <c r="F656" s="84" t="b">
        <v>1</v>
      </c>
      <c r="G656" s="84" t="b">
        <v>0</v>
      </c>
    </row>
    <row r="657" spans="1:7" ht="15">
      <c r="A657" s="84" t="s">
        <v>2268</v>
      </c>
      <c r="B657" s="84">
        <v>2</v>
      </c>
      <c r="C657" s="123">
        <v>0.006521898483543749</v>
      </c>
      <c r="D657" s="84" t="s">
        <v>2125</v>
      </c>
      <c r="E657" s="84" t="b">
        <v>0</v>
      </c>
      <c r="F657" s="84" t="b">
        <v>0</v>
      </c>
      <c r="G65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2914</v>
      </c>
      <c r="B1" s="13" t="s">
        <v>2915</v>
      </c>
      <c r="C1" s="13" t="s">
        <v>2908</v>
      </c>
      <c r="D1" s="13" t="s">
        <v>2909</v>
      </c>
      <c r="E1" s="13" t="s">
        <v>2916</v>
      </c>
      <c r="F1" s="13" t="s">
        <v>144</v>
      </c>
      <c r="G1" s="13" t="s">
        <v>2917</v>
      </c>
      <c r="H1" s="13" t="s">
        <v>2918</v>
      </c>
      <c r="I1" s="13" t="s">
        <v>2919</v>
      </c>
      <c r="J1" s="13" t="s">
        <v>2920</v>
      </c>
      <c r="K1" s="13" t="s">
        <v>2921</v>
      </c>
      <c r="L1" s="13" t="s">
        <v>2922</v>
      </c>
    </row>
    <row r="2" spans="1:12" ht="15">
      <c r="A2" s="84" t="s">
        <v>2269</v>
      </c>
      <c r="B2" s="84" t="s">
        <v>2193</v>
      </c>
      <c r="C2" s="84">
        <v>25</v>
      </c>
      <c r="D2" s="123">
        <v>0.013020330833400885</v>
      </c>
      <c r="E2" s="123">
        <v>1.5826527812661906</v>
      </c>
      <c r="F2" s="84" t="s">
        <v>2910</v>
      </c>
      <c r="G2" s="84" t="b">
        <v>0</v>
      </c>
      <c r="H2" s="84" t="b">
        <v>0</v>
      </c>
      <c r="I2" s="84" t="b">
        <v>0</v>
      </c>
      <c r="J2" s="84" t="b">
        <v>0</v>
      </c>
      <c r="K2" s="84" t="b">
        <v>0</v>
      </c>
      <c r="L2" s="84" t="b">
        <v>0</v>
      </c>
    </row>
    <row r="3" spans="1:12" ht="15">
      <c r="A3" s="84" t="s">
        <v>2270</v>
      </c>
      <c r="B3" s="84" t="s">
        <v>2268</v>
      </c>
      <c r="C3" s="84">
        <v>16</v>
      </c>
      <c r="D3" s="123">
        <v>0.008571013439341304</v>
      </c>
      <c r="E3" s="123">
        <v>0.9438961839018167</v>
      </c>
      <c r="F3" s="84" t="s">
        <v>2910</v>
      </c>
      <c r="G3" s="84" t="b">
        <v>0</v>
      </c>
      <c r="H3" s="84" t="b">
        <v>0</v>
      </c>
      <c r="I3" s="84" t="b">
        <v>0</v>
      </c>
      <c r="J3" s="84" t="b">
        <v>0</v>
      </c>
      <c r="K3" s="84" t="b">
        <v>0</v>
      </c>
      <c r="L3" s="84" t="b">
        <v>0</v>
      </c>
    </row>
    <row r="4" spans="1:12" ht="15">
      <c r="A4" s="84" t="s">
        <v>2268</v>
      </c>
      <c r="B4" s="84" t="s">
        <v>2315</v>
      </c>
      <c r="C4" s="84">
        <v>14</v>
      </c>
      <c r="D4" s="123">
        <v>0.007958330125348847</v>
      </c>
      <c r="E4" s="123">
        <v>1.2431714519992472</v>
      </c>
      <c r="F4" s="84" t="s">
        <v>2910</v>
      </c>
      <c r="G4" s="84" t="b">
        <v>0</v>
      </c>
      <c r="H4" s="84" t="b">
        <v>0</v>
      </c>
      <c r="I4" s="84" t="b">
        <v>0</v>
      </c>
      <c r="J4" s="84" t="b">
        <v>0</v>
      </c>
      <c r="K4" s="84" t="b">
        <v>0</v>
      </c>
      <c r="L4" s="84" t="b">
        <v>0</v>
      </c>
    </row>
    <row r="5" spans="1:12" ht="15">
      <c r="A5" s="84" t="s">
        <v>2315</v>
      </c>
      <c r="B5" s="84" t="s">
        <v>2316</v>
      </c>
      <c r="C5" s="84">
        <v>14</v>
      </c>
      <c r="D5" s="123">
        <v>0.007958330125348847</v>
      </c>
      <c r="E5" s="123">
        <v>2.0655263648749442</v>
      </c>
      <c r="F5" s="84" t="s">
        <v>2910</v>
      </c>
      <c r="G5" s="84" t="b">
        <v>0</v>
      </c>
      <c r="H5" s="84" t="b">
        <v>0</v>
      </c>
      <c r="I5" s="84" t="b">
        <v>0</v>
      </c>
      <c r="J5" s="84" t="b">
        <v>0</v>
      </c>
      <c r="K5" s="84" t="b">
        <v>0</v>
      </c>
      <c r="L5" s="84" t="b">
        <v>0</v>
      </c>
    </row>
    <row r="6" spans="1:12" ht="15">
      <c r="A6" s="84" t="s">
        <v>2308</v>
      </c>
      <c r="B6" s="84" t="s">
        <v>2268</v>
      </c>
      <c r="C6" s="84">
        <v>13</v>
      </c>
      <c r="D6" s="123">
        <v>0.007626262653667151</v>
      </c>
      <c r="E6" s="123">
        <v>1.15474954921671</v>
      </c>
      <c r="F6" s="84" t="s">
        <v>2910</v>
      </c>
      <c r="G6" s="84" t="b">
        <v>0</v>
      </c>
      <c r="H6" s="84" t="b">
        <v>0</v>
      </c>
      <c r="I6" s="84" t="b">
        <v>0</v>
      </c>
      <c r="J6" s="84" t="b">
        <v>0</v>
      </c>
      <c r="K6" s="84" t="b">
        <v>0</v>
      </c>
      <c r="L6" s="84" t="b">
        <v>0</v>
      </c>
    </row>
    <row r="7" spans="1:12" ht="15">
      <c r="A7" s="84" t="s">
        <v>2305</v>
      </c>
      <c r="B7" s="84" t="s">
        <v>2306</v>
      </c>
      <c r="C7" s="84">
        <v>12</v>
      </c>
      <c r="D7" s="123">
        <v>0.007275302361596146</v>
      </c>
      <c r="E7" s="123">
        <v>2.1324731545055577</v>
      </c>
      <c r="F7" s="84" t="s">
        <v>2910</v>
      </c>
      <c r="G7" s="84" t="b">
        <v>0</v>
      </c>
      <c r="H7" s="84" t="b">
        <v>0</v>
      </c>
      <c r="I7" s="84" t="b">
        <v>0</v>
      </c>
      <c r="J7" s="84" t="b">
        <v>0</v>
      </c>
      <c r="K7" s="84" t="b">
        <v>0</v>
      </c>
      <c r="L7" s="84" t="b">
        <v>0</v>
      </c>
    </row>
    <row r="8" spans="1:12" ht="15">
      <c r="A8" s="84" t="s">
        <v>2306</v>
      </c>
      <c r="B8" s="84" t="s">
        <v>2307</v>
      </c>
      <c r="C8" s="84">
        <v>12</v>
      </c>
      <c r="D8" s="123">
        <v>0.007275302361596146</v>
      </c>
      <c r="E8" s="123">
        <v>2.1324731545055577</v>
      </c>
      <c r="F8" s="84" t="s">
        <v>2910</v>
      </c>
      <c r="G8" s="84" t="b">
        <v>0</v>
      </c>
      <c r="H8" s="84" t="b">
        <v>0</v>
      </c>
      <c r="I8" s="84" t="b">
        <v>0</v>
      </c>
      <c r="J8" s="84" t="b">
        <v>0</v>
      </c>
      <c r="K8" s="84" t="b">
        <v>0</v>
      </c>
      <c r="L8" s="84" t="b">
        <v>0</v>
      </c>
    </row>
    <row r="9" spans="1:12" ht="15">
      <c r="A9" s="84" t="s">
        <v>2307</v>
      </c>
      <c r="B9" s="84" t="s">
        <v>2308</v>
      </c>
      <c r="C9" s="84">
        <v>12</v>
      </c>
      <c r="D9" s="123">
        <v>0.007275302361596146</v>
      </c>
      <c r="E9" s="123">
        <v>2.0977110482463455</v>
      </c>
      <c r="F9" s="84" t="s">
        <v>2910</v>
      </c>
      <c r="G9" s="84" t="b">
        <v>0</v>
      </c>
      <c r="H9" s="84" t="b">
        <v>0</v>
      </c>
      <c r="I9" s="84" t="b">
        <v>0</v>
      </c>
      <c r="J9" s="84" t="b">
        <v>0</v>
      </c>
      <c r="K9" s="84" t="b">
        <v>0</v>
      </c>
      <c r="L9" s="84" t="b">
        <v>0</v>
      </c>
    </row>
    <row r="10" spans="1:12" ht="15">
      <c r="A10" s="84" t="s">
        <v>2268</v>
      </c>
      <c r="B10" s="84" t="s">
        <v>2309</v>
      </c>
      <c r="C10" s="84">
        <v>11</v>
      </c>
      <c r="D10" s="123">
        <v>0.006903871328515902</v>
      </c>
      <c r="E10" s="123">
        <v>1.2431714519992472</v>
      </c>
      <c r="F10" s="84" t="s">
        <v>2910</v>
      </c>
      <c r="G10" s="84" t="b">
        <v>0</v>
      </c>
      <c r="H10" s="84" t="b">
        <v>0</v>
      </c>
      <c r="I10" s="84" t="b">
        <v>0</v>
      </c>
      <c r="J10" s="84" t="b">
        <v>0</v>
      </c>
      <c r="K10" s="84" t="b">
        <v>0</v>
      </c>
      <c r="L10" s="84" t="b">
        <v>0</v>
      </c>
    </row>
    <row r="11" spans="1:12" ht="15">
      <c r="A11" s="84" t="s">
        <v>2309</v>
      </c>
      <c r="B11" s="84" t="s">
        <v>2310</v>
      </c>
      <c r="C11" s="84">
        <v>11</v>
      </c>
      <c r="D11" s="123">
        <v>0.006903871328515902</v>
      </c>
      <c r="E11" s="123">
        <v>2.1702617153949575</v>
      </c>
      <c r="F11" s="84" t="s">
        <v>2910</v>
      </c>
      <c r="G11" s="84" t="b">
        <v>0</v>
      </c>
      <c r="H11" s="84" t="b">
        <v>0</v>
      </c>
      <c r="I11" s="84" t="b">
        <v>0</v>
      </c>
      <c r="J11" s="84" t="b">
        <v>0</v>
      </c>
      <c r="K11" s="84" t="b">
        <v>0</v>
      </c>
      <c r="L11" s="84" t="b">
        <v>0</v>
      </c>
    </row>
    <row r="12" spans="1:12" ht="15">
      <c r="A12" s="84" t="s">
        <v>2275</v>
      </c>
      <c r="B12" s="84" t="s">
        <v>2276</v>
      </c>
      <c r="C12" s="84">
        <v>10</v>
      </c>
      <c r="D12" s="123">
        <v>0.00651010364058224</v>
      </c>
      <c r="E12" s="123">
        <v>2.1702617153949575</v>
      </c>
      <c r="F12" s="84" t="s">
        <v>2910</v>
      </c>
      <c r="G12" s="84" t="b">
        <v>0</v>
      </c>
      <c r="H12" s="84" t="b">
        <v>0</v>
      </c>
      <c r="I12" s="84" t="b">
        <v>0</v>
      </c>
      <c r="J12" s="84" t="b">
        <v>1</v>
      </c>
      <c r="K12" s="84" t="b">
        <v>0</v>
      </c>
      <c r="L12" s="84" t="b">
        <v>0</v>
      </c>
    </row>
    <row r="13" spans="1:12" ht="15">
      <c r="A13" s="84" t="s">
        <v>278</v>
      </c>
      <c r="B13" s="84" t="s">
        <v>2268</v>
      </c>
      <c r="C13" s="84">
        <v>9</v>
      </c>
      <c r="D13" s="123">
        <v>0.006091758482764737</v>
      </c>
      <c r="E13" s="123">
        <v>0.8537195535527287</v>
      </c>
      <c r="F13" s="84" t="s">
        <v>2910</v>
      </c>
      <c r="G13" s="84" t="b">
        <v>0</v>
      </c>
      <c r="H13" s="84" t="b">
        <v>0</v>
      </c>
      <c r="I13" s="84" t="b">
        <v>0</v>
      </c>
      <c r="J13" s="84" t="b">
        <v>0</v>
      </c>
      <c r="K13" s="84" t="b">
        <v>0</v>
      </c>
      <c r="L13" s="84" t="b">
        <v>0</v>
      </c>
    </row>
    <row r="14" spans="1:12" ht="15">
      <c r="A14" s="84" t="s">
        <v>2268</v>
      </c>
      <c r="B14" s="84" t="s">
        <v>2272</v>
      </c>
      <c r="C14" s="84">
        <v>9</v>
      </c>
      <c r="D14" s="123">
        <v>0.006091758482764737</v>
      </c>
      <c r="E14" s="123">
        <v>1.2431714519992474</v>
      </c>
      <c r="F14" s="84" t="s">
        <v>2910</v>
      </c>
      <c r="G14" s="84" t="b">
        <v>0</v>
      </c>
      <c r="H14" s="84" t="b">
        <v>0</v>
      </c>
      <c r="I14" s="84" t="b">
        <v>0</v>
      </c>
      <c r="J14" s="84" t="b">
        <v>0</v>
      </c>
      <c r="K14" s="84" t="b">
        <v>0</v>
      </c>
      <c r="L14" s="84" t="b">
        <v>0</v>
      </c>
    </row>
    <row r="15" spans="1:12" ht="15">
      <c r="A15" s="84" t="s">
        <v>2272</v>
      </c>
      <c r="B15" s="84" t="s">
        <v>2273</v>
      </c>
      <c r="C15" s="84">
        <v>9</v>
      </c>
      <c r="D15" s="123">
        <v>0.006091758482764737</v>
      </c>
      <c r="E15" s="123">
        <v>2.2574118911138576</v>
      </c>
      <c r="F15" s="84" t="s">
        <v>2910</v>
      </c>
      <c r="G15" s="84" t="b">
        <v>0</v>
      </c>
      <c r="H15" s="84" t="b">
        <v>0</v>
      </c>
      <c r="I15" s="84" t="b">
        <v>0</v>
      </c>
      <c r="J15" s="84" t="b">
        <v>0</v>
      </c>
      <c r="K15" s="84" t="b">
        <v>0</v>
      </c>
      <c r="L15" s="84" t="b">
        <v>0</v>
      </c>
    </row>
    <row r="16" spans="1:12" ht="15">
      <c r="A16" s="84" t="s">
        <v>2273</v>
      </c>
      <c r="B16" s="84" t="s">
        <v>2274</v>
      </c>
      <c r="C16" s="84">
        <v>9</v>
      </c>
      <c r="D16" s="123">
        <v>0.006091758482764737</v>
      </c>
      <c r="E16" s="123">
        <v>2.2574118911138576</v>
      </c>
      <c r="F16" s="84" t="s">
        <v>2910</v>
      </c>
      <c r="G16" s="84" t="b">
        <v>0</v>
      </c>
      <c r="H16" s="84" t="b">
        <v>0</v>
      </c>
      <c r="I16" s="84" t="b">
        <v>0</v>
      </c>
      <c r="J16" s="84" t="b">
        <v>1</v>
      </c>
      <c r="K16" s="84" t="b">
        <v>0</v>
      </c>
      <c r="L16" s="84" t="b">
        <v>0</v>
      </c>
    </row>
    <row r="17" spans="1:12" ht="15">
      <c r="A17" s="84" t="s">
        <v>2274</v>
      </c>
      <c r="B17" s="84" t="s">
        <v>2275</v>
      </c>
      <c r="C17" s="84">
        <v>9</v>
      </c>
      <c r="D17" s="123">
        <v>0.006091758482764737</v>
      </c>
      <c r="E17" s="123">
        <v>2.1702617153949575</v>
      </c>
      <c r="F17" s="84" t="s">
        <v>2910</v>
      </c>
      <c r="G17" s="84" t="b">
        <v>1</v>
      </c>
      <c r="H17" s="84" t="b">
        <v>0</v>
      </c>
      <c r="I17" s="84" t="b">
        <v>0</v>
      </c>
      <c r="J17" s="84" t="b">
        <v>0</v>
      </c>
      <c r="K17" s="84" t="b">
        <v>0</v>
      </c>
      <c r="L17" s="84" t="b">
        <v>0</v>
      </c>
    </row>
    <row r="18" spans="1:12" ht="15">
      <c r="A18" s="84" t="s">
        <v>2276</v>
      </c>
      <c r="B18" s="84" t="s">
        <v>2216</v>
      </c>
      <c r="C18" s="84">
        <v>9</v>
      </c>
      <c r="D18" s="123">
        <v>0.006091758482764737</v>
      </c>
      <c r="E18" s="123">
        <v>2.0867156639448825</v>
      </c>
      <c r="F18" s="84" t="s">
        <v>2910</v>
      </c>
      <c r="G18" s="84" t="b">
        <v>1</v>
      </c>
      <c r="H18" s="84" t="b">
        <v>0</v>
      </c>
      <c r="I18" s="84" t="b">
        <v>0</v>
      </c>
      <c r="J18" s="84" t="b">
        <v>0</v>
      </c>
      <c r="K18" s="84" t="b">
        <v>0</v>
      </c>
      <c r="L18" s="84" t="b">
        <v>0</v>
      </c>
    </row>
    <row r="19" spans="1:12" ht="15">
      <c r="A19" s="84" t="s">
        <v>2300</v>
      </c>
      <c r="B19" s="84" t="s">
        <v>2301</v>
      </c>
      <c r="C19" s="84">
        <v>9</v>
      </c>
      <c r="D19" s="123">
        <v>0.006091758482764737</v>
      </c>
      <c r="E19" s="123">
        <v>2.1702617153949575</v>
      </c>
      <c r="F19" s="84" t="s">
        <v>2910</v>
      </c>
      <c r="G19" s="84" t="b">
        <v>0</v>
      </c>
      <c r="H19" s="84" t="b">
        <v>0</v>
      </c>
      <c r="I19" s="84" t="b">
        <v>0</v>
      </c>
      <c r="J19" s="84" t="b">
        <v>0</v>
      </c>
      <c r="K19" s="84" t="b">
        <v>0</v>
      </c>
      <c r="L19" s="84" t="b">
        <v>0</v>
      </c>
    </row>
    <row r="20" spans="1:12" ht="15">
      <c r="A20" s="84" t="s">
        <v>2301</v>
      </c>
      <c r="B20" s="84" t="s">
        <v>2269</v>
      </c>
      <c r="C20" s="84">
        <v>9</v>
      </c>
      <c r="D20" s="123">
        <v>0.006091758482764737</v>
      </c>
      <c r="E20" s="123">
        <v>1.693140460675295</v>
      </c>
      <c r="F20" s="84" t="s">
        <v>2910</v>
      </c>
      <c r="G20" s="84" t="b">
        <v>0</v>
      </c>
      <c r="H20" s="84" t="b">
        <v>0</v>
      </c>
      <c r="I20" s="84" t="b">
        <v>0</v>
      </c>
      <c r="J20" s="84" t="b">
        <v>0</v>
      </c>
      <c r="K20" s="84" t="b">
        <v>0</v>
      </c>
      <c r="L20" s="84" t="b">
        <v>0</v>
      </c>
    </row>
    <row r="21" spans="1:12" ht="15">
      <c r="A21" s="84" t="s">
        <v>2216</v>
      </c>
      <c r="B21" s="84" t="s">
        <v>2277</v>
      </c>
      <c r="C21" s="84">
        <v>8</v>
      </c>
      <c r="D21" s="123">
        <v>0.005646094270694296</v>
      </c>
      <c r="E21" s="123">
        <v>2.1324731545055577</v>
      </c>
      <c r="F21" s="84" t="s">
        <v>2910</v>
      </c>
      <c r="G21" s="84" t="b">
        <v>0</v>
      </c>
      <c r="H21" s="84" t="b">
        <v>0</v>
      </c>
      <c r="I21" s="84" t="b">
        <v>0</v>
      </c>
      <c r="J21" s="84" t="b">
        <v>0</v>
      </c>
      <c r="K21" s="84" t="b">
        <v>0</v>
      </c>
      <c r="L21" s="84" t="b">
        <v>0</v>
      </c>
    </row>
    <row r="22" spans="1:12" ht="15">
      <c r="A22" s="84" t="s">
        <v>2193</v>
      </c>
      <c r="B22" s="84" t="s">
        <v>2299</v>
      </c>
      <c r="C22" s="84">
        <v>8</v>
      </c>
      <c r="D22" s="123">
        <v>0.005646094270694296</v>
      </c>
      <c r="E22" s="123">
        <v>1.713343846763582</v>
      </c>
      <c r="F22" s="84" t="s">
        <v>2910</v>
      </c>
      <c r="G22" s="84" t="b">
        <v>0</v>
      </c>
      <c r="H22" s="84" t="b">
        <v>0</v>
      </c>
      <c r="I22" s="84" t="b">
        <v>0</v>
      </c>
      <c r="J22" s="84" t="b">
        <v>0</v>
      </c>
      <c r="K22" s="84" t="b">
        <v>0</v>
      </c>
      <c r="L22" s="84" t="b">
        <v>0</v>
      </c>
    </row>
    <row r="23" spans="1:12" ht="15">
      <c r="A23" s="84" t="s">
        <v>2299</v>
      </c>
      <c r="B23" s="84" t="s">
        <v>2269</v>
      </c>
      <c r="C23" s="84">
        <v>8</v>
      </c>
      <c r="D23" s="123">
        <v>0.005646094270694296</v>
      </c>
      <c r="E23" s="123">
        <v>1.5962304476672386</v>
      </c>
      <c r="F23" s="84" t="s">
        <v>2910</v>
      </c>
      <c r="G23" s="84" t="b">
        <v>0</v>
      </c>
      <c r="H23" s="84" t="b">
        <v>0</v>
      </c>
      <c r="I23" s="84" t="b">
        <v>0</v>
      </c>
      <c r="J23" s="84" t="b">
        <v>0</v>
      </c>
      <c r="K23" s="84" t="b">
        <v>0</v>
      </c>
      <c r="L23" s="84" t="b">
        <v>0</v>
      </c>
    </row>
    <row r="24" spans="1:12" ht="15">
      <c r="A24" s="84" t="s">
        <v>2193</v>
      </c>
      <c r="B24" s="84" t="s">
        <v>2298</v>
      </c>
      <c r="C24" s="84">
        <v>8</v>
      </c>
      <c r="D24" s="123">
        <v>0.005646094270694296</v>
      </c>
      <c r="E24" s="123">
        <v>1.4914950971472256</v>
      </c>
      <c r="F24" s="84" t="s">
        <v>2910</v>
      </c>
      <c r="G24" s="84" t="b">
        <v>0</v>
      </c>
      <c r="H24" s="84" t="b">
        <v>0</v>
      </c>
      <c r="I24" s="84" t="b">
        <v>0</v>
      </c>
      <c r="J24" s="84" t="b">
        <v>0</v>
      </c>
      <c r="K24" s="84" t="b">
        <v>0</v>
      </c>
      <c r="L24" s="84" t="b">
        <v>0</v>
      </c>
    </row>
    <row r="25" spans="1:12" ht="15">
      <c r="A25" s="84" t="s">
        <v>2298</v>
      </c>
      <c r="B25" s="84" t="s">
        <v>2300</v>
      </c>
      <c r="C25" s="84">
        <v>8</v>
      </c>
      <c r="D25" s="123">
        <v>0.005646094270694296</v>
      </c>
      <c r="E25" s="123">
        <v>1.8972604433312197</v>
      </c>
      <c r="F25" s="84" t="s">
        <v>2910</v>
      </c>
      <c r="G25" s="84" t="b">
        <v>0</v>
      </c>
      <c r="H25" s="84" t="b">
        <v>0</v>
      </c>
      <c r="I25" s="84" t="b">
        <v>0</v>
      </c>
      <c r="J25" s="84" t="b">
        <v>0</v>
      </c>
      <c r="K25" s="84" t="b">
        <v>0</v>
      </c>
      <c r="L25" s="84" t="b">
        <v>0</v>
      </c>
    </row>
    <row r="26" spans="1:12" ht="15">
      <c r="A26" s="84" t="s">
        <v>2269</v>
      </c>
      <c r="B26" s="84" t="s">
        <v>2302</v>
      </c>
      <c r="C26" s="84">
        <v>8</v>
      </c>
      <c r="D26" s="123">
        <v>0.005646094270694296</v>
      </c>
      <c r="E26" s="123">
        <v>1.580718281488991</v>
      </c>
      <c r="F26" s="84" t="s">
        <v>2910</v>
      </c>
      <c r="G26" s="84" t="b">
        <v>0</v>
      </c>
      <c r="H26" s="84" t="b">
        <v>0</v>
      </c>
      <c r="I26" s="84" t="b">
        <v>0</v>
      </c>
      <c r="J26" s="84" t="b">
        <v>0</v>
      </c>
      <c r="K26" s="84" t="b">
        <v>0</v>
      </c>
      <c r="L26" s="84" t="b">
        <v>0</v>
      </c>
    </row>
    <row r="27" spans="1:12" ht="15">
      <c r="A27" s="84" t="s">
        <v>2310</v>
      </c>
      <c r="B27" s="84" t="s">
        <v>2311</v>
      </c>
      <c r="C27" s="84">
        <v>6</v>
      </c>
      <c r="D27" s="123">
        <v>0.0046580918440658065</v>
      </c>
      <c r="E27" s="123">
        <v>2.3085644135612386</v>
      </c>
      <c r="F27" s="84" t="s">
        <v>2910</v>
      </c>
      <c r="G27" s="84" t="b">
        <v>0</v>
      </c>
      <c r="H27" s="84" t="b">
        <v>0</v>
      </c>
      <c r="I27" s="84" t="b">
        <v>0</v>
      </c>
      <c r="J27" s="84" t="b">
        <v>0</v>
      </c>
      <c r="K27" s="84" t="b">
        <v>0</v>
      </c>
      <c r="L27" s="84" t="b">
        <v>0</v>
      </c>
    </row>
    <row r="28" spans="1:12" ht="15">
      <c r="A28" s="84" t="s">
        <v>2311</v>
      </c>
      <c r="B28" s="84" t="s">
        <v>2312</v>
      </c>
      <c r="C28" s="84">
        <v>6</v>
      </c>
      <c r="D28" s="123">
        <v>0.0046580918440658065</v>
      </c>
      <c r="E28" s="123">
        <v>2.4335031501695386</v>
      </c>
      <c r="F28" s="84" t="s">
        <v>2910</v>
      </c>
      <c r="G28" s="84" t="b">
        <v>0</v>
      </c>
      <c r="H28" s="84" t="b">
        <v>0</v>
      </c>
      <c r="I28" s="84" t="b">
        <v>0</v>
      </c>
      <c r="J28" s="84" t="b">
        <v>0</v>
      </c>
      <c r="K28" s="84" t="b">
        <v>0</v>
      </c>
      <c r="L28" s="84" t="b">
        <v>0</v>
      </c>
    </row>
    <row r="29" spans="1:12" ht="15">
      <c r="A29" s="84" t="s">
        <v>2281</v>
      </c>
      <c r="B29" s="84" t="s">
        <v>2282</v>
      </c>
      <c r="C29" s="84">
        <v>6</v>
      </c>
      <c r="D29" s="123">
        <v>0.0046580918440658065</v>
      </c>
      <c r="E29" s="123">
        <v>2.3665563605389255</v>
      </c>
      <c r="F29" s="84" t="s">
        <v>2910</v>
      </c>
      <c r="G29" s="84" t="b">
        <v>0</v>
      </c>
      <c r="H29" s="84" t="b">
        <v>0</v>
      </c>
      <c r="I29" s="84" t="b">
        <v>0</v>
      </c>
      <c r="J29" s="84" t="b">
        <v>0</v>
      </c>
      <c r="K29" s="84" t="b">
        <v>0</v>
      </c>
      <c r="L29" s="84" t="b">
        <v>0</v>
      </c>
    </row>
    <row r="30" spans="1:12" ht="15">
      <c r="A30" s="84" t="s">
        <v>2282</v>
      </c>
      <c r="B30" s="84" t="s">
        <v>2280</v>
      </c>
      <c r="C30" s="84">
        <v>6</v>
      </c>
      <c r="D30" s="123">
        <v>0.0046580918440658065</v>
      </c>
      <c r="E30" s="123">
        <v>2.2116544005531824</v>
      </c>
      <c r="F30" s="84" t="s">
        <v>2910</v>
      </c>
      <c r="G30" s="84" t="b">
        <v>0</v>
      </c>
      <c r="H30" s="84" t="b">
        <v>0</v>
      </c>
      <c r="I30" s="84" t="b">
        <v>0</v>
      </c>
      <c r="J30" s="84" t="b">
        <v>0</v>
      </c>
      <c r="K30" s="84" t="b">
        <v>0</v>
      </c>
      <c r="L30" s="84" t="b">
        <v>0</v>
      </c>
    </row>
    <row r="31" spans="1:12" ht="15">
      <c r="A31" s="84" t="s">
        <v>2280</v>
      </c>
      <c r="B31" s="84" t="s">
        <v>2283</v>
      </c>
      <c r="C31" s="84">
        <v>6</v>
      </c>
      <c r="D31" s="123">
        <v>0.0046580918440658065</v>
      </c>
      <c r="E31" s="123">
        <v>2.0867156639448825</v>
      </c>
      <c r="F31" s="84" t="s">
        <v>2910</v>
      </c>
      <c r="G31" s="84" t="b">
        <v>0</v>
      </c>
      <c r="H31" s="84" t="b">
        <v>0</v>
      </c>
      <c r="I31" s="84" t="b">
        <v>0</v>
      </c>
      <c r="J31" s="84" t="b">
        <v>0</v>
      </c>
      <c r="K31" s="84" t="b">
        <v>0</v>
      </c>
      <c r="L31" s="84" t="b">
        <v>0</v>
      </c>
    </row>
    <row r="32" spans="1:12" ht="15">
      <c r="A32" s="84" t="s">
        <v>2283</v>
      </c>
      <c r="B32" s="84" t="s">
        <v>2284</v>
      </c>
      <c r="C32" s="84">
        <v>6</v>
      </c>
      <c r="D32" s="123">
        <v>0.0046580918440658065</v>
      </c>
      <c r="E32" s="123">
        <v>2.3085644135612386</v>
      </c>
      <c r="F32" s="84" t="s">
        <v>2910</v>
      </c>
      <c r="G32" s="84" t="b">
        <v>0</v>
      </c>
      <c r="H32" s="84" t="b">
        <v>0</v>
      </c>
      <c r="I32" s="84" t="b">
        <v>0</v>
      </c>
      <c r="J32" s="84" t="b">
        <v>0</v>
      </c>
      <c r="K32" s="84" t="b">
        <v>0</v>
      </c>
      <c r="L32" s="84" t="b">
        <v>0</v>
      </c>
    </row>
    <row r="33" spans="1:12" ht="15">
      <c r="A33" s="84" t="s">
        <v>2284</v>
      </c>
      <c r="B33" s="84" t="s">
        <v>2285</v>
      </c>
      <c r="C33" s="84">
        <v>6</v>
      </c>
      <c r="D33" s="123">
        <v>0.0046580918440658065</v>
      </c>
      <c r="E33" s="123">
        <v>2.4335031501695386</v>
      </c>
      <c r="F33" s="84" t="s">
        <v>2910</v>
      </c>
      <c r="G33" s="84" t="b">
        <v>0</v>
      </c>
      <c r="H33" s="84" t="b">
        <v>0</v>
      </c>
      <c r="I33" s="84" t="b">
        <v>0</v>
      </c>
      <c r="J33" s="84" t="b">
        <v>1</v>
      </c>
      <c r="K33" s="84" t="b">
        <v>0</v>
      </c>
      <c r="L33" s="84" t="b">
        <v>0</v>
      </c>
    </row>
    <row r="34" spans="1:12" ht="15">
      <c r="A34" s="84" t="s">
        <v>2285</v>
      </c>
      <c r="B34" s="84" t="s">
        <v>2286</v>
      </c>
      <c r="C34" s="84">
        <v>6</v>
      </c>
      <c r="D34" s="123">
        <v>0.0046580918440658065</v>
      </c>
      <c r="E34" s="123">
        <v>2.4335031501695386</v>
      </c>
      <c r="F34" s="84" t="s">
        <v>2910</v>
      </c>
      <c r="G34" s="84" t="b">
        <v>1</v>
      </c>
      <c r="H34" s="84" t="b">
        <v>0</v>
      </c>
      <c r="I34" s="84" t="b">
        <v>0</v>
      </c>
      <c r="J34" s="84" t="b">
        <v>0</v>
      </c>
      <c r="K34" s="84" t="b">
        <v>0</v>
      </c>
      <c r="L34" s="84" t="b">
        <v>0</v>
      </c>
    </row>
    <row r="35" spans="1:12" ht="15">
      <c r="A35" s="84" t="s">
        <v>2286</v>
      </c>
      <c r="B35" s="84" t="s">
        <v>2287</v>
      </c>
      <c r="C35" s="84">
        <v>6</v>
      </c>
      <c r="D35" s="123">
        <v>0.0046580918440658065</v>
      </c>
      <c r="E35" s="123">
        <v>2.3085644135612386</v>
      </c>
      <c r="F35" s="84" t="s">
        <v>2910</v>
      </c>
      <c r="G35" s="84" t="b">
        <v>0</v>
      </c>
      <c r="H35" s="84" t="b">
        <v>0</v>
      </c>
      <c r="I35" s="84" t="b">
        <v>0</v>
      </c>
      <c r="J35" s="84" t="b">
        <v>0</v>
      </c>
      <c r="K35" s="84" t="b">
        <v>0</v>
      </c>
      <c r="L35" s="84" t="b">
        <v>0</v>
      </c>
    </row>
    <row r="36" spans="1:12" ht="15">
      <c r="A36" s="84" t="s">
        <v>2287</v>
      </c>
      <c r="B36" s="84" t="s">
        <v>2690</v>
      </c>
      <c r="C36" s="84">
        <v>6</v>
      </c>
      <c r="D36" s="123">
        <v>0.0046580918440658065</v>
      </c>
      <c r="E36" s="123">
        <v>2.3085644135612386</v>
      </c>
      <c r="F36" s="84" t="s">
        <v>2910</v>
      </c>
      <c r="G36" s="84" t="b">
        <v>0</v>
      </c>
      <c r="H36" s="84" t="b">
        <v>0</v>
      </c>
      <c r="I36" s="84" t="b">
        <v>0</v>
      </c>
      <c r="J36" s="84" t="b">
        <v>0</v>
      </c>
      <c r="K36" s="84" t="b">
        <v>0</v>
      </c>
      <c r="L36" s="84" t="b">
        <v>0</v>
      </c>
    </row>
    <row r="37" spans="1:12" ht="15">
      <c r="A37" s="84" t="s">
        <v>2690</v>
      </c>
      <c r="B37" s="84" t="s">
        <v>2688</v>
      </c>
      <c r="C37" s="84">
        <v>6</v>
      </c>
      <c r="D37" s="123">
        <v>0.0046580918440658065</v>
      </c>
      <c r="E37" s="123">
        <v>2.3665563605389255</v>
      </c>
      <c r="F37" s="84" t="s">
        <v>2910</v>
      </c>
      <c r="G37" s="84" t="b">
        <v>0</v>
      </c>
      <c r="H37" s="84" t="b">
        <v>0</v>
      </c>
      <c r="I37" s="84" t="b">
        <v>0</v>
      </c>
      <c r="J37" s="84" t="b">
        <v>0</v>
      </c>
      <c r="K37" s="84" t="b">
        <v>0</v>
      </c>
      <c r="L37" s="84" t="b">
        <v>0</v>
      </c>
    </row>
    <row r="38" spans="1:12" ht="15">
      <c r="A38" s="84" t="s">
        <v>2688</v>
      </c>
      <c r="B38" s="84" t="s">
        <v>2687</v>
      </c>
      <c r="C38" s="84">
        <v>6</v>
      </c>
      <c r="D38" s="123">
        <v>0.0046580918440658065</v>
      </c>
      <c r="E38" s="123">
        <v>2.2416176239306256</v>
      </c>
      <c r="F38" s="84" t="s">
        <v>2910</v>
      </c>
      <c r="G38" s="84" t="b">
        <v>0</v>
      </c>
      <c r="H38" s="84" t="b">
        <v>0</v>
      </c>
      <c r="I38" s="84" t="b">
        <v>0</v>
      </c>
      <c r="J38" s="84" t="b">
        <v>0</v>
      </c>
      <c r="K38" s="84" t="b">
        <v>0</v>
      </c>
      <c r="L38" s="84" t="b">
        <v>0</v>
      </c>
    </row>
    <row r="39" spans="1:12" ht="15">
      <c r="A39" s="84" t="s">
        <v>2291</v>
      </c>
      <c r="B39" s="84" t="s">
        <v>2292</v>
      </c>
      <c r="C39" s="84">
        <v>6</v>
      </c>
      <c r="D39" s="123">
        <v>0.0046580918440658065</v>
      </c>
      <c r="E39" s="123">
        <v>2.4335031501695386</v>
      </c>
      <c r="F39" s="84" t="s">
        <v>2910</v>
      </c>
      <c r="G39" s="84" t="b">
        <v>0</v>
      </c>
      <c r="H39" s="84" t="b">
        <v>0</v>
      </c>
      <c r="I39" s="84" t="b">
        <v>0</v>
      </c>
      <c r="J39" s="84" t="b">
        <v>0</v>
      </c>
      <c r="K39" s="84" t="b">
        <v>0</v>
      </c>
      <c r="L39" s="84" t="b">
        <v>0</v>
      </c>
    </row>
    <row r="40" spans="1:12" ht="15">
      <c r="A40" s="84" t="s">
        <v>2293</v>
      </c>
      <c r="B40" s="84" t="s">
        <v>2294</v>
      </c>
      <c r="C40" s="84">
        <v>6</v>
      </c>
      <c r="D40" s="123">
        <v>0.0046580918440658065</v>
      </c>
      <c r="E40" s="123">
        <v>2.4335031501695386</v>
      </c>
      <c r="F40" s="84" t="s">
        <v>2910</v>
      </c>
      <c r="G40" s="84" t="b">
        <v>0</v>
      </c>
      <c r="H40" s="84" t="b">
        <v>0</v>
      </c>
      <c r="I40" s="84" t="b">
        <v>0</v>
      </c>
      <c r="J40" s="84" t="b">
        <v>0</v>
      </c>
      <c r="K40" s="84" t="b">
        <v>0</v>
      </c>
      <c r="L40" s="84" t="b">
        <v>0</v>
      </c>
    </row>
    <row r="41" spans="1:12" ht="15">
      <c r="A41" s="84" t="s">
        <v>2294</v>
      </c>
      <c r="B41" s="84" t="s">
        <v>2295</v>
      </c>
      <c r="C41" s="84">
        <v>6</v>
      </c>
      <c r="D41" s="123">
        <v>0.0046580918440658065</v>
      </c>
      <c r="E41" s="123">
        <v>2.4335031501695386</v>
      </c>
      <c r="F41" s="84" t="s">
        <v>2910</v>
      </c>
      <c r="G41" s="84" t="b">
        <v>0</v>
      </c>
      <c r="H41" s="84" t="b">
        <v>0</v>
      </c>
      <c r="I41" s="84" t="b">
        <v>0</v>
      </c>
      <c r="J41" s="84" t="b">
        <v>0</v>
      </c>
      <c r="K41" s="84" t="b">
        <v>0</v>
      </c>
      <c r="L41" s="84" t="b">
        <v>0</v>
      </c>
    </row>
    <row r="42" spans="1:12" ht="15">
      <c r="A42" s="84" t="s">
        <v>2295</v>
      </c>
      <c r="B42" s="84" t="s">
        <v>2268</v>
      </c>
      <c r="C42" s="84">
        <v>6</v>
      </c>
      <c r="D42" s="123">
        <v>0.0046580918440658065</v>
      </c>
      <c r="E42" s="123">
        <v>1.15474954921671</v>
      </c>
      <c r="F42" s="84" t="s">
        <v>2910</v>
      </c>
      <c r="G42" s="84" t="b">
        <v>0</v>
      </c>
      <c r="H42" s="84" t="b">
        <v>0</v>
      </c>
      <c r="I42" s="84" t="b">
        <v>0</v>
      </c>
      <c r="J42" s="84" t="b">
        <v>0</v>
      </c>
      <c r="K42" s="84" t="b">
        <v>0</v>
      </c>
      <c r="L42" s="84" t="b">
        <v>0</v>
      </c>
    </row>
    <row r="43" spans="1:12" ht="15">
      <c r="A43" s="84" t="s">
        <v>2268</v>
      </c>
      <c r="B43" s="84" t="s">
        <v>2296</v>
      </c>
      <c r="C43" s="84">
        <v>6</v>
      </c>
      <c r="D43" s="123">
        <v>0.0046580918440658065</v>
      </c>
      <c r="E43" s="123">
        <v>1.2431714519992472</v>
      </c>
      <c r="F43" s="84" t="s">
        <v>2910</v>
      </c>
      <c r="G43" s="84" t="b">
        <v>0</v>
      </c>
      <c r="H43" s="84" t="b">
        <v>0</v>
      </c>
      <c r="I43" s="84" t="b">
        <v>0</v>
      </c>
      <c r="J43" s="84" t="b">
        <v>0</v>
      </c>
      <c r="K43" s="84" t="b">
        <v>0</v>
      </c>
      <c r="L43" s="84" t="b">
        <v>0</v>
      </c>
    </row>
    <row r="44" spans="1:12" ht="15">
      <c r="A44" s="84" t="s">
        <v>2296</v>
      </c>
      <c r="B44" s="84" t="s">
        <v>2692</v>
      </c>
      <c r="C44" s="84">
        <v>6</v>
      </c>
      <c r="D44" s="123">
        <v>0.0046580918440658065</v>
      </c>
      <c r="E44" s="123">
        <v>2.4335031501695386</v>
      </c>
      <c r="F44" s="84" t="s">
        <v>2910</v>
      </c>
      <c r="G44" s="84" t="b">
        <v>0</v>
      </c>
      <c r="H44" s="84" t="b">
        <v>0</v>
      </c>
      <c r="I44" s="84" t="b">
        <v>0</v>
      </c>
      <c r="J44" s="84" t="b">
        <v>0</v>
      </c>
      <c r="K44" s="84" t="b">
        <v>0</v>
      </c>
      <c r="L44" s="84" t="b">
        <v>0</v>
      </c>
    </row>
    <row r="45" spans="1:12" ht="15">
      <c r="A45" s="84" t="s">
        <v>244</v>
      </c>
      <c r="B45" s="84" t="s">
        <v>2270</v>
      </c>
      <c r="C45" s="84">
        <v>6</v>
      </c>
      <c r="D45" s="123">
        <v>0.0046580918440658065</v>
      </c>
      <c r="E45" s="123">
        <v>1.6738353054799084</v>
      </c>
      <c r="F45" s="84" t="s">
        <v>2910</v>
      </c>
      <c r="G45" s="84" t="b">
        <v>0</v>
      </c>
      <c r="H45" s="84" t="b">
        <v>0</v>
      </c>
      <c r="I45" s="84" t="b">
        <v>0</v>
      </c>
      <c r="J45" s="84" t="b">
        <v>0</v>
      </c>
      <c r="K45" s="84" t="b">
        <v>0</v>
      </c>
      <c r="L45" s="84" t="b">
        <v>0</v>
      </c>
    </row>
    <row r="46" spans="1:12" ht="15">
      <c r="A46" s="84" t="s">
        <v>287</v>
      </c>
      <c r="B46" s="84" t="s">
        <v>2269</v>
      </c>
      <c r="C46" s="84">
        <v>6</v>
      </c>
      <c r="D46" s="123">
        <v>0.0046580918440658065</v>
      </c>
      <c r="E46" s="123">
        <v>1.5170492016196138</v>
      </c>
      <c r="F46" s="84" t="s">
        <v>2910</v>
      </c>
      <c r="G46" s="84" t="b">
        <v>0</v>
      </c>
      <c r="H46" s="84" t="b">
        <v>0</v>
      </c>
      <c r="I46" s="84" t="b">
        <v>0</v>
      </c>
      <c r="J46" s="84" t="b">
        <v>0</v>
      </c>
      <c r="K46" s="84" t="b">
        <v>0</v>
      </c>
      <c r="L46" s="84" t="b">
        <v>0</v>
      </c>
    </row>
    <row r="47" spans="1:12" ht="15">
      <c r="A47" s="84" t="s">
        <v>2302</v>
      </c>
      <c r="B47" s="84" t="s">
        <v>2303</v>
      </c>
      <c r="C47" s="84">
        <v>6</v>
      </c>
      <c r="D47" s="123">
        <v>0.0046580918440658065</v>
      </c>
      <c r="E47" s="123">
        <v>2.2574118911138576</v>
      </c>
      <c r="F47" s="84" t="s">
        <v>2910</v>
      </c>
      <c r="G47" s="84" t="b">
        <v>0</v>
      </c>
      <c r="H47" s="84" t="b">
        <v>0</v>
      </c>
      <c r="I47" s="84" t="b">
        <v>0</v>
      </c>
      <c r="J47" s="84" t="b">
        <v>0</v>
      </c>
      <c r="K47" s="84" t="b">
        <v>0</v>
      </c>
      <c r="L47" s="84" t="b">
        <v>0</v>
      </c>
    </row>
    <row r="48" spans="1:12" ht="15">
      <c r="A48" s="84" t="s">
        <v>2313</v>
      </c>
      <c r="B48" s="84" t="s">
        <v>2698</v>
      </c>
      <c r="C48" s="84">
        <v>5</v>
      </c>
      <c r="D48" s="123">
        <v>0.004105419039680897</v>
      </c>
      <c r="E48" s="123">
        <v>2.5126843962171637</v>
      </c>
      <c r="F48" s="84" t="s">
        <v>2910</v>
      </c>
      <c r="G48" s="84" t="b">
        <v>0</v>
      </c>
      <c r="H48" s="84" t="b">
        <v>0</v>
      </c>
      <c r="I48" s="84" t="b">
        <v>0</v>
      </c>
      <c r="J48" s="84" t="b">
        <v>0</v>
      </c>
      <c r="K48" s="84" t="b">
        <v>0</v>
      </c>
      <c r="L48" s="84" t="b">
        <v>0</v>
      </c>
    </row>
    <row r="49" spans="1:12" ht="15">
      <c r="A49" s="84" t="s">
        <v>284</v>
      </c>
      <c r="B49" s="84" t="s">
        <v>2281</v>
      </c>
      <c r="C49" s="84">
        <v>5</v>
      </c>
      <c r="D49" s="123">
        <v>0.004105419039680897</v>
      </c>
      <c r="E49" s="123">
        <v>1.9283531718496327</v>
      </c>
      <c r="F49" s="84" t="s">
        <v>2910</v>
      </c>
      <c r="G49" s="84" t="b">
        <v>0</v>
      </c>
      <c r="H49" s="84" t="b">
        <v>0</v>
      </c>
      <c r="I49" s="84" t="b">
        <v>0</v>
      </c>
      <c r="J49" s="84" t="b">
        <v>0</v>
      </c>
      <c r="K49" s="84" t="b">
        <v>0</v>
      </c>
      <c r="L49" s="84" t="b">
        <v>0</v>
      </c>
    </row>
    <row r="50" spans="1:12" ht="15">
      <c r="A50" s="84" t="s">
        <v>2687</v>
      </c>
      <c r="B50" s="84" t="s">
        <v>2699</v>
      </c>
      <c r="C50" s="84">
        <v>5</v>
      </c>
      <c r="D50" s="123">
        <v>0.004105419039680897</v>
      </c>
      <c r="E50" s="123">
        <v>2.3085644135612386</v>
      </c>
      <c r="F50" s="84" t="s">
        <v>2910</v>
      </c>
      <c r="G50" s="84" t="b">
        <v>0</v>
      </c>
      <c r="H50" s="84" t="b">
        <v>0</v>
      </c>
      <c r="I50" s="84" t="b">
        <v>0</v>
      </c>
      <c r="J50" s="84" t="b">
        <v>0</v>
      </c>
      <c r="K50" s="84" t="b">
        <v>0</v>
      </c>
      <c r="L50" s="84" t="b">
        <v>0</v>
      </c>
    </row>
    <row r="51" spans="1:12" ht="15">
      <c r="A51" s="84" t="s">
        <v>2317</v>
      </c>
      <c r="B51" s="84" t="s">
        <v>2270</v>
      </c>
      <c r="C51" s="84">
        <v>5</v>
      </c>
      <c r="D51" s="123">
        <v>0.004105419039680897</v>
      </c>
      <c r="E51" s="123">
        <v>1.8499265645355896</v>
      </c>
      <c r="F51" s="84" t="s">
        <v>2910</v>
      </c>
      <c r="G51" s="84" t="b">
        <v>0</v>
      </c>
      <c r="H51" s="84" t="b">
        <v>0</v>
      </c>
      <c r="I51" s="84" t="b">
        <v>0</v>
      </c>
      <c r="J51" s="84" t="b">
        <v>0</v>
      </c>
      <c r="K51" s="84" t="b">
        <v>0</v>
      </c>
      <c r="L51" s="84" t="b">
        <v>0</v>
      </c>
    </row>
    <row r="52" spans="1:12" ht="15">
      <c r="A52" s="84" t="s">
        <v>2316</v>
      </c>
      <c r="B52" s="84" t="s">
        <v>244</v>
      </c>
      <c r="C52" s="84">
        <v>5</v>
      </c>
      <c r="D52" s="123">
        <v>0.004105419039680897</v>
      </c>
      <c r="E52" s="123">
        <v>2.5126843962171637</v>
      </c>
      <c r="F52" s="84" t="s">
        <v>2910</v>
      </c>
      <c r="G52" s="84" t="b">
        <v>0</v>
      </c>
      <c r="H52" s="84" t="b">
        <v>0</v>
      </c>
      <c r="I52" s="84" t="b">
        <v>0</v>
      </c>
      <c r="J52" s="84" t="b">
        <v>0</v>
      </c>
      <c r="K52" s="84" t="b">
        <v>0</v>
      </c>
      <c r="L52" s="84" t="b">
        <v>0</v>
      </c>
    </row>
    <row r="53" spans="1:12" ht="15">
      <c r="A53" s="84" t="s">
        <v>2312</v>
      </c>
      <c r="B53" s="84" t="s">
        <v>2313</v>
      </c>
      <c r="C53" s="84">
        <v>4</v>
      </c>
      <c r="D53" s="123">
        <v>0.0035033409108589696</v>
      </c>
      <c r="E53" s="123">
        <v>2.4335031501695386</v>
      </c>
      <c r="F53" s="84" t="s">
        <v>2910</v>
      </c>
      <c r="G53" s="84" t="b">
        <v>0</v>
      </c>
      <c r="H53" s="84" t="b">
        <v>0</v>
      </c>
      <c r="I53" s="84" t="b">
        <v>0</v>
      </c>
      <c r="J53" s="84" t="b">
        <v>0</v>
      </c>
      <c r="K53" s="84" t="b">
        <v>0</v>
      </c>
      <c r="L53" s="84" t="b">
        <v>0</v>
      </c>
    </row>
    <row r="54" spans="1:12" ht="15">
      <c r="A54" s="84" t="s">
        <v>2278</v>
      </c>
      <c r="B54" s="84" t="s">
        <v>2268</v>
      </c>
      <c r="C54" s="84">
        <v>4</v>
      </c>
      <c r="D54" s="123">
        <v>0.0035033409108589696</v>
      </c>
      <c r="E54" s="123">
        <v>0.9117115005304154</v>
      </c>
      <c r="F54" s="84" t="s">
        <v>2910</v>
      </c>
      <c r="G54" s="84" t="b">
        <v>0</v>
      </c>
      <c r="H54" s="84" t="b">
        <v>0</v>
      </c>
      <c r="I54" s="84" t="b">
        <v>0</v>
      </c>
      <c r="J54" s="84" t="b">
        <v>0</v>
      </c>
      <c r="K54" s="84" t="b">
        <v>0</v>
      </c>
      <c r="L54" s="84" t="b">
        <v>0</v>
      </c>
    </row>
    <row r="55" spans="1:12" ht="15">
      <c r="A55" s="84" t="s">
        <v>2268</v>
      </c>
      <c r="B55" s="84" t="s">
        <v>2711</v>
      </c>
      <c r="C55" s="84">
        <v>4</v>
      </c>
      <c r="D55" s="123">
        <v>0.0035033409108589696</v>
      </c>
      <c r="E55" s="123">
        <v>1.2431714519992474</v>
      </c>
      <c r="F55" s="84" t="s">
        <v>2910</v>
      </c>
      <c r="G55" s="84" t="b">
        <v>0</v>
      </c>
      <c r="H55" s="84" t="b">
        <v>0</v>
      </c>
      <c r="I55" s="84" t="b">
        <v>0</v>
      </c>
      <c r="J55" s="84" t="b">
        <v>0</v>
      </c>
      <c r="K55" s="84" t="b">
        <v>0</v>
      </c>
      <c r="L55" s="84" t="b">
        <v>0</v>
      </c>
    </row>
    <row r="56" spans="1:12" ht="15">
      <c r="A56" s="84" t="s">
        <v>2711</v>
      </c>
      <c r="B56" s="84" t="s">
        <v>2712</v>
      </c>
      <c r="C56" s="84">
        <v>4</v>
      </c>
      <c r="D56" s="123">
        <v>0.0035033409108589696</v>
      </c>
      <c r="E56" s="123">
        <v>2.60959440922522</v>
      </c>
      <c r="F56" s="84" t="s">
        <v>2910</v>
      </c>
      <c r="G56" s="84" t="b">
        <v>0</v>
      </c>
      <c r="H56" s="84" t="b">
        <v>0</v>
      </c>
      <c r="I56" s="84" t="b">
        <v>0</v>
      </c>
      <c r="J56" s="84" t="b">
        <v>0</v>
      </c>
      <c r="K56" s="84" t="b">
        <v>0</v>
      </c>
      <c r="L56" s="84" t="b">
        <v>0</v>
      </c>
    </row>
    <row r="57" spans="1:12" ht="15">
      <c r="A57" s="84" t="s">
        <v>2712</v>
      </c>
      <c r="B57" s="84" t="s">
        <v>2713</v>
      </c>
      <c r="C57" s="84">
        <v>4</v>
      </c>
      <c r="D57" s="123">
        <v>0.0035033409108589696</v>
      </c>
      <c r="E57" s="123">
        <v>2.60959440922522</v>
      </c>
      <c r="F57" s="84" t="s">
        <v>2910</v>
      </c>
      <c r="G57" s="84" t="b">
        <v>0</v>
      </c>
      <c r="H57" s="84" t="b">
        <v>0</v>
      </c>
      <c r="I57" s="84" t="b">
        <v>0</v>
      </c>
      <c r="J57" s="84" t="b">
        <v>0</v>
      </c>
      <c r="K57" s="84" t="b">
        <v>0</v>
      </c>
      <c r="L57" s="84" t="b">
        <v>0</v>
      </c>
    </row>
    <row r="58" spans="1:12" ht="15">
      <c r="A58" s="84" t="s">
        <v>2713</v>
      </c>
      <c r="B58" s="84" t="s">
        <v>2714</v>
      </c>
      <c r="C58" s="84">
        <v>4</v>
      </c>
      <c r="D58" s="123">
        <v>0.0035033409108589696</v>
      </c>
      <c r="E58" s="123">
        <v>2.60959440922522</v>
      </c>
      <c r="F58" s="84" t="s">
        <v>2910</v>
      </c>
      <c r="G58" s="84" t="b">
        <v>0</v>
      </c>
      <c r="H58" s="84" t="b">
        <v>0</v>
      </c>
      <c r="I58" s="84" t="b">
        <v>0</v>
      </c>
      <c r="J58" s="84" t="b">
        <v>0</v>
      </c>
      <c r="K58" s="84" t="b">
        <v>0</v>
      </c>
      <c r="L58" s="84" t="b">
        <v>0</v>
      </c>
    </row>
    <row r="59" spans="1:12" ht="15">
      <c r="A59" s="84" t="s">
        <v>2289</v>
      </c>
      <c r="B59" s="84" t="s">
        <v>2290</v>
      </c>
      <c r="C59" s="84">
        <v>4</v>
      </c>
      <c r="D59" s="123">
        <v>0.0035033409108589696</v>
      </c>
      <c r="E59" s="123">
        <v>2.2574118911138576</v>
      </c>
      <c r="F59" s="84" t="s">
        <v>2910</v>
      </c>
      <c r="G59" s="84" t="b">
        <v>0</v>
      </c>
      <c r="H59" s="84" t="b">
        <v>0</v>
      </c>
      <c r="I59" s="84" t="b">
        <v>0</v>
      </c>
      <c r="J59" s="84" t="b">
        <v>0</v>
      </c>
      <c r="K59" s="84" t="b">
        <v>0</v>
      </c>
      <c r="L59" s="84" t="b">
        <v>0</v>
      </c>
    </row>
    <row r="60" spans="1:12" ht="15">
      <c r="A60" s="84" t="s">
        <v>2290</v>
      </c>
      <c r="B60" s="84" t="s">
        <v>2701</v>
      </c>
      <c r="C60" s="84">
        <v>4</v>
      </c>
      <c r="D60" s="123">
        <v>0.0035033409108589696</v>
      </c>
      <c r="E60" s="123">
        <v>2.3365931371614823</v>
      </c>
      <c r="F60" s="84" t="s">
        <v>2910</v>
      </c>
      <c r="G60" s="84" t="b">
        <v>0</v>
      </c>
      <c r="H60" s="84" t="b">
        <v>0</v>
      </c>
      <c r="I60" s="84" t="b">
        <v>0</v>
      </c>
      <c r="J60" s="84" t="b">
        <v>0</v>
      </c>
      <c r="K60" s="84" t="b">
        <v>0</v>
      </c>
      <c r="L60" s="84" t="b">
        <v>0</v>
      </c>
    </row>
    <row r="61" spans="1:12" ht="15">
      <c r="A61" s="84" t="s">
        <v>2701</v>
      </c>
      <c r="B61" s="84" t="s">
        <v>2213</v>
      </c>
      <c r="C61" s="84">
        <v>4</v>
      </c>
      <c r="D61" s="123">
        <v>0.0035033409108589696</v>
      </c>
      <c r="E61" s="123">
        <v>2.2696463475308692</v>
      </c>
      <c r="F61" s="84" t="s">
        <v>2910</v>
      </c>
      <c r="G61" s="84" t="b">
        <v>0</v>
      </c>
      <c r="H61" s="84" t="b">
        <v>0</v>
      </c>
      <c r="I61" s="84" t="b">
        <v>0</v>
      </c>
      <c r="J61" s="84" t="b">
        <v>0</v>
      </c>
      <c r="K61" s="84" t="b">
        <v>0</v>
      </c>
      <c r="L61" s="84" t="b">
        <v>0</v>
      </c>
    </row>
    <row r="62" spans="1:12" ht="15">
      <c r="A62" s="84" t="s">
        <v>2213</v>
      </c>
      <c r="B62" s="84" t="s">
        <v>2717</v>
      </c>
      <c r="C62" s="84">
        <v>4</v>
      </c>
      <c r="D62" s="123">
        <v>0.0035033409108589696</v>
      </c>
      <c r="E62" s="123">
        <v>2.3665563605389255</v>
      </c>
      <c r="F62" s="84" t="s">
        <v>2910</v>
      </c>
      <c r="G62" s="84" t="b">
        <v>0</v>
      </c>
      <c r="H62" s="84" t="b">
        <v>0</v>
      </c>
      <c r="I62" s="84" t="b">
        <v>0</v>
      </c>
      <c r="J62" s="84" t="b">
        <v>0</v>
      </c>
      <c r="K62" s="84" t="b">
        <v>0</v>
      </c>
      <c r="L62" s="84" t="b">
        <v>0</v>
      </c>
    </row>
    <row r="63" spans="1:12" ht="15">
      <c r="A63" s="84" t="s">
        <v>2717</v>
      </c>
      <c r="B63" s="84" t="s">
        <v>2291</v>
      </c>
      <c r="C63" s="84">
        <v>4</v>
      </c>
      <c r="D63" s="123">
        <v>0.0035033409108589696</v>
      </c>
      <c r="E63" s="123">
        <v>2.4335031501695386</v>
      </c>
      <c r="F63" s="84" t="s">
        <v>2910</v>
      </c>
      <c r="G63" s="84" t="b">
        <v>0</v>
      </c>
      <c r="H63" s="84" t="b">
        <v>0</v>
      </c>
      <c r="I63" s="84" t="b">
        <v>0</v>
      </c>
      <c r="J63" s="84" t="b">
        <v>0</v>
      </c>
      <c r="K63" s="84" t="b">
        <v>0</v>
      </c>
      <c r="L63" s="84" t="b">
        <v>0</v>
      </c>
    </row>
    <row r="64" spans="1:12" ht="15">
      <c r="A64" s="84" t="s">
        <v>2292</v>
      </c>
      <c r="B64" s="84" t="s">
        <v>2718</v>
      </c>
      <c r="C64" s="84">
        <v>4</v>
      </c>
      <c r="D64" s="123">
        <v>0.0035033409108589696</v>
      </c>
      <c r="E64" s="123">
        <v>2.4335031501695386</v>
      </c>
      <c r="F64" s="84" t="s">
        <v>2910</v>
      </c>
      <c r="G64" s="84" t="b">
        <v>0</v>
      </c>
      <c r="H64" s="84" t="b">
        <v>0</v>
      </c>
      <c r="I64" s="84" t="b">
        <v>0</v>
      </c>
      <c r="J64" s="84" t="b">
        <v>0</v>
      </c>
      <c r="K64" s="84" t="b">
        <v>0</v>
      </c>
      <c r="L64" s="84" t="b">
        <v>0</v>
      </c>
    </row>
    <row r="65" spans="1:12" ht="15">
      <c r="A65" s="84" t="s">
        <v>2718</v>
      </c>
      <c r="B65" s="84" t="s">
        <v>2695</v>
      </c>
      <c r="C65" s="84">
        <v>4</v>
      </c>
      <c r="D65" s="123">
        <v>0.0035033409108589696</v>
      </c>
      <c r="E65" s="123">
        <v>2.5126843962171637</v>
      </c>
      <c r="F65" s="84" t="s">
        <v>2910</v>
      </c>
      <c r="G65" s="84" t="b">
        <v>0</v>
      </c>
      <c r="H65" s="84" t="b">
        <v>0</v>
      </c>
      <c r="I65" s="84" t="b">
        <v>0</v>
      </c>
      <c r="J65" s="84" t="b">
        <v>0</v>
      </c>
      <c r="K65" s="84" t="b">
        <v>0</v>
      </c>
      <c r="L65" s="84" t="b">
        <v>0</v>
      </c>
    </row>
    <row r="66" spans="1:12" ht="15">
      <c r="A66" s="84" t="s">
        <v>2695</v>
      </c>
      <c r="B66" s="84" t="s">
        <v>2691</v>
      </c>
      <c r="C66" s="84">
        <v>4</v>
      </c>
      <c r="D66" s="123">
        <v>0.0035033409108589696</v>
      </c>
      <c r="E66" s="123">
        <v>2.3365931371614823</v>
      </c>
      <c r="F66" s="84" t="s">
        <v>2910</v>
      </c>
      <c r="G66" s="84" t="b">
        <v>0</v>
      </c>
      <c r="H66" s="84" t="b">
        <v>0</v>
      </c>
      <c r="I66" s="84" t="b">
        <v>0</v>
      </c>
      <c r="J66" s="84" t="b">
        <v>0</v>
      </c>
      <c r="K66" s="84" t="b">
        <v>0</v>
      </c>
      <c r="L66" s="84" t="b">
        <v>0</v>
      </c>
    </row>
    <row r="67" spans="1:12" ht="15">
      <c r="A67" s="84" t="s">
        <v>2691</v>
      </c>
      <c r="B67" s="84" t="s">
        <v>2293</v>
      </c>
      <c r="C67" s="84">
        <v>4</v>
      </c>
      <c r="D67" s="123">
        <v>0.0035033409108589696</v>
      </c>
      <c r="E67" s="123">
        <v>2.2574118911138576</v>
      </c>
      <c r="F67" s="84" t="s">
        <v>2910</v>
      </c>
      <c r="G67" s="84" t="b">
        <v>0</v>
      </c>
      <c r="H67" s="84" t="b">
        <v>0</v>
      </c>
      <c r="I67" s="84" t="b">
        <v>0</v>
      </c>
      <c r="J67" s="84" t="b">
        <v>0</v>
      </c>
      <c r="K67" s="84" t="b">
        <v>0</v>
      </c>
      <c r="L67" s="84" t="b">
        <v>0</v>
      </c>
    </row>
    <row r="68" spans="1:12" ht="15">
      <c r="A68" s="84" t="s">
        <v>2721</v>
      </c>
      <c r="B68" s="84" t="s">
        <v>2268</v>
      </c>
      <c r="C68" s="84">
        <v>3</v>
      </c>
      <c r="D68" s="123">
        <v>0.0028392662536667695</v>
      </c>
      <c r="E68" s="123">
        <v>1.15474954921671</v>
      </c>
      <c r="F68" s="84" t="s">
        <v>2910</v>
      </c>
      <c r="G68" s="84" t="b">
        <v>0</v>
      </c>
      <c r="H68" s="84" t="b">
        <v>0</v>
      </c>
      <c r="I68" s="84" t="b">
        <v>0</v>
      </c>
      <c r="J68" s="84" t="b">
        <v>0</v>
      </c>
      <c r="K68" s="84" t="b">
        <v>0</v>
      </c>
      <c r="L68" s="84" t="b">
        <v>0</v>
      </c>
    </row>
    <row r="69" spans="1:12" ht="15">
      <c r="A69" s="84" t="s">
        <v>2698</v>
      </c>
      <c r="B69" s="84" t="s">
        <v>2735</v>
      </c>
      <c r="C69" s="84">
        <v>3</v>
      </c>
      <c r="D69" s="123">
        <v>0.0028392662536667695</v>
      </c>
      <c r="E69" s="123">
        <v>2.73453314583352</v>
      </c>
      <c r="F69" s="84" t="s">
        <v>2910</v>
      </c>
      <c r="G69" s="84" t="b">
        <v>0</v>
      </c>
      <c r="H69" s="84" t="b">
        <v>0</v>
      </c>
      <c r="I69" s="84" t="b">
        <v>0</v>
      </c>
      <c r="J69" s="84" t="b">
        <v>0</v>
      </c>
      <c r="K69" s="84" t="b">
        <v>0</v>
      </c>
      <c r="L69" s="84" t="b">
        <v>0</v>
      </c>
    </row>
    <row r="70" spans="1:12" ht="15">
      <c r="A70" s="84" t="s">
        <v>2739</v>
      </c>
      <c r="B70" s="84" t="s">
        <v>2710</v>
      </c>
      <c r="C70" s="84">
        <v>3</v>
      </c>
      <c r="D70" s="123">
        <v>0.0028392662536667695</v>
      </c>
      <c r="E70" s="123">
        <v>2.60959440922522</v>
      </c>
      <c r="F70" s="84" t="s">
        <v>2910</v>
      </c>
      <c r="G70" s="84" t="b">
        <v>0</v>
      </c>
      <c r="H70" s="84" t="b">
        <v>0</v>
      </c>
      <c r="I70" s="84" t="b">
        <v>0</v>
      </c>
      <c r="J70" s="84" t="b">
        <v>0</v>
      </c>
      <c r="K70" s="84" t="b">
        <v>0</v>
      </c>
      <c r="L70" s="84" t="b">
        <v>0</v>
      </c>
    </row>
    <row r="71" spans="1:12" ht="15">
      <c r="A71" s="84" t="s">
        <v>2193</v>
      </c>
      <c r="B71" s="84" t="s">
        <v>2268</v>
      </c>
      <c r="C71" s="84">
        <v>3</v>
      </c>
      <c r="D71" s="123">
        <v>0.0028392662536667695</v>
      </c>
      <c r="E71" s="123">
        <v>0.1847127725941531</v>
      </c>
      <c r="F71" s="84" t="s">
        <v>2910</v>
      </c>
      <c r="G71" s="84" t="b">
        <v>0</v>
      </c>
      <c r="H71" s="84" t="b">
        <v>0</v>
      </c>
      <c r="I71" s="84" t="b">
        <v>0</v>
      </c>
      <c r="J71" s="84" t="b">
        <v>0</v>
      </c>
      <c r="K71" s="84" t="b">
        <v>0</v>
      </c>
      <c r="L71" s="84" t="b">
        <v>0</v>
      </c>
    </row>
    <row r="72" spans="1:12" ht="15">
      <c r="A72" s="84" t="s">
        <v>2708</v>
      </c>
      <c r="B72" s="84" t="s">
        <v>2320</v>
      </c>
      <c r="C72" s="84">
        <v>3</v>
      </c>
      <c r="D72" s="123">
        <v>0.0028392662536667695</v>
      </c>
      <c r="E72" s="123">
        <v>2.3877456596088638</v>
      </c>
      <c r="F72" s="84" t="s">
        <v>2910</v>
      </c>
      <c r="G72" s="84" t="b">
        <v>1</v>
      </c>
      <c r="H72" s="84" t="b">
        <v>0</v>
      </c>
      <c r="I72" s="84" t="b">
        <v>0</v>
      </c>
      <c r="J72" s="84" t="b">
        <v>0</v>
      </c>
      <c r="K72" s="84" t="b">
        <v>0</v>
      </c>
      <c r="L72" s="84" t="b">
        <v>0</v>
      </c>
    </row>
    <row r="73" spans="1:12" ht="15">
      <c r="A73" s="84" t="s">
        <v>2320</v>
      </c>
      <c r="B73" s="84" t="s">
        <v>272</v>
      </c>
      <c r="C73" s="84">
        <v>3</v>
      </c>
      <c r="D73" s="123">
        <v>0.0028392662536667695</v>
      </c>
      <c r="E73" s="123">
        <v>2.4335031501695386</v>
      </c>
      <c r="F73" s="84" t="s">
        <v>2910</v>
      </c>
      <c r="G73" s="84" t="b">
        <v>0</v>
      </c>
      <c r="H73" s="84" t="b">
        <v>0</v>
      </c>
      <c r="I73" s="84" t="b">
        <v>0</v>
      </c>
      <c r="J73" s="84" t="b">
        <v>0</v>
      </c>
      <c r="K73" s="84" t="b">
        <v>0</v>
      </c>
      <c r="L73" s="84" t="b">
        <v>0</v>
      </c>
    </row>
    <row r="74" spans="1:12" ht="15">
      <c r="A74" s="84" t="s">
        <v>272</v>
      </c>
      <c r="B74" s="84" t="s">
        <v>2740</v>
      </c>
      <c r="C74" s="84">
        <v>3</v>
      </c>
      <c r="D74" s="123">
        <v>0.0028392662536667695</v>
      </c>
      <c r="E74" s="123">
        <v>2.73453314583352</v>
      </c>
      <c r="F74" s="84" t="s">
        <v>2910</v>
      </c>
      <c r="G74" s="84" t="b">
        <v>0</v>
      </c>
      <c r="H74" s="84" t="b">
        <v>0</v>
      </c>
      <c r="I74" s="84" t="b">
        <v>0</v>
      </c>
      <c r="J74" s="84" t="b">
        <v>0</v>
      </c>
      <c r="K74" s="84" t="b">
        <v>0</v>
      </c>
      <c r="L74" s="84" t="b">
        <v>0</v>
      </c>
    </row>
    <row r="75" spans="1:12" ht="15">
      <c r="A75" s="84" t="s">
        <v>2740</v>
      </c>
      <c r="B75" s="84" t="s">
        <v>2705</v>
      </c>
      <c r="C75" s="84">
        <v>3</v>
      </c>
      <c r="D75" s="123">
        <v>0.0028392662536667695</v>
      </c>
      <c r="E75" s="123">
        <v>2.60959440922522</v>
      </c>
      <c r="F75" s="84" t="s">
        <v>2910</v>
      </c>
      <c r="G75" s="84" t="b">
        <v>0</v>
      </c>
      <c r="H75" s="84" t="b">
        <v>0</v>
      </c>
      <c r="I75" s="84" t="b">
        <v>0</v>
      </c>
      <c r="J75" s="84" t="b">
        <v>0</v>
      </c>
      <c r="K75" s="84" t="b">
        <v>0</v>
      </c>
      <c r="L75" s="84" t="b">
        <v>0</v>
      </c>
    </row>
    <row r="76" spans="1:12" ht="15">
      <c r="A76" s="84" t="s">
        <v>2705</v>
      </c>
      <c r="B76" s="84" t="s">
        <v>2298</v>
      </c>
      <c r="C76" s="84">
        <v>3</v>
      </c>
      <c r="D76" s="123">
        <v>0.0028392662536667695</v>
      </c>
      <c r="E76" s="123">
        <v>1.9106244048892012</v>
      </c>
      <c r="F76" s="84" t="s">
        <v>2910</v>
      </c>
      <c r="G76" s="84" t="b">
        <v>0</v>
      </c>
      <c r="H76" s="84" t="b">
        <v>0</v>
      </c>
      <c r="I76" s="84" t="b">
        <v>0</v>
      </c>
      <c r="J76" s="84" t="b">
        <v>0</v>
      </c>
      <c r="K76" s="84" t="b">
        <v>0</v>
      </c>
      <c r="L76" s="84" t="b">
        <v>0</v>
      </c>
    </row>
    <row r="77" spans="1:12" ht="15">
      <c r="A77" s="84" t="s">
        <v>2298</v>
      </c>
      <c r="B77" s="84" t="s">
        <v>2741</v>
      </c>
      <c r="C77" s="84">
        <v>3</v>
      </c>
      <c r="D77" s="123">
        <v>0.0028392662536667695</v>
      </c>
      <c r="E77" s="123">
        <v>2.035563141497501</v>
      </c>
      <c r="F77" s="84" t="s">
        <v>2910</v>
      </c>
      <c r="G77" s="84" t="b">
        <v>0</v>
      </c>
      <c r="H77" s="84" t="b">
        <v>0</v>
      </c>
      <c r="I77" s="84" t="b">
        <v>0</v>
      </c>
      <c r="J77" s="84" t="b">
        <v>0</v>
      </c>
      <c r="K77" s="84" t="b">
        <v>0</v>
      </c>
      <c r="L77" s="84" t="b">
        <v>0</v>
      </c>
    </row>
    <row r="78" spans="1:12" ht="15">
      <c r="A78" s="84" t="s">
        <v>2741</v>
      </c>
      <c r="B78" s="84" t="s">
        <v>2216</v>
      </c>
      <c r="C78" s="84">
        <v>3</v>
      </c>
      <c r="D78" s="123">
        <v>0.0028392662536667695</v>
      </c>
      <c r="E78" s="123">
        <v>2.1324731545055577</v>
      </c>
      <c r="F78" s="84" t="s">
        <v>2910</v>
      </c>
      <c r="G78" s="84" t="b">
        <v>0</v>
      </c>
      <c r="H78" s="84" t="b">
        <v>0</v>
      </c>
      <c r="I78" s="84" t="b">
        <v>0</v>
      </c>
      <c r="J78" s="84" t="b">
        <v>0</v>
      </c>
      <c r="K78" s="84" t="b">
        <v>0</v>
      </c>
      <c r="L78" s="84" t="b">
        <v>0</v>
      </c>
    </row>
    <row r="79" spans="1:12" ht="15">
      <c r="A79" s="84" t="s">
        <v>2216</v>
      </c>
      <c r="B79" s="84" t="s">
        <v>2715</v>
      </c>
      <c r="C79" s="84">
        <v>3</v>
      </c>
      <c r="D79" s="123">
        <v>0.0028392662536667695</v>
      </c>
      <c r="E79" s="123">
        <v>2.007534417897258</v>
      </c>
      <c r="F79" s="84" t="s">
        <v>2910</v>
      </c>
      <c r="G79" s="84" t="b">
        <v>0</v>
      </c>
      <c r="H79" s="84" t="b">
        <v>0</v>
      </c>
      <c r="I79" s="84" t="b">
        <v>0</v>
      </c>
      <c r="J79" s="84" t="b">
        <v>0</v>
      </c>
      <c r="K79" s="84" t="b">
        <v>0</v>
      </c>
      <c r="L79" s="84" t="b">
        <v>0</v>
      </c>
    </row>
    <row r="80" spans="1:12" ht="15">
      <c r="A80" s="84" t="s">
        <v>294</v>
      </c>
      <c r="B80" s="84" t="s">
        <v>293</v>
      </c>
      <c r="C80" s="84">
        <v>3</v>
      </c>
      <c r="D80" s="123">
        <v>0.0028392662536667695</v>
      </c>
      <c r="E80" s="123">
        <v>2.73453314583352</v>
      </c>
      <c r="F80" s="84" t="s">
        <v>2910</v>
      </c>
      <c r="G80" s="84" t="b">
        <v>0</v>
      </c>
      <c r="H80" s="84" t="b">
        <v>0</v>
      </c>
      <c r="I80" s="84" t="b">
        <v>0</v>
      </c>
      <c r="J80" s="84" t="b">
        <v>0</v>
      </c>
      <c r="K80" s="84" t="b">
        <v>0</v>
      </c>
      <c r="L80" s="84" t="b">
        <v>0</v>
      </c>
    </row>
    <row r="81" spans="1:12" ht="15">
      <c r="A81" s="84" t="s">
        <v>293</v>
      </c>
      <c r="B81" s="84" t="s">
        <v>2746</v>
      </c>
      <c r="C81" s="84">
        <v>3</v>
      </c>
      <c r="D81" s="123">
        <v>0.0028392662536667695</v>
      </c>
      <c r="E81" s="123">
        <v>2.73453314583352</v>
      </c>
      <c r="F81" s="84" t="s">
        <v>2910</v>
      </c>
      <c r="G81" s="84" t="b">
        <v>0</v>
      </c>
      <c r="H81" s="84" t="b">
        <v>0</v>
      </c>
      <c r="I81" s="84" t="b">
        <v>0</v>
      </c>
      <c r="J81" s="84" t="b">
        <v>0</v>
      </c>
      <c r="K81" s="84" t="b">
        <v>0</v>
      </c>
      <c r="L81" s="84" t="b">
        <v>0</v>
      </c>
    </row>
    <row r="82" spans="1:12" ht="15">
      <c r="A82" s="84" t="s">
        <v>2746</v>
      </c>
      <c r="B82" s="84" t="s">
        <v>2747</v>
      </c>
      <c r="C82" s="84">
        <v>3</v>
      </c>
      <c r="D82" s="123">
        <v>0.0028392662536667695</v>
      </c>
      <c r="E82" s="123">
        <v>2.73453314583352</v>
      </c>
      <c r="F82" s="84" t="s">
        <v>2910</v>
      </c>
      <c r="G82" s="84" t="b">
        <v>0</v>
      </c>
      <c r="H82" s="84" t="b">
        <v>0</v>
      </c>
      <c r="I82" s="84" t="b">
        <v>0</v>
      </c>
      <c r="J82" s="84" t="b">
        <v>1</v>
      </c>
      <c r="K82" s="84" t="b">
        <v>0</v>
      </c>
      <c r="L82" s="84" t="b">
        <v>0</v>
      </c>
    </row>
    <row r="83" spans="1:12" ht="15">
      <c r="A83" s="84" t="s">
        <v>2747</v>
      </c>
      <c r="B83" s="84" t="s">
        <v>2686</v>
      </c>
      <c r="C83" s="84">
        <v>3</v>
      </c>
      <c r="D83" s="123">
        <v>0.0028392662536667695</v>
      </c>
      <c r="E83" s="123">
        <v>2.2574118911138576</v>
      </c>
      <c r="F83" s="84" t="s">
        <v>2910</v>
      </c>
      <c r="G83" s="84" t="b">
        <v>1</v>
      </c>
      <c r="H83" s="84" t="b">
        <v>0</v>
      </c>
      <c r="I83" s="84" t="b">
        <v>0</v>
      </c>
      <c r="J83" s="84" t="b">
        <v>0</v>
      </c>
      <c r="K83" s="84" t="b">
        <v>0</v>
      </c>
      <c r="L83" s="84" t="b">
        <v>0</v>
      </c>
    </row>
    <row r="84" spans="1:12" ht="15">
      <c r="A84" s="84" t="s">
        <v>2686</v>
      </c>
      <c r="B84" s="84" t="s">
        <v>2748</v>
      </c>
      <c r="C84" s="84">
        <v>3</v>
      </c>
      <c r="D84" s="123">
        <v>0.0028392662536667695</v>
      </c>
      <c r="E84" s="123">
        <v>2.2574118911138576</v>
      </c>
      <c r="F84" s="84" t="s">
        <v>2910</v>
      </c>
      <c r="G84" s="84" t="b">
        <v>0</v>
      </c>
      <c r="H84" s="84" t="b">
        <v>0</v>
      </c>
      <c r="I84" s="84" t="b">
        <v>0</v>
      </c>
      <c r="J84" s="84" t="b">
        <v>0</v>
      </c>
      <c r="K84" s="84" t="b">
        <v>0</v>
      </c>
      <c r="L84" s="84" t="b">
        <v>0</v>
      </c>
    </row>
    <row r="85" spans="1:12" ht="15">
      <c r="A85" s="84" t="s">
        <v>2748</v>
      </c>
      <c r="B85" s="84" t="s">
        <v>2709</v>
      </c>
      <c r="C85" s="84">
        <v>3</v>
      </c>
      <c r="D85" s="123">
        <v>0.0028392662536667695</v>
      </c>
      <c r="E85" s="123">
        <v>2.60959440922522</v>
      </c>
      <c r="F85" s="84" t="s">
        <v>2910</v>
      </c>
      <c r="G85" s="84" t="b">
        <v>0</v>
      </c>
      <c r="H85" s="84" t="b">
        <v>0</v>
      </c>
      <c r="I85" s="84" t="b">
        <v>0</v>
      </c>
      <c r="J85" s="84" t="b">
        <v>0</v>
      </c>
      <c r="K85" s="84" t="b">
        <v>0</v>
      </c>
      <c r="L85" s="84" t="b">
        <v>0</v>
      </c>
    </row>
    <row r="86" spans="1:12" ht="15">
      <c r="A86" s="84" t="s">
        <v>2709</v>
      </c>
      <c r="B86" s="84" t="s">
        <v>2749</v>
      </c>
      <c r="C86" s="84">
        <v>3</v>
      </c>
      <c r="D86" s="123">
        <v>0.0028392662536667695</v>
      </c>
      <c r="E86" s="123">
        <v>2.60959440922522</v>
      </c>
      <c r="F86" s="84" t="s">
        <v>2910</v>
      </c>
      <c r="G86" s="84" t="b">
        <v>0</v>
      </c>
      <c r="H86" s="84" t="b">
        <v>0</v>
      </c>
      <c r="I86" s="84" t="b">
        <v>0</v>
      </c>
      <c r="J86" s="84" t="b">
        <v>0</v>
      </c>
      <c r="K86" s="84" t="b">
        <v>0</v>
      </c>
      <c r="L86" s="84" t="b">
        <v>0</v>
      </c>
    </row>
    <row r="87" spans="1:12" ht="15">
      <c r="A87" s="84" t="s">
        <v>2749</v>
      </c>
      <c r="B87" s="84" t="s">
        <v>2750</v>
      </c>
      <c r="C87" s="84">
        <v>3</v>
      </c>
      <c r="D87" s="123">
        <v>0.0028392662536667695</v>
      </c>
      <c r="E87" s="123">
        <v>2.73453314583352</v>
      </c>
      <c r="F87" s="84" t="s">
        <v>2910</v>
      </c>
      <c r="G87" s="84" t="b">
        <v>0</v>
      </c>
      <c r="H87" s="84" t="b">
        <v>0</v>
      </c>
      <c r="I87" s="84" t="b">
        <v>0</v>
      </c>
      <c r="J87" s="84" t="b">
        <v>0</v>
      </c>
      <c r="K87" s="84" t="b">
        <v>0</v>
      </c>
      <c r="L87" s="84" t="b">
        <v>0</v>
      </c>
    </row>
    <row r="88" spans="1:12" ht="15">
      <c r="A88" s="84" t="s">
        <v>2750</v>
      </c>
      <c r="B88" s="84" t="s">
        <v>2751</v>
      </c>
      <c r="C88" s="84">
        <v>3</v>
      </c>
      <c r="D88" s="123">
        <v>0.0028392662536667695</v>
      </c>
      <c r="E88" s="123">
        <v>2.73453314583352</v>
      </c>
      <c r="F88" s="84" t="s">
        <v>2910</v>
      </c>
      <c r="G88" s="84" t="b">
        <v>0</v>
      </c>
      <c r="H88" s="84" t="b">
        <v>0</v>
      </c>
      <c r="I88" s="84" t="b">
        <v>0</v>
      </c>
      <c r="J88" s="84" t="b">
        <v>0</v>
      </c>
      <c r="K88" s="84" t="b">
        <v>0</v>
      </c>
      <c r="L88" s="84" t="b">
        <v>0</v>
      </c>
    </row>
    <row r="89" spans="1:12" ht="15">
      <c r="A89" s="84" t="s">
        <v>2751</v>
      </c>
      <c r="B89" s="84" t="s">
        <v>2752</v>
      </c>
      <c r="C89" s="84">
        <v>3</v>
      </c>
      <c r="D89" s="123">
        <v>0.0028392662536667695</v>
      </c>
      <c r="E89" s="123">
        <v>2.73453314583352</v>
      </c>
      <c r="F89" s="84" t="s">
        <v>2910</v>
      </c>
      <c r="G89" s="84" t="b">
        <v>0</v>
      </c>
      <c r="H89" s="84" t="b">
        <v>0</v>
      </c>
      <c r="I89" s="84" t="b">
        <v>0</v>
      </c>
      <c r="J89" s="84" t="b">
        <v>0</v>
      </c>
      <c r="K89" s="84" t="b">
        <v>0</v>
      </c>
      <c r="L89" s="84" t="b">
        <v>0</v>
      </c>
    </row>
    <row r="90" spans="1:12" ht="15">
      <c r="A90" s="84" t="s">
        <v>244</v>
      </c>
      <c r="B90" s="84" t="s">
        <v>2317</v>
      </c>
      <c r="C90" s="84">
        <v>3</v>
      </c>
      <c r="D90" s="123">
        <v>0.0028392662536667695</v>
      </c>
      <c r="E90" s="123">
        <v>2.2574118911138576</v>
      </c>
      <c r="F90" s="84" t="s">
        <v>2910</v>
      </c>
      <c r="G90" s="84" t="b">
        <v>0</v>
      </c>
      <c r="H90" s="84" t="b">
        <v>0</v>
      </c>
      <c r="I90" s="84" t="b">
        <v>0</v>
      </c>
      <c r="J90" s="84" t="b">
        <v>0</v>
      </c>
      <c r="K90" s="84" t="b">
        <v>0</v>
      </c>
      <c r="L90" s="84" t="b">
        <v>0</v>
      </c>
    </row>
    <row r="91" spans="1:12" ht="15">
      <c r="A91" s="84" t="s">
        <v>2762</v>
      </c>
      <c r="B91" s="84" t="s">
        <v>2763</v>
      </c>
      <c r="C91" s="84">
        <v>3</v>
      </c>
      <c r="D91" s="123">
        <v>0.0028392662536667695</v>
      </c>
      <c r="E91" s="123">
        <v>2.73453314583352</v>
      </c>
      <c r="F91" s="84" t="s">
        <v>2910</v>
      </c>
      <c r="G91" s="84" t="b">
        <v>0</v>
      </c>
      <c r="H91" s="84" t="b">
        <v>0</v>
      </c>
      <c r="I91" s="84" t="b">
        <v>0</v>
      </c>
      <c r="J91" s="84" t="b">
        <v>0</v>
      </c>
      <c r="K91" s="84" t="b">
        <v>0</v>
      </c>
      <c r="L91" s="84" t="b">
        <v>0</v>
      </c>
    </row>
    <row r="92" spans="1:12" ht="15">
      <c r="A92" s="84" t="s">
        <v>2765</v>
      </c>
      <c r="B92" s="84" t="s">
        <v>284</v>
      </c>
      <c r="C92" s="84">
        <v>2</v>
      </c>
      <c r="D92" s="123">
        <v>0.0020918173431853956</v>
      </c>
      <c r="E92" s="123">
        <v>2.73453314583352</v>
      </c>
      <c r="F92" s="84" t="s">
        <v>2910</v>
      </c>
      <c r="G92" s="84" t="b">
        <v>0</v>
      </c>
      <c r="H92" s="84" t="b">
        <v>0</v>
      </c>
      <c r="I92" s="84" t="b">
        <v>0</v>
      </c>
      <c r="J92" s="84" t="b">
        <v>0</v>
      </c>
      <c r="K92" s="84" t="b">
        <v>0</v>
      </c>
      <c r="L92" s="84" t="b">
        <v>0</v>
      </c>
    </row>
    <row r="93" spans="1:12" ht="15">
      <c r="A93" s="84" t="s">
        <v>2702</v>
      </c>
      <c r="B93" s="84" t="s">
        <v>2768</v>
      </c>
      <c r="C93" s="84">
        <v>2</v>
      </c>
      <c r="D93" s="123">
        <v>0.0020918173431853956</v>
      </c>
      <c r="E93" s="123">
        <v>2.60959440922522</v>
      </c>
      <c r="F93" s="84" t="s">
        <v>2910</v>
      </c>
      <c r="G93" s="84" t="b">
        <v>0</v>
      </c>
      <c r="H93" s="84" t="b">
        <v>0</v>
      </c>
      <c r="I93" s="84" t="b">
        <v>0</v>
      </c>
      <c r="J93" s="84" t="b">
        <v>0</v>
      </c>
      <c r="K93" s="84" t="b">
        <v>1</v>
      </c>
      <c r="L93" s="84" t="b">
        <v>0</v>
      </c>
    </row>
    <row r="94" spans="1:12" ht="15">
      <c r="A94" s="84" t="s">
        <v>2768</v>
      </c>
      <c r="B94" s="84" t="s">
        <v>2769</v>
      </c>
      <c r="C94" s="84">
        <v>2</v>
      </c>
      <c r="D94" s="123">
        <v>0.0020918173431853956</v>
      </c>
      <c r="E94" s="123">
        <v>2.910624404889201</v>
      </c>
      <c r="F94" s="84" t="s">
        <v>2910</v>
      </c>
      <c r="G94" s="84" t="b">
        <v>0</v>
      </c>
      <c r="H94" s="84" t="b">
        <v>1</v>
      </c>
      <c r="I94" s="84" t="b">
        <v>0</v>
      </c>
      <c r="J94" s="84" t="b">
        <v>0</v>
      </c>
      <c r="K94" s="84" t="b">
        <v>0</v>
      </c>
      <c r="L94" s="84" t="b">
        <v>0</v>
      </c>
    </row>
    <row r="95" spans="1:12" ht="15">
      <c r="A95" s="84" t="s">
        <v>2769</v>
      </c>
      <c r="B95" s="84" t="s">
        <v>2770</v>
      </c>
      <c r="C95" s="84">
        <v>2</v>
      </c>
      <c r="D95" s="123">
        <v>0.0020918173431853956</v>
      </c>
      <c r="E95" s="123">
        <v>2.910624404889201</v>
      </c>
      <c r="F95" s="84" t="s">
        <v>2910</v>
      </c>
      <c r="G95" s="84" t="b">
        <v>0</v>
      </c>
      <c r="H95" s="84" t="b">
        <v>0</v>
      </c>
      <c r="I95" s="84" t="b">
        <v>0</v>
      </c>
      <c r="J95" s="84" t="b">
        <v>0</v>
      </c>
      <c r="K95" s="84" t="b">
        <v>0</v>
      </c>
      <c r="L95" s="84" t="b">
        <v>0</v>
      </c>
    </row>
    <row r="96" spans="1:12" ht="15">
      <c r="A96" s="84" t="s">
        <v>2770</v>
      </c>
      <c r="B96" s="84" t="s">
        <v>2270</v>
      </c>
      <c r="C96" s="84">
        <v>2</v>
      </c>
      <c r="D96" s="123">
        <v>0.0020918173431853956</v>
      </c>
      <c r="E96" s="123">
        <v>1.8499265645355896</v>
      </c>
      <c r="F96" s="84" t="s">
        <v>2910</v>
      </c>
      <c r="G96" s="84" t="b">
        <v>0</v>
      </c>
      <c r="H96" s="84" t="b">
        <v>0</v>
      </c>
      <c r="I96" s="84" t="b">
        <v>0</v>
      </c>
      <c r="J96" s="84" t="b">
        <v>0</v>
      </c>
      <c r="K96" s="84" t="b">
        <v>0</v>
      </c>
      <c r="L96" s="84" t="b">
        <v>0</v>
      </c>
    </row>
    <row r="97" spans="1:12" ht="15">
      <c r="A97" s="84" t="s">
        <v>2270</v>
      </c>
      <c r="B97" s="84" t="s">
        <v>2771</v>
      </c>
      <c r="C97" s="84">
        <v>2</v>
      </c>
      <c r="D97" s="123">
        <v>0.0020918173431853956</v>
      </c>
      <c r="E97" s="123">
        <v>1.7966810525823644</v>
      </c>
      <c r="F97" s="84" t="s">
        <v>2910</v>
      </c>
      <c r="G97" s="84" t="b">
        <v>0</v>
      </c>
      <c r="H97" s="84" t="b">
        <v>0</v>
      </c>
      <c r="I97" s="84" t="b">
        <v>0</v>
      </c>
      <c r="J97" s="84" t="b">
        <v>0</v>
      </c>
      <c r="K97" s="84" t="b">
        <v>0</v>
      </c>
      <c r="L97" s="84" t="b">
        <v>0</v>
      </c>
    </row>
    <row r="98" spans="1:12" ht="15">
      <c r="A98" s="84" t="s">
        <v>2771</v>
      </c>
      <c r="B98" s="84" t="s">
        <v>2722</v>
      </c>
      <c r="C98" s="84">
        <v>2</v>
      </c>
      <c r="D98" s="123">
        <v>0.0020918173431853956</v>
      </c>
      <c r="E98" s="123">
        <v>2.73453314583352</v>
      </c>
      <c r="F98" s="84" t="s">
        <v>2910</v>
      </c>
      <c r="G98" s="84" t="b">
        <v>0</v>
      </c>
      <c r="H98" s="84" t="b">
        <v>0</v>
      </c>
      <c r="I98" s="84" t="b">
        <v>0</v>
      </c>
      <c r="J98" s="84" t="b">
        <v>0</v>
      </c>
      <c r="K98" s="84" t="b">
        <v>0</v>
      </c>
      <c r="L98" s="84" t="b">
        <v>0</v>
      </c>
    </row>
    <row r="99" spans="1:12" ht="15">
      <c r="A99" s="84" t="s">
        <v>2722</v>
      </c>
      <c r="B99" s="84" t="s">
        <v>2693</v>
      </c>
      <c r="C99" s="84">
        <v>2</v>
      </c>
      <c r="D99" s="123">
        <v>0.0020918173431853956</v>
      </c>
      <c r="E99" s="123">
        <v>2.3365931371614823</v>
      </c>
      <c r="F99" s="84" t="s">
        <v>2910</v>
      </c>
      <c r="G99" s="84" t="b">
        <v>0</v>
      </c>
      <c r="H99" s="84" t="b">
        <v>0</v>
      </c>
      <c r="I99" s="84" t="b">
        <v>0</v>
      </c>
      <c r="J99" s="84" t="b">
        <v>0</v>
      </c>
      <c r="K99" s="84" t="b">
        <v>0</v>
      </c>
      <c r="L99" s="84" t="b">
        <v>0</v>
      </c>
    </row>
    <row r="100" spans="1:12" ht="15">
      <c r="A100" s="84" t="s">
        <v>2693</v>
      </c>
      <c r="B100" s="84" t="s">
        <v>2772</v>
      </c>
      <c r="C100" s="84">
        <v>2</v>
      </c>
      <c r="D100" s="123">
        <v>0.0020918173431853956</v>
      </c>
      <c r="E100" s="123">
        <v>2.60959440922522</v>
      </c>
      <c r="F100" s="84" t="s">
        <v>2910</v>
      </c>
      <c r="G100" s="84" t="b">
        <v>0</v>
      </c>
      <c r="H100" s="84" t="b">
        <v>0</v>
      </c>
      <c r="I100" s="84" t="b">
        <v>0</v>
      </c>
      <c r="J100" s="84" t="b">
        <v>0</v>
      </c>
      <c r="K100" s="84" t="b">
        <v>0</v>
      </c>
      <c r="L100" s="84" t="b">
        <v>0</v>
      </c>
    </row>
    <row r="101" spans="1:12" ht="15">
      <c r="A101" s="84" t="s">
        <v>287</v>
      </c>
      <c r="B101" s="84" t="s">
        <v>337</v>
      </c>
      <c r="C101" s="84">
        <v>2</v>
      </c>
      <c r="D101" s="123">
        <v>0.0020918173431853956</v>
      </c>
      <c r="E101" s="123">
        <v>1.9563818954498764</v>
      </c>
      <c r="F101" s="84" t="s">
        <v>2910</v>
      </c>
      <c r="G101" s="84" t="b">
        <v>0</v>
      </c>
      <c r="H101" s="84" t="b">
        <v>0</v>
      </c>
      <c r="I101" s="84" t="b">
        <v>0</v>
      </c>
      <c r="J101" s="84" t="b">
        <v>0</v>
      </c>
      <c r="K101" s="84" t="b">
        <v>0</v>
      </c>
      <c r="L101" s="84" t="b">
        <v>0</v>
      </c>
    </row>
    <row r="102" spans="1:12" ht="15">
      <c r="A102" s="84" t="s">
        <v>303</v>
      </c>
      <c r="B102" s="84" t="s">
        <v>338</v>
      </c>
      <c r="C102" s="84">
        <v>2</v>
      </c>
      <c r="D102" s="123">
        <v>0.0020918173431853956</v>
      </c>
      <c r="E102" s="123">
        <v>2.3365931371614823</v>
      </c>
      <c r="F102" s="84" t="s">
        <v>2910</v>
      </c>
      <c r="G102" s="84" t="b">
        <v>0</v>
      </c>
      <c r="H102" s="84" t="b">
        <v>0</v>
      </c>
      <c r="I102" s="84" t="b">
        <v>0</v>
      </c>
      <c r="J102" s="84" t="b">
        <v>0</v>
      </c>
      <c r="K102" s="84" t="b">
        <v>0</v>
      </c>
      <c r="L102" s="84" t="b">
        <v>0</v>
      </c>
    </row>
    <row r="103" spans="1:12" ht="15">
      <c r="A103" s="84" t="s">
        <v>338</v>
      </c>
      <c r="B103" s="84" t="s">
        <v>342</v>
      </c>
      <c r="C103" s="84">
        <v>2</v>
      </c>
      <c r="D103" s="123">
        <v>0.0020918173431853956</v>
      </c>
      <c r="E103" s="123">
        <v>2.73453314583352</v>
      </c>
      <c r="F103" s="84" t="s">
        <v>2910</v>
      </c>
      <c r="G103" s="84" t="b">
        <v>0</v>
      </c>
      <c r="H103" s="84" t="b">
        <v>0</v>
      </c>
      <c r="I103" s="84" t="b">
        <v>0</v>
      </c>
      <c r="J103" s="84" t="b">
        <v>0</v>
      </c>
      <c r="K103" s="84" t="b">
        <v>0</v>
      </c>
      <c r="L103" s="84" t="b">
        <v>0</v>
      </c>
    </row>
    <row r="104" spans="1:12" ht="15">
      <c r="A104" s="84" t="s">
        <v>342</v>
      </c>
      <c r="B104" s="84" t="s">
        <v>341</v>
      </c>
      <c r="C104" s="84">
        <v>2</v>
      </c>
      <c r="D104" s="123">
        <v>0.0020918173431853956</v>
      </c>
      <c r="E104" s="123">
        <v>2.910624404889201</v>
      </c>
      <c r="F104" s="84" t="s">
        <v>2910</v>
      </c>
      <c r="G104" s="84" t="b">
        <v>0</v>
      </c>
      <c r="H104" s="84" t="b">
        <v>0</v>
      </c>
      <c r="I104" s="84" t="b">
        <v>0</v>
      </c>
      <c r="J104" s="84" t="b">
        <v>0</v>
      </c>
      <c r="K104" s="84" t="b">
        <v>0</v>
      </c>
      <c r="L104" s="84" t="b">
        <v>0</v>
      </c>
    </row>
    <row r="105" spans="1:12" ht="15">
      <c r="A105" s="84" t="s">
        <v>341</v>
      </c>
      <c r="B105" s="84" t="s">
        <v>336</v>
      </c>
      <c r="C105" s="84">
        <v>2</v>
      </c>
      <c r="D105" s="123">
        <v>0.0020918173431853956</v>
      </c>
      <c r="E105" s="123">
        <v>2.5126843962171637</v>
      </c>
      <c r="F105" s="84" t="s">
        <v>2910</v>
      </c>
      <c r="G105" s="84" t="b">
        <v>0</v>
      </c>
      <c r="H105" s="84" t="b">
        <v>0</v>
      </c>
      <c r="I105" s="84" t="b">
        <v>0</v>
      </c>
      <c r="J105" s="84" t="b">
        <v>0</v>
      </c>
      <c r="K105" s="84" t="b">
        <v>0</v>
      </c>
      <c r="L105" s="84" t="b">
        <v>0</v>
      </c>
    </row>
    <row r="106" spans="1:12" ht="15">
      <c r="A106" s="84" t="s">
        <v>340</v>
      </c>
      <c r="B106" s="84" t="s">
        <v>278</v>
      </c>
      <c r="C106" s="84">
        <v>2</v>
      </c>
      <c r="D106" s="123">
        <v>0.0020918173431853956</v>
      </c>
      <c r="E106" s="123">
        <v>2.4335031501695386</v>
      </c>
      <c r="F106" s="84" t="s">
        <v>2910</v>
      </c>
      <c r="G106" s="84" t="b">
        <v>0</v>
      </c>
      <c r="H106" s="84" t="b">
        <v>0</v>
      </c>
      <c r="I106" s="84" t="b">
        <v>0</v>
      </c>
      <c r="J106" s="84" t="b">
        <v>0</v>
      </c>
      <c r="K106" s="84" t="b">
        <v>0</v>
      </c>
      <c r="L106" s="84" t="b">
        <v>0</v>
      </c>
    </row>
    <row r="107" spans="1:12" ht="15">
      <c r="A107" s="84" t="s">
        <v>278</v>
      </c>
      <c r="B107" s="84" t="s">
        <v>285</v>
      </c>
      <c r="C107" s="84">
        <v>2</v>
      </c>
      <c r="D107" s="123">
        <v>0.0020918173431853956</v>
      </c>
      <c r="E107" s="123">
        <v>1.9563818954498764</v>
      </c>
      <c r="F107" s="84" t="s">
        <v>2910</v>
      </c>
      <c r="G107" s="84" t="b">
        <v>0</v>
      </c>
      <c r="H107" s="84" t="b">
        <v>0</v>
      </c>
      <c r="I107" s="84" t="b">
        <v>0</v>
      </c>
      <c r="J107" s="84" t="b">
        <v>0</v>
      </c>
      <c r="K107" s="84" t="b">
        <v>0</v>
      </c>
      <c r="L107" s="84" t="b">
        <v>0</v>
      </c>
    </row>
    <row r="108" spans="1:12" ht="15">
      <c r="A108" s="84" t="s">
        <v>285</v>
      </c>
      <c r="B108" s="84" t="s">
        <v>336</v>
      </c>
      <c r="C108" s="84">
        <v>2</v>
      </c>
      <c r="D108" s="123">
        <v>0.0020918173431853956</v>
      </c>
      <c r="E108" s="123">
        <v>2.5126843962171637</v>
      </c>
      <c r="F108" s="84" t="s">
        <v>2910</v>
      </c>
      <c r="G108" s="84" t="b">
        <v>0</v>
      </c>
      <c r="H108" s="84" t="b">
        <v>0</v>
      </c>
      <c r="I108" s="84" t="b">
        <v>0</v>
      </c>
      <c r="J108" s="84" t="b">
        <v>0</v>
      </c>
      <c r="K108" s="84" t="b">
        <v>0</v>
      </c>
      <c r="L108" s="84" t="b">
        <v>0</v>
      </c>
    </row>
    <row r="109" spans="1:12" ht="15">
      <c r="A109" s="84" t="s">
        <v>336</v>
      </c>
      <c r="B109" s="84" t="s">
        <v>335</v>
      </c>
      <c r="C109" s="84">
        <v>2</v>
      </c>
      <c r="D109" s="123">
        <v>0.0020918173431853956</v>
      </c>
      <c r="E109" s="123">
        <v>2.5126843962171637</v>
      </c>
      <c r="F109" s="84" t="s">
        <v>2910</v>
      </c>
      <c r="G109" s="84" t="b">
        <v>0</v>
      </c>
      <c r="H109" s="84" t="b">
        <v>0</v>
      </c>
      <c r="I109" s="84" t="b">
        <v>0</v>
      </c>
      <c r="J109" s="84" t="b">
        <v>0</v>
      </c>
      <c r="K109" s="84" t="b">
        <v>0</v>
      </c>
      <c r="L109" s="84" t="b">
        <v>0</v>
      </c>
    </row>
    <row r="110" spans="1:12" ht="15">
      <c r="A110" s="84" t="s">
        <v>335</v>
      </c>
      <c r="B110" s="84" t="s">
        <v>2727</v>
      </c>
      <c r="C110" s="84">
        <v>2</v>
      </c>
      <c r="D110" s="123">
        <v>0.0020918173431853956</v>
      </c>
      <c r="E110" s="123">
        <v>2.73453314583352</v>
      </c>
      <c r="F110" s="84" t="s">
        <v>2910</v>
      </c>
      <c r="G110" s="84" t="b">
        <v>0</v>
      </c>
      <c r="H110" s="84" t="b">
        <v>0</v>
      </c>
      <c r="I110" s="84" t="b">
        <v>0</v>
      </c>
      <c r="J110" s="84" t="b">
        <v>0</v>
      </c>
      <c r="K110" s="84" t="b">
        <v>0</v>
      </c>
      <c r="L110" s="84" t="b">
        <v>0</v>
      </c>
    </row>
    <row r="111" spans="1:12" ht="15">
      <c r="A111" s="84" t="s">
        <v>2727</v>
      </c>
      <c r="B111" s="84" t="s">
        <v>2697</v>
      </c>
      <c r="C111" s="84">
        <v>2</v>
      </c>
      <c r="D111" s="123">
        <v>0.0020918173431853956</v>
      </c>
      <c r="E111" s="123">
        <v>2.3365931371614823</v>
      </c>
      <c r="F111" s="84" t="s">
        <v>2910</v>
      </c>
      <c r="G111" s="84" t="b">
        <v>0</v>
      </c>
      <c r="H111" s="84" t="b">
        <v>0</v>
      </c>
      <c r="I111" s="84" t="b">
        <v>0</v>
      </c>
      <c r="J111" s="84" t="b">
        <v>0</v>
      </c>
      <c r="K111" s="84" t="b">
        <v>0</v>
      </c>
      <c r="L111" s="84" t="b">
        <v>0</v>
      </c>
    </row>
    <row r="112" spans="1:12" ht="15">
      <c r="A112" s="84" t="s">
        <v>2697</v>
      </c>
      <c r="B112" s="84" t="s">
        <v>2777</v>
      </c>
      <c r="C112" s="84">
        <v>2</v>
      </c>
      <c r="D112" s="123">
        <v>0.0020918173431853956</v>
      </c>
      <c r="E112" s="123">
        <v>2.5126843962171637</v>
      </c>
      <c r="F112" s="84" t="s">
        <v>2910</v>
      </c>
      <c r="G112" s="84" t="b">
        <v>0</v>
      </c>
      <c r="H112" s="84" t="b">
        <v>0</v>
      </c>
      <c r="I112" s="84" t="b">
        <v>0</v>
      </c>
      <c r="J112" s="84" t="b">
        <v>0</v>
      </c>
      <c r="K112" s="84" t="b">
        <v>0</v>
      </c>
      <c r="L112" s="84" t="b">
        <v>0</v>
      </c>
    </row>
    <row r="113" spans="1:12" ht="15">
      <c r="A113" s="84" t="s">
        <v>2777</v>
      </c>
      <c r="B113" s="84" t="s">
        <v>2778</v>
      </c>
      <c r="C113" s="84">
        <v>2</v>
      </c>
      <c r="D113" s="123">
        <v>0.0020918173431853956</v>
      </c>
      <c r="E113" s="123">
        <v>2.910624404889201</v>
      </c>
      <c r="F113" s="84" t="s">
        <v>2910</v>
      </c>
      <c r="G113" s="84" t="b">
        <v>0</v>
      </c>
      <c r="H113" s="84" t="b">
        <v>0</v>
      </c>
      <c r="I113" s="84" t="b">
        <v>0</v>
      </c>
      <c r="J113" s="84" t="b">
        <v>0</v>
      </c>
      <c r="K113" s="84" t="b">
        <v>0</v>
      </c>
      <c r="L113" s="84" t="b">
        <v>0</v>
      </c>
    </row>
    <row r="114" spans="1:12" ht="15">
      <c r="A114" s="84" t="s">
        <v>2778</v>
      </c>
      <c r="B114" s="84" t="s">
        <v>2704</v>
      </c>
      <c r="C114" s="84">
        <v>2</v>
      </c>
      <c r="D114" s="123">
        <v>0.0020918173431853956</v>
      </c>
      <c r="E114" s="123">
        <v>2.60959440922522</v>
      </c>
      <c r="F114" s="84" t="s">
        <v>2910</v>
      </c>
      <c r="G114" s="84" t="b">
        <v>0</v>
      </c>
      <c r="H114" s="84" t="b">
        <v>0</v>
      </c>
      <c r="I114" s="84" t="b">
        <v>0</v>
      </c>
      <c r="J114" s="84" t="b">
        <v>0</v>
      </c>
      <c r="K114" s="84" t="b">
        <v>0</v>
      </c>
      <c r="L114" s="84" t="b">
        <v>0</v>
      </c>
    </row>
    <row r="115" spans="1:12" ht="15">
      <c r="A115" s="84" t="s">
        <v>2782</v>
      </c>
      <c r="B115" s="84" t="s">
        <v>2783</v>
      </c>
      <c r="C115" s="84">
        <v>2</v>
      </c>
      <c r="D115" s="123">
        <v>0.0024319642309413064</v>
      </c>
      <c r="E115" s="123">
        <v>2.910624404889201</v>
      </c>
      <c r="F115" s="84" t="s">
        <v>2910</v>
      </c>
      <c r="G115" s="84" t="b">
        <v>0</v>
      </c>
      <c r="H115" s="84" t="b">
        <v>0</v>
      </c>
      <c r="I115" s="84" t="b">
        <v>0</v>
      </c>
      <c r="J115" s="84" t="b">
        <v>0</v>
      </c>
      <c r="K115" s="84" t="b">
        <v>0</v>
      </c>
      <c r="L115" s="84" t="b">
        <v>0</v>
      </c>
    </row>
    <row r="116" spans="1:12" ht="15">
      <c r="A116" s="84" t="s">
        <v>2785</v>
      </c>
      <c r="B116" s="84" t="s">
        <v>2268</v>
      </c>
      <c r="C116" s="84">
        <v>2</v>
      </c>
      <c r="D116" s="123">
        <v>0.0020918173431853956</v>
      </c>
      <c r="E116" s="123">
        <v>1.15474954921671</v>
      </c>
      <c r="F116" s="84" t="s">
        <v>2910</v>
      </c>
      <c r="G116" s="84" t="b">
        <v>0</v>
      </c>
      <c r="H116" s="84" t="b">
        <v>0</v>
      </c>
      <c r="I116" s="84" t="b">
        <v>0</v>
      </c>
      <c r="J116" s="84" t="b">
        <v>0</v>
      </c>
      <c r="K116" s="84" t="b">
        <v>0</v>
      </c>
      <c r="L116" s="84" t="b">
        <v>0</v>
      </c>
    </row>
    <row r="117" spans="1:12" ht="15">
      <c r="A117" s="84" t="s">
        <v>2732</v>
      </c>
      <c r="B117" s="84" t="s">
        <v>2305</v>
      </c>
      <c r="C117" s="84">
        <v>2</v>
      </c>
      <c r="D117" s="123">
        <v>0.0020918173431853956</v>
      </c>
      <c r="E117" s="123">
        <v>1.9941704563392761</v>
      </c>
      <c r="F117" s="84" t="s">
        <v>2910</v>
      </c>
      <c r="G117" s="84" t="b">
        <v>0</v>
      </c>
      <c r="H117" s="84" t="b">
        <v>0</v>
      </c>
      <c r="I117" s="84" t="b">
        <v>0</v>
      </c>
      <c r="J117" s="84" t="b">
        <v>0</v>
      </c>
      <c r="K117" s="84" t="b">
        <v>0</v>
      </c>
      <c r="L117" s="84" t="b">
        <v>0</v>
      </c>
    </row>
    <row r="118" spans="1:12" ht="15">
      <c r="A118" s="84" t="s">
        <v>2310</v>
      </c>
      <c r="B118" s="84" t="s">
        <v>2313</v>
      </c>
      <c r="C118" s="84">
        <v>2</v>
      </c>
      <c r="D118" s="123">
        <v>0.0020918173431853956</v>
      </c>
      <c r="E118" s="123">
        <v>1.8314431588415763</v>
      </c>
      <c r="F118" s="84" t="s">
        <v>2910</v>
      </c>
      <c r="G118" s="84" t="b">
        <v>0</v>
      </c>
      <c r="H118" s="84" t="b">
        <v>0</v>
      </c>
      <c r="I118" s="84" t="b">
        <v>0</v>
      </c>
      <c r="J118" s="84" t="b">
        <v>0</v>
      </c>
      <c r="K118" s="84" t="b">
        <v>0</v>
      </c>
      <c r="L118" s="84" t="b">
        <v>0</v>
      </c>
    </row>
    <row r="119" spans="1:12" ht="15">
      <c r="A119" s="84" t="s">
        <v>2735</v>
      </c>
      <c r="B119" s="84" t="s">
        <v>2793</v>
      </c>
      <c r="C119" s="84">
        <v>2</v>
      </c>
      <c r="D119" s="123">
        <v>0.0020918173431853956</v>
      </c>
      <c r="E119" s="123">
        <v>2.910624404889201</v>
      </c>
      <c r="F119" s="84" t="s">
        <v>2910</v>
      </c>
      <c r="G119" s="84" t="b">
        <v>0</v>
      </c>
      <c r="H119" s="84" t="b">
        <v>0</v>
      </c>
      <c r="I119" s="84" t="b">
        <v>0</v>
      </c>
      <c r="J119" s="84" t="b">
        <v>0</v>
      </c>
      <c r="K119" s="84" t="b">
        <v>0</v>
      </c>
      <c r="L119" s="84" t="b">
        <v>0</v>
      </c>
    </row>
    <row r="120" spans="1:12" ht="15">
      <c r="A120" s="84" t="s">
        <v>2796</v>
      </c>
      <c r="B120" s="84" t="s">
        <v>2733</v>
      </c>
      <c r="C120" s="84">
        <v>2</v>
      </c>
      <c r="D120" s="123">
        <v>0.0020918173431853956</v>
      </c>
      <c r="E120" s="123">
        <v>2.73453314583352</v>
      </c>
      <c r="F120" s="84" t="s">
        <v>2910</v>
      </c>
      <c r="G120" s="84" t="b">
        <v>0</v>
      </c>
      <c r="H120" s="84" t="b">
        <v>0</v>
      </c>
      <c r="I120" s="84" t="b">
        <v>0</v>
      </c>
      <c r="J120" s="84" t="b">
        <v>0</v>
      </c>
      <c r="K120" s="84" t="b">
        <v>0</v>
      </c>
      <c r="L120" s="84" t="b">
        <v>0</v>
      </c>
    </row>
    <row r="121" spans="1:12" ht="15">
      <c r="A121" s="84" t="s">
        <v>2797</v>
      </c>
      <c r="B121" s="84" t="s">
        <v>2305</v>
      </c>
      <c r="C121" s="84">
        <v>2</v>
      </c>
      <c r="D121" s="123">
        <v>0.0020918173431853956</v>
      </c>
      <c r="E121" s="123">
        <v>2.1702617153949575</v>
      </c>
      <c r="F121" s="84" t="s">
        <v>2910</v>
      </c>
      <c r="G121" s="84" t="b">
        <v>0</v>
      </c>
      <c r="H121" s="84" t="b">
        <v>0</v>
      </c>
      <c r="I121" s="84" t="b">
        <v>0</v>
      </c>
      <c r="J121" s="84" t="b">
        <v>0</v>
      </c>
      <c r="K121" s="84" t="b">
        <v>0</v>
      </c>
      <c r="L121" s="84" t="b">
        <v>0</v>
      </c>
    </row>
    <row r="122" spans="1:12" ht="15">
      <c r="A122" s="84" t="s">
        <v>2737</v>
      </c>
      <c r="B122" s="84" t="s">
        <v>2799</v>
      </c>
      <c r="C122" s="84">
        <v>2</v>
      </c>
      <c r="D122" s="123">
        <v>0.0020918173431853956</v>
      </c>
      <c r="E122" s="123">
        <v>2.73453314583352</v>
      </c>
      <c r="F122" s="84" t="s">
        <v>2910</v>
      </c>
      <c r="G122" s="84" t="b">
        <v>0</v>
      </c>
      <c r="H122" s="84" t="b">
        <v>0</v>
      </c>
      <c r="I122" s="84" t="b">
        <v>0</v>
      </c>
      <c r="J122" s="84" t="b">
        <v>0</v>
      </c>
      <c r="K122" s="84" t="b">
        <v>0</v>
      </c>
      <c r="L122" s="84" t="b">
        <v>0</v>
      </c>
    </row>
    <row r="123" spans="1:12" ht="15">
      <c r="A123" s="84" t="s">
        <v>2799</v>
      </c>
      <c r="B123" s="84" t="s">
        <v>280</v>
      </c>
      <c r="C123" s="84">
        <v>2</v>
      </c>
      <c r="D123" s="123">
        <v>0.0020918173431853956</v>
      </c>
      <c r="E123" s="123">
        <v>2.910624404889201</v>
      </c>
      <c r="F123" s="84" t="s">
        <v>2910</v>
      </c>
      <c r="G123" s="84" t="b">
        <v>0</v>
      </c>
      <c r="H123" s="84" t="b">
        <v>0</v>
      </c>
      <c r="I123" s="84" t="b">
        <v>0</v>
      </c>
      <c r="J123" s="84" t="b">
        <v>0</v>
      </c>
      <c r="K123" s="84" t="b">
        <v>0</v>
      </c>
      <c r="L123" s="84" t="b">
        <v>0</v>
      </c>
    </row>
    <row r="124" spans="1:12" ht="15">
      <c r="A124" s="84" t="s">
        <v>280</v>
      </c>
      <c r="B124" s="84" t="s">
        <v>2696</v>
      </c>
      <c r="C124" s="84">
        <v>2</v>
      </c>
      <c r="D124" s="123">
        <v>0.0020918173431853956</v>
      </c>
      <c r="E124" s="123">
        <v>2.60959440922522</v>
      </c>
      <c r="F124" s="84" t="s">
        <v>2910</v>
      </c>
      <c r="G124" s="84" t="b">
        <v>0</v>
      </c>
      <c r="H124" s="84" t="b">
        <v>0</v>
      </c>
      <c r="I124" s="84" t="b">
        <v>0</v>
      </c>
      <c r="J124" s="84" t="b">
        <v>0</v>
      </c>
      <c r="K124" s="84" t="b">
        <v>0</v>
      </c>
      <c r="L124" s="84" t="b">
        <v>0</v>
      </c>
    </row>
    <row r="125" spans="1:12" ht="15">
      <c r="A125" s="84" t="s">
        <v>2696</v>
      </c>
      <c r="B125" s="84" t="s">
        <v>2800</v>
      </c>
      <c r="C125" s="84">
        <v>2</v>
      </c>
      <c r="D125" s="123">
        <v>0.0020918173431853956</v>
      </c>
      <c r="E125" s="123">
        <v>2.5126843962171637</v>
      </c>
      <c r="F125" s="84" t="s">
        <v>2910</v>
      </c>
      <c r="G125" s="84" t="b">
        <v>0</v>
      </c>
      <c r="H125" s="84" t="b">
        <v>0</v>
      </c>
      <c r="I125" s="84" t="b">
        <v>0</v>
      </c>
      <c r="J125" s="84" t="b">
        <v>0</v>
      </c>
      <c r="K125" s="84" t="b">
        <v>0</v>
      </c>
      <c r="L125" s="84" t="b">
        <v>0</v>
      </c>
    </row>
    <row r="126" spans="1:12" ht="15">
      <c r="A126" s="84" t="s">
        <v>2800</v>
      </c>
      <c r="B126" s="84" t="s">
        <v>2801</v>
      </c>
      <c r="C126" s="84">
        <v>2</v>
      </c>
      <c r="D126" s="123">
        <v>0.0020918173431853956</v>
      </c>
      <c r="E126" s="123">
        <v>2.910624404889201</v>
      </c>
      <c r="F126" s="84" t="s">
        <v>2910</v>
      </c>
      <c r="G126" s="84" t="b">
        <v>0</v>
      </c>
      <c r="H126" s="84" t="b">
        <v>0</v>
      </c>
      <c r="I126" s="84" t="b">
        <v>0</v>
      </c>
      <c r="J126" s="84" t="b">
        <v>0</v>
      </c>
      <c r="K126" s="84" t="b">
        <v>0</v>
      </c>
      <c r="L126" s="84" t="b">
        <v>0</v>
      </c>
    </row>
    <row r="127" spans="1:12" ht="15">
      <c r="A127" s="84" t="s">
        <v>2801</v>
      </c>
      <c r="B127" s="84" t="s">
        <v>2802</v>
      </c>
      <c r="C127" s="84">
        <v>2</v>
      </c>
      <c r="D127" s="123">
        <v>0.0020918173431853956</v>
      </c>
      <c r="E127" s="123">
        <v>2.910624404889201</v>
      </c>
      <c r="F127" s="84" t="s">
        <v>2910</v>
      </c>
      <c r="G127" s="84" t="b">
        <v>0</v>
      </c>
      <c r="H127" s="84" t="b">
        <v>0</v>
      </c>
      <c r="I127" s="84" t="b">
        <v>0</v>
      </c>
      <c r="J127" s="84" t="b">
        <v>0</v>
      </c>
      <c r="K127" s="84" t="b">
        <v>0</v>
      </c>
      <c r="L127" s="84" t="b">
        <v>0</v>
      </c>
    </row>
    <row r="128" spans="1:12" ht="15">
      <c r="A128" s="84" t="s">
        <v>2802</v>
      </c>
      <c r="B128" s="84" t="s">
        <v>2707</v>
      </c>
      <c r="C128" s="84">
        <v>2</v>
      </c>
      <c r="D128" s="123">
        <v>0.0020918173431853956</v>
      </c>
      <c r="E128" s="123">
        <v>2.60959440922522</v>
      </c>
      <c r="F128" s="84" t="s">
        <v>2910</v>
      </c>
      <c r="G128" s="84" t="b">
        <v>0</v>
      </c>
      <c r="H128" s="84" t="b">
        <v>0</v>
      </c>
      <c r="I128" s="84" t="b">
        <v>0</v>
      </c>
      <c r="J128" s="84" t="b">
        <v>0</v>
      </c>
      <c r="K128" s="84" t="b">
        <v>0</v>
      </c>
      <c r="L128" s="84" t="b">
        <v>0</v>
      </c>
    </row>
    <row r="129" spans="1:12" ht="15">
      <c r="A129" s="84" t="s">
        <v>2707</v>
      </c>
      <c r="B129" s="84" t="s">
        <v>2803</v>
      </c>
      <c r="C129" s="84">
        <v>2</v>
      </c>
      <c r="D129" s="123">
        <v>0.0020918173431853956</v>
      </c>
      <c r="E129" s="123">
        <v>2.73453314583352</v>
      </c>
      <c r="F129" s="84" t="s">
        <v>2910</v>
      </c>
      <c r="G129" s="84" t="b">
        <v>0</v>
      </c>
      <c r="H129" s="84" t="b">
        <v>0</v>
      </c>
      <c r="I129" s="84" t="b">
        <v>0</v>
      </c>
      <c r="J129" s="84" t="b">
        <v>0</v>
      </c>
      <c r="K129" s="84" t="b">
        <v>0</v>
      </c>
      <c r="L129" s="84" t="b">
        <v>0</v>
      </c>
    </row>
    <row r="130" spans="1:12" ht="15">
      <c r="A130" s="84" t="s">
        <v>2803</v>
      </c>
      <c r="B130" s="84" t="s">
        <v>2804</v>
      </c>
      <c r="C130" s="84">
        <v>2</v>
      </c>
      <c r="D130" s="123">
        <v>0.0020918173431853956</v>
      </c>
      <c r="E130" s="123">
        <v>2.910624404889201</v>
      </c>
      <c r="F130" s="84" t="s">
        <v>2910</v>
      </c>
      <c r="G130" s="84" t="b">
        <v>0</v>
      </c>
      <c r="H130" s="84" t="b">
        <v>0</v>
      </c>
      <c r="I130" s="84" t="b">
        <v>0</v>
      </c>
      <c r="J130" s="84" t="b">
        <v>0</v>
      </c>
      <c r="K130" s="84" t="b">
        <v>0</v>
      </c>
      <c r="L130" s="84" t="b">
        <v>0</v>
      </c>
    </row>
    <row r="131" spans="1:12" ht="15">
      <c r="A131" s="84" t="s">
        <v>2804</v>
      </c>
      <c r="B131" s="84" t="s">
        <v>2707</v>
      </c>
      <c r="C131" s="84">
        <v>2</v>
      </c>
      <c r="D131" s="123">
        <v>0.0020918173431853956</v>
      </c>
      <c r="E131" s="123">
        <v>2.60959440922522</v>
      </c>
      <c r="F131" s="84" t="s">
        <v>2910</v>
      </c>
      <c r="G131" s="84" t="b">
        <v>0</v>
      </c>
      <c r="H131" s="84" t="b">
        <v>0</v>
      </c>
      <c r="I131" s="84" t="b">
        <v>0</v>
      </c>
      <c r="J131" s="84" t="b">
        <v>0</v>
      </c>
      <c r="K131" s="84" t="b">
        <v>0</v>
      </c>
      <c r="L131" s="84" t="b">
        <v>0</v>
      </c>
    </row>
    <row r="132" spans="1:12" ht="15">
      <c r="A132" s="84" t="s">
        <v>304</v>
      </c>
      <c r="B132" s="84" t="s">
        <v>273</v>
      </c>
      <c r="C132" s="84">
        <v>2</v>
      </c>
      <c r="D132" s="123">
        <v>0.0020918173431853956</v>
      </c>
      <c r="E132" s="123">
        <v>2.910624404889201</v>
      </c>
      <c r="F132" s="84" t="s">
        <v>2910</v>
      </c>
      <c r="G132" s="84" t="b">
        <v>0</v>
      </c>
      <c r="H132" s="84" t="b">
        <v>0</v>
      </c>
      <c r="I132" s="84" t="b">
        <v>0</v>
      </c>
      <c r="J132" s="84" t="b">
        <v>0</v>
      </c>
      <c r="K132" s="84" t="b">
        <v>0</v>
      </c>
      <c r="L132" s="84" t="b">
        <v>0</v>
      </c>
    </row>
    <row r="133" spans="1:12" ht="15">
      <c r="A133" s="84" t="s">
        <v>273</v>
      </c>
      <c r="B133" s="84" t="s">
        <v>302</v>
      </c>
      <c r="C133" s="84">
        <v>2</v>
      </c>
      <c r="D133" s="123">
        <v>0.0020918173431853956</v>
      </c>
      <c r="E133" s="123">
        <v>2.910624404889201</v>
      </c>
      <c r="F133" s="84" t="s">
        <v>2910</v>
      </c>
      <c r="G133" s="84" t="b">
        <v>0</v>
      </c>
      <c r="H133" s="84" t="b">
        <v>0</v>
      </c>
      <c r="I133" s="84" t="b">
        <v>0</v>
      </c>
      <c r="J133" s="84" t="b">
        <v>0</v>
      </c>
      <c r="K133" s="84" t="b">
        <v>0</v>
      </c>
      <c r="L133" s="84" t="b">
        <v>0</v>
      </c>
    </row>
    <row r="134" spans="1:12" ht="15">
      <c r="A134" s="84" t="s">
        <v>302</v>
      </c>
      <c r="B134" s="84" t="s">
        <v>301</v>
      </c>
      <c r="C134" s="84">
        <v>2</v>
      </c>
      <c r="D134" s="123">
        <v>0.0020918173431853956</v>
      </c>
      <c r="E134" s="123">
        <v>2.910624404889201</v>
      </c>
      <c r="F134" s="84" t="s">
        <v>2910</v>
      </c>
      <c r="G134" s="84" t="b">
        <v>0</v>
      </c>
      <c r="H134" s="84" t="b">
        <v>0</v>
      </c>
      <c r="I134" s="84" t="b">
        <v>0</v>
      </c>
      <c r="J134" s="84" t="b">
        <v>0</v>
      </c>
      <c r="K134" s="84" t="b">
        <v>0</v>
      </c>
      <c r="L134" s="84" t="b">
        <v>0</v>
      </c>
    </row>
    <row r="135" spans="1:12" ht="15">
      <c r="A135" s="84" t="s">
        <v>301</v>
      </c>
      <c r="B135" s="84" t="s">
        <v>303</v>
      </c>
      <c r="C135" s="84">
        <v>2</v>
      </c>
      <c r="D135" s="123">
        <v>0.0020918173431853956</v>
      </c>
      <c r="E135" s="123">
        <v>2.5126843962171637</v>
      </c>
      <c r="F135" s="84" t="s">
        <v>2910</v>
      </c>
      <c r="G135" s="84" t="b">
        <v>0</v>
      </c>
      <c r="H135" s="84" t="b">
        <v>0</v>
      </c>
      <c r="I135" s="84" t="b">
        <v>0</v>
      </c>
      <c r="J135" s="84" t="b">
        <v>0</v>
      </c>
      <c r="K135" s="84" t="b">
        <v>0</v>
      </c>
      <c r="L135" s="84" t="b">
        <v>0</v>
      </c>
    </row>
    <row r="136" spans="1:12" ht="15">
      <c r="A136" s="84" t="s">
        <v>303</v>
      </c>
      <c r="B136" s="84" t="s">
        <v>271</v>
      </c>
      <c r="C136" s="84">
        <v>2</v>
      </c>
      <c r="D136" s="123">
        <v>0.0020918173431853956</v>
      </c>
      <c r="E136" s="123">
        <v>2.5126843962171637</v>
      </c>
      <c r="F136" s="84" t="s">
        <v>2910</v>
      </c>
      <c r="G136" s="84" t="b">
        <v>0</v>
      </c>
      <c r="H136" s="84" t="b">
        <v>0</v>
      </c>
      <c r="I136" s="84" t="b">
        <v>0</v>
      </c>
      <c r="J136" s="84" t="b">
        <v>0</v>
      </c>
      <c r="K136" s="84" t="b">
        <v>0</v>
      </c>
      <c r="L136" s="84" t="b">
        <v>0</v>
      </c>
    </row>
    <row r="137" spans="1:12" ht="15">
      <c r="A137" s="84" t="s">
        <v>271</v>
      </c>
      <c r="B137" s="84" t="s">
        <v>300</v>
      </c>
      <c r="C137" s="84">
        <v>2</v>
      </c>
      <c r="D137" s="123">
        <v>0.0020918173431853956</v>
      </c>
      <c r="E137" s="123">
        <v>2.60959440922522</v>
      </c>
      <c r="F137" s="84" t="s">
        <v>2910</v>
      </c>
      <c r="G137" s="84" t="b">
        <v>0</v>
      </c>
      <c r="H137" s="84" t="b">
        <v>0</v>
      </c>
      <c r="I137" s="84" t="b">
        <v>0</v>
      </c>
      <c r="J137" s="84" t="b">
        <v>0</v>
      </c>
      <c r="K137" s="84" t="b">
        <v>0</v>
      </c>
      <c r="L137" s="84" t="b">
        <v>0</v>
      </c>
    </row>
    <row r="138" spans="1:12" ht="15">
      <c r="A138" s="84" t="s">
        <v>300</v>
      </c>
      <c r="B138" s="84" t="s">
        <v>299</v>
      </c>
      <c r="C138" s="84">
        <v>2</v>
      </c>
      <c r="D138" s="123">
        <v>0.0020918173431853956</v>
      </c>
      <c r="E138" s="123">
        <v>2.910624404889201</v>
      </c>
      <c r="F138" s="84" t="s">
        <v>2910</v>
      </c>
      <c r="G138" s="84" t="b">
        <v>0</v>
      </c>
      <c r="H138" s="84" t="b">
        <v>0</v>
      </c>
      <c r="I138" s="84" t="b">
        <v>0</v>
      </c>
      <c r="J138" s="84" t="b">
        <v>0</v>
      </c>
      <c r="K138" s="84" t="b">
        <v>0</v>
      </c>
      <c r="L138" s="84" t="b">
        <v>0</v>
      </c>
    </row>
    <row r="139" spans="1:12" ht="15">
      <c r="A139" s="84" t="s">
        <v>299</v>
      </c>
      <c r="B139" s="84" t="s">
        <v>298</v>
      </c>
      <c r="C139" s="84">
        <v>2</v>
      </c>
      <c r="D139" s="123">
        <v>0.0020918173431853956</v>
      </c>
      <c r="E139" s="123">
        <v>2.910624404889201</v>
      </c>
      <c r="F139" s="84" t="s">
        <v>2910</v>
      </c>
      <c r="G139" s="84" t="b">
        <v>0</v>
      </c>
      <c r="H139" s="84" t="b">
        <v>0</v>
      </c>
      <c r="I139" s="84" t="b">
        <v>0</v>
      </c>
      <c r="J139" s="84" t="b">
        <v>0</v>
      </c>
      <c r="K139" s="84" t="b">
        <v>0</v>
      </c>
      <c r="L139" s="84" t="b">
        <v>0</v>
      </c>
    </row>
    <row r="140" spans="1:12" ht="15">
      <c r="A140" s="84" t="s">
        <v>2710</v>
      </c>
      <c r="B140" s="84" t="s">
        <v>2806</v>
      </c>
      <c r="C140" s="84">
        <v>2</v>
      </c>
      <c r="D140" s="123">
        <v>0.0020918173431853956</v>
      </c>
      <c r="E140" s="123">
        <v>2.60959440922522</v>
      </c>
      <c r="F140" s="84" t="s">
        <v>2910</v>
      </c>
      <c r="G140" s="84" t="b">
        <v>0</v>
      </c>
      <c r="H140" s="84" t="b">
        <v>0</v>
      </c>
      <c r="I140" s="84" t="b">
        <v>0</v>
      </c>
      <c r="J140" s="84" t="b">
        <v>0</v>
      </c>
      <c r="K140" s="84" t="b">
        <v>0</v>
      </c>
      <c r="L140" s="84" t="b">
        <v>0</v>
      </c>
    </row>
    <row r="141" spans="1:12" ht="15">
      <c r="A141" s="84" t="s">
        <v>2700</v>
      </c>
      <c r="B141" s="84" t="s">
        <v>2268</v>
      </c>
      <c r="C141" s="84">
        <v>2</v>
      </c>
      <c r="D141" s="123">
        <v>0.0020918173431853956</v>
      </c>
      <c r="E141" s="123">
        <v>0.7568095405446722</v>
      </c>
      <c r="F141" s="84" t="s">
        <v>2910</v>
      </c>
      <c r="G141" s="84" t="b">
        <v>0</v>
      </c>
      <c r="H141" s="84" t="b">
        <v>0</v>
      </c>
      <c r="I141" s="84" t="b">
        <v>0</v>
      </c>
      <c r="J141" s="84" t="b">
        <v>0</v>
      </c>
      <c r="K141" s="84" t="b">
        <v>0</v>
      </c>
      <c r="L141" s="84" t="b">
        <v>0</v>
      </c>
    </row>
    <row r="142" spans="1:12" ht="15">
      <c r="A142" s="84" t="s">
        <v>2319</v>
      </c>
      <c r="B142" s="84" t="s">
        <v>2321</v>
      </c>
      <c r="C142" s="84">
        <v>2</v>
      </c>
      <c r="D142" s="123">
        <v>0.0020918173431853956</v>
      </c>
      <c r="E142" s="123">
        <v>2.2574118911138576</v>
      </c>
      <c r="F142" s="84" t="s">
        <v>2910</v>
      </c>
      <c r="G142" s="84" t="b">
        <v>1</v>
      </c>
      <c r="H142" s="84" t="b">
        <v>0</v>
      </c>
      <c r="I142" s="84" t="b">
        <v>0</v>
      </c>
      <c r="J142" s="84" t="b">
        <v>0</v>
      </c>
      <c r="K142" s="84" t="b">
        <v>0</v>
      </c>
      <c r="L142" s="84" t="b">
        <v>0</v>
      </c>
    </row>
    <row r="143" spans="1:12" ht="15">
      <c r="A143" s="84" t="s">
        <v>2321</v>
      </c>
      <c r="B143" s="84" t="s">
        <v>276</v>
      </c>
      <c r="C143" s="84">
        <v>2</v>
      </c>
      <c r="D143" s="123">
        <v>0.0020918173431853956</v>
      </c>
      <c r="E143" s="123">
        <v>2.910624404889201</v>
      </c>
      <c r="F143" s="84" t="s">
        <v>2910</v>
      </c>
      <c r="G143" s="84" t="b">
        <v>0</v>
      </c>
      <c r="H143" s="84" t="b">
        <v>0</v>
      </c>
      <c r="I143" s="84" t="b">
        <v>0</v>
      </c>
      <c r="J143" s="84" t="b">
        <v>0</v>
      </c>
      <c r="K143" s="84" t="b">
        <v>0</v>
      </c>
      <c r="L143" s="84" t="b">
        <v>0</v>
      </c>
    </row>
    <row r="144" spans="1:12" ht="15">
      <c r="A144" s="84" t="s">
        <v>276</v>
      </c>
      <c r="B144" s="84" t="s">
        <v>2269</v>
      </c>
      <c r="C144" s="84">
        <v>2</v>
      </c>
      <c r="D144" s="123">
        <v>0.0020918173431853956</v>
      </c>
      <c r="E144" s="123">
        <v>1.693140460675295</v>
      </c>
      <c r="F144" s="84" t="s">
        <v>2910</v>
      </c>
      <c r="G144" s="84" t="b">
        <v>0</v>
      </c>
      <c r="H144" s="84" t="b">
        <v>0</v>
      </c>
      <c r="I144" s="84" t="b">
        <v>0</v>
      </c>
      <c r="J144" s="84" t="b">
        <v>0</v>
      </c>
      <c r="K144" s="84" t="b">
        <v>0</v>
      </c>
      <c r="L144" s="84" t="b">
        <v>0</v>
      </c>
    </row>
    <row r="145" spans="1:12" ht="15">
      <c r="A145" s="84" t="s">
        <v>275</v>
      </c>
      <c r="B145" s="84" t="s">
        <v>2319</v>
      </c>
      <c r="C145" s="84">
        <v>2</v>
      </c>
      <c r="D145" s="123">
        <v>0.0020918173431853956</v>
      </c>
      <c r="E145" s="123">
        <v>2.4335031501695386</v>
      </c>
      <c r="F145" s="84" t="s">
        <v>2910</v>
      </c>
      <c r="G145" s="84" t="b">
        <v>0</v>
      </c>
      <c r="H145" s="84" t="b">
        <v>0</v>
      </c>
      <c r="I145" s="84" t="b">
        <v>0</v>
      </c>
      <c r="J145" s="84" t="b">
        <v>1</v>
      </c>
      <c r="K145" s="84" t="b">
        <v>0</v>
      </c>
      <c r="L145" s="84" t="b">
        <v>0</v>
      </c>
    </row>
    <row r="146" spans="1:12" ht="15">
      <c r="A146" s="84" t="s">
        <v>2319</v>
      </c>
      <c r="B146" s="84" t="s">
        <v>2320</v>
      </c>
      <c r="C146" s="84">
        <v>2</v>
      </c>
      <c r="D146" s="123">
        <v>0.0020918173431853956</v>
      </c>
      <c r="E146" s="123">
        <v>1.85947188244182</v>
      </c>
      <c r="F146" s="84" t="s">
        <v>2910</v>
      </c>
      <c r="G146" s="84" t="b">
        <v>1</v>
      </c>
      <c r="H146" s="84" t="b">
        <v>0</v>
      </c>
      <c r="I146" s="84" t="b">
        <v>0</v>
      </c>
      <c r="J146" s="84" t="b">
        <v>0</v>
      </c>
      <c r="K146" s="84" t="b">
        <v>0</v>
      </c>
      <c r="L146" s="84" t="b">
        <v>0</v>
      </c>
    </row>
    <row r="147" spans="1:12" ht="15">
      <c r="A147" s="84" t="s">
        <v>2320</v>
      </c>
      <c r="B147" s="84" t="s">
        <v>2323</v>
      </c>
      <c r="C147" s="84">
        <v>2</v>
      </c>
      <c r="D147" s="123">
        <v>0.0020918173431853956</v>
      </c>
      <c r="E147" s="123">
        <v>2.4335031501695386</v>
      </c>
      <c r="F147" s="84" t="s">
        <v>2910</v>
      </c>
      <c r="G147" s="84" t="b">
        <v>0</v>
      </c>
      <c r="H147" s="84" t="b">
        <v>0</v>
      </c>
      <c r="I147" s="84" t="b">
        <v>0</v>
      </c>
      <c r="J147" s="84" t="b">
        <v>0</v>
      </c>
      <c r="K147" s="84" t="b">
        <v>0</v>
      </c>
      <c r="L147" s="84" t="b">
        <v>0</v>
      </c>
    </row>
    <row r="148" spans="1:12" ht="15">
      <c r="A148" s="84" t="s">
        <v>2323</v>
      </c>
      <c r="B148" s="84" t="s">
        <v>2324</v>
      </c>
      <c r="C148" s="84">
        <v>2</v>
      </c>
      <c r="D148" s="123">
        <v>0.0020918173431853956</v>
      </c>
      <c r="E148" s="123">
        <v>2.73453314583352</v>
      </c>
      <c r="F148" s="84" t="s">
        <v>2910</v>
      </c>
      <c r="G148" s="84" t="b">
        <v>0</v>
      </c>
      <c r="H148" s="84" t="b">
        <v>0</v>
      </c>
      <c r="I148" s="84" t="b">
        <v>0</v>
      </c>
      <c r="J148" s="84" t="b">
        <v>0</v>
      </c>
      <c r="K148" s="84" t="b">
        <v>0</v>
      </c>
      <c r="L148" s="84" t="b">
        <v>0</v>
      </c>
    </row>
    <row r="149" spans="1:12" ht="15">
      <c r="A149" s="84" t="s">
        <v>2324</v>
      </c>
      <c r="B149" s="84" t="s">
        <v>274</v>
      </c>
      <c r="C149" s="84">
        <v>2</v>
      </c>
      <c r="D149" s="123">
        <v>0.0020918173431853956</v>
      </c>
      <c r="E149" s="123">
        <v>2.73453314583352</v>
      </c>
      <c r="F149" s="84" t="s">
        <v>2910</v>
      </c>
      <c r="G149" s="84" t="b">
        <v>0</v>
      </c>
      <c r="H149" s="84" t="b">
        <v>0</v>
      </c>
      <c r="I149" s="84" t="b">
        <v>0</v>
      </c>
      <c r="J149" s="84" t="b">
        <v>0</v>
      </c>
      <c r="K149" s="84" t="b">
        <v>0</v>
      </c>
      <c r="L149" s="84" t="b">
        <v>0</v>
      </c>
    </row>
    <row r="150" spans="1:12" ht="15">
      <c r="A150" s="84" t="s">
        <v>274</v>
      </c>
      <c r="B150" s="84" t="s">
        <v>2723</v>
      </c>
      <c r="C150" s="84">
        <v>2</v>
      </c>
      <c r="D150" s="123">
        <v>0.0020918173431853956</v>
      </c>
      <c r="E150" s="123">
        <v>2.73453314583352</v>
      </c>
      <c r="F150" s="84" t="s">
        <v>2910</v>
      </c>
      <c r="G150" s="84" t="b">
        <v>0</v>
      </c>
      <c r="H150" s="84" t="b">
        <v>0</v>
      </c>
      <c r="I150" s="84" t="b">
        <v>0</v>
      </c>
      <c r="J150" s="84" t="b">
        <v>0</v>
      </c>
      <c r="K150" s="84" t="b">
        <v>0</v>
      </c>
      <c r="L150" s="84" t="b">
        <v>0</v>
      </c>
    </row>
    <row r="151" spans="1:12" ht="15">
      <c r="A151" s="84" t="s">
        <v>2723</v>
      </c>
      <c r="B151" s="84" t="s">
        <v>2268</v>
      </c>
      <c r="C151" s="84">
        <v>2</v>
      </c>
      <c r="D151" s="123">
        <v>0.0020918173431853956</v>
      </c>
      <c r="E151" s="123">
        <v>0.9786582901610286</v>
      </c>
      <c r="F151" s="84" t="s">
        <v>2910</v>
      </c>
      <c r="G151" s="84" t="b">
        <v>0</v>
      </c>
      <c r="H151" s="84" t="b">
        <v>0</v>
      </c>
      <c r="I151" s="84" t="b">
        <v>0</v>
      </c>
      <c r="J151" s="84" t="b">
        <v>0</v>
      </c>
      <c r="K151" s="84" t="b">
        <v>0</v>
      </c>
      <c r="L151" s="84" t="b">
        <v>0</v>
      </c>
    </row>
    <row r="152" spans="1:12" ht="15">
      <c r="A152" s="84" t="s">
        <v>2268</v>
      </c>
      <c r="B152" s="84" t="s">
        <v>2810</v>
      </c>
      <c r="C152" s="84">
        <v>2</v>
      </c>
      <c r="D152" s="123">
        <v>0.0020918173431853956</v>
      </c>
      <c r="E152" s="123">
        <v>1.2431714519992474</v>
      </c>
      <c r="F152" s="84" t="s">
        <v>2910</v>
      </c>
      <c r="G152" s="84" t="b">
        <v>0</v>
      </c>
      <c r="H152" s="84" t="b">
        <v>0</v>
      </c>
      <c r="I152" s="84" t="b">
        <v>0</v>
      </c>
      <c r="J152" s="84" t="b">
        <v>0</v>
      </c>
      <c r="K152" s="84" t="b">
        <v>0</v>
      </c>
      <c r="L152" s="84" t="b">
        <v>0</v>
      </c>
    </row>
    <row r="153" spans="1:12" ht="15">
      <c r="A153" s="84" t="s">
        <v>271</v>
      </c>
      <c r="B153" s="84" t="s">
        <v>2708</v>
      </c>
      <c r="C153" s="84">
        <v>2</v>
      </c>
      <c r="D153" s="123">
        <v>0.0020918173431853956</v>
      </c>
      <c r="E153" s="123">
        <v>2.4335031501695386</v>
      </c>
      <c r="F153" s="84" t="s">
        <v>2910</v>
      </c>
      <c r="G153" s="84" t="b">
        <v>0</v>
      </c>
      <c r="H153" s="84" t="b">
        <v>0</v>
      </c>
      <c r="I153" s="84" t="b">
        <v>0</v>
      </c>
      <c r="J153" s="84" t="b">
        <v>1</v>
      </c>
      <c r="K153" s="84" t="b">
        <v>0</v>
      </c>
      <c r="L153" s="84" t="b">
        <v>0</v>
      </c>
    </row>
    <row r="154" spans="1:12" ht="15">
      <c r="A154" s="84" t="s">
        <v>2715</v>
      </c>
      <c r="B154" s="84" t="s">
        <v>2811</v>
      </c>
      <c r="C154" s="84">
        <v>2</v>
      </c>
      <c r="D154" s="123">
        <v>0.0020918173431853956</v>
      </c>
      <c r="E154" s="123">
        <v>2.60959440922522</v>
      </c>
      <c r="F154" s="84" t="s">
        <v>2910</v>
      </c>
      <c r="G154" s="84" t="b">
        <v>0</v>
      </c>
      <c r="H154" s="84" t="b">
        <v>0</v>
      </c>
      <c r="I154" s="84" t="b">
        <v>0</v>
      </c>
      <c r="J154" s="84" t="b">
        <v>0</v>
      </c>
      <c r="K154" s="84" t="b">
        <v>0</v>
      </c>
      <c r="L154" s="84" t="b">
        <v>0</v>
      </c>
    </row>
    <row r="155" spans="1:12" ht="15">
      <c r="A155" s="84" t="s">
        <v>2289</v>
      </c>
      <c r="B155" s="84" t="s">
        <v>2813</v>
      </c>
      <c r="C155" s="84">
        <v>2</v>
      </c>
      <c r="D155" s="123">
        <v>0.0020918173431853956</v>
      </c>
      <c r="E155" s="123">
        <v>2.4335031501695386</v>
      </c>
      <c r="F155" s="84" t="s">
        <v>2910</v>
      </c>
      <c r="G155" s="84" t="b">
        <v>0</v>
      </c>
      <c r="H155" s="84" t="b">
        <v>0</v>
      </c>
      <c r="I155" s="84" t="b">
        <v>0</v>
      </c>
      <c r="J155" s="84" t="b">
        <v>0</v>
      </c>
      <c r="K155" s="84" t="b">
        <v>0</v>
      </c>
      <c r="L155" s="84" t="b">
        <v>0</v>
      </c>
    </row>
    <row r="156" spans="1:12" ht="15">
      <c r="A156" s="84" t="s">
        <v>2813</v>
      </c>
      <c r="B156" s="84" t="s">
        <v>2814</v>
      </c>
      <c r="C156" s="84">
        <v>2</v>
      </c>
      <c r="D156" s="123">
        <v>0.0020918173431853956</v>
      </c>
      <c r="E156" s="123">
        <v>2.910624404889201</v>
      </c>
      <c r="F156" s="84" t="s">
        <v>2910</v>
      </c>
      <c r="G156" s="84" t="b">
        <v>0</v>
      </c>
      <c r="H156" s="84" t="b">
        <v>0</v>
      </c>
      <c r="I156" s="84" t="b">
        <v>0</v>
      </c>
      <c r="J156" s="84" t="b">
        <v>0</v>
      </c>
      <c r="K156" s="84" t="b">
        <v>0</v>
      </c>
      <c r="L156" s="84" t="b">
        <v>0</v>
      </c>
    </row>
    <row r="157" spans="1:12" ht="15">
      <c r="A157" s="84" t="s">
        <v>2814</v>
      </c>
      <c r="B157" s="84" t="s">
        <v>2815</v>
      </c>
      <c r="C157" s="84">
        <v>2</v>
      </c>
      <c r="D157" s="123">
        <v>0.0020918173431853956</v>
      </c>
      <c r="E157" s="123">
        <v>2.910624404889201</v>
      </c>
      <c r="F157" s="84" t="s">
        <v>2910</v>
      </c>
      <c r="G157" s="84" t="b">
        <v>0</v>
      </c>
      <c r="H157" s="84" t="b">
        <v>0</v>
      </c>
      <c r="I157" s="84" t="b">
        <v>0</v>
      </c>
      <c r="J157" s="84" t="b">
        <v>0</v>
      </c>
      <c r="K157" s="84" t="b">
        <v>0</v>
      </c>
      <c r="L157" s="84" t="b">
        <v>0</v>
      </c>
    </row>
    <row r="158" spans="1:12" ht="15">
      <c r="A158" s="84" t="s">
        <v>2815</v>
      </c>
      <c r="B158" s="84" t="s">
        <v>2726</v>
      </c>
      <c r="C158" s="84">
        <v>2</v>
      </c>
      <c r="D158" s="123">
        <v>0.0020918173431853956</v>
      </c>
      <c r="E158" s="123">
        <v>2.73453314583352</v>
      </c>
      <c r="F158" s="84" t="s">
        <v>2910</v>
      </c>
      <c r="G158" s="84" t="b">
        <v>0</v>
      </c>
      <c r="H158" s="84" t="b">
        <v>0</v>
      </c>
      <c r="I158" s="84" t="b">
        <v>0</v>
      </c>
      <c r="J158" s="84" t="b">
        <v>1</v>
      </c>
      <c r="K158" s="84" t="b">
        <v>0</v>
      </c>
      <c r="L158" s="84" t="b">
        <v>0</v>
      </c>
    </row>
    <row r="159" spans="1:12" ht="15">
      <c r="A159" s="84" t="s">
        <v>2726</v>
      </c>
      <c r="B159" s="84" t="s">
        <v>2816</v>
      </c>
      <c r="C159" s="84">
        <v>2</v>
      </c>
      <c r="D159" s="123">
        <v>0.0020918173431853956</v>
      </c>
      <c r="E159" s="123">
        <v>2.73453314583352</v>
      </c>
      <c r="F159" s="84" t="s">
        <v>2910</v>
      </c>
      <c r="G159" s="84" t="b">
        <v>1</v>
      </c>
      <c r="H159" s="84" t="b">
        <v>0</v>
      </c>
      <c r="I159" s="84" t="b">
        <v>0</v>
      </c>
      <c r="J159" s="84" t="b">
        <v>0</v>
      </c>
      <c r="K159" s="84" t="b">
        <v>0</v>
      </c>
      <c r="L159" s="84" t="b">
        <v>0</v>
      </c>
    </row>
    <row r="160" spans="1:12" ht="15">
      <c r="A160" s="84" t="s">
        <v>2816</v>
      </c>
      <c r="B160" s="84" t="s">
        <v>2290</v>
      </c>
      <c r="C160" s="84">
        <v>2</v>
      </c>
      <c r="D160" s="123">
        <v>0.0020918173431853956</v>
      </c>
      <c r="E160" s="123">
        <v>2.4335031501695386</v>
      </c>
      <c r="F160" s="84" t="s">
        <v>2910</v>
      </c>
      <c r="G160" s="84" t="b">
        <v>0</v>
      </c>
      <c r="H160" s="84" t="b">
        <v>0</v>
      </c>
      <c r="I160" s="84" t="b">
        <v>0</v>
      </c>
      <c r="J160" s="84" t="b">
        <v>0</v>
      </c>
      <c r="K160" s="84" t="b">
        <v>0</v>
      </c>
      <c r="L160" s="84" t="b">
        <v>0</v>
      </c>
    </row>
    <row r="161" spans="1:12" ht="15">
      <c r="A161" s="84" t="s">
        <v>2290</v>
      </c>
      <c r="B161" s="84" t="s">
        <v>2291</v>
      </c>
      <c r="C161" s="84">
        <v>2</v>
      </c>
      <c r="D161" s="123">
        <v>0.0020918173431853956</v>
      </c>
      <c r="E161" s="123">
        <v>1.9563818954498762</v>
      </c>
      <c r="F161" s="84" t="s">
        <v>2910</v>
      </c>
      <c r="G161" s="84" t="b">
        <v>0</v>
      </c>
      <c r="H161" s="84" t="b">
        <v>0</v>
      </c>
      <c r="I161" s="84" t="b">
        <v>0</v>
      </c>
      <c r="J161" s="84" t="b">
        <v>0</v>
      </c>
      <c r="K161" s="84" t="b">
        <v>0</v>
      </c>
      <c r="L161" s="84" t="b">
        <v>0</v>
      </c>
    </row>
    <row r="162" spans="1:12" ht="15">
      <c r="A162" s="84" t="s">
        <v>2292</v>
      </c>
      <c r="B162" s="84" t="s">
        <v>2817</v>
      </c>
      <c r="C162" s="84">
        <v>2</v>
      </c>
      <c r="D162" s="123">
        <v>0.0020918173431853956</v>
      </c>
      <c r="E162" s="123">
        <v>2.4335031501695386</v>
      </c>
      <c r="F162" s="84" t="s">
        <v>2910</v>
      </c>
      <c r="G162" s="84" t="b">
        <v>0</v>
      </c>
      <c r="H162" s="84" t="b">
        <v>0</v>
      </c>
      <c r="I162" s="84" t="b">
        <v>0</v>
      </c>
      <c r="J162" s="84" t="b">
        <v>0</v>
      </c>
      <c r="K162" s="84" t="b">
        <v>0</v>
      </c>
      <c r="L162" s="84" t="b">
        <v>0</v>
      </c>
    </row>
    <row r="163" spans="1:12" ht="15">
      <c r="A163" s="84" t="s">
        <v>2817</v>
      </c>
      <c r="B163" s="84" t="s">
        <v>2818</v>
      </c>
      <c r="C163" s="84">
        <v>2</v>
      </c>
      <c r="D163" s="123">
        <v>0.0020918173431853956</v>
      </c>
      <c r="E163" s="123">
        <v>2.910624404889201</v>
      </c>
      <c r="F163" s="84" t="s">
        <v>2910</v>
      </c>
      <c r="G163" s="84" t="b">
        <v>0</v>
      </c>
      <c r="H163" s="84" t="b">
        <v>0</v>
      </c>
      <c r="I163" s="84" t="b">
        <v>0</v>
      </c>
      <c r="J163" s="84" t="b">
        <v>0</v>
      </c>
      <c r="K163" s="84" t="b">
        <v>0</v>
      </c>
      <c r="L163" s="84" t="b">
        <v>0</v>
      </c>
    </row>
    <row r="164" spans="1:12" ht="15">
      <c r="A164" s="84" t="s">
        <v>2818</v>
      </c>
      <c r="B164" s="84" t="s">
        <v>2819</v>
      </c>
      <c r="C164" s="84">
        <v>2</v>
      </c>
      <c r="D164" s="123">
        <v>0.0020918173431853956</v>
      </c>
      <c r="E164" s="123">
        <v>2.910624404889201</v>
      </c>
      <c r="F164" s="84" t="s">
        <v>2910</v>
      </c>
      <c r="G164" s="84" t="b">
        <v>0</v>
      </c>
      <c r="H164" s="84" t="b">
        <v>0</v>
      </c>
      <c r="I164" s="84" t="b">
        <v>0</v>
      </c>
      <c r="J164" s="84" t="b">
        <v>0</v>
      </c>
      <c r="K164" s="84" t="b">
        <v>0</v>
      </c>
      <c r="L164" s="84" t="b">
        <v>0</v>
      </c>
    </row>
    <row r="165" spans="1:12" ht="15">
      <c r="A165" s="84" t="s">
        <v>2819</v>
      </c>
      <c r="B165" s="84" t="s">
        <v>2820</v>
      </c>
      <c r="C165" s="84">
        <v>2</v>
      </c>
      <c r="D165" s="123">
        <v>0.0020918173431853956</v>
      </c>
      <c r="E165" s="123">
        <v>2.910624404889201</v>
      </c>
      <c r="F165" s="84" t="s">
        <v>2910</v>
      </c>
      <c r="G165" s="84" t="b">
        <v>0</v>
      </c>
      <c r="H165" s="84" t="b">
        <v>0</v>
      </c>
      <c r="I165" s="84" t="b">
        <v>0</v>
      </c>
      <c r="J165" s="84" t="b">
        <v>0</v>
      </c>
      <c r="K165" s="84" t="b">
        <v>0</v>
      </c>
      <c r="L165" s="84" t="b">
        <v>0</v>
      </c>
    </row>
    <row r="166" spans="1:12" ht="15">
      <c r="A166" s="84" t="s">
        <v>2820</v>
      </c>
      <c r="B166" s="84" t="s">
        <v>2821</v>
      </c>
      <c r="C166" s="84">
        <v>2</v>
      </c>
      <c r="D166" s="123">
        <v>0.0020918173431853956</v>
      </c>
      <c r="E166" s="123">
        <v>2.910624404889201</v>
      </c>
      <c r="F166" s="84" t="s">
        <v>2910</v>
      </c>
      <c r="G166" s="84" t="b">
        <v>0</v>
      </c>
      <c r="H166" s="84" t="b">
        <v>0</v>
      </c>
      <c r="I166" s="84" t="b">
        <v>0</v>
      </c>
      <c r="J166" s="84" t="b">
        <v>0</v>
      </c>
      <c r="K166" s="84" t="b">
        <v>0</v>
      </c>
      <c r="L166" s="84" t="b">
        <v>0</v>
      </c>
    </row>
    <row r="167" spans="1:12" ht="15">
      <c r="A167" s="84" t="s">
        <v>2821</v>
      </c>
      <c r="B167" s="84" t="s">
        <v>2822</v>
      </c>
      <c r="C167" s="84">
        <v>2</v>
      </c>
      <c r="D167" s="123">
        <v>0.0020918173431853956</v>
      </c>
      <c r="E167" s="123">
        <v>2.910624404889201</v>
      </c>
      <c r="F167" s="84" t="s">
        <v>2910</v>
      </c>
      <c r="G167" s="84" t="b">
        <v>0</v>
      </c>
      <c r="H167" s="84" t="b">
        <v>0</v>
      </c>
      <c r="I167" s="84" t="b">
        <v>0</v>
      </c>
      <c r="J167" s="84" t="b">
        <v>0</v>
      </c>
      <c r="K167" s="84" t="b">
        <v>0</v>
      </c>
      <c r="L167" s="84" t="b">
        <v>0</v>
      </c>
    </row>
    <row r="168" spans="1:12" ht="15">
      <c r="A168" s="84" t="s">
        <v>2822</v>
      </c>
      <c r="B168" s="84" t="s">
        <v>2823</v>
      </c>
      <c r="C168" s="84">
        <v>2</v>
      </c>
      <c r="D168" s="123">
        <v>0.0020918173431853956</v>
      </c>
      <c r="E168" s="123">
        <v>2.910624404889201</v>
      </c>
      <c r="F168" s="84" t="s">
        <v>2910</v>
      </c>
      <c r="G168" s="84" t="b">
        <v>0</v>
      </c>
      <c r="H168" s="84" t="b">
        <v>0</v>
      </c>
      <c r="I168" s="84" t="b">
        <v>0</v>
      </c>
      <c r="J168" s="84" t="b">
        <v>0</v>
      </c>
      <c r="K168" s="84" t="b">
        <v>0</v>
      </c>
      <c r="L168" s="84" t="b">
        <v>0</v>
      </c>
    </row>
    <row r="169" spans="1:12" ht="15">
      <c r="A169" s="84" t="s">
        <v>2823</v>
      </c>
      <c r="B169" s="84" t="s">
        <v>2824</v>
      </c>
      <c r="C169" s="84">
        <v>2</v>
      </c>
      <c r="D169" s="123">
        <v>0.0020918173431853956</v>
      </c>
      <c r="E169" s="123">
        <v>2.910624404889201</v>
      </c>
      <c r="F169" s="84" t="s">
        <v>2910</v>
      </c>
      <c r="G169" s="84" t="b">
        <v>0</v>
      </c>
      <c r="H169" s="84" t="b">
        <v>0</v>
      </c>
      <c r="I169" s="84" t="b">
        <v>0</v>
      </c>
      <c r="J169" s="84" t="b">
        <v>0</v>
      </c>
      <c r="K169" s="84" t="b">
        <v>0</v>
      </c>
      <c r="L169" s="84" t="b">
        <v>0</v>
      </c>
    </row>
    <row r="170" spans="1:12" ht="15">
      <c r="A170" s="84" t="s">
        <v>2824</v>
      </c>
      <c r="B170" s="84" t="s">
        <v>2825</v>
      </c>
      <c r="C170" s="84">
        <v>2</v>
      </c>
      <c r="D170" s="123">
        <v>0.0020918173431853956</v>
      </c>
      <c r="E170" s="123">
        <v>2.910624404889201</v>
      </c>
      <c r="F170" s="84" t="s">
        <v>2910</v>
      </c>
      <c r="G170" s="84" t="b">
        <v>0</v>
      </c>
      <c r="H170" s="84" t="b">
        <v>0</v>
      </c>
      <c r="I170" s="84" t="b">
        <v>0</v>
      </c>
      <c r="J170" s="84" t="b">
        <v>0</v>
      </c>
      <c r="K170" s="84" t="b">
        <v>0</v>
      </c>
      <c r="L170" s="84" t="b">
        <v>0</v>
      </c>
    </row>
    <row r="171" spans="1:12" ht="15">
      <c r="A171" s="84" t="s">
        <v>2825</v>
      </c>
      <c r="B171" s="84" t="s">
        <v>2293</v>
      </c>
      <c r="C171" s="84">
        <v>2</v>
      </c>
      <c r="D171" s="123">
        <v>0.0020918173431853956</v>
      </c>
      <c r="E171" s="123">
        <v>2.4335031501695386</v>
      </c>
      <c r="F171" s="84" t="s">
        <v>2910</v>
      </c>
      <c r="G171" s="84" t="b">
        <v>0</v>
      </c>
      <c r="H171" s="84" t="b">
        <v>0</v>
      </c>
      <c r="I171" s="84" t="b">
        <v>0</v>
      </c>
      <c r="J171" s="84" t="b">
        <v>0</v>
      </c>
      <c r="K171" s="84" t="b">
        <v>0</v>
      </c>
      <c r="L171" s="84" t="b">
        <v>0</v>
      </c>
    </row>
    <row r="172" spans="1:12" ht="15">
      <c r="A172" s="84" t="s">
        <v>2827</v>
      </c>
      <c r="B172" s="84" t="s">
        <v>2716</v>
      </c>
      <c r="C172" s="84">
        <v>2</v>
      </c>
      <c r="D172" s="123">
        <v>0.0020918173431853956</v>
      </c>
      <c r="E172" s="123">
        <v>2.60959440922522</v>
      </c>
      <c r="F172" s="84" t="s">
        <v>2910</v>
      </c>
      <c r="G172" s="84" t="b">
        <v>0</v>
      </c>
      <c r="H172" s="84" t="b">
        <v>0</v>
      </c>
      <c r="I172" s="84" t="b">
        <v>0</v>
      </c>
      <c r="J172" s="84" t="b">
        <v>0</v>
      </c>
      <c r="K172" s="84" t="b">
        <v>0</v>
      </c>
      <c r="L172" s="84" t="b">
        <v>0</v>
      </c>
    </row>
    <row r="173" spans="1:12" ht="15">
      <c r="A173" s="84" t="s">
        <v>2716</v>
      </c>
      <c r="B173" s="84" t="s">
        <v>2742</v>
      </c>
      <c r="C173" s="84">
        <v>2</v>
      </c>
      <c r="D173" s="123">
        <v>0.0020918173431853956</v>
      </c>
      <c r="E173" s="123">
        <v>2.4335031501695386</v>
      </c>
      <c r="F173" s="84" t="s">
        <v>2910</v>
      </c>
      <c r="G173" s="84" t="b">
        <v>0</v>
      </c>
      <c r="H173" s="84" t="b">
        <v>0</v>
      </c>
      <c r="I173" s="84" t="b">
        <v>0</v>
      </c>
      <c r="J173" s="84" t="b">
        <v>1</v>
      </c>
      <c r="K173" s="84" t="b">
        <v>0</v>
      </c>
      <c r="L173" s="84" t="b">
        <v>0</v>
      </c>
    </row>
    <row r="174" spans="1:12" ht="15">
      <c r="A174" s="84" t="s">
        <v>2742</v>
      </c>
      <c r="B174" s="84" t="s">
        <v>2828</v>
      </c>
      <c r="C174" s="84">
        <v>2</v>
      </c>
      <c r="D174" s="123">
        <v>0.0020918173431853956</v>
      </c>
      <c r="E174" s="123">
        <v>2.73453314583352</v>
      </c>
      <c r="F174" s="84" t="s">
        <v>2910</v>
      </c>
      <c r="G174" s="84" t="b">
        <v>1</v>
      </c>
      <c r="H174" s="84" t="b">
        <v>0</v>
      </c>
      <c r="I174" s="84" t="b">
        <v>0</v>
      </c>
      <c r="J174" s="84" t="b">
        <v>0</v>
      </c>
      <c r="K174" s="84" t="b">
        <v>0</v>
      </c>
      <c r="L174" s="84" t="b">
        <v>0</v>
      </c>
    </row>
    <row r="175" spans="1:12" ht="15">
      <c r="A175" s="84" t="s">
        <v>2828</v>
      </c>
      <c r="B175" s="84" t="s">
        <v>2744</v>
      </c>
      <c r="C175" s="84">
        <v>2</v>
      </c>
      <c r="D175" s="123">
        <v>0.0020918173431853956</v>
      </c>
      <c r="E175" s="123">
        <v>2.73453314583352</v>
      </c>
      <c r="F175" s="84" t="s">
        <v>2910</v>
      </c>
      <c r="G175" s="84" t="b">
        <v>0</v>
      </c>
      <c r="H175" s="84" t="b">
        <v>0</v>
      </c>
      <c r="I175" s="84" t="b">
        <v>0</v>
      </c>
      <c r="J175" s="84" t="b">
        <v>1</v>
      </c>
      <c r="K175" s="84" t="b">
        <v>0</v>
      </c>
      <c r="L175" s="84" t="b">
        <v>0</v>
      </c>
    </row>
    <row r="176" spans="1:12" ht="15">
      <c r="A176" s="84" t="s">
        <v>2744</v>
      </c>
      <c r="B176" s="84" t="s">
        <v>2829</v>
      </c>
      <c r="C176" s="84">
        <v>2</v>
      </c>
      <c r="D176" s="123">
        <v>0.0020918173431853956</v>
      </c>
      <c r="E176" s="123">
        <v>2.73453314583352</v>
      </c>
      <c r="F176" s="84" t="s">
        <v>2910</v>
      </c>
      <c r="G176" s="84" t="b">
        <v>1</v>
      </c>
      <c r="H176" s="84" t="b">
        <v>0</v>
      </c>
      <c r="I176" s="84" t="b">
        <v>0</v>
      </c>
      <c r="J176" s="84" t="b">
        <v>0</v>
      </c>
      <c r="K176" s="84" t="b">
        <v>0</v>
      </c>
      <c r="L176" s="84" t="b">
        <v>0</v>
      </c>
    </row>
    <row r="177" spans="1:12" ht="15">
      <c r="A177" s="84" t="s">
        <v>2829</v>
      </c>
      <c r="B177" s="84" t="s">
        <v>2830</v>
      </c>
      <c r="C177" s="84">
        <v>2</v>
      </c>
      <c r="D177" s="123">
        <v>0.0020918173431853956</v>
      </c>
      <c r="E177" s="123">
        <v>2.910624404889201</v>
      </c>
      <c r="F177" s="84" t="s">
        <v>2910</v>
      </c>
      <c r="G177" s="84" t="b">
        <v>0</v>
      </c>
      <c r="H177" s="84" t="b">
        <v>0</v>
      </c>
      <c r="I177" s="84" t="b">
        <v>0</v>
      </c>
      <c r="J177" s="84" t="b">
        <v>0</v>
      </c>
      <c r="K177" s="84" t="b">
        <v>0</v>
      </c>
      <c r="L177" s="84" t="b">
        <v>0</v>
      </c>
    </row>
    <row r="178" spans="1:12" ht="15">
      <c r="A178" s="84" t="s">
        <v>2830</v>
      </c>
      <c r="B178" s="84" t="s">
        <v>2745</v>
      </c>
      <c r="C178" s="84">
        <v>2</v>
      </c>
      <c r="D178" s="123">
        <v>0.0020918173431853956</v>
      </c>
      <c r="E178" s="123">
        <v>2.73453314583352</v>
      </c>
      <c r="F178" s="84" t="s">
        <v>2910</v>
      </c>
      <c r="G178" s="84" t="b">
        <v>0</v>
      </c>
      <c r="H178" s="84" t="b">
        <v>0</v>
      </c>
      <c r="I178" s="84" t="b">
        <v>0</v>
      </c>
      <c r="J178" s="84" t="b">
        <v>0</v>
      </c>
      <c r="K178" s="84" t="b">
        <v>0</v>
      </c>
      <c r="L178" s="84" t="b">
        <v>0</v>
      </c>
    </row>
    <row r="179" spans="1:12" ht="15">
      <c r="A179" s="84" t="s">
        <v>2745</v>
      </c>
      <c r="B179" s="84" t="s">
        <v>2831</v>
      </c>
      <c r="C179" s="84">
        <v>2</v>
      </c>
      <c r="D179" s="123">
        <v>0.0020918173431853956</v>
      </c>
      <c r="E179" s="123">
        <v>2.73453314583352</v>
      </c>
      <c r="F179" s="84" t="s">
        <v>2910</v>
      </c>
      <c r="G179" s="84" t="b">
        <v>0</v>
      </c>
      <c r="H179" s="84" t="b">
        <v>0</v>
      </c>
      <c r="I179" s="84" t="b">
        <v>0</v>
      </c>
      <c r="J179" s="84" t="b">
        <v>0</v>
      </c>
      <c r="K179" s="84" t="b">
        <v>0</v>
      </c>
      <c r="L179" s="84" t="b">
        <v>0</v>
      </c>
    </row>
    <row r="180" spans="1:12" ht="15">
      <c r="A180" s="84" t="s">
        <v>2831</v>
      </c>
      <c r="B180" s="84" t="s">
        <v>2278</v>
      </c>
      <c r="C180" s="84">
        <v>2</v>
      </c>
      <c r="D180" s="123">
        <v>0.0020918173431853956</v>
      </c>
      <c r="E180" s="123">
        <v>2.3665563605389255</v>
      </c>
      <c r="F180" s="84" t="s">
        <v>2910</v>
      </c>
      <c r="G180" s="84" t="b">
        <v>0</v>
      </c>
      <c r="H180" s="84" t="b">
        <v>0</v>
      </c>
      <c r="I180" s="84" t="b">
        <v>0</v>
      </c>
      <c r="J180" s="84" t="b">
        <v>0</v>
      </c>
      <c r="K180" s="84" t="b">
        <v>0</v>
      </c>
      <c r="L180" s="84" t="b">
        <v>0</v>
      </c>
    </row>
    <row r="181" spans="1:12" ht="15">
      <c r="A181" s="84" t="s">
        <v>284</v>
      </c>
      <c r="B181" s="84" t="s">
        <v>294</v>
      </c>
      <c r="C181" s="84">
        <v>2</v>
      </c>
      <c r="D181" s="123">
        <v>0.0020918173431853956</v>
      </c>
      <c r="E181" s="123">
        <v>2.007534417897258</v>
      </c>
      <c r="F181" s="84" t="s">
        <v>2910</v>
      </c>
      <c r="G181" s="84" t="b">
        <v>0</v>
      </c>
      <c r="H181" s="84" t="b">
        <v>0</v>
      </c>
      <c r="I181" s="84" t="b">
        <v>0</v>
      </c>
      <c r="J181" s="84" t="b">
        <v>0</v>
      </c>
      <c r="K181" s="84" t="b">
        <v>0</v>
      </c>
      <c r="L181" s="84" t="b">
        <v>0</v>
      </c>
    </row>
    <row r="182" spans="1:12" ht="15">
      <c r="A182" s="84" t="s">
        <v>2752</v>
      </c>
      <c r="B182" s="84" t="s">
        <v>2832</v>
      </c>
      <c r="C182" s="84">
        <v>2</v>
      </c>
      <c r="D182" s="123">
        <v>0.0020918173431853956</v>
      </c>
      <c r="E182" s="123">
        <v>2.73453314583352</v>
      </c>
      <c r="F182" s="84" t="s">
        <v>2910</v>
      </c>
      <c r="G182" s="84" t="b">
        <v>0</v>
      </c>
      <c r="H182" s="84" t="b">
        <v>0</v>
      </c>
      <c r="I182" s="84" t="b">
        <v>0</v>
      </c>
      <c r="J182" s="84" t="b">
        <v>0</v>
      </c>
      <c r="K182" s="84" t="b">
        <v>0</v>
      </c>
      <c r="L182" s="84" t="b">
        <v>0</v>
      </c>
    </row>
    <row r="183" spans="1:12" ht="15">
      <c r="A183" s="84" t="s">
        <v>2329</v>
      </c>
      <c r="B183" s="84" t="s">
        <v>2330</v>
      </c>
      <c r="C183" s="84">
        <v>2</v>
      </c>
      <c r="D183" s="123">
        <v>0.0020918173431853956</v>
      </c>
      <c r="E183" s="123">
        <v>2.910624404889201</v>
      </c>
      <c r="F183" s="84" t="s">
        <v>2910</v>
      </c>
      <c r="G183" s="84" t="b">
        <v>0</v>
      </c>
      <c r="H183" s="84" t="b">
        <v>0</v>
      </c>
      <c r="I183" s="84" t="b">
        <v>0</v>
      </c>
      <c r="J183" s="84" t="b">
        <v>1</v>
      </c>
      <c r="K183" s="84" t="b">
        <v>0</v>
      </c>
      <c r="L183" s="84" t="b">
        <v>0</v>
      </c>
    </row>
    <row r="184" spans="1:12" ht="15">
      <c r="A184" s="84" t="s">
        <v>2330</v>
      </c>
      <c r="B184" s="84" t="s">
        <v>2331</v>
      </c>
      <c r="C184" s="84">
        <v>2</v>
      </c>
      <c r="D184" s="123">
        <v>0.0020918173431853956</v>
      </c>
      <c r="E184" s="123">
        <v>2.910624404889201</v>
      </c>
      <c r="F184" s="84" t="s">
        <v>2910</v>
      </c>
      <c r="G184" s="84" t="b">
        <v>1</v>
      </c>
      <c r="H184" s="84" t="b">
        <v>0</v>
      </c>
      <c r="I184" s="84" t="b">
        <v>0</v>
      </c>
      <c r="J184" s="84" t="b">
        <v>0</v>
      </c>
      <c r="K184" s="84" t="b">
        <v>0</v>
      </c>
      <c r="L184" s="84" t="b">
        <v>0</v>
      </c>
    </row>
    <row r="185" spans="1:12" ht="15">
      <c r="A185" s="84" t="s">
        <v>2331</v>
      </c>
      <c r="B185" s="84" t="s">
        <v>2332</v>
      </c>
      <c r="C185" s="84">
        <v>2</v>
      </c>
      <c r="D185" s="123">
        <v>0.0020918173431853956</v>
      </c>
      <c r="E185" s="123">
        <v>2.60959440922522</v>
      </c>
      <c r="F185" s="84" t="s">
        <v>2910</v>
      </c>
      <c r="G185" s="84" t="b">
        <v>0</v>
      </c>
      <c r="H185" s="84" t="b">
        <v>0</v>
      </c>
      <c r="I185" s="84" t="b">
        <v>0</v>
      </c>
      <c r="J185" s="84" t="b">
        <v>0</v>
      </c>
      <c r="K185" s="84" t="b">
        <v>0</v>
      </c>
      <c r="L185" s="84" t="b">
        <v>0</v>
      </c>
    </row>
    <row r="186" spans="1:12" ht="15">
      <c r="A186" s="84" t="s">
        <v>2332</v>
      </c>
      <c r="B186" s="84" t="s">
        <v>2326</v>
      </c>
      <c r="C186" s="84">
        <v>2</v>
      </c>
      <c r="D186" s="123">
        <v>0.0020918173431853956</v>
      </c>
      <c r="E186" s="123">
        <v>2.4335031501695386</v>
      </c>
      <c r="F186" s="84" t="s">
        <v>2910</v>
      </c>
      <c r="G186" s="84" t="b">
        <v>0</v>
      </c>
      <c r="H186" s="84" t="b">
        <v>0</v>
      </c>
      <c r="I186" s="84" t="b">
        <v>0</v>
      </c>
      <c r="J186" s="84" t="b">
        <v>0</v>
      </c>
      <c r="K186" s="84" t="b">
        <v>0</v>
      </c>
      <c r="L186" s="84" t="b">
        <v>0</v>
      </c>
    </row>
    <row r="187" spans="1:12" ht="15">
      <c r="A187" s="84" t="s">
        <v>2326</v>
      </c>
      <c r="B187" s="84" t="s">
        <v>2333</v>
      </c>
      <c r="C187" s="84">
        <v>2</v>
      </c>
      <c r="D187" s="123">
        <v>0.0020918173431853956</v>
      </c>
      <c r="E187" s="123">
        <v>2.73453314583352</v>
      </c>
      <c r="F187" s="84" t="s">
        <v>2910</v>
      </c>
      <c r="G187" s="84" t="b">
        <v>0</v>
      </c>
      <c r="H187" s="84" t="b">
        <v>0</v>
      </c>
      <c r="I187" s="84" t="b">
        <v>0</v>
      </c>
      <c r="J187" s="84" t="b">
        <v>0</v>
      </c>
      <c r="K187" s="84" t="b">
        <v>0</v>
      </c>
      <c r="L187" s="84" t="b">
        <v>0</v>
      </c>
    </row>
    <row r="188" spans="1:12" ht="15">
      <c r="A188" s="84" t="s">
        <v>2333</v>
      </c>
      <c r="B188" s="84" t="s">
        <v>2833</v>
      </c>
      <c r="C188" s="84">
        <v>2</v>
      </c>
      <c r="D188" s="123">
        <v>0.0020918173431853956</v>
      </c>
      <c r="E188" s="123">
        <v>2.910624404889201</v>
      </c>
      <c r="F188" s="84" t="s">
        <v>2910</v>
      </c>
      <c r="G188" s="84" t="b">
        <v>0</v>
      </c>
      <c r="H188" s="84" t="b">
        <v>0</v>
      </c>
      <c r="I188" s="84" t="b">
        <v>0</v>
      </c>
      <c r="J188" s="84" t="b">
        <v>0</v>
      </c>
      <c r="K188" s="84" t="b">
        <v>0</v>
      </c>
      <c r="L188" s="84" t="b">
        <v>0</v>
      </c>
    </row>
    <row r="189" spans="1:12" ht="15">
      <c r="A189" s="84" t="s">
        <v>2833</v>
      </c>
      <c r="B189" s="84" t="s">
        <v>2694</v>
      </c>
      <c r="C189" s="84">
        <v>2</v>
      </c>
      <c r="D189" s="123">
        <v>0.0020918173431853956</v>
      </c>
      <c r="E189" s="123">
        <v>2.60959440922522</v>
      </c>
      <c r="F189" s="84" t="s">
        <v>2910</v>
      </c>
      <c r="G189" s="84" t="b">
        <v>0</v>
      </c>
      <c r="H189" s="84" t="b">
        <v>0</v>
      </c>
      <c r="I189" s="84" t="b">
        <v>0</v>
      </c>
      <c r="J189" s="84" t="b">
        <v>1</v>
      </c>
      <c r="K189" s="84" t="b">
        <v>0</v>
      </c>
      <c r="L189" s="84" t="b">
        <v>0</v>
      </c>
    </row>
    <row r="190" spans="1:12" ht="15">
      <c r="A190" s="84" t="s">
        <v>2694</v>
      </c>
      <c r="B190" s="84" t="s">
        <v>2834</v>
      </c>
      <c r="C190" s="84">
        <v>2</v>
      </c>
      <c r="D190" s="123">
        <v>0.0020918173431853956</v>
      </c>
      <c r="E190" s="123">
        <v>2.5126843962171637</v>
      </c>
      <c r="F190" s="84" t="s">
        <v>2910</v>
      </c>
      <c r="G190" s="84" t="b">
        <v>1</v>
      </c>
      <c r="H190" s="84" t="b">
        <v>0</v>
      </c>
      <c r="I190" s="84" t="b">
        <v>0</v>
      </c>
      <c r="J190" s="84" t="b">
        <v>0</v>
      </c>
      <c r="K190" s="84" t="b">
        <v>0</v>
      </c>
      <c r="L190" s="84" t="b">
        <v>0</v>
      </c>
    </row>
    <row r="191" spans="1:12" ht="15">
      <c r="A191" s="84" t="s">
        <v>2834</v>
      </c>
      <c r="B191" s="84" t="s">
        <v>2835</v>
      </c>
      <c r="C191" s="84">
        <v>2</v>
      </c>
      <c r="D191" s="123">
        <v>0.0020918173431853956</v>
      </c>
      <c r="E191" s="123">
        <v>2.910624404889201</v>
      </c>
      <c r="F191" s="84" t="s">
        <v>2910</v>
      </c>
      <c r="G191" s="84" t="b">
        <v>0</v>
      </c>
      <c r="H191" s="84" t="b">
        <v>0</v>
      </c>
      <c r="I191" s="84" t="b">
        <v>0</v>
      </c>
      <c r="J191" s="84" t="b">
        <v>0</v>
      </c>
      <c r="K191" s="84" t="b">
        <v>0</v>
      </c>
      <c r="L191" s="84" t="b">
        <v>0</v>
      </c>
    </row>
    <row r="192" spans="1:12" ht="15">
      <c r="A192" s="84" t="s">
        <v>2836</v>
      </c>
      <c r="B192" s="84" t="s">
        <v>2837</v>
      </c>
      <c r="C192" s="84">
        <v>2</v>
      </c>
      <c r="D192" s="123">
        <v>0.0020918173431853956</v>
      </c>
      <c r="E192" s="123">
        <v>2.910624404889201</v>
      </c>
      <c r="F192" s="84" t="s">
        <v>2910</v>
      </c>
      <c r="G192" s="84" t="b">
        <v>0</v>
      </c>
      <c r="H192" s="84" t="b">
        <v>0</v>
      </c>
      <c r="I192" s="84" t="b">
        <v>0</v>
      </c>
      <c r="J192" s="84" t="b">
        <v>0</v>
      </c>
      <c r="K192" s="84" t="b">
        <v>0</v>
      </c>
      <c r="L192" s="84" t="b">
        <v>0</v>
      </c>
    </row>
    <row r="193" spans="1:12" ht="15">
      <c r="A193" s="84" t="s">
        <v>2837</v>
      </c>
      <c r="B193" s="84" t="s">
        <v>2838</v>
      </c>
      <c r="C193" s="84">
        <v>2</v>
      </c>
      <c r="D193" s="123">
        <v>0.0020918173431853956</v>
      </c>
      <c r="E193" s="123">
        <v>2.910624404889201</v>
      </c>
      <c r="F193" s="84" t="s">
        <v>2910</v>
      </c>
      <c r="G193" s="84" t="b">
        <v>0</v>
      </c>
      <c r="H193" s="84" t="b">
        <v>0</v>
      </c>
      <c r="I193" s="84" t="b">
        <v>0</v>
      </c>
      <c r="J193" s="84" t="b">
        <v>0</v>
      </c>
      <c r="K193" s="84" t="b">
        <v>0</v>
      </c>
      <c r="L193" s="84" t="b">
        <v>0</v>
      </c>
    </row>
    <row r="194" spans="1:12" ht="15">
      <c r="A194" s="84" t="s">
        <v>2838</v>
      </c>
      <c r="B194" s="84" t="s">
        <v>2839</v>
      </c>
      <c r="C194" s="84">
        <v>2</v>
      </c>
      <c r="D194" s="123">
        <v>0.0020918173431853956</v>
      </c>
      <c r="E194" s="123">
        <v>2.910624404889201</v>
      </c>
      <c r="F194" s="84" t="s">
        <v>2910</v>
      </c>
      <c r="G194" s="84" t="b">
        <v>0</v>
      </c>
      <c r="H194" s="84" t="b">
        <v>0</v>
      </c>
      <c r="I194" s="84" t="b">
        <v>0</v>
      </c>
      <c r="J194" s="84" t="b">
        <v>0</v>
      </c>
      <c r="K194" s="84" t="b">
        <v>0</v>
      </c>
      <c r="L194" s="84" t="b">
        <v>0</v>
      </c>
    </row>
    <row r="195" spans="1:12" ht="15">
      <c r="A195" s="84" t="s">
        <v>2839</v>
      </c>
      <c r="B195" s="84" t="s">
        <v>2840</v>
      </c>
      <c r="C195" s="84">
        <v>2</v>
      </c>
      <c r="D195" s="123">
        <v>0.0020918173431853956</v>
      </c>
      <c r="E195" s="123">
        <v>2.910624404889201</v>
      </c>
      <c r="F195" s="84" t="s">
        <v>2910</v>
      </c>
      <c r="G195" s="84" t="b">
        <v>0</v>
      </c>
      <c r="H195" s="84" t="b">
        <v>0</v>
      </c>
      <c r="I195" s="84" t="b">
        <v>0</v>
      </c>
      <c r="J195" s="84" t="b">
        <v>0</v>
      </c>
      <c r="K195" s="84" t="b">
        <v>0</v>
      </c>
      <c r="L195" s="84" t="b">
        <v>0</v>
      </c>
    </row>
    <row r="196" spans="1:12" ht="15">
      <c r="A196" s="84" t="s">
        <v>2840</v>
      </c>
      <c r="B196" s="84" t="s">
        <v>2841</v>
      </c>
      <c r="C196" s="84">
        <v>2</v>
      </c>
      <c r="D196" s="123">
        <v>0.0020918173431853956</v>
      </c>
      <c r="E196" s="123">
        <v>2.910624404889201</v>
      </c>
      <c r="F196" s="84" t="s">
        <v>2910</v>
      </c>
      <c r="G196" s="84" t="b">
        <v>0</v>
      </c>
      <c r="H196" s="84" t="b">
        <v>0</v>
      </c>
      <c r="I196" s="84" t="b">
        <v>0</v>
      </c>
      <c r="J196" s="84" t="b">
        <v>0</v>
      </c>
      <c r="K196" s="84" t="b">
        <v>0</v>
      </c>
      <c r="L196" s="84" t="b">
        <v>0</v>
      </c>
    </row>
    <row r="197" spans="1:12" ht="15">
      <c r="A197" s="84" t="s">
        <v>2841</v>
      </c>
      <c r="B197" s="84" t="s">
        <v>2719</v>
      </c>
      <c r="C197" s="84">
        <v>2</v>
      </c>
      <c r="D197" s="123">
        <v>0.0020918173431853956</v>
      </c>
      <c r="E197" s="123">
        <v>2.60959440922522</v>
      </c>
      <c r="F197" s="84" t="s">
        <v>2910</v>
      </c>
      <c r="G197" s="84" t="b">
        <v>0</v>
      </c>
      <c r="H197" s="84" t="b">
        <v>0</v>
      </c>
      <c r="I197" s="84" t="b">
        <v>0</v>
      </c>
      <c r="J197" s="84" t="b">
        <v>0</v>
      </c>
      <c r="K197" s="84" t="b">
        <v>0</v>
      </c>
      <c r="L197" s="84" t="b">
        <v>0</v>
      </c>
    </row>
    <row r="198" spans="1:12" ht="15">
      <c r="A198" s="84" t="s">
        <v>2719</v>
      </c>
      <c r="B198" s="84" t="s">
        <v>2731</v>
      </c>
      <c r="C198" s="84">
        <v>2</v>
      </c>
      <c r="D198" s="123">
        <v>0.0020918173431853956</v>
      </c>
      <c r="E198" s="123">
        <v>2.4335031501695386</v>
      </c>
      <c r="F198" s="84" t="s">
        <v>2910</v>
      </c>
      <c r="G198" s="84" t="b">
        <v>0</v>
      </c>
      <c r="H198" s="84" t="b">
        <v>0</v>
      </c>
      <c r="I198" s="84" t="b">
        <v>0</v>
      </c>
      <c r="J198" s="84" t="b">
        <v>0</v>
      </c>
      <c r="K198" s="84" t="b">
        <v>0</v>
      </c>
      <c r="L198" s="84" t="b">
        <v>0</v>
      </c>
    </row>
    <row r="199" spans="1:12" ht="15">
      <c r="A199" s="84" t="s">
        <v>2731</v>
      </c>
      <c r="B199" s="84" t="s">
        <v>2842</v>
      </c>
      <c r="C199" s="84">
        <v>2</v>
      </c>
      <c r="D199" s="123">
        <v>0.0020918173431853956</v>
      </c>
      <c r="E199" s="123">
        <v>2.73453314583352</v>
      </c>
      <c r="F199" s="84" t="s">
        <v>2910</v>
      </c>
      <c r="G199" s="84" t="b">
        <v>0</v>
      </c>
      <c r="H199" s="84" t="b">
        <v>0</v>
      </c>
      <c r="I199" s="84" t="b">
        <v>0</v>
      </c>
      <c r="J199" s="84" t="b">
        <v>0</v>
      </c>
      <c r="K199" s="84" t="b">
        <v>0</v>
      </c>
      <c r="L199" s="84" t="b">
        <v>0</v>
      </c>
    </row>
    <row r="200" spans="1:12" ht="15">
      <c r="A200" s="84" t="s">
        <v>2842</v>
      </c>
      <c r="B200" s="84" t="s">
        <v>2843</v>
      </c>
      <c r="C200" s="84">
        <v>2</v>
      </c>
      <c r="D200" s="123">
        <v>0.0020918173431853956</v>
      </c>
      <c r="E200" s="123">
        <v>2.910624404889201</v>
      </c>
      <c r="F200" s="84" t="s">
        <v>2910</v>
      </c>
      <c r="G200" s="84" t="b">
        <v>0</v>
      </c>
      <c r="H200" s="84" t="b">
        <v>0</v>
      </c>
      <c r="I200" s="84" t="b">
        <v>0</v>
      </c>
      <c r="J200" s="84" t="b">
        <v>1</v>
      </c>
      <c r="K200" s="84" t="b">
        <v>0</v>
      </c>
      <c r="L200" s="84" t="b">
        <v>0</v>
      </c>
    </row>
    <row r="201" spans="1:12" ht="15">
      <c r="A201" s="84" t="s">
        <v>292</v>
      </c>
      <c r="B201" s="84" t="s">
        <v>2844</v>
      </c>
      <c r="C201" s="84">
        <v>2</v>
      </c>
      <c r="D201" s="123">
        <v>0.0020918173431853956</v>
      </c>
      <c r="E201" s="123">
        <v>2.910624404889201</v>
      </c>
      <c r="F201" s="84" t="s">
        <v>2910</v>
      </c>
      <c r="G201" s="84" t="b">
        <v>0</v>
      </c>
      <c r="H201" s="84" t="b">
        <v>0</v>
      </c>
      <c r="I201" s="84" t="b">
        <v>0</v>
      </c>
      <c r="J201" s="84" t="b">
        <v>0</v>
      </c>
      <c r="K201" s="84" t="b">
        <v>0</v>
      </c>
      <c r="L201" s="84" t="b">
        <v>0</v>
      </c>
    </row>
    <row r="202" spans="1:12" ht="15">
      <c r="A202" s="84" t="s">
        <v>2844</v>
      </c>
      <c r="B202" s="84" t="s">
        <v>2753</v>
      </c>
      <c r="C202" s="84">
        <v>2</v>
      </c>
      <c r="D202" s="123">
        <v>0.0020918173431853956</v>
      </c>
      <c r="E202" s="123">
        <v>2.73453314583352</v>
      </c>
      <c r="F202" s="84" t="s">
        <v>2910</v>
      </c>
      <c r="G202" s="84" t="b">
        <v>0</v>
      </c>
      <c r="H202" s="84" t="b">
        <v>0</v>
      </c>
      <c r="I202" s="84" t="b">
        <v>0</v>
      </c>
      <c r="J202" s="84" t="b">
        <v>0</v>
      </c>
      <c r="K202" s="84" t="b">
        <v>0</v>
      </c>
      <c r="L202" s="84" t="b">
        <v>0</v>
      </c>
    </row>
    <row r="203" spans="1:12" ht="15">
      <c r="A203" s="84" t="s">
        <v>2753</v>
      </c>
      <c r="B203" s="84" t="s">
        <v>2268</v>
      </c>
      <c r="C203" s="84">
        <v>2</v>
      </c>
      <c r="D203" s="123">
        <v>0.0020918173431853956</v>
      </c>
      <c r="E203" s="123">
        <v>0.9786582901610286</v>
      </c>
      <c r="F203" s="84" t="s">
        <v>2910</v>
      </c>
      <c r="G203" s="84" t="b">
        <v>0</v>
      </c>
      <c r="H203" s="84" t="b">
        <v>0</v>
      </c>
      <c r="I203" s="84" t="b">
        <v>0</v>
      </c>
      <c r="J203" s="84" t="b">
        <v>0</v>
      </c>
      <c r="K203" s="84" t="b">
        <v>0</v>
      </c>
      <c r="L203" s="84" t="b">
        <v>0</v>
      </c>
    </row>
    <row r="204" spans="1:12" ht="15">
      <c r="A204" s="84" t="s">
        <v>2268</v>
      </c>
      <c r="B204" s="84" t="s">
        <v>2720</v>
      </c>
      <c r="C204" s="84">
        <v>2</v>
      </c>
      <c r="D204" s="123">
        <v>0.0020918173431853956</v>
      </c>
      <c r="E204" s="123">
        <v>0.9421414563352661</v>
      </c>
      <c r="F204" s="84" t="s">
        <v>2910</v>
      </c>
      <c r="G204" s="84" t="b">
        <v>0</v>
      </c>
      <c r="H204" s="84" t="b">
        <v>0</v>
      </c>
      <c r="I204" s="84" t="b">
        <v>0</v>
      </c>
      <c r="J204" s="84" t="b">
        <v>0</v>
      </c>
      <c r="K204" s="84" t="b">
        <v>0</v>
      </c>
      <c r="L204" s="84" t="b">
        <v>0</v>
      </c>
    </row>
    <row r="205" spans="1:12" ht="15">
      <c r="A205" s="84" t="s">
        <v>2720</v>
      </c>
      <c r="B205" s="84" t="s">
        <v>2845</v>
      </c>
      <c r="C205" s="84">
        <v>2</v>
      </c>
      <c r="D205" s="123">
        <v>0.0020918173431853956</v>
      </c>
      <c r="E205" s="123">
        <v>2.73453314583352</v>
      </c>
      <c r="F205" s="84" t="s">
        <v>2910</v>
      </c>
      <c r="G205" s="84" t="b">
        <v>0</v>
      </c>
      <c r="H205" s="84" t="b">
        <v>0</v>
      </c>
      <c r="I205" s="84" t="b">
        <v>0</v>
      </c>
      <c r="J205" s="84" t="b">
        <v>0</v>
      </c>
      <c r="K205" s="84" t="b">
        <v>0</v>
      </c>
      <c r="L205" s="84" t="b">
        <v>0</v>
      </c>
    </row>
    <row r="206" spans="1:12" ht="15">
      <c r="A206" s="84" t="s">
        <v>2845</v>
      </c>
      <c r="B206" s="84" t="s">
        <v>2846</v>
      </c>
      <c r="C206" s="84">
        <v>2</v>
      </c>
      <c r="D206" s="123">
        <v>0.0020918173431853956</v>
      </c>
      <c r="E206" s="123">
        <v>2.910624404889201</v>
      </c>
      <c r="F206" s="84" t="s">
        <v>2910</v>
      </c>
      <c r="G206" s="84" t="b">
        <v>0</v>
      </c>
      <c r="H206" s="84" t="b">
        <v>0</v>
      </c>
      <c r="I206" s="84" t="b">
        <v>0</v>
      </c>
      <c r="J206" s="84" t="b">
        <v>0</v>
      </c>
      <c r="K206" s="84" t="b">
        <v>0</v>
      </c>
      <c r="L206" s="84" t="b">
        <v>0</v>
      </c>
    </row>
    <row r="207" spans="1:12" ht="15">
      <c r="A207" s="84" t="s">
        <v>2846</v>
      </c>
      <c r="B207" s="84" t="s">
        <v>2847</v>
      </c>
      <c r="C207" s="84">
        <v>2</v>
      </c>
      <c r="D207" s="123">
        <v>0.0020918173431853956</v>
      </c>
      <c r="E207" s="123">
        <v>2.910624404889201</v>
      </c>
      <c r="F207" s="84" t="s">
        <v>2910</v>
      </c>
      <c r="G207" s="84" t="b">
        <v>0</v>
      </c>
      <c r="H207" s="84" t="b">
        <v>0</v>
      </c>
      <c r="I207" s="84" t="b">
        <v>0</v>
      </c>
      <c r="J207" s="84" t="b">
        <v>0</v>
      </c>
      <c r="K207" s="84" t="b">
        <v>1</v>
      </c>
      <c r="L207" s="84" t="b">
        <v>0</v>
      </c>
    </row>
    <row r="208" spans="1:12" ht="15">
      <c r="A208" s="84" t="s">
        <v>2268</v>
      </c>
      <c r="B208" s="84" t="s">
        <v>2270</v>
      </c>
      <c r="C208" s="84">
        <v>2</v>
      </c>
      <c r="D208" s="123">
        <v>0.0020918173431853956</v>
      </c>
      <c r="E208" s="123">
        <v>0.18247361164563558</v>
      </c>
      <c r="F208" s="84" t="s">
        <v>2910</v>
      </c>
      <c r="G208" s="84" t="b">
        <v>0</v>
      </c>
      <c r="H208" s="84" t="b">
        <v>0</v>
      </c>
      <c r="I208" s="84" t="b">
        <v>0</v>
      </c>
      <c r="J208" s="84" t="b">
        <v>0</v>
      </c>
      <c r="K208" s="84" t="b">
        <v>0</v>
      </c>
      <c r="L208" s="84" t="b">
        <v>0</v>
      </c>
    </row>
    <row r="209" spans="1:12" ht="15">
      <c r="A209" s="84" t="s">
        <v>2754</v>
      </c>
      <c r="B209" s="84" t="s">
        <v>2268</v>
      </c>
      <c r="C209" s="84">
        <v>2</v>
      </c>
      <c r="D209" s="123">
        <v>0.0020918173431853956</v>
      </c>
      <c r="E209" s="123">
        <v>0.9786582901610286</v>
      </c>
      <c r="F209" s="84" t="s">
        <v>2910</v>
      </c>
      <c r="G209" s="84" t="b">
        <v>0</v>
      </c>
      <c r="H209" s="84" t="b">
        <v>0</v>
      </c>
      <c r="I209" s="84" t="b">
        <v>0</v>
      </c>
      <c r="J209" s="84" t="b">
        <v>0</v>
      </c>
      <c r="K209" s="84" t="b">
        <v>0</v>
      </c>
      <c r="L209" s="84" t="b">
        <v>0</v>
      </c>
    </row>
    <row r="210" spans="1:12" ht="15">
      <c r="A210" s="84" t="s">
        <v>2193</v>
      </c>
      <c r="B210" s="84" t="s">
        <v>2851</v>
      </c>
      <c r="C210" s="84">
        <v>2</v>
      </c>
      <c r="D210" s="123">
        <v>0.0020918173431853956</v>
      </c>
      <c r="E210" s="123">
        <v>1.7644963692109632</v>
      </c>
      <c r="F210" s="84" t="s">
        <v>2910</v>
      </c>
      <c r="G210" s="84" t="b">
        <v>0</v>
      </c>
      <c r="H210" s="84" t="b">
        <v>0</v>
      </c>
      <c r="I210" s="84" t="b">
        <v>0</v>
      </c>
      <c r="J210" s="84" t="b">
        <v>1</v>
      </c>
      <c r="K210" s="84" t="b">
        <v>0</v>
      </c>
      <c r="L210" s="84" t="b">
        <v>0</v>
      </c>
    </row>
    <row r="211" spans="1:12" ht="15">
      <c r="A211" s="84" t="s">
        <v>2851</v>
      </c>
      <c r="B211" s="84" t="s">
        <v>2213</v>
      </c>
      <c r="C211" s="84">
        <v>2</v>
      </c>
      <c r="D211" s="123">
        <v>0.0020918173431853956</v>
      </c>
      <c r="E211" s="123">
        <v>2.3665563605389255</v>
      </c>
      <c r="F211" s="84" t="s">
        <v>2910</v>
      </c>
      <c r="G211" s="84" t="b">
        <v>1</v>
      </c>
      <c r="H211" s="84" t="b">
        <v>0</v>
      </c>
      <c r="I211" s="84" t="b">
        <v>0</v>
      </c>
      <c r="J211" s="84" t="b">
        <v>0</v>
      </c>
      <c r="K211" s="84" t="b">
        <v>0</v>
      </c>
      <c r="L211" s="84" t="b">
        <v>0</v>
      </c>
    </row>
    <row r="212" spans="1:12" ht="15">
      <c r="A212" s="84" t="s">
        <v>2213</v>
      </c>
      <c r="B212" s="84" t="s">
        <v>2268</v>
      </c>
      <c r="C212" s="84">
        <v>2</v>
      </c>
      <c r="D212" s="123">
        <v>0.0020918173431853956</v>
      </c>
      <c r="E212" s="123">
        <v>0.6106815048664342</v>
      </c>
      <c r="F212" s="84" t="s">
        <v>2910</v>
      </c>
      <c r="G212" s="84" t="b">
        <v>0</v>
      </c>
      <c r="H212" s="84" t="b">
        <v>0</v>
      </c>
      <c r="I212" s="84" t="b">
        <v>0</v>
      </c>
      <c r="J212" s="84" t="b">
        <v>0</v>
      </c>
      <c r="K212" s="84" t="b">
        <v>0</v>
      </c>
      <c r="L212" s="84" t="b">
        <v>0</v>
      </c>
    </row>
    <row r="213" spans="1:12" ht="15">
      <c r="A213" s="84" t="s">
        <v>2268</v>
      </c>
      <c r="B213" s="84" t="s">
        <v>2852</v>
      </c>
      <c r="C213" s="84">
        <v>2</v>
      </c>
      <c r="D213" s="123">
        <v>0.0020918173431853956</v>
      </c>
      <c r="E213" s="123">
        <v>1.2431714519992474</v>
      </c>
      <c r="F213" s="84" t="s">
        <v>2910</v>
      </c>
      <c r="G213" s="84" t="b">
        <v>0</v>
      </c>
      <c r="H213" s="84" t="b">
        <v>0</v>
      </c>
      <c r="I213" s="84" t="b">
        <v>0</v>
      </c>
      <c r="J213" s="84" t="b">
        <v>0</v>
      </c>
      <c r="K213" s="84" t="b">
        <v>0</v>
      </c>
      <c r="L213" s="84" t="b">
        <v>0</v>
      </c>
    </row>
    <row r="214" spans="1:12" ht="15">
      <c r="A214" s="84" t="s">
        <v>2852</v>
      </c>
      <c r="B214" s="84" t="s">
        <v>2853</v>
      </c>
      <c r="C214" s="84">
        <v>2</v>
      </c>
      <c r="D214" s="123">
        <v>0.0020918173431853956</v>
      </c>
      <c r="E214" s="123">
        <v>2.910624404889201</v>
      </c>
      <c r="F214" s="84" t="s">
        <v>2910</v>
      </c>
      <c r="G214" s="84" t="b">
        <v>0</v>
      </c>
      <c r="H214" s="84" t="b">
        <v>0</v>
      </c>
      <c r="I214" s="84" t="b">
        <v>0</v>
      </c>
      <c r="J214" s="84" t="b">
        <v>0</v>
      </c>
      <c r="K214" s="84" t="b">
        <v>0</v>
      </c>
      <c r="L214" s="84" t="b">
        <v>0</v>
      </c>
    </row>
    <row r="215" spans="1:12" ht="15">
      <c r="A215" s="84" t="s">
        <v>2857</v>
      </c>
      <c r="B215" s="84" t="s">
        <v>2858</v>
      </c>
      <c r="C215" s="84">
        <v>2</v>
      </c>
      <c r="D215" s="123">
        <v>0.0020918173431853956</v>
      </c>
      <c r="E215" s="123">
        <v>2.910624404889201</v>
      </c>
      <c r="F215" s="84" t="s">
        <v>2910</v>
      </c>
      <c r="G215" s="84" t="b">
        <v>0</v>
      </c>
      <c r="H215" s="84" t="b">
        <v>0</v>
      </c>
      <c r="I215" s="84" t="b">
        <v>0</v>
      </c>
      <c r="J215" s="84" t="b">
        <v>1</v>
      </c>
      <c r="K215" s="84" t="b">
        <v>0</v>
      </c>
      <c r="L215" s="84" t="b">
        <v>0</v>
      </c>
    </row>
    <row r="216" spans="1:12" ht="15">
      <c r="A216" s="84" t="s">
        <v>2858</v>
      </c>
      <c r="B216" s="84" t="s">
        <v>2859</v>
      </c>
      <c r="C216" s="84">
        <v>2</v>
      </c>
      <c r="D216" s="123">
        <v>0.0020918173431853956</v>
      </c>
      <c r="E216" s="123">
        <v>2.910624404889201</v>
      </c>
      <c r="F216" s="84" t="s">
        <v>2910</v>
      </c>
      <c r="G216" s="84" t="b">
        <v>1</v>
      </c>
      <c r="H216" s="84" t="b">
        <v>0</v>
      </c>
      <c r="I216" s="84" t="b">
        <v>0</v>
      </c>
      <c r="J216" s="84" t="b">
        <v>0</v>
      </c>
      <c r="K216" s="84" t="b">
        <v>0</v>
      </c>
      <c r="L216" s="84" t="b">
        <v>0</v>
      </c>
    </row>
    <row r="217" spans="1:12" ht="15">
      <c r="A217" s="84" t="s">
        <v>2859</v>
      </c>
      <c r="B217" s="84" t="s">
        <v>2860</v>
      </c>
      <c r="C217" s="84">
        <v>2</v>
      </c>
      <c r="D217" s="123">
        <v>0.0020918173431853956</v>
      </c>
      <c r="E217" s="123">
        <v>2.910624404889201</v>
      </c>
      <c r="F217" s="84" t="s">
        <v>2910</v>
      </c>
      <c r="G217" s="84" t="b">
        <v>0</v>
      </c>
      <c r="H217" s="84" t="b">
        <v>0</v>
      </c>
      <c r="I217" s="84" t="b">
        <v>0</v>
      </c>
      <c r="J217" s="84" t="b">
        <v>0</v>
      </c>
      <c r="K217" s="84" t="b">
        <v>0</v>
      </c>
      <c r="L217" s="84" t="b">
        <v>0</v>
      </c>
    </row>
    <row r="218" spans="1:12" ht="15">
      <c r="A218" s="84" t="s">
        <v>2860</v>
      </c>
      <c r="B218" s="84" t="s">
        <v>2758</v>
      </c>
      <c r="C218" s="84">
        <v>2</v>
      </c>
      <c r="D218" s="123">
        <v>0.0020918173431853956</v>
      </c>
      <c r="E218" s="123">
        <v>2.73453314583352</v>
      </c>
      <c r="F218" s="84" t="s">
        <v>2910</v>
      </c>
      <c r="G218" s="84" t="b">
        <v>0</v>
      </c>
      <c r="H218" s="84" t="b">
        <v>0</v>
      </c>
      <c r="I218" s="84" t="b">
        <v>0</v>
      </c>
      <c r="J218" s="84" t="b">
        <v>0</v>
      </c>
      <c r="K218" s="84" t="b">
        <v>0</v>
      </c>
      <c r="L218" s="84" t="b">
        <v>0</v>
      </c>
    </row>
    <row r="219" spans="1:12" ht="15">
      <c r="A219" s="84" t="s">
        <v>2758</v>
      </c>
      <c r="B219" s="84" t="s">
        <v>2689</v>
      </c>
      <c r="C219" s="84">
        <v>2</v>
      </c>
      <c r="D219" s="123">
        <v>0.0020918173431853956</v>
      </c>
      <c r="E219" s="123">
        <v>2.4335031501695386</v>
      </c>
      <c r="F219" s="84" t="s">
        <v>2910</v>
      </c>
      <c r="G219" s="84" t="b">
        <v>0</v>
      </c>
      <c r="H219" s="84" t="b">
        <v>0</v>
      </c>
      <c r="I219" s="84" t="b">
        <v>0</v>
      </c>
      <c r="J219" s="84" t="b">
        <v>0</v>
      </c>
      <c r="K219" s="84" t="b">
        <v>0</v>
      </c>
      <c r="L219" s="84" t="b">
        <v>0</v>
      </c>
    </row>
    <row r="220" spans="1:12" ht="15">
      <c r="A220" s="84" t="s">
        <v>2689</v>
      </c>
      <c r="B220" s="84" t="s">
        <v>2861</v>
      </c>
      <c r="C220" s="84">
        <v>2</v>
      </c>
      <c r="D220" s="123">
        <v>0.0020918173431853956</v>
      </c>
      <c r="E220" s="123">
        <v>2.4335031501695386</v>
      </c>
      <c r="F220" s="84" t="s">
        <v>2910</v>
      </c>
      <c r="G220" s="84" t="b">
        <v>0</v>
      </c>
      <c r="H220" s="84" t="b">
        <v>0</v>
      </c>
      <c r="I220" s="84" t="b">
        <v>0</v>
      </c>
      <c r="J220" s="84" t="b">
        <v>0</v>
      </c>
      <c r="K220" s="84" t="b">
        <v>0</v>
      </c>
      <c r="L220" s="84" t="b">
        <v>0</v>
      </c>
    </row>
    <row r="221" spans="1:12" ht="15">
      <c r="A221" s="84" t="s">
        <v>2861</v>
      </c>
      <c r="B221" s="84" t="s">
        <v>2862</v>
      </c>
      <c r="C221" s="84">
        <v>2</v>
      </c>
      <c r="D221" s="123">
        <v>0.0020918173431853956</v>
      </c>
      <c r="E221" s="123">
        <v>2.910624404889201</v>
      </c>
      <c r="F221" s="84" t="s">
        <v>2910</v>
      </c>
      <c r="G221" s="84" t="b">
        <v>0</v>
      </c>
      <c r="H221" s="84" t="b">
        <v>0</v>
      </c>
      <c r="I221" s="84" t="b">
        <v>0</v>
      </c>
      <c r="J221" s="84" t="b">
        <v>0</v>
      </c>
      <c r="K221" s="84" t="b">
        <v>0</v>
      </c>
      <c r="L221" s="84" t="b">
        <v>0</v>
      </c>
    </row>
    <row r="222" spans="1:12" ht="15">
      <c r="A222" s="84" t="s">
        <v>2862</v>
      </c>
      <c r="B222" s="84" t="s">
        <v>2863</v>
      </c>
      <c r="C222" s="84">
        <v>2</v>
      </c>
      <c r="D222" s="123">
        <v>0.0020918173431853956</v>
      </c>
      <c r="E222" s="123">
        <v>2.910624404889201</v>
      </c>
      <c r="F222" s="84" t="s">
        <v>2910</v>
      </c>
      <c r="G222" s="84" t="b">
        <v>0</v>
      </c>
      <c r="H222" s="84" t="b">
        <v>0</v>
      </c>
      <c r="I222" s="84" t="b">
        <v>0</v>
      </c>
      <c r="J222" s="84" t="b">
        <v>0</v>
      </c>
      <c r="K222" s="84" t="b">
        <v>0</v>
      </c>
      <c r="L222" s="84" t="b">
        <v>0</v>
      </c>
    </row>
    <row r="223" spans="1:12" ht="15">
      <c r="A223" s="84" t="s">
        <v>2863</v>
      </c>
      <c r="B223" s="84" t="s">
        <v>2864</v>
      </c>
      <c r="C223" s="84">
        <v>2</v>
      </c>
      <c r="D223" s="123">
        <v>0.0020918173431853956</v>
      </c>
      <c r="E223" s="123">
        <v>2.910624404889201</v>
      </c>
      <c r="F223" s="84" t="s">
        <v>2910</v>
      </c>
      <c r="G223" s="84" t="b">
        <v>0</v>
      </c>
      <c r="H223" s="84" t="b">
        <v>0</v>
      </c>
      <c r="I223" s="84" t="b">
        <v>0</v>
      </c>
      <c r="J223" s="84" t="b">
        <v>0</v>
      </c>
      <c r="K223" s="84" t="b">
        <v>0</v>
      </c>
      <c r="L223" s="84" t="b">
        <v>0</v>
      </c>
    </row>
    <row r="224" spans="1:12" ht="15">
      <c r="A224" s="84" t="s">
        <v>2864</v>
      </c>
      <c r="B224" s="84" t="s">
        <v>2865</v>
      </c>
      <c r="C224" s="84">
        <v>2</v>
      </c>
      <c r="D224" s="123">
        <v>0.0020918173431853956</v>
      </c>
      <c r="E224" s="123">
        <v>2.910624404889201</v>
      </c>
      <c r="F224" s="84" t="s">
        <v>2910</v>
      </c>
      <c r="G224" s="84" t="b">
        <v>0</v>
      </c>
      <c r="H224" s="84" t="b">
        <v>0</v>
      </c>
      <c r="I224" s="84" t="b">
        <v>0</v>
      </c>
      <c r="J224" s="84" t="b">
        <v>0</v>
      </c>
      <c r="K224" s="84" t="b">
        <v>0</v>
      </c>
      <c r="L224" s="84" t="b">
        <v>0</v>
      </c>
    </row>
    <row r="225" spans="1:12" ht="15">
      <c r="A225" s="84" t="s">
        <v>2865</v>
      </c>
      <c r="B225" s="84" t="s">
        <v>2327</v>
      </c>
      <c r="C225" s="84">
        <v>2</v>
      </c>
      <c r="D225" s="123">
        <v>0.0020918173431853956</v>
      </c>
      <c r="E225" s="123">
        <v>2.73453314583352</v>
      </c>
      <c r="F225" s="84" t="s">
        <v>2910</v>
      </c>
      <c r="G225" s="84" t="b">
        <v>0</v>
      </c>
      <c r="H225" s="84" t="b">
        <v>0</v>
      </c>
      <c r="I225" s="84" t="b">
        <v>0</v>
      </c>
      <c r="J225" s="84" t="b">
        <v>0</v>
      </c>
      <c r="K225" s="84" t="b">
        <v>0</v>
      </c>
      <c r="L225" s="84" t="b">
        <v>0</v>
      </c>
    </row>
    <row r="226" spans="1:12" ht="15">
      <c r="A226" s="84" t="s">
        <v>2327</v>
      </c>
      <c r="B226" s="84" t="s">
        <v>2328</v>
      </c>
      <c r="C226" s="84">
        <v>2</v>
      </c>
      <c r="D226" s="123">
        <v>0.0020918173431853956</v>
      </c>
      <c r="E226" s="123">
        <v>2.5584418867778385</v>
      </c>
      <c r="F226" s="84" t="s">
        <v>2910</v>
      </c>
      <c r="G226" s="84" t="b">
        <v>0</v>
      </c>
      <c r="H226" s="84" t="b">
        <v>0</v>
      </c>
      <c r="I226" s="84" t="b">
        <v>0</v>
      </c>
      <c r="J226" s="84" t="b">
        <v>0</v>
      </c>
      <c r="K226" s="84" t="b">
        <v>0</v>
      </c>
      <c r="L226" s="84" t="b">
        <v>0</v>
      </c>
    </row>
    <row r="227" spans="1:12" ht="15">
      <c r="A227" s="84" t="s">
        <v>2867</v>
      </c>
      <c r="B227" s="84" t="s">
        <v>2759</v>
      </c>
      <c r="C227" s="84">
        <v>2</v>
      </c>
      <c r="D227" s="123">
        <v>0.0020918173431853956</v>
      </c>
      <c r="E227" s="123">
        <v>2.73453314583352</v>
      </c>
      <c r="F227" s="84" t="s">
        <v>2910</v>
      </c>
      <c r="G227" s="84" t="b">
        <v>0</v>
      </c>
      <c r="H227" s="84" t="b">
        <v>0</v>
      </c>
      <c r="I227" s="84" t="b">
        <v>0</v>
      </c>
      <c r="J227" s="84" t="b">
        <v>1</v>
      </c>
      <c r="K227" s="84" t="b">
        <v>0</v>
      </c>
      <c r="L227" s="84" t="b">
        <v>0</v>
      </c>
    </row>
    <row r="228" spans="1:12" ht="15">
      <c r="A228" s="84" t="s">
        <v>2759</v>
      </c>
      <c r="B228" s="84" t="s">
        <v>2868</v>
      </c>
      <c r="C228" s="84">
        <v>2</v>
      </c>
      <c r="D228" s="123">
        <v>0.0020918173431853956</v>
      </c>
      <c r="E228" s="123">
        <v>2.73453314583352</v>
      </c>
      <c r="F228" s="84" t="s">
        <v>2910</v>
      </c>
      <c r="G228" s="84" t="b">
        <v>1</v>
      </c>
      <c r="H228" s="84" t="b">
        <v>0</v>
      </c>
      <c r="I228" s="84" t="b">
        <v>0</v>
      </c>
      <c r="J228" s="84" t="b">
        <v>0</v>
      </c>
      <c r="K228" s="84" t="b">
        <v>0</v>
      </c>
      <c r="L228" s="84" t="b">
        <v>0</v>
      </c>
    </row>
    <row r="229" spans="1:12" ht="15">
      <c r="A229" s="84" t="s">
        <v>2868</v>
      </c>
      <c r="B229" s="84" t="s">
        <v>2743</v>
      </c>
      <c r="C229" s="84">
        <v>2</v>
      </c>
      <c r="D229" s="123">
        <v>0.0020918173431853956</v>
      </c>
      <c r="E229" s="123">
        <v>2.910624404889201</v>
      </c>
      <c r="F229" s="84" t="s">
        <v>2910</v>
      </c>
      <c r="G229" s="84" t="b">
        <v>0</v>
      </c>
      <c r="H229" s="84" t="b">
        <v>0</v>
      </c>
      <c r="I229" s="84" t="b">
        <v>0</v>
      </c>
      <c r="J229" s="84" t="b">
        <v>1</v>
      </c>
      <c r="K229" s="84" t="b">
        <v>0</v>
      </c>
      <c r="L229" s="84" t="b">
        <v>0</v>
      </c>
    </row>
    <row r="230" spans="1:12" ht="15">
      <c r="A230" s="84" t="s">
        <v>2743</v>
      </c>
      <c r="B230" s="84" t="s">
        <v>2869</v>
      </c>
      <c r="C230" s="84">
        <v>2</v>
      </c>
      <c r="D230" s="123">
        <v>0.0020918173431853956</v>
      </c>
      <c r="E230" s="123">
        <v>2.73453314583352</v>
      </c>
      <c r="F230" s="84" t="s">
        <v>2910</v>
      </c>
      <c r="G230" s="84" t="b">
        <v>1</v>
      </c>
      <c r="H230" s="84" t="b">
        <v>0</v>
      </c>
      <c r="I230" s="84" t="b">
        <v>0</v>
      </c>
      <c r="J230" s="84" t="b">
        <v>0</v>
      </c>
      <c r="K230" s="84" t="b">
        <v>0</v>
      </c>
      <c r="L230" s="84" t="b">
        <v>0</v>
      </c>
    </row>
    <row r="231" spans="1:12" ht="15">
      <c r="A231" s="84" t="s">
        <v>2869</v>
      </c>
      <c r="B231" s="84" t="s">
        <v>2870</v>
      </c>
      <c r="C231" s="84">
        <v>2</v>
      </c>
      <c r="D231" s="123">
        <v>0.0020918173431853956</v>
      </c>
      <c r="E231" s="123">
        <v>2.910624404889201</v>
      </c>
      <c r="F231" s="84" t="s">
        <v>2910</v>
      </c>
      <c r="G231" s="84" t="b">
        <v>0</v>
      </c>
      <c r="H231" s="84" t="b">
        <v>0</v>
      </c>
      <c r="I231" s="84" t="b">
        <v>0</v>
      </c>
      <c r="J231" s="84" t="b">
        <v>0</v>
      </c>
      <c r="K231" s="84" t="b">
        <v>0</v>
      </c>
      <c r="L231" s="84" t="b">
        <v>0</v>
      </c>
    </row>
    <row r="232" spans="1:12" ht="15">
      <c r="A232" s="84" t="s">
        <v>2870</v>
      </c>
      <c r="B232" s="84" t="s">
        <v>2871</v>
      </c>
      <c r="C232" s="84">
        <v>2</v>
      </c>
      <c r="D232" s="123">
        <v>0.0020918173431853956</v>
      </c>
      <c r="E232" s="123">
        <v>2.910624404889201</v>
      </c>
      <c r="F232" s="84" t="s">
        <v>2910</v>
      </c>
      <c r="G232" s="84" t="b">
        <v>0</v>
      </c>
      <c r="H232" s="84" t="b">
        <v>0</v>
      </c>
      <c r="I232" s="84" t="b">
        <v>0</v>
      </c>
      <c r="J232" s="84" t="b">
        <v>0</v>
      </c>
      <c r="K232" s="84" t="b">
        <v>0</v>
      </c>
      <c r="L232" s="84" t="b">
        <v>0</v>
      </c>
    </row>
    <row r="233" spans="1:12" ht="15">
      <c r="A233" s="84" t="s">
        <v>2871</v>
      </c>
      <c r="B233" s="84" t="s">
        <v>2872</v>
      </c>
      <c r="C233" s="84">
        <v>2</v>
      </c>
      <c r="D233" s="123">
        <v>0.0020918173431853956</v>
      </c>
      <c r="E233" s="123">
        <v>2.910624404889201</v>
      </c>
      <c r="F233" s="84" t="s">
        <v>2910</v>
      </c>
      <c r="G233" s="84" t="b">
        <v>0</v>
      </c>
      <c r="H233" s="84" t="b">
        <v>0</v>
      </c>
      <c r="I233" s="84" t="b">
        <v>0</v>
      </c>
      <c r="J233" s="84" t="b">
        <v>0</v>
      </c>
      <c r="K233" s="84" t="b">
        <v>0</v>
      </c>
      <c r="L233" s="84" t="b">
        <v>0</v>
      </c>
    </row>
    <row r="234" spans="1:12" ht="15">
      <c r="A234" s="84" t="s">
        <v>2872</v>
      </c>
      <c r="B234" s="84" t="s">
        <v>2702</v>
      </c>
      <c r="C234" s="84">
        <v>2</v>
      </c>
      <c r="D234" s="123">
        <v>0.0020918173431853956</v>
      </c>
      <c r="E234" s="123">
        <v>2.73453314583352</v>
      </c>
      <c r="F234" s="84" t="s">
        <v>2910</v>
      </c>
      <c r="G234" s="84" t="b">
        <v>0</v>
      </c>
      <c r="H234" s="84" t="b">
        <v>0</v>
      </c>
      <c r="I234" s="84" t="b">
        <v>0</v>
      </c>
      <c r="J234" s="84" t="b">
        <v>0</v>
      </c>
      <c r="K234" s="84" t="b">
        <v>0</v>
      </c>
      <c r="L234" s="84" t="b">
        <v>0</v>
      </c>
    </row>
    <row r="235" spans="1:12" ht="15">
      <c r="A235" s="84" t="s">
        <v>2702</v>
      </c>
      <c r="B235" s="84" t="s">
        <v>2725</v>
      </c>
      <c r="C235" s="84">
        <v>2</v>
      </c>
      <c r="D235" s="123">
        <v>0.0020918173431853956</v>
      </c>
      <c r="E235" s="123">
        <v>2.4335031501695386</v>
      </c>
      <c r="F235" s="84" t="s">
        <v>2910</v>
      </c>
      <c r="G235" s="84" t="b">
        <v>0</v>
      </c>
      <c r="H235" s="84" t="b">
        <v>0</v>
      </c>
      <c r="I235" s="84" t="b">
        <v>0</v>
      </c>
      <c r="J235" s="84" t="b">
        <v>0</v>
      </c>
      <c r="K235" s="84" t="b">
        <v>0</v>
      </c>
      <c r="L235" s="84" t="b">
        <v>0</v>
      </c>
    </row>
    <row r="236" spans="1:12" ht="15">
      <c r="A236" s="84" t="s">
        <v>2873</v>
      </c>
      <c r="B236" s="84" t="s">
        <v>2874</v>
      </c>
      <c r="C236" s="84">
        <v>2</v>
      </c>
      <c r="D236" s="123">
        <v>0.0020918173431853956</v>
      </c>
      <c r="E236" s="123">
        <v>2.910624404889201</v>
      </c>
      <c r="F236" s="84" t="s">
        <v>2910</v>
      </c>
      <c r="G236" s="84" t="b">
        <v>0</v>
      </c>
      <c r="H236" s="84" t="b">
        <v>0</v>
      </c>
      <c r="I236" s="84" t="b">
        <v>0</v>
      </c>
      <c r="J236" s="84" t="b">
        <v>0</v>
      </c>
      <c r="K236" s="84" t="b">
        <v>0</v>
      </c>
      <c r="L236" s="84" t="b">
        <v>0</v>
      </c>
    </row>
    <row r="237" spans="1:12" ht="15">
      <c r="A237" s="84" t="s">
        <v>2874</v>
      </c>
      <c r="B237" s="84" t="s">
        <v>2875</v>
      </c>
      <c r="C237" s="84">
        <v>2</v>
      </c>
      <c r="D237" s="123">
        <v>0.0020918173431853956</v>
      </c>
      <c r="E237" s="123">
        <v>2.910624404889201</v>
      </c>
      <c r="F237" s="84" t="s">
        <v>2910</v>
      </c>
      <c r="G237" s="84" t="b">
        <v>0</v>
      </c>
      <c r="H237" s="84" t="b">
        <v>0</v>
      </c>
      <c r="I237" s="84" t="b">
        <v>0</v>
      </c>
      <c r="J237" s="84" t="b">
        <v>0</v>
      </c>
      <c r="K237" s="84" t="b">
        <v>0</v>
      </c>
      <c r="L237" s="84" t="b">
        <v>0</v>
      </c>
    </row>
    <row r="238" spans="1:12" ht="15">
      <c r="A238" s="84" t="s">
        <v>2875</v>
      </c>
      <c r="B238" s="84" t="s">
        <v>2268</v>
      </c>
      <c r="C238" s="84">
        <v>2</v>
      </c>
      <c r="D238" s="123">
        <v>0.0020918173431853956</v>
      </c>
      <c r="E238" s="123">
        <v>1.15474954921671</v>
      </c>
      <c r="F238" s="84" t="s">
        <v>2910</v>
      </c>
      <c r="G238" s="84" t="b">
        <v>0</v>
      </c>
      <c r="H238" s="84" t="b">
        <v>0</v>
      </c>
      <c r="I238" s="84" t="b">
        <v>0</v>
      </c>
      <c r="J238" s="84" t="b">
        <v>0</v>
      </c>
      <c r="K238" s="84" t="b">
        <v>0</v>
      </c>
      <c r="L238" s="84" t="b">
        <v>0</v>
      </c>
    </row>
    <row r="239" spans="1:12" ht="15">
      <c r="A239" s="84" t="s">
        <v>2268</v>
      </c>
      <c r="B239" s="84" t="s">
        <v>2700</v>
      </c>
      <c r="C239" s="84">
        <v>2</v>
      </c>
      <c r="D239" s="123">
        <v>0.0020918173431853956</v>
      </c>
      <c r="E239" s="123">
        <v>0.9421414563352661</v>
      </c>
      <c r="F239" s="84" t="s">
        <v>2910</v>
      </c>
      <c r="G239" s="84" t="b">
        <v>0</v>
      </c>
      <c r="H239" s="84" t="b">
        <v>0</v>
      </c>
      <c r="I239" s="84" t="b">
        <v>0</v>
      </c>
      <c r="J239" s="84" t="b">
        <v>0</v>
      </c>
      <c r="K239" s="84" t="b">
        <v>0</v>
      </c>
      <c r="L239" s="84" t="b">
        <v>0</v>
      </c>
    </row>
    <row r="240" spans="1:12" ht="15">
      <c r="A240" s="84" t="s">
        <v>2700</v>
      </c>
      <c r="B240" s="84" t="s">
        <v>2876</v>
      </c>
      <c r="C240" s="84">
        <v>2</v>
      </c>
      <c r="D240" s="123">
        <v>0.0020918173431853956</v>
      </c>
      <c r="E240" s="123">
        <v>2.5126843962171637</v>
      </c>
      <c r="F240" s="84" t="s">
        <v>2910</v>
      </c>
      <c r="G240" s="84" t="b">
        <v>0</v>
      </c>
      <c r="H240" s="84" t="b">
        <v>0</v>
      </c>
      <c r="I240" s="84" t="b">
        <v>0</v>
      </c>
      <c r="J240" s="84" t="b">
        <v>0</v>
      </c>
      <c r="K240" s="84" t="b">
        <v>0</v>
      </c>
      <c r="L240" s="84" t="b">
        <v>0</v>
      </c>
    </row>
    <row r="241" spans="1:12" ht="15">
      <c r="A241" s="84" t="s">
        <v>2876</v>
      </c>
      <c r="B241" s="84" t="s">
        <v>2877</v>
      </c>
      <c r="C241" s="84">
        <v>2</v>
      </c>
      <c r="D241" s="123">
        <v>0.0020918173431853956</v>
      </c>
      <c r="E241" s="123">
        <v>2.910624404889201</v>
      </c>
      <c r="F241" s="84" t="s">
        <v>2910</v>
      </c>
      <c r="G241" s="84" t="b">
        <v>0</v>
      </c>
      <c r="H241" s="84" t="b">
        <v>0</v>
      </c>
      <c r="I241" s="84" t="b">
        <v>0</v>
      </c>
      <c r="J241" s="84" t="b">
        <v>0</v>
      </c>
      <c r="K241" s="84" t="b">
        <v>0</v>
      </c>
      <c r="L241" s="84" t="b">
        <v>0</v>
      </c>
    </row>
    <row r="242" spans="1:12" ht="15">
      <c r="A242" s="84" t="s">
        <v>2879</v>
      </c>
      <c r="B242" s="84" t="s">
        <v>2762</v>
      </c>
      <c r="C242" s="84">
        <v>2</v>
      </c>
      <c r="D242" s="123">
        <v>0.0020918173431853956</v>
      </c>
      <c r="E242" s="123">
        <v>2.910624404889201</v>
      </c>
      <c r="F242" s="84" t="s">
        <v>2910</v>
      </c>
      <c r="G242" s="84" t="b">
        <v>0</v>
      </c>
      <c r="H242" s="84" t="b">
        <v>0</v>
      </c>
      <c r="I242" s="84" t="b">
        <v>0</v>
      </c>
      <c r="J242" s="84" t="b">
        <v>0</v>
      </c>
      <c r="K242" s="84" t="b">
        <v>0</v>
      </c>
      <c r="L242" s="84" t="b">
        <v>0</v>
      </c>
    </row>
    <row r="243" spans="1:12" ht="15">
      <c r="A243" s="84" t="s">
        <v>2763</v>
      </c>
      <c r="B243" s="84" t="s">
        <v>278</v>
      </c>
      <c r="C243" s="84">
        <v>2</v>
      </c>
      <c r="D243" s="123">
        <v>0.0020918173431853956</v>
      </c>
      <c r="E243" s="123">
        <v>2.2574118911138576</v>
      </c>
      <c r="F243" s="84" t="s">
        <v>2910</v>
      </c>
      <c r="G243" s="84" t="b">
        <v>0</v>
      </c>
      <c r="H243" s="84" t="b">
        <v>0</v>
      </c>
      <c r="I243" s="84" t="b">
        <v>0</v>
      </c>
      <c r="J243" s="84" t="b">
        <v>0</v>
      </c>
      <c r="K243" s="84" t="b">
        <v>0</v>
      </c>
      <c r="L243" s="84" t="b">
        <v>0</v>
      </c>
    </row>
    <row r="244" spans="1:12" ht="15">
      <c r="A244" s="84" t="s">
        <v>278</v>
      </c>
      <c r="B244" s="84" t="s">
        <v>2228</v>
      </c>
      <c r="C244" s="84">
        <v>2</v>
      </c>
      <c r="D244" s="123">
        <v>0.0020918173431853956</v>
      </c>
      <c r="E244" s="123">
        <v>1.780290636394195</v>
      </c>
      <c r="F244" s="84" t="s">
        <v>2910</v>
      </c>
      <c r="G244" s="84" t="b">
        <v>0</v>
      </c>
      <c r="H244" s="84" t="b">
        <v>0</v>
      </c>
      <c r="I244" s="84" t="b">
        <v>0</v>
      </c>
      <c r="J244" s="84" t="b">
        <v>0</v>
      </c>
      <c r="K244" s="84" t="b">
        <v>0</v>
      </c>
      <c r="L244" s="84" t="b">
        <v>0</v>
      </c>
    </row>
    <row r="245" spans="1:12" ht="15">
      <c r="A245" s="84" t="s">
        <v>2228</v>
      </c>
      <c r="B245" s="84" t="s">
        <v>2880</v>
      </c>
      <c r="C245" s="84">
        <v>2</v>
      </c>
      <c r="D245" s="123">
        <v>0.0020918173431853956</v>
      </c>
      <c r="E245" s="123">
        <v>2.73453314583352</v>
      </c>
      <c r="F245" s="84" t="s">
        <v>2910</v>
      </c>
      <c r="G245" s="84" t="b">
        <v>0</v>
      </c>
      <c r="H245" s="84" t="b">
        <v>0</v>
      </c>
      <c r="I245" s="84" t="b">
        <v>0</v>
      </c>
      <c r="J245" s="84" t="b">
        <v>0</v>
      </c>
      <c r="K245" s="84" t="b">
        <v>0</v>
      </c>
      <c r="L245" s="84" t="b">
        <v>0</v>
      </c>
    </row>
    <row r="246" spans="1:12" ht="15">
      <c r="A246" s="84" t="s">
        <v>2880</v>
      </c>
      <c r="B246" s="84" t="s">
        <v>2881</v>
      </c>
      <c r="C246" s="84">
        <v>2</v>
      </c>
      <c r="D246" s="123">
        <v>0.0020918173431853956</v>
      </c>
      <c r="E246" s="123">
        <v>2.910624404889201</v>
      </c>
      <c r="F246" s="84" t="s">
        <v>2910</v>
      </c>
      <c r="G246" s="84" t="b">
        <v>0</v>
      </c>
      <c r="H246" s="84" t="b">
        <v>0</v>
      </c>
      <c r="I246" s="84" t="b">
        <v>0</v>
      </c>
      <c r="J246" s="84" t="b">
        <v>0</v>
      </c>
      <c r="K246" s="84" t="b">
        <v>0</v>
      </c>
      <c r="L246" s="84" t="b">
        <v>0</v>
      </c>
    </row>
    <row r="247" spans="1:12" ht="15">
      <c r="A247" s="84" t="s">
        <v>2881</v>
      </c>
      <c r="B247" s="84" t="s">
        <v>2270</v>
      </c>
      <c r="C247" s="84">
        <v>2</v>
      </c>
      <c r="D247" s="123">
        <v>0.0020918173431853956</v>
      </c>
      <c r="E247" s="123">
        <v>1.8499265645355896</v>
      </c>
      <c r="F247" s="84" t="s">
        <v>2910</v>
      </c>
      <c r="G247" s="84" t="b">
        <v>0</v>
      </c>
      <c r="H247" s="84" t="b">
        <v>0</v>
      </c>
      <c r="I247" s="84" t="b">
        <v>0</v>
      </c>
      <c r="J247" s="84" t="b">
        <v>0</v>
      </c>
      <c r="K247" s="84" t="b">
        <v>0</v>
      </c>
      <c r="L247" s="84" t="b">
        <v>0</v>
      </c>
    </row>
    <row r="248" spans="1:12" ht="15">
      <c r="A248" s="84" t="s">
        <v>2302</v>
      </c>
      <c r="B248" s="84" t="s">
        <v>2298</v>
      </c>
      <c r="C248" s="84">
        <v>2</v>
      </c>
      <c r="D248" s="123">
        <v>0.0020918173431853956</v>
      </c>
      <c r="E248" s="123">
        <v>1.3823506277221576</v>
      </c>
      <c r="F248" s="84" t="s">
        <v>2910</v>
      </c>
      <c r="G248" s="84" t="b">
        <v>0</v>
      </c>
      <c r="H248" s="84" t="b">
        <v>0</v>
      </c>
      <c r="I248" s="84" t="b">
        <v>0</v>
      </c>
      <c r="J248" s="84" t="b">
        <v>0</v>
      </c>
      <c r="K248" s="84" t="b">
        <v>0</v>
      </c>
      <c r="L248" s="84" t="b">
        <v>0</v>
      </c>
    </row>
    <row r="249" spans="1:12" ht="15">
      <c r="A249" s="84" t="s">
        <v>2298</v>
      </c>
      <c r="B249" s="84" t="s">
        <v>2882</v>
      </c>
      <c r="C249" s="84">
        <v>2</v>
      </c>
      <c r="D249" s="123">
        <v>0.0020918173431853956</v>
      </c>
      <c r="E249" s="123">
        <v>2.035563141497501</v>
      </c>
      <c r="F249" s="84" t="s">
        <v>2910</v>
      </c>
      <c r="G249" s="84" t="b">
        <v>0</v>
      </c>
      <c r="H249" s="84" t="b">
        <v>0</v>
      </c>
      <c r="I249" s="84" t="b">
        <v>0</v>
      </c>
      <c r="J249" s="84" t="b">
        <v>1</v>
      </c>
      <c r="K249" s="84" t="b">
        <v>0</v>
      </c>
      <c r="L249" s="84" t="b">
        <v>0</v>
      </c>
    </row>
    <row r="250" spans="1:12" ht="15">
      <c r="A250" s="84" t="s">
        <v>2882</v>
      </c>
      <c r="B250" s="84" t="s">
        <v>2214</v>
      </c>
      <c r="C250" s="84">
        <v>2</v>
      </c>
      <c r="D250" s="123">
        <v>0.0020918173431853956</v>
      </c>
      <c r="E250" s="123">
        <v>2.60959440922522</v>
      </c>
      <c r="F250" s="84" t="s">
        <v>2910</v>
      </c>
      <c r="G250" s="84" t="b">
        <v>1</v>
      </c>
      <c r="H250" s="84" t="b">
        <v>0</v>
      </c>
      <c r="I250" s="84" t="b">
        <v>0</v>
      </c>
      <c r="J250" s="84" t="b">
        <v>0</v>
      </c>
      <c r="K250" s="84" t="b">
        <v>0</v>
      </c>
      <c r="L250" s="84" t="b">
        <v>0</v>
      </c>
    </row>
    <row r="251" spans="1:12" ht="15">
      <c r="A251" s="84" t="s">
        <v>2214</v>
      </c>
      <c r="B251" s="84" t="s">
        <v>2883</v>
      </c>
      <c r="C251" s="84">
        <v>2</v>
      </c>
      <c r="D251" s="123">
        <v>0.0020918173431853956</v>
      </c>
      <c r="E251" s="123">
        <v>2.60959440922522</v>
      </c>
      <c r="F251" s="84" t="s">
        <v>2910</v>
      </c>
      <c r="G251" s="84" t="b">
        <v>0</v>
      </c>
      <c r="H251" s="84" t="b">
        <v>0</v>
      </c>
      <c r="I251" s="84" t="b">
        <v>0</v>
      </c>
      <c r="J251" s="84" t="b">
        <v>0</v>
      </c>
      <c r="K251" s="84" t="b">
        <v>0</v>
      </c>
      <c r="L251" s="84" t="b">
        <v>0</v>
      </c>
    </row>
    <row r="252" spans="1:12" ht="15">
      <c r="A252" s="84" t="s">
        <v>2883</v>
      </c>
      <c r="B252" s="84" t="s">
        <v>2280</v>
      </c>
      <c r="C252" s="84">
        <v>2</v>
      </c>
      <c r="D252" s="123">
        <v>0.0020918173431853956</v>
      </c>
      <c r="E252" s="123">
        <v>2.2116544005531824</v>
      </c>
      <c r="F252" s="84" t="s">
        <v>2910</v>
      </c>
      <c r="G252" s="84" t="b">
        <v>0</v>
      </c>
      <c r="H252" s="84" t="b">
        <v>0</v>
      </c>
      <c r="I252" s="84" t="b">
        <v>0</v>
      </c>
      <c r="J252" s="84" t="b">
        <v>0</v>
      </c>
      <c r="K252" s="84" t="b">
        <v>0</v>
      </c>
      <c r="L252" s="84" t="b">
        <v>0</v>
      </c>
    </row>
    <row r="253" spans="1:12" ht="15">
      <c r="A253" s="84" t="s">
        <v>2280</v>
      </c>
      <c r="B253" s="84" t="s">
        <v>2270</v>
      </c>
      <c r="C253" s="84">
        <v>2</v>
      </c>
      <c r="D253" s="123">
        <v>0.0020918173431853956</v>
      </c>
      <c r="E253" s="123">
        <v>1.1509565601995708</v>
      </c>
      <c r="F253" s="84" t="s">
        <v>2910</v>
      </c>
      <c r="G253" s="84" t="b">
        <v>0</v>
      </c>
      <c r="H253" s="84" t="b">
        <v>0</v>
      </c>
      <c r="I253" s="84" t="b">
        <v>0</v>
      </c>
      <c r="J253" s="84" t="b">
        <v>0</v>
      </c>
      <c r="K253" s="84" t="b">
        <v>0</v>
      </c>
      <c r="L253" s="84" t="b">
        <v>0</v>
      </c>
    </row>
    <row r="254" spans="1:12" ht="15">
      <c r="A254" s="84" t="s">
        <v>2270</v>
      </c>
      <c r="B254" s="84" t="s">
        <v>2884</v>
      </c>
      <c r="C254" s="84">
        <v>2</v>
      </c>
      <c r="D254" s="123">
        <v>0.0020918173431853956</v>
      </c>
      <c r="E254" s="123">
        <v>1.7966810525823644</v>
      </c>
      <c r="F254" s="84" t="s">
        <v>2910</v>
      </c>
      <c r="G254" s="84" t="b">
        <v>0</v>
      </c>
      <c r="H254" s="84" t="b">
        <v>0</v>
      </c>
      <c r="I254" s="84" t="b">
        <v>0</v>
      </c>
      <c r="J254" s="84" t="b">
        <v>0</v>
      </c>
      <c r="K254" s="84" t="b">
        <v>0</v>
      </c>
      <c r="L254" s="84" t="b">
        <v>0</v>
      </c>
    </row>
    <row r="255" spans="1:12" ht="15">
      <c r="A255" s="84" t="s">
        <v>2884</v>
      </c>
      <c r="B255" s="84" t="s">
        <v>2268</v>
      </c>
      <c r="C255" s="84">
        <v>2</v>
      </c>
      <c r="D255" s="123">
        <v>0.0020918173431853956</v>
      </c>
      <c r="E255" s="123">
        <v>1.15474954921671</v>
      </c>
      <c r="F255" s="84" t="s">
        <v>2910</v>
      </c>
      <c r="G255" s="84" t="b">
        <v>0</v>
      </c>
      <c r="H255" s="84" t="b">
        <v>0</v>
      </c>
      <c r="I255" s="84" t="b">
        <v>0</v>
      </c>
      <c r="J255" s="84" t="b">
        <v>0</v>
      </c>
      <c r="K255" s="84" t="b">
        <v>0</v>
      </c>
      <c r="L255" s="84" t="b">
        <v>0</v>
      </c>
    </row>
    <row r="256" spans="1:12" ht="15">
      <c r="A256" s="84" t="s">
        <v>2885</v>
      </c>
      <c r="B256" s="84" t="s">
        <v>2268</v>
      </c>
      <c r="C256" s="84">
        <v>2</v>
      </c>
      <c r="D256" s="123">
        <v>0.0020918173431853956</v>
      </c>
      <c r="E256" s="123">
        <v>1.15474954921671</v>
      </c>
      <c r="F256" s="84" t="s">
        <v>2910</v>
      </c>
      <c r="G256" s="84" t="b">
        <v>0</v>
      </c>
      <c r="H256" s="84" t="b">
        <v>0</v>
      </c>
      <c r="I256" s="84" t="b">
        <v>0</v>
      </c>
      <c r="J256" s="84" t="b">
        <v>0</v>
      </c>
      <c r="K256" s="84" t="b">
        <v>0</v>
      </c>
      <c r="L256" s="84" t="b">
        <v>0</v>
      </c>
    </row>
    <row r="257" spans="1:12" ht="15">
      <c r="A257" s="84" t="s">
        <v>2268</v>
      </c>
      <c r="B257" s="84" t="s">
        <v>2886</v>
      </c>
      <c r="C257" s="84">
        <v>2</v>
      </c>
      <c r="D257" s="123">
        <v>0.0020918173431853956</v>
      </c>
      <c r="E257" s="123">
        <v>1.2431714519992474</v>
      </c>
      <c r="F257" s="84" t="s">
        <v>2910</v>
      </c>
      <c r="G257" s="84" t="b">
        <v>0</v>
      </c>
      <c r="H257" s="84" t="b">
        <v>0</v>
      </c>
      <c r="I257" s="84" t="b">
        <v>0</v>
      </c>
      <c r="J257" s="84" t="b">
        <v>0</v>
      </c>
      <c r="K257" s="84" t="b">
        <v>0</v>
      </c>
      <c r="L257" s="84" t="b">
        <v>0</v>
      </c>
    </row>
    <row r="258" spans="1:12" ht="15">
      <c r="A258" s="84" t="s">
        <v>2887</v>
      </c>
      <c r="B258" s="84" t="s">
        <v>2888</v>
      </c>
      <c r="C258" s="84">
        <v>2</v>
      </c>
      <c r="D258" s="123">
        <v>0.0020918173431853956</v>
      </c>
      <c r="E258" s="123">
        <v>2.910624404889201</v>
      </c>
      <c r="F258" s="84" t="s">
        <v>2910</v>
      </c>
      <c r="G258" s="84" t="b">
        <v>0</v>
      </c>
      <c r="H258" s="84" t="b">
        <v>0</v>
      </c>
      <c r="I258" s="84" t="b">
        <v>0</v>
      </c>
      <c r="J258" s="84" t="b">
        <v>0</v>
      </c>
      <c r="K258" s="84" t="b">
        <v>0</v>
      </c>
      <c r="L258" s="84" t="b">
        <v>0</v>
      </c>
    </row>
    <row r="259" spans="1:12" ht="15">
      <c r="A259" s="84" t="s">
        <v>2888</v>
      </c>
      <c r="B259" s="84" t="s">
        <v>2300</v>
      </c>
      <c r="C259" s="84">
        <v>2</v>
      </c>
      <c r="D259" s="123">
        <v>0.0020918173431853956</v>
      </c>
      <c r="E259" s="123">
        <v>2.1702617153949575</v>
      </c>
      <c r="F259" s="84" t="s">
        <v>2910</v>
      </c>
      <c r="G259" s="84" t="b">
        <v>0</v>
      </c>
      <c r="H259" s="84" t="b">
        <v>0</v>
      </c>
      <c r="I259" s="84" t="b">
        <v>0</v>
      </c>
      <c r="J259" s="84" t="b">
        <v>0</v>
      </c>
      <c r="K259" s="84" t="b">
        <v>0</v>
      </c>
      <c r="L259" s="84" t="b">
        <v>0</v>
      </c>
    </row>
    <row r="260" spans="1:12" ht="15">
      <c r="A260" s="84" t="s">
        <v>2300</v>
      </c>
      <c r="B260" s="84" t="s">
        <v>2889</v>
      </c>
      <c r="C260" s="84">
        <v>2</v>
      </c>
      <c r="D260" s="123">
        <v>0.0020918173431853956</v>
      </c>
      <c r="E260" s="123">
        <v>2.1702617153949575</v>
      </c>
      <c r="F260" s="84" t="s">
        <v>2910</v>
      </c>
      <c r="G260" s="84" t="b">
        <v>0</v>
      </c>
      <c r="H260" s="84" t="b">
        <v>0</v>
      </c>
      <c r="I260" s="84" t="b">
        <v>0</v>
      </c>
      <c r="J260" s="84" t="b">
        <v>1</v>
      </c>
      <c r="K260" s="84" t="b">
        <v>0</v>
      </c>
      <c r="L260" s="84" t="b">
        <v>0</v>
      </c>
    </row>
    <row r="261" spans="1:12" ht="15">
      <c r="A261" s="84" t="s">
        <v>2889</v>
      </c>
      <c r="B261" s="84" t="s">
        <v>2890</v>
      </c>
      <c r="C261" s="84">
        <v>2</v>
      </c>
      <c r="D261" s="123">
        <v>0.0020918173431853956</v>
      </c>
      <c r="E261" s="123">
        <v>2.910624404889201</v>
      </c>
      <c r="F261" s="84" t="s">
        <v>2910</v>
      </c>
      <c r="G261" s="84" t="b">
        <v>1</v>
      </c>
      <c r="H261" s="84" t="b">
        <v>0</v>
      </c>
      <c r="I261" s="84" t="b">
        <v>0</v>
      </c>
      <c r="J261" s="84" t="b">
        <v>0</v>
      </c>
      <c r="K261" s="84" t="b">
        <v>0</v>
      </c>
      <c r="L261" s="84" t="b">
        <v>0</v>
      </c>
    </row>
    <row r="262" spans="1:12" ht="15">
      <c r="A262" s="84" t="s">
        <v>2890</v>
      </c>
      <c r="B262" s="84" t="s">
        <v>2761</v>
      </c>
      <c r="C262" s="84">
        <v>2</v>
      </c>
      <c r="D262" s="123">
        <v>0.0020918173431853956</v>
      </c>
      <c r="E262" s="123">
        <v>2.73453314583352</v>
      </c>
      <c r="F262" s="84" t="s">
        <v>2910</v>
      </c>
      <c r="G262" s="84" t="b">
        <v>0</v>
      </c>
      <c r="H262" s="84" t="b">
        <v>0</v>
      </c>
      <c r="I262" s="84" t="b">
        <v>0</v>
      </c>
      <c r="J262" s="84" t="b">
        <v>0</v>
      </c>
      <c r="K262" s="84" t="b">
        <v>0</v>
      </c>
      <c r="L262" s="84" t="b">
        <v>0</v>
      </c>
    </row>
    <row r="263" spans="1:12" ht="15">
      <c r="A263" s="84" t="s">
        <v>2761</v>
      </c>
      <c r="B263" s="84" t="s">
        <v>2891</v>
      </c>
      <c r="C263" s="84">
        <v>2</v>
      </c>
      <c r="D263" s="123">
        <v>0.0020918173431853956</v>
      </c>
      <c r="E263" s="123">
        <v>2.73453314583352</v>
      </c>
      <c r="F263" s="84" t="s">
        <v>2910</v>
      </c>
      <c r="G263" s="84" t="b">
        <v>0</v>
      </c>
      <c r="H263" s="84" t="b">
        <v>0</v>
      </c>
      <c r="I263" s="84" t="b">
        <v>0</v>
      </c>
      <c r="J263" s="84" t="b">
        <v>0</v>
      </c>
      <c r="K263" s="84" t="b">
        <v>0</v>
      </c>
      <c r="L263" s="84" t="b">
        <v>0</v>
      </c>
    </row>
    <row r="264" spans="1:12" ht="15">
      <c r="A264" s="84" t="s">
        <v>2891</v>
      </c>
      <c r="B264" s="84" t="s">
        <v>2269</v>
      </c>
      <c r="C264" s="84">
        <v>2</v>
      </c>
      <c r="D264" s="123">
        <v>0.0020918173431853956</v>
      </c>
      <c r="E264" s="123">
        <v>1.693140460675295</v>
      </c>
      <c r="F264" s="84" t="s">
        <v>2910</v>
      </c>
      <c r="G264" s="84" t="b">
        <v>0</v>
      </c>
      <c r="H264" s="84" t="b">
        <v>0</v>
      </c>
      <c r="I264" s="84" t="b">
        <v>0</v>
      </c>
      <c r="J264" s="84" t="b">
        <v>0</v>
      </c>
      <c r="K264" s="84" t="b">
        <v>0</v>
      </c>
      <c r="L264" s="84" t="b">
        <v>0</v>
      </c>
    </row>
    <row r="265" spans="1:12" ht="15">
      <c r="A265" s="84" t="s">
        <v>2193</v>
      </c>
      <c r="B265" s="84" t="s">
        <v>2755</v>
      </c>
      <c r="C265" s="84">
        <v>2</v>
      </c>
      <c r="D265" s="123">
        <v>0.0020918173431853956</v>
      </c>
      <c r="E265" s="123">
        <v>1.5884051101552819</v>
      </c>
      <c r="F265" s="84" t="s">
        <v>2910</v>
      </c>
      <c r="G265" s="84" t="b">
        <v>0</v>
      </c>
      <c r="H265" s="84" t="b">
        <v>0</v>
      </c>
      <c r="I265" s="84" t="b">
        <v>0</v>
      </c>
      <c r="J265" s="84" t="b">
        <v>0</v>
      </c>
      <c r="K265" s="84" t="b">
        <v>0</v>
      </c>
      <c r="L265" s="84" t="b">
        <v>0</v>
      </c>
    </row>
    <row r="266" spans="1:12" ht="15">
      <c r="A266" s="84" t="s">
        <v>2755</v>
      </c>
      <c r="B266" s="84" t="s">
        <v>2892</v>
      </c>
      <c r="C266" s="84">
        <v>2</v>
      </c>
      <c r="D266" s="123">
        <v>0.0020918173431853956</v>
      </c>
      <c r="E266" s="123">
        <v>2.73453314583352</v>
      </c>
      <c r="F266" s="84" t="s">
        <v>2910</v>
      </c>
      <c r="G266" s="84" t="b">
        <v>0</v>
      </c>
      <c r="H266" s="84" t="b">
        <v>0</v>
      </c>
      <c r="I266" s="84" t="b">
        <v>0</v>
      </c>
      <c r="J266" s="84" t="b">
        <v>0</v>
      </c>
      <c r="K266" s="84" t="b">
        <v>0</v>
      </c>
      <c r="L266" s="84" t="b">
        <v>0</v>
      </c>
    </row>
    <row r="267" spans="1:12" ht="15">
      <c r="A267" s="84" t="s">
        <v>2893</v>
      </c>
      <c r="B267" s="84" t="s">
        <v>2894</v>
      </c>
      <c r="C267" s="84">
        <v>2</v>
      </c>
      <c r="D267" s="123">
        <v>0.0020918173431853956</v>
      </c>
      <c r="E267" s="123">
        <v>2.910624404889201</v>
      </c>
      <c r="F267" s="84" t="s">
        <v>2910</v>
      </c>
      <c r="G267" s="84" t="b">
        <v>0</v>
      </c>
      <c r="H267" s="84" t="b">
        <v>0</v>
      </c>
      <c r="I267" s="84" t="b">
        <v>0</v>
      </c>
      <c r="J267" s="84" t="b">
        <v>0</v>
      </c>
      <c r="K267" s="84" t="b">
        <v>0</v>
      </c>
      <c r="L267" s="84" t="b">
        <v>0</v>
      </c>
    </row>
    <row r="268" spans="1:12" ht="15">
      <c r="A268" s="84" t="s">
        <v>2894</v>
      </c>
      <c r="B268" s="84" t="s">
        <v>2895</v>
      </c>
      <c r="C268" s="84">
        <v>2</v>
      </c>
      <c r="D268" s="123">
        <v>0.0020918173431853956</v>
      </c>
      <c r="E268" s="123">
        <v>2.910624404889201</v>
      </c>
      <c r="F268" s="84" t="s">
        <v>2910</v>
      </c>
      <c r="G268" s="84" t="b">
        <v>0</v>
      </c>
      <c r="H268" s="84" t="b">
        <v>0</v>
      </c>
      <c r="I268" s="84" t="b">
        <v>0</v>
      </c>
      <c r="J268" s="84" t="b">
        <v>0</v>
      </c>
      <c r="K268" s="84" t="b">
        <v>0</v>
      </c>
      <c r="L268" s="84" t="b">
        <v>0</v>
      </c>
    </row>
    <row r="269" spans="1:12" ht="15">
      <c r="A269" s="84" t="s">
        <v>2895</v>
      </c>
      <c r="B269" s="84" t="s">
        <v>2896</v>
      </c>
      <c r="C269" s="84">
        <v>2</v>
      </c>
      <c r="D269" s="123">
        <v>0.0020918173431853956</v>
      </c>
      <c r="E269" s="123">
        <v>2.910624404889201</v>
      </c>
      <c r="F269" s="84" t="s">
        <v>2910</v>
      </c>
      <c r="G269" s="84" t="b">
        <v>0</v>
      </c>
      <c r="H269" s="84" t="b">
        <v>0</v>
      </c>
      <c r="I269" s="84" t="b">
        <v>0</v>
      </c>
      <c r="J269" s="84" t="b">
        <v>0</v>
      </c>
      <c r="K269" s="84" t="b">
        <v>0</v>
      </c>
      <c r="L269" s="84" t="b">
        <v>0</v>
      </c>
    </row>
    <row r="270" spans="1:12" ht="15">
      <c r="A270" s="84" t="s">
        <v>2896</v>
      </c>
      <c r="B270" s="84" t="s">
        <v>2283</v>
      </c>
      <c r="C270" s="84">
        <v>2</v>
      </c>
      <c r="D270" s="123">
        <v>0.0020918173431853956</v>
      </c>
      <c r="E270" s="123">
        <v>2.308564413561239</v>
      </c>
      <c r="F270" s="84" t="s">
        <v>2910</v>
      </c>
      <c r="G270" s="84" t="b">
        <v>0</v>
      </c>
      <c r="H270" s="84" t="b">
        <v>0</v>
      </c>
      <c r="I270" s="84" t="b">
        <v>0</v>
      </c>
      <c r="J270" s="84" t="b">
        <v>0</v>
      </c>
      <c r="K270" s="84" t="b">
        <v>0</v>
      </c>
      <c r="L270" s="84" t="b">
        <v>0</v>
      </c>
    </row>
    <row r="271" spans="1:12" ht="15">
      <c r="A271" s="84" t="s">
        <v>2899</v>
      </c>
      <c r="B271" s="84" t="s">
        <v>2900</v>
      </c>
      <c r="C271" s="84">
        <v>2</v>
      </c>
      <c r="D271" s="123">
        <v>0.0020918173431853956</v>
      </c>
      <c r="E271" s="123">
        <v>2.910624404889201</v>
      </c>
      <c r="F271" s="84" t="s">
        <v>2910</v>
      </c>
      <c r="G271" s="84" t="b">
        <v>0</v>
      </c>
      <c r="H271" s="84" t="b">
        <v>0</v>
      </c>
      <c r="I271" s="84" t="b">
        <v>0</v>
      </c>
      <c r="J271" s="84" t="b">
        <v>0</v>
      </c>
      <c r="K271" s="84" t="b">
        <v>0</v>
      </c>
      <c r="L271" s="84" t="b">
        <v>0</v>
      </c>
    </row>
    <row r="272" spans="1:12" ht="15">
      <c r="A272" s="84" t="s">
        <v>2900</v>
      </c>
      <c r="B272" s="84" t="s">
        <v>2901</v>
      </c>
      <c r="C272" s="84">
        <v>2</v>
      </c>
      <c r="D272" s="123">
        <v>0.0020918173431853956</v>
      </c>
      <c r="E272" s="123">
        <v>2.910624404889201</v>
      </c>
      <c r="F272" s="84" t="s">
        <v>2910</v>
      </c>
      <c r="G272" s="84" t="b">
        <v>0</v>
      </c>
      <c r="H272" s="84" t="b">
        <v>0</v>
      </c>
      <c r="I272" s="84" t="b">
        <v>0</v>
      </c>
      <c r="J272" s="84" t="b">
        <v>0</v>
      </c>
      <c r="K272" s="84" t="b">
        <v>1</v>
      </c>
      <c r="L272" s="84" t="b">
        <v>0</v>
      </c>
    </row>
    <row r="273" spans="1:12" ht="15">
      <c r="A273" s="84" t="s">
        <v>2901</v>
      </c>
      <c r="B273" s="84" t="s">
        <v>2902</v>
      </c>
      <c r="C273" s="84">
        <v>2</v>
      </c>
      <c r="D273" s="123">
        <v>0.0020918173431853956</v>
      </c>
      <c r="E273" s="123">
        <v>2.910624404889201</v>
      </c>
      <c r="F273" s="84" t="s">
        <v>2910</v>
      </c>
      <c r="G273" s="84" t="b">
        <v>0</v>
      </c>
      <c r="H273" s="84" t="b">
        <v>1</v>
      </c>
      <c r="I273" s="84" t="b">
        <v>0</v>
      </c>
      <c r="J273" s="84" t="b">
        <v>1</v>
      </c>
      <c r="K273" s="84" t="b">
        <v>0</v>
      </c>
      <c r="L273" s="84" t="b">
        <v>0</v>
      </c>
    </row>
    <row r="274" spans="1:12" ht="15">
      <c r="A274" s="84" t="s">
        <v>2902</v>
      </c>
      <c r="B274" s="84" t="s">
        <v>2903</v>
      </c>
      <c r="C274" s="84">
        <v>2</v>
      </c>
      <c r="D274" s="123">
        <v>0.0020918173431853956</v>
      </c>
      <c r="E274" s="123">
        <v>2.910624404889201</v>
      </c>
      <c r="F274" s="84" t="s">
        <v>2910</v>
      </c>
      <c r="G274" s="84" t="b">
        <v>1</v>
      </c>
      <c r="H274" s="84" t="b">
        <v>0</v>
      </c>
      <c r="I274" s="84" t="b">
        <v>0</v>
      </c>
      <c r="J274" s="84" t="b">
        <v>0</v>
      </c>
      <c r="K274" s="84" t="b">
        <v>0</v>
      </c>
      <c r="L274" s="84" t="b">
        <v>0</v>
      </c>
    </row>
    <row r="275" spans="1:12" ht="15">
      <c r="A275" s="84" t="s">
        <v>2903</v>
      </c>
      <c r="B275" s="84" t="s">
        <v>2764</v>
      </c>
      <c r="C275" s="84">
        <v>2</v>
      </c>
      <c r="D275" s="123">
        <v>0.0020918173431853956</v>
      </c>
      <c r="E275" s="123">
        <v>2.73453314583352</v>
      </c>
      <c r="F275" s="84" t="s">
        <v>2910</v>
      </c>
      <c r="G275" s="84" t="b">
        <v>0</v>
      </c>
      <c r="H275" s="84" t="b">
        <v>0</v>
      </c>
      <c r="I275" s="84" t="b">
        <v>0</v>
      </c>
      <c r="J275" s="84" t="b">
        <v>0</v>
      </c>
      <c r="K275" s="84" t="b">
        <v>0</v>
      </c>
      <c r="L275" s="84" t="b">
        <v>0</v>
      </c>
    </row>
    <row r="276" spans="1:12" ht="15">
      <c r="A276" s="84" t="s">
        <v>2764</v>
      </c>
      <c r="B276" s="84" t="s">
        <v>2904</v>
      </c>
      <c r="C276" s="84">
        <v>2</v>
      </c>
      <c r="D276" s="123">
        <v>0.0020918173431853956</v>
      </c>
      <c r="E276" s="123">
        <v>2.73453314583352</v>
      </c>
      <c r="F276" s="84" t="s">
        <v>2910</v>
      </c>
      <c r="G276" s="84" t="b">
        <v>0</v>
      </c>
      <c r="H276" s="84" t="b">
        <v>0</v>
      </c>
      <c r="I276" s="84" t="b">
        <v>0</v>
      </c>
      <c r="J276" s="84" t="b">
        <v>0</v>
      </c>
      <c r="K276" s="84" t="b">
        <v>0</v>
      </c>
      <c r="L276" s="84" t="b">
        <v>0</v>
      </c>
    </row>
    <row r="277" spans="1:12" ht="15">
      <c r="A277" s="84" t="s">
        <v>2904</v>
      </c>
      <c r="B277" s="84" t="s">
        <v>2905</v>
      </c>
      <c r="C277" s="84">
        <v>2</v>
      </c>
      <c r="D277" s="123">
        <v>0.0020918173431853956</v>
      </c>
      <c r="E277" s="123">
        <v>2.910624404889201</v>
      </c>
      <c r="F277" s="84" t="s">
        <v>2910</v>
      </c>
      <c r="G277" s="84" t="b">
        <v>0</v>
      </c>
      <c r="H277" s="84" t="b">
        <v>0</v>
      </c>
      <c r="I277" s="84" t="b">
        <v>0</v>
      </c>
      <c r="J277" s="84" t="b">
        <v>0</v>
      </c>
      <c r="K277" s="84" t="b">
        <v>1</v>
      </c>
      <c r="L277" s="84" t="b">
        <v>0</v>
      </c>
    </row>
    <row r="278" spans="1:12" ht="15">
      <c r="A278" s="84" t="s">
        <v>2905</v>
      </c>
      <c r="B278" s="84" t="s">
        <v>2906</v>
      </c>
      <c r="C278" s="84">
        <v>2</v>
      </c>
      <c r="D278" s="123">
        <v>0.0020918173431853956</v>
      </c>
      <c r="E278" s="123">
        <v>2.910624404889201</v>
      </c>
      <c r="F278" s="84" t="s">
        <v>2910</v>
      </c>
      <c r="G278" s="84" t="b">
        <v>0</v>
      </c>
      <c r="H278" s="84" t="b">
        <v>1</v>
      </c>
      <c r="I278" s="84" t="b">
        <v>0</v>
      </c>
      <c r="J278" s="84" t="b">
        <v>0</v>
      </c>
      <c r="K278" s="84" t="b">
        <v>1</v>
      </c>
      <c r="L278" s="84" t="b">
        <v>0</v>
      </c>
    </row>
    <row r="279" spans="1:12" ht="15">
      <c r="A279" s="84" t="s">
        <v>2906</v>
      </c>
      <c r="B279" s="84" t="s">
        <v>2907</v>
      </c>
      <c r="C279" s="84">
        <v>2</v>
      </c>
      <c r="D279" s="123">
        <v>0.0020918173431853956</v>
      </c>
      <c r="E279" s="123">
        <v>2.910624404889201</v>
      </c>
      <c r="F279" s="84" t="s">
        <v>2910</v>
      </c>
      <c r="G279" s="84" t="b">
        <v>0</v>
      </c>
      <c r="H279" s="84" t="b">
        <v>1</v>
      </c>
      <c r="I279" s="84" t="b">
        <v>0</v>
      </c>
      <c r="J279" s="84" t="b">
        <v>0</v>
      </c>
      <c r="K279" s="84" t="b">
        <v>1</v>
      </c>
      <c r="L279" s="84" t="b">
        <v>0</v>
      </c>
    </row>
    <row r="280" spans="1:12" ht="15">
      <c r="A280" s="84" t="s">
        <v>2268</v>
      </c>
      <c r="B280" s="84" t="s">
        <v>2272</v>
      </c>
      <c r="C280" s="84">
        <v>9</v>
      </c>
      <c r="D280" s="123">
        <v>0.012489691405974212</v>
      </c>
      <c r="E280" s="123">
        <v>1.2304489213782739</v>
      </c>
      <c r="F280" s="84" t="s">
        <v>2111</v>
      </c>
      <c r="G280" s="84" t="b">
        <v>0</v>
      </c>
      <c r="H280" s="84" t="b">
        <v>0</v>
      </c>
      <c r="I280" s="84" t="b">
        <v>0</v>
      </c>
      <c r="J280" s="84" t="b">
        <v>0</v>
      </c>
      <c r="K280" s="84" t="b">
        <v>0</v>
      </c>
      <c r="L280" s="84" t="b">
        <v>0</v>
      </c>
    </row>
    <row r="281" spans="1:12" ht="15">
      <c r="A281" s="84" t="s">
        <v>2272</v>
      </c>
      <c r="B281" s="84" t="s">
        <v>2273</v>
      </c>
      <c r="C281" s="84">
        <v>9</v>
      </c>
      <c r="D281" s="123">
        <v>0.012489691405974212</v>
      </c>
      <c r="E281" s="123">
        <v>1.5314789170422551</v>
      </c>
      <c r="F281" s="84" t="s">
        <v>2111</v>
      </c>
      <c r="G281" s="84" t="b">
        <v>0</v>
      </c>
      <c r="H281" s="84" t="b">
        <v>0</v>
      </c>
      <c r="I281" s="84" t="b">
        <v>0</v>
      </c>
      <c r="J281" s="84" t="b">
        <v>0</v>
      </c>
      <c r="K281" s="84" t="b">
        <v>0</v>
      </c>
      <c r="L281" s="84" t="b">
        <v>0</v>
      </c>
    </row>
    <row r="282" spans="1:12" ht="15">
      <c r="A282" s="84" t="s">
        <v>2273</v>
      </c>
      <c r="B282" s="84" t="s">
        <v>2274</v>
      </c>
      <c r="C282" s="84">
        <v>9</v>
      </c>
      <c r="D282" s="123">
        <v>0.012489691405974212</v>
      </c>
      <c r="E282" s="123">
        <v>1.5314789170422551</v>
      </c>
      <c r="F282" s="84" t="s">
        <v>2111</v>
      </c>
      <c r="G282" s="84" t="b">
        <v>0</v>
      </c>
      <c r="H282" s="84" t="b">
        <v>0</v>
      </c>
      <c r="I282" s="84" t="b">
        <v>0</v>
      </c>
      <c r="J282" s="84" t="b">
        <v>1</v>
      </c>
      <c r="K282" s="84" t="b">
        <v>0</v>
      </c>
      <c r="L282" s="84" t="b">
        <v>0</v>
      </c>
    </row>
    <row r="283" spans="1:12" ht="15">
      <c r="A283" s="84" t="s">
        <v>2274</v>
      </c>
      <c r="B283" s="84" t="s">
        <v>2275</v>
      </c>
      <c r="C283" s="84">
        <v>9</v>
      </c>
      <c r="D283" s="123">
        <v>0.012489691405974212</v>
      </c>
      <c r="E283" s="123">
        <v>1.5314789170422551</v>
      </c>
      <c r="F283" s="84" t="s">
        <v>2111</v>
      </c>
      <c r="G283" s="84" t="b">
        <v>1</v>
      </c>
      <c r="H283" s="84" t="b">
        <v>0</v>
      </c>
      <c r="I283" s="84" t="b">
        <v>0</v>
      </c>
      <c r="J283" s="84" t="b">
        <v>0</v>
      </c>
      <c r="K283" s="84" t="b">
        <v>0</v>
      </c>
      <c r="L283" s="84" t="b">
        <v>0</v>
      </c>
    </row>
    <row r="284" spans="1:12" ht="15">
      <c r="A284" s="84" t="s">
        <v>2275</v>
      </c>
      <c r="B284" s="84" t="s">
        <v>2276</v>
      </c>
      <c r="C284" s="84">
        <v>9</v>
      </c>
      <c r="D284" s="123">
        <v>0.012489691405974212</v>
      </c>
      <c r="E284" s="123">
        <v>1.5314789170422551</v>
      </c>
      <c r="F284" s="84" t="s">
        <v>2111</v>
      </c>
      <c r="G284" s="84" t="b">
        <v>0</v>
      </c>
      <c r="H284" s="84" t="b">
        <v>0</v>
      </c>
      <c r="I284" s="84" t="b">
        <v>0</v>
      </c>
      <c r="J284" s="84" t="b">
        <v>1</v>
      </c>
      <c r="K284" s="84" t="b">
        <v>0</v>
      </c>
      <c r="L284" s="84" t="b">
        <v>0</v>
      </c>
    </row>
    <row r="285" spans="1:12" ht="15">
      <c r="A285" s="84" t="s">
        <v>2276</v>
      </c>
      <c r="B285" s="84" t="s">
        <v>2216</v>
      </c>
      <c r="C285" s="84">
        <v>9</v>
      </c>
      <c r="D285" s="123">
        <v>0.012489691405974212</v>
      </c>
      <c r="E285" s="123">
        <v>1.4065401804339552</v>
      </c>
      <c r="F285" s="84" t="s">
        <v>2111</v>
      </c>
      <c r="G285" s="84" t="b">
        <v>1</v>
      </c>
      <c r="H285" s="84" t="b">
        <v>0</v>
      </c>
      <c r="I285" s="84" t="b">
        <v>0</v>
      </c>
      <c r="J285" s="84" t="b">
        <v>0</v>
      </c>
      <c r="K285" s="84" t="b">
        <v>0</v>
      </c>
      <c r="L285" s="84" t="b">
        <v>0</v>
      </c>
    </row>
    <row r="286" spans="1:12" ht="15">
      <c r="A286" s="84" t="s">
        <v>278</v>
      </c>
      <c r="B286" s="84" t="s">
        <v>2268</v>
      </c>
      <c r="C286" s="84">
        <v>9</v>
      </c>
      <c r="D286" s="123">
        <v>0.012489691405974212</v>
      </c>
      <c r="E286" s="123">
        <v>0.9928059045786857</v>
      </c>
      <c r="F286" s="84" t="s">
        <v>2111</v>
      </c>
      <c r="G286" s="84" t="b">
        <v>0</v>
      </c>
      <c r="H286" s="84" t="b">
        <v>0</v>
      </c>
      <c r="I286" s="84" t="b">
        <v>0</v>
      </c>
      <c r="J286" s="84" t="b">
        <v>0</v>
      </c>
      <c r="K286" s="84" t="b">
        <v>0</v>
      </c>
      <c r="L286" s="84" t="b">
        <v>0</v>
      </c>
    </row>
    <row r="287" spans="1:12" ht="15">
      <c r="A287" s="84" t="s">
        <v>2216</v>
      </c>
      <c r="B287" s="84" t="s">
        <v>2277</v>
      </c>
      <c r="C287" s="84">
        <v>8</v>
      </c>
      <c r="D287" s="123">
        <v>0.012334538818768056</v>
      </c>
      <c r="E287" s="123">
        <v>1.4065401804339552</v>
      </c>
      <c r="F287" s="84" t="s">
        <v>2111</v>
      </c>
      <c r="G287" s="84" t="b">
        <v>0</v>
      </c>
      <c r="H287" s="84" t="b">
        <v>0</v>
      </c>
      <c r="I287" s="84" t="b">
        <v>0</v>
      </c>
      <c r="J287" s="84" t="b">
        <v>0</v>
      </c>
      <c r="K287" s="84" t="b">
        <v>0</v>
      </c>
      <c r="L287" s="84" t="b">
        <v>0</v>
      </c>
    </row>
    <row r="288" spans="1:12" ht="15">
      <c r="A288" s="84" t="s">
        <v>2278</v>
      </c>
      <c r="B288" s="84" t="s">
        <v>2268</v>
      </c>
      <c r="C288" s="84">
        <v>4</v>
      </c>
      <c r="D288" s="123">
        <v>0.009794136827022357</v>
      </c>
      <c r="E288" s="123">
        <v>1.0877814178095424</v>
      </c>
      <c r="F288" s="84" t="s">
        <v>2111</v>
      </c>
      <c r="G288" s="84" t="b">
        <v>0</v>
      </c>
      <c r="H288" s="84" t="b">
        <v>0</v>
      </c>
      <c r="I288" s="84" t="b">
        <v>0</v>
      </c>
      <c r="J288" s="84" t="b">
        <v>0</v>
      </c>
      <c r="K288" s="84" t="b">
        <v>0</v>
      </c>
      <c r="L288" s="84" t="b">
        <v>0</v>
      </c>
    </row>
    <row r="289" spans="1:12" ht="15">
      <c r="A289" s="84" t="s">
        <v>2708</v>
      </c>
      <c r="B289" s="84" t="s">
        <v>2320</v>
      </c>
      <c r="C289" s="84">
        <v>3</v>
      </c>
      <c r="D289" s="123">
        <v>0.008474567107691164</v>
      </c>
      <c r="E289" s="123">
        <v>1.8836614351536176</v>
      </c>
      <c r="F289" s="84" t="s">
        <v>2111</v>
      </c>
      <c r="G289" s="84" t="b">
        <v>1</v>
      </c>
      <c r="H289" s="84" t="b">
        <v>0</v>
      </c>
      <c r="I289" s="84" t="b">
        <v>0</v>
      </c>
      <c r="J289" s="84" t="b">
        <v>0</v>
      </c>
      <c r="K289" s="84" t="b">
        <v>0</v>
      </c>
      <c r="L289" s="84" t="b">
        <v>0</v>
      </c>
    </row>
    <row r="290" spans="1:12" ht="15">
      <c r="A290" s="84" t="s">
        <v>2320</v>
      </c>
      <c r="B290" s="84" t="s">
        <v>272</v>
      </c>
      <c r="C290" s="84">
        <v>3</v>
      </c>
      <c r="D290" s="123">
        <v>0.008474567107691164</v>
      </c>
      <c r="E290" s="123">
        <v>2.0086001717619175</v>
      </c>
      <c r="F290" s="84" t="s">
        <v>2111</v>
      </c>
      <c r="G290" s="84" t="b">
        <v>0</v>
      </c>
      <c r="H290" s="84" t="b">
        <v>0</v>
      </c>
      <c r="I290" s="84" t="b">
        <v>0</v>
      </c>
      <c r="J290" s="84" t="b">
        <v>0</v>
      </c>
      <c r="K290" s="84" t="b">
        <v>0</v>
      </c>
      <c r="L290" s="84" t="b">
        <v>0</v>
      </c>
    </row>
    <row r="291" spans="1:12" ht="15">
      <c r="A291" s="84" t="s">
        <v>272</v>
      </c>
      <c r="B291" s="84" t="s">
        <v>2740</v>
      </c>
      <c r="C291" s="84">
        <v>3</v>
      </c>
      <c r="D291" s="123">
        <v>0.008474567107691164</v>
      </c>
      <c r="E291" s="123">
        <v>2.0086001717619175</v>
      </c>
      <c r="F291" s="84" t="s">
        <v>2111</v>
      </c>
      <c r="G291" s="84" t="b">
        <v>0</v>
      </c>
      <c r="H291" s="84" t="b">
        <v>0</v>
      </c>
      <c r="I291" s="84" t="b">
        <v>0</v>
      </c>
      <c r="J291" s="84" t="b">
        <v>0</v>
      </c>
      <c r="K291" s="84" t="b">
        <v>0</v>
      </c>
      <c r="L291" s="84" t="b">
        <v>0</v>
      </c>
    </row>
    <row r="292" spans="1:12" ht="15">
      <c r="A292" s="84" t="s">
        <v>2740</v>
      </c>
      <c r="B292" s="84" t="s">
        <v>2705</v>
      </c>
      <c r="C292" s="84">
        <v>3</v>
      </c>
      <c r="D292" s="123">
        <v>0.008474567107691164</v>
      </c>
      <c r="E292" s="123">
        <v>2.0086001717619175</v>
      </c>
      <c r="F292" s="84" t="s">
        <v>2111</v>
      </c>
      <c r="G292" s="84" t="b">
        <v>0</v>
      </c>
      <c r="H292" s="84" t="b">
        <v>0</v>
      </c>
      <c r="I292" s="84" t="b">
        <v>0</v>
      </c>
      <c r="J292" s="84" t="b">
        <v>0</v>
      </c>
      <c r="K292" s="84" t="b">
        <v>0</v>
      </c>
      <c r="L292" s="84" t="b">
        <v>0</v>
      </c>
    </row>
    <row r="293" spans="1:12" ht="15">
      <c r="A293" s="84" t="s">
        <v>2705</v>
      </c>
      <c r="B293" s="84" t="s">
        <v>2298</v>
      </c>
      <c r="C293" s="84">
        <v>3</v>
      </c>
      <c r="D293" s="123">
        <v>0.008474567107691164</v>
      </c>
      <c r="E293" s="123">
        <v>1.8836614351536176</v>
      </c>
      <c r="F293" s="84" t="s">
        <v>2111</v>
      </c>
      <c r="G293" s="84" t="b">
        <v>0</v>
      </c>
      <c r="H293" s="84" t="b">
        <v>0</v>
      </c>
      <c r="I293" s="84" t="b">
        <v>0</v>
      </c>
      <c r="J293" s="84" t="b">
        <v>0</v>
      </c>
      <c r="K293" s="84" t="b">
        <v>0</v>
      </c>
      <c r="L293" s="84" t="b">
        <v>0</v>
      </c>
    </row>
    <row r="294" spans="1:12" ht="15">
      <c r="A294" s="84" t="s">
        <v>2298</v>
      </c>
      <c r="B294" s="84" t="s">
        <v>2741</v>
      </c>
      <c r="C294" s="84">
        <v>3</v>
      </c>
      <c r="D294" s="123">
        <v>0.008474567107691164</v>
      </c>
      <c r="E294" s="123">
        <v>1.8836614351536176</v>
      </c>
      <c r="F294" s="84" t="s">
        <v>2111</v>
      </c>
      <c r="G294" s="84" t="b">
        <v>0</v>
      </c>
      <c r="H294" s="84" t="b">
        <v>0</v>
      </c>
      <c r="I294" s="84" t="b">
        <v>0</v>
      </c>
      <c r="J294" s="84" t="b">
        <v>0</v>
      </c>
      <c r="K294" s="84" t="b">
        <v>0</v>
      </c>
      <c r="L294" s="84" t="b">
        <v>0</v>
      </c>
    </row>
    <row r="295" spans="1:12" ht="15">
      <c r="A295" s="84" t="s">
        <v>2741</v>
      </c>
      <c r="B295" s="84" t="s">
        <v>2216</v>
      </c>
      <c r="C295" s="84">
        <v>3</v>
      </c>
      <c r="D295" s="123">
        <v>0.008474567107691164</v>
      </c>
      <c r="E295" s="123">
        <v>1.4065401804339552</v>
      </c>
      <c r="F295" s="84" t="s">
        <v>2111</v>
      </c>
      <c r="G295" s="84" t="b">
        <v>0</v>
      </c>
      <c r="H295" s="84" t="b">
        <v>0</v>
      </c>
      <c r="I295" s="84" t="b">
        <v>0</v>
      </c>
      <c r="J295" s="84" t="b">
        <v>0</v>
      </c>
      <c r="K295" s="84" t="b">
        <v>0</v>
      </c>
      <c r="L295" s="84" t="b">
        <v>0</v>
      </c>
    </row>
    <row r="296" spans="1:12" ht="15">
      <c r="A296" s="84" t="s">
        <v>2216</v>
      </c>
      <c r="B296" s="84" t="s">
        <v>2715</v>
      </c>
      <c r="C296" s="84">
        <v>3</v>
      </c>
      <c r="D296" s="123">
        <v>0.008474567107691164</v>
      </c>
      <c r="E296" s="123">
        <v>1.4065401804339552</v>
      </c>
      <c r="F296" s="84" t="s">
        <v>2111</v>
      </c>
      <c r="G296" s="84" t="b">
        <v>0</v>
      </c>
      <c r="H296" s="84" t="b">
        <v>0</v>
      </c>
      <c r="I296" s="84" t="b">
        <v>0</v>
      </c>
      <c r="J296" s="84" t="b">
        <v>0</v>
      </c>
      <c r="K296" s="84" t="b">
        <v>0</v>
      </c>
      <c r="L296" s="84" t="b">
        <v>0</v>
      </c>
    </row>
    <row r="297" spans="1:12" ht="15">
      <c r="A297" s="84" t="s">
        <v>2827</v>
      </c>
      <c r="B297" s="84" t="s">
        <v>2716</v>
      </c>
      <c r="C297" s="84">
        <v>2</v>
      </c>
      <c r="D297" s="123">
        <v>0.006710502122330342</v>
      </c>
      <c r="E297" s="123">
        <v>2.0086001717619175</v>
      </c>
      <c r="F297" s="84" t="s">
        <v>2111</v>
      </c>
      <c r="G297" s="84" t="b">
        <v>0</v>
      </c>
      <c r="H297" s="84" t="b">
        <v>0</v>
      </c>
      <c r="I297" s="84" t="b">
        <v>0</v>
      </c>
      <c r="J297" s="84" t="b">
        <v>0</v>
      </c>
      <c r="K297" s="84" t="b">
        <v>0</v>
      </c>
      <c r="L297" s="84" t="b">
        <v>0</v>
      </c>
    </row>
    <row r="298" spans="1:12" ht="15">
      <c r="A298" s="84" t="s">
        <v>2716</v>
      </c>
      <c r="B298" s="84" t="s">
        <v>2742</v>
      </c>
      <c r="C298" s="84">
        <v>2</v>
      </c>
      <c r="D298" s="123">
        <v>0.006710502122330342</v>
      </c>
      <c r="E298" s="123">
        <v>1.8325089127062364</v>
      </c>
      <c r="F298" s="84" t="s">
        <v>2111</v>
      </c>
      <c r="G298" s="84" t="b">
        <v>0</v>
      </c>
      <c r="H298" s="84" t="b">
        <v>0</v>
      </c>
      <c r="I298" s="84" t="b">
        <v>0</v>
      </c>
      <c r="J298" s="84" t="b">
        <v>1</v>
      </c>
      <c r="K298" s="84" t="b">
        <v>0</v>
      </c>
      <c r="L298" s="84" t="b">
        <v>0</v>
      </c>
    </row>
    <row r="299" spans="1:12" ht="15">
      <c r="A299" s="84" t="s">
        <v>2742</v>
      </c>
      <c r="B299" s="84" t="s">
        <v>2828</v>
      </c>
      <c r="C299" s="84">
        <v>2</v>
      </c>
      <c r="D299" s="123">
        <v>0.006710502122330342</v>
      </c>
      <c r="E299" s="123">
        <v>2.0086001717619175</v>
      </c>
      <c r="F299" s="84" t="s">
        <v>2111</v>
      </c>
      <c r="G299" s="84" t="b">
        <v>1</v>
      </c>
      <c r="H299" s="84" t="b">
        <v>0</v>
      </c>
      <c r="I299" s="84" t="b">
        <v>0</v>
      </c>
      <c r="J299" s="84" t="b">
        <v>0</v>
      </c>
      <c r="K299" s="84" t="b">
        <v>0</v>
      </c>
      <c r="L299" s="84" t="b">
        <v>0</v>
      </c>
    </row>
    <row r="300" spans="1:12" ht="15">
      <c r="A300" s="84" t="s">
        <v>2828</v>
      </c>
      <c r="B300" s="84" t="s">
        <v>2744</v>
      </c>
      <c r="C300" s="84">
        <v>2</v>
      </c>
      <c r="D300" s="123">
        <v>0.006710502122330342</v>
      </c>
      <c r="E300" s="123">
        <v>2.0086001717619175</v>
      </c>
      <c r="F300" s="84" t="s">
        <v>2111</v>
      </c>
      <c r="G300" s="84" t="b">
        <v>0</v>
      </c>
      <c r="H300" s="84" t="b">
        <v>0</v>
      </c>
      <c r="I300" s="84" t="b">
        <v>0</v>
      </c>
      <c r="J300" s="84" t="b">
        <v>1</v>
      </c>
      <c r="K300" s="84" t="b">
        <v>0</v>
      </c>
      <c r="L300" s="84" t="b">
        <v>0</v>
      </c>
    </row>
    <row r="301" spans="1:12" ht="15">
      <c r="A301" s="84" t="s">
        <v>2744</v>
      </c>
      <c r="B301" s="84" t="s">
        <v>2829</v>
      </c>
      <c r="C301" s="84">
        <v>2</v>
      </c>
      <c r="D301" s="123">
        <v>0.006710502122330342</v>
      </c>
      <c r="E301" s="123">
        <v>2.0086001717619175</v>
      </c>
      <c r="F301" s="84" t="s">
        <v>2111</v>
      </c>
      <c r="G301" s="84" t="b">
        <v>1</v>
      </c>
      <c r="H301" s="84" t="b">
        <v>0</v>
      </c>
      <c r="I301" s="84" t="b">
        <v>0</v>
      </c>
      <c r="J301" s="84" t="b">
        <v>0</v>
      </c>
      <c r="K301" s="84" t="b">
        <v>0</v>
      </c>
      <c r="L301" s="84" t="b">
        <v>0</v>
      </c>
    </row>
    <row r="302" spans="1:12" ht="15">
      <c r="A302" s="84" t="s">
        <v>2829</v>
      </c>
      <c r="B302" s="84" t="s">
        <v>2830</v>
      </c>
      <c r="C302" s="84">
        <v>2</v>
      </c>
      <c r="D302" s="123">
        <v>0.006710502122330342</v>
      </c>
      <c r="E302" s="123">
        <v>2.184691430817599</v>
      </c>
      <c r="F302" s="84" t="s">
        <v>2111</v>
      </c>
      <c r="G302" s="84" t="b">
        <v>0</v>
      </c>
      <c r="H302" s="84" t="b">
        <v>0</v>
      </c>
      <c r="I302" s="84" t="b">
        <v>0</v>
      </c>
      <c r="J302" s="84" t="b">
        <v>0</v>
      </c>
      <c r="K302" s="84" t="b">
        <v>0</v>
      </c>
      <c r="L302" s="84" t="b">
        <v>0</v>
      </c>
    </row>
    <row r="303" spans="1:12" ht="15">
      <c r="A303" s="84" t="s">
        <v>2830</v>
      </c>
      <c r="B303" s="84" t="s">
        <v>2745</v>
      </c>
      <c r="C303" s="84">
        <v>2</v>
      </c>
      <c r="D303" s="123">
        <v>0.006710502122330342</v>
      </c>
      <c r="E303" s="123">
        <v>2.184691430817599</v>
      </c>
      <c r="F303" s="84" t="s">
        <v>2111</v>
      </c>
      <c r="G303" s="84" t="b">
        <v>0</v>
      </c>
      <c r="H303" s="84" t="b">
        <v>0</v>
      </c>
      <c r="I303" s="84" t="b">
        <v>0</v>
      </c>
      <c r="J303" s="84" t="b">
        <v>0</v>
      </c>
      <c r="K303" s="84" t="b">
        <v>0</v>
      </c>
      <c r="L303" s="84" t="b">
        <v>0</v>
      </c>
    </row>
    <row r="304" spans="1:12" ht="15">
      <c r="A304" s="84" t="s">
        <v>2745</v>
      </c>
      <c r="B304" s="84" t="s">
        <v>2831</v>
      </c>
      <c r="C304" s="84">
        <v>2</v>
      </c>
      <c r="D304" s="123">
        <v>0.006710502122330342</v>
      </c>
      <c r="E304" s="123">
        <v>2.184691430817599</v>
      </c>
      <c r="F304" s="84" t="s">
        <v>2111</v>
      </c>
      <c r="G304" s="84" t="b">
        <v>0</v>
      </c>
      <c r="H304" s="84" t="b">
        <v>0</v>
      </c>
      <c r="I304" s="84" t="b">
        <v>0</v>
      </c>
      <c r="J304" s="84" t="b">
        <v>0</v>
      </c>
      <c r="K304" s="84" t="b">
        <v>0</v>
      </c>
      <c r="L304" s="84" t="b">
        <v>0</v>
      </c>
    </row>
    <row r="305" spans="1:12" ht="15">
      <c r="A305" s="84" t="s">
        <v>2831</v>
      </c>
      <c r="B305" s="84" t="s">
        <v>2278</v>
      </c>
      <c r="C305" s="84">
        <v>2</v>
      </c>
      <c r="D305" s="123">
        <v>0.006710502122330342</v>
      </c>
      <c r="E305" s="123">
        <v>1.7867514221455612</v>
      </c>
      <c r="F305" s="84" t="s">
        <v>2111</v>
      </c>
      <c r="G305" s="84" t="b">
        <v>0</v>
      </c>
      <c r="H305" s="84" t="b">
        <v>0</v>
      </c>
      <c r="I305" s="84" t="b">
        <v>0</v>
      </c>
      <c r="J305" s="84" t="b">
        <v>0</v>
      </c>
      <c r="K305" s="84" t="b">
        <v>0</v>
      </c>
      <c r="L305" s="84" t="b">
        <v>0</v>
      </c>
    </row>
    <row r="306" spans="1:12" ht="15">
      <c r="A306" s="84" t="s">
        <v>304</v>
      </c>
      <c r="B306" s="84" t="s">
        <v>273</v>
      </c>
      <c r="C306" s="84">
        <v>2</v>
      </c>
      <c r="D306" s="123">
        <v>0.006710502122330342</v>
      </c>
      <c r="E306" s="123">
        <v>2.184691430817599</v>
      </c>
      <c r="F306" s="84" t="s">
        <v>2111</v>
      </c>
      <c r="G306" s="84" t="b">
        <v>0</v>
      </c>
      <c r="H306" s="84" t="b">
        <v>0</v>
      </c>
      <c r="I306" s="84" t="b">
        <v>0</v>
      </c>
      <c r="J306" s="84" t="b">
        <v>0</v>
      </c>
      <c r="K306" s="84" t="b">
        <v>0</v>
      </c>
      <c r="L306" s="84" t="b">
        <v>0</v>
      </c>
    </row>
    <row r="307" spans="1:12" ht="15">
      <c r="A307" s="84" t="s">
        <v>273</v>
      </c>
      <c r="B307" s="84" t="s">
        <v>302</v>
      </c>
      <c r="C307" s="84">
        <v>2</v>
      </c>
      <c r="D307" s="123">
        <v>0.006710502122330342</v>
      </c>
      <c r="E307" s="123">
        <v>2.184691430817599</v>
      </c>
      <c r="F307" s="84" t="s">
        <v>2111</v>
      </c>
      <c r="G307" s="84" t="b">
        <v>0</v>
      </c>
      <c r="H307" s="84" t="b">
        <v>0</v>
      </c>
      <c r="I307" s="84" t="b">
        <v>0</v>
      </c>
      <c r="J307" s="84" t="b">
        <v>0</v>
      </c>
      <c r="K307" s="84" t="b">
        <v>0</v>
      </c>
      <c r="L307" s="84" t="b">
        <v>0</v>
      </c>
    </row>
    <row r="308" spans="1:12" ht="15">
      <c r="A308" s="84" t="s">
        <v>302</v>
      </c>
      <c r="B308" s="84" t="s">
        <v>301</v>
      </c>
      <c r="C308" s="84">
        <v>2</v>
      </c>
      <c r="D308" s="123">
        <v>0.006710502122330342</v>
      </c>
      <c r="E308" s="123">
        <v>2.184691430817599</v>
      </c>
      <c r="F308" s="84" t="s">
        <v>2111</v>
      </c>
      <c r="G308" s="84" t="b">
        <v>0</v>
      </c>
      <c r="H308" s="84" t="b">
        <v>0</v>
      </c>
      <c r="I308" s="84" t="b">
        <v>0</v>
      </c>
      <c r="J308" s="84" t="b">
        <v>0</v>
      </c>
      <c r="K308" s="84" t="b">
        <v>0</v>
      </c>
      <c r="L308" s="84" t="b">
        <v>0</v>
      </c>
    </row>
    <row r="309" spans="1:12" ht="15">
      <c r="A309" s="84" t="s">
        <v>301</v>
      </c>
      <c r="B309" s="84" t="s">
        <v>303</v>
      </c>
      <c r="C309" s="84">
        <v>2</v>
      </c>
      <c r="D309" s="123">
        <v>0.006710502122330342</v>
      </c>
      <c r="E309" s="123">
        <v>2.0086001717619175</v>
      </c>
      <c r="F309" s="84" t="s">
        <v>2111</v>
      </c>
      <c r="G309" s="84" t="b">
        <v>0</v>
      </c>
      <c r="H309" s="84" t="b">
        <v>0</v>
      </c>
      <c r="I309" s="84" t="b">
        <v>0</v>
      </c>
      <c r="J309" s="84" t="b">
        <v>0</v>
      </c>
      <c r="K309" s="84" t="b">
        <v>0</v>
      </c>
      <c r="L309" s="84" t="b">
        <v>0</v>
      </c>
    </row>
    <row r="310" spans="1:12" ht="15">
      <c r="A310" s="84" t="s">
        <v>303</v>
      </c>
      <c r="B310" s="84" t="s">
        <v>271</v>
      </c>
      <c r="C310" s="84">
        <v>2</v>
      </c>
      <c r="D310" s="123">
        <v>0.006710502122330342</v>
      </c>
      <c r="E310" s="123">
        <v>2.0086001717619175</v>
      </c>
      <c r="F310" s="84" t="s">
        <v>2111</v>
      </c>
      <c r="G310" s="84" t="b">
        <v>0</v>
      </c>
      <c r="H310" s="84" t="b">
        <v>0</v>
      </c>
      <c r="I310" s="84" t="b">
        <v>0</v>
      </c>
      <c r="J310" s="84" t="b">
        <v>0</v>
      </c>
      <c r="K310" s="84" t="b">
        <v>0</v>
      </c>
      <c r="L310" s="84" t="b">
        <v>0</v>
      </c>
    </row>
    <row r="311" spans="1:12" ht="15">
      <c r="A311" s="84" t="s">
        <v>271</v>
      </c>
      <c r="B311" s="84" t="s">
        <v>300</v>
      </c>
      <c r="C311" s="84">
        <v>2</v>
      </c>
      <c r="D311" s="123">
        <v>0.006710502122330342</v>
      </c>
      <c r="E311" s="123">
        <v>1.8836614351536176</v>
      </c>
      <c r="F311" s="84" t="s">
        <v>2111</v>
      </c>
      <c r="G311" s="84" t="b">
        <v>0</v>
      </c>
      <c r="H311" s="84" t="b">
        <v>0</v>
      </c>
      <c r="I311" s="84" t="b">
        <v>0</v>
      </c>
      <c r="J311" s="84" t="b">
        <v>0</v>
      </c>
      <c r="K311" s="84" t="b">
        <v>0</v>
      </c>
      <c r="L311" s="84" t="b">
        <v>0</v>
      </c>
    </row>
    <row r="312" spans="1:12" ht="15">
      <c r="A312" s="84" t="s">
        <v>300</v>
      </c>
      <c r="B312" s="84" t="s">
        <v>299</v>
      </c>
      <c r="C312" s="84">
        <v>2</v>
      </c>
      <c r="D312" s="123">
        <v>0.006710502122330342</v>
      </c>
      <c r="E312" s="123">
        <v>2.184691430817599</v>
      </c>
      <c r="F312" s="84" t="s">
        <v>2111</v>
      </c>
      <c r="G312" s="84" t="b">
        <v>0</v>
      </c>
      <c r="H312" s="84" t="b">
        <v>0</v>
      </c>
      <c r="I312" s="84" t="b">
        <v>0</v>
      </c>
      <c r="J312" s="84" t="b">
        <v>0</v>
      </c>
      <c r="K312" s="84" t="b">
        <v>0</v>
      </c>
      <c r="L312" s="84" t="b">
        <v>0</v>
      </c>
    </row>
    <row r="313" spans="1:12" ht="15">
      <c r="A313" s="84" t="s">
        <v>299</v>
      </c>
      <c r="B313" s="84" t="s">
        <v>298</v>
      </c>
      <c r="C313" s="84">
        <v>2</v>
      </c>
      <c r="D313" s="123">
        <v>0.006710502122330342</v>
      </c>
      <c r="E313" s="123">
        <v>2.184691430817599</v>
      </c>
      <c r="F313" s="84" t="s">
        <v>2111</v>
      </c>
      <c r="G313" s="84" t="b">
        <v>0</v>
      </c>
      <c r="H313" s="84" t="b">
        <v>0</v>
      </c>
      <c r="I313" s="84" t="b">
        <v>0</v>
      </c>
      <c r="J313" s="84" t="b">
        <v>0</v>
      </c>
      <c r="K313" s="84" t="b">
        <v>0</v>
      </c>
      <c r="L313" s="84" t="b">
        <v>0</v>
      </c>
    </row>
    <row r="314" spans="1:12" ht="15">
      <c r="A314" s="84" t="s">
        <v>2737</v>
      </c>
      <c r="B314" s="84" t="s">
        <v>2799</v>
      </c>
      <c r="C314" s="84">
        <v>2</v>
      </c>
      <c r="D314" s="123">
        <v>0.006710502122330342</v>
      </c>
      <c r="E314" s="123">
        <v>2.184691430817599</v>
      </c>
      <c r="F314" s="84" t="s">
        <v>2111</v>
      </c>
      <c r="G314" s="84" t="b">
        <v>0</v>
      </c>
      <c r="H314" s="84" t="b">
        <v>0</v>
      </c>
      <c r="I314" s="84" t="b">
        <v>0</v>
      </c>
      <c r="J314" s="84" t="b">
        <v>0</v>
      </c>
      <c r="K314" s="84" t="b">
        <v>0</v>
      </c>
      <c r="L314" s="84" t="b">
        <v>0</v>
      </c>
    </row>
    <row r="315" spans="1:12" ht="15">
      <c r="A315" s="84" t="s">
        <v>2799</v>
      </c>
      <c r="B315" s="84" t="s">
        <v>280</v>
      </c>
      <c r="C315" s="84">
        <v>2</v>
      </c>
      <c r="D315" s="123">
        <v>0.006710502122330342</v>
      </c>
      <c r="E315" s="123">
        <v>2.184691430817599</v>
      </c>
      <c r="F315" s="84" t="s">
        <v>2111</v>
      </c>
      <c r="G315" s="84" t="b">
        <v>0</v>
      </c>
      <c r="H315" s="84" t="b">
        <v>0</v>
      </c>
      <c r="I315" s="84" t="b">
        <v>0</v>
      </c>
      <c r="J315" s="84" t="b">
        <v>0</v>
      </c>
      <c r="K315" s="84" t="b">
        <v>0</v>
      </c>
      <c r="L315" s="84" t="b">
        <v>0</v>
      </c>
    </row>
    <row r="316" spans="1:12" ht="15">
      <c r="A316" s="84" t="s">
        <v>280</v>
      </c>
      <c r="B316" s="84" t="s">
        <v>2696</v>
      </c>
      <c r="C316" s="84">
        <v>2</v>
      </c>
      <c r="D316" s="123">
        <v>0.006710502122330342</v>
      </c>
      <c r="E316" s="123">
        <v>2.0086001717619175</v>
      </c>
      <c r="F316" s="84" t="s">
        <v>2111</v>
      </c>
      <c r="G316" s="84" t="b">
        <v>0</v>
      </c>
      <c r="H316" s="84" t="b">
        <v>0</v>
      </c>
      <c r="I316" s="84" t="b">
        <v>0</v>
      </c>
      <c r="J316" s="84" t="b">
        <v>0</v>
      </c>
      <c r="K316" s="84" t="b">
        <v>0</v>
      </c>
      <c r="L316" s="84" t="b">
        <v>0</v>
      </c>
    </row>
    <row r="317" spans="1:12" ht="15">
      <c r="A317" s="84" t="s">
        <v>2696</v>
      </c>
      <c r="B317" s="84" t="s">
        <v>2800</v>
      </c>
      <c r="C317" s="84">
        <v>2</v>
      </c>
      <c r="D317" s="123">
        <v>0.006710502122330342</v>
      </c>
      <c r="E317" s="123">
        <v>2.0086001717619175</v>
      </c>
      <c r="F317" s="84" t="s">
        <v>2111</v>
      </c>
      <c r="G317" s="84" t="b">
        <v>0</v>
      </c>
      <c r="H317" s="84" t="b">
        <v>0</v>
      </c>
      <c r="I317" s="84" t="b">
        <v>0</v>
      </c>
      <c r="J317" s="84" t="b">
        <v>0</v>
      </c>
      <c r="K317" s="84" t="b">
        <v>0</v>
      </c>
      <c r="L317" s="84" t="b">
        <v>0</v>
      </c>
    </row>
    <row r="318" spans="1:12" ht="15">
      <c r="A318" s="84" t="s">
        <v>2800</v>
      </c>
      <c r="B318" s="84" t="s">
        <v>2801</v>
      </c>
      <c r="C318" s="84">
        <v>2</v>
      </c>
      <c r="D318" s="123">
        <v>0.006710502122330342</v>
      </c>
      <c r="E318" s="123">
        <v>2.184691430817599</v>
      </c>
      <c r="F318" s="84" t="s">
        <v>2111</v>
      </c>
      <c r="G318" s="84" t="b">
        <v>0</v>
      </c>
      <c r="H318" s="84" t="b">
        <v>0</v>
      </c>
      <c r="I318" s="84" t="b">
        <v>0</v>
      </c>
      <c r="J318" s="84" t="b">
        <v>0</v>
      </c>
      <c r="K318" s="84" t="b">
        <v>0</v>
      </c>
      <c r="L318" s="84" t="b">
        <v>0</v>
      </c>
    </row>
    <row r="319" spans="1:12" ht="15">
      <c r="A319" s="84" t="s">
        <v>2801</v>
      </c>
      <c r="B319" s="84" t="s">
        <v>2802</v>
      </c>
      <c r="C319" s="84">
        <v>2</v>
      </c>
      <c r="D319" s="123">
        <v>0.006710502122330342</v>
      </c>
      <c r="E319" s="123">
        <v>2.184691430817599</v>
      </c>
      <c r="F319" s="84" t="s">
        <v>2111</v>
      </c>
      <c r="G319" s="84" t="b">
        <v>0</v>
      </c>
      <c r="H319" s="84" t="b">
        <v>0</v>
      </c>
      <c r="I319" s="84" t="b">
        <v>0</v>
      </c>
      <c r="J319" s="84" t="b">
        <v>0</v>
      </c>
      <c r="K319" s="84" t="b">
        <v>0</v>
      </c>
      <c r="L319" s="84" t="b">
        <v>0</v>
      </c>
    </row>
    <row r="320" spans="1:12" ht="15">
      <c r="A320" s="84" t="s">
        <v>2802</v>
      </c>
      <c r="B320" s="84" t="s">
        <v>2707</v>
      </c>
      <c r="C320" s="84">
        <v>2</v>
      </c>
      <c r="D320" s="123">
        <v>0.006710502122330342</v>
      </c>
      <c r="E320" s="123">
        <v>1.8836614351536176</v>
      </c>
      <c r="F320" s="84" t="s">
        <v>2111</v>
      </c>
      <c r="G320" s="84" t="b">
        <v>0</v>
      </c>
      <c r="H320" s="84" t="b">
        <v>0</v>
      </c>
      <c r="I320" s="84" t="b">
        <v>0</v>
      </c>
      <c r="J320" s="84" t="b">
        <v>0</v>
      </c>
      <c r="K320" s="84" t="b">
        <v>0</v>
      </c>
      <c r="L320" s="84" t="b">
        <v>0</v>
      </c>
    </row>
    <row r="321" spans="1:12" ht="15">
      <c r="A321" s="84" t="s">
        <v>2707</v>
      </c>
      <c r="B321" s="84" t="s">
        <v>2803</v>
      </c>
      <c r="C321" s="84">
        <v>2</v>
      </c>
      <c r="D321" s="123">
        <v>0.006710502122330342</v>
      </c>
      <c r="E321" s="123">
        <v>2.0086001717619175</v>
      </c>
      <c r="F321" s="84" t="s">
        <v>2111</v>
      </c>
      <c r="G321" s="84" t="b">
        <v>0</v>
      </c>
      <c r="H321" s="84" t="b">
        <v>0</v>
      </c>
      <c r="I321" s="84" t="b">
        <v>0</v>
      </c>
      <c r="J321" s="84" t="b">
        <v>0</v>
      </c>
      <c r="K321" s="84" t="b">
        <v>0</v>
      </c>
      <c r="L321" s="84" t="b">
        <v>0</v>
      </c>
    </row>
    <row r="322" spans="1:12" ht="15">
      <c r="A322" s="84" t="s">
        <v>2803</v>
      </c>
      <c r="B322" s="84" t="s">
        <v>2804</v>
      </c>
      <c r="C322" s="84">
        <v>2</v>
      </c>
      <c r="D322" s="123">
        <v>0.006710502122330342</v>
      </c>
      <c r="E322" s="123">
        <v>2.184691430817599</v>
      </c>
      <c r="F322" s="84" t="s">
        <v>2111</v>
      </c>
      <c r="G322" s="84" t="b">
        <v>0</v>
      </c>
      <c r="H322" s="84" t="b">
        <v>0</v>
      </c>
      <c r="I322" s="84" t="b">
        <v>0</v>
      </c>
      <c r="J322" s="84" t="b">
        <v>0</v>
      </c>
      <c r="K322" s="84" t="b">
        <v>0</v>
      </c>
      <c r="L322" s="84" t="b">
        <v>0</v>
      </c>
    </row>
    <row r="323" spans="1:12" ht="15">
      <c r="A323" s="84" t="s">
        <v>2804</v>
      </c>
      <c r="B323" s="84" t="s">
        <v>2707</v>
      </c>
      <c r="C323" s="84">
        <v>2</v>
      </c>
      <c r="D323" s="123">
        <v>0.006710502122330342</v>
      </c>
      <c r="E323" s="123">
        <v>1.8836614351536176</v>
      </c>
      <c r="F323" s="84" t="s">
        <v>2111</v>
      </c>
      <c r="G323" s="84" t="b">
        <v>0</v>
      </c>
      <c r="H323" s="84" t="b">
        <v>0</v>
      </c>
      <c r="I323" s="84" t="b">
        <v>0</v>
      </c>
      <c r="J323" s="84" t="b">
        <v>0</v>
      </c>
      <c r="K323" s="84" t="b">
        <v>0</v>
      </c>
      <c r="L323" s="84" t="b">
        <v>0</v>
      </c>
    </row>
    <row r="324" spans="1:12" ht="15">
      <c r="A324" s="84" t="s">
        <v>271</v>
      </c>
      <c r="B324" s="84" t="s">
        <v>2708</v>
      </c>
      <c r="C324" s="84">
        <v>2</v>
      </c>
      <c r="D324" s="123">
        <v>0.006710502122330342</v>
      </c>
      <c r="E324" s="123">
        <v>1.7075701760979365</v>
      </c>
      <c r="F324" s="84" t="s">
        <v>2111</v>
      </c>
      <c r="G324" s="84" t="b">
        <v>0</v>
      </c>
      <c r="H324" s="84" t="b">
        <v>0</v>
      </c>
      <c r="I324" s="84" t="b">
        <v>0</v>
      </c>
      <c r="J324" s="84" t="b">
        <v>1</v>
      </c>
      <c r="K324" s="84" t="b">
        <v>0</v>
      </c>
      <c r="L324" s="84" t="b">
        <v>0</v>
      </c>
    </row>
    <row r="325" spans="1:12" ht="15">
      <c r="A325" s="84" t="s">
        <v>2715</v>
      </c>
      <c r="B325" s="84" t="s">
        <v>2811</v>
      </c>
      <c r="C325" s="84">
        <v>2</v>
      </c>
      <c r="D325" s="123">
        <v>0.006710502122330342</v>
      </c>
      <c r="E325" s="123">
        <v>2.0086001717619175</v>
      </c>
      <c r="F325" s="84" t="s">
        <v>2111</v>
      </c>
      <c r="G325" s="84" t="b">
        <v>0</v>
      </c>
      <c r="H325" s="84" t="b">
        <v>0</v>
      </c>
      <c r="I325" s="84" t="b">
        <v>0</v>
      </c>
      <c r="J325" s="84" t="b">
        <v>0</v>
      </c>
      <c r="K325" s="84" t="b">
        <v>0</v>
      </c>
      <c r="L325" s="84" t="b">
        <v>0</v>
      </c>
    </row>
    <row r="326" spans="1:12" ht="15">
      <c r="A326" s="84" t="s">
        <v>2879</v>
      </c>
      <c r="B326" s="84" t="s">
        <v>2762</v>
      </c>
      <c r="C326" s="84">
        <v>2</v>
      </c>
      <c r="D326" s="123">
        <v>0.006710502122330342</v>
      </c>
      <c r="E326" s="123">
        <v>2.184691430817599</v>
      </c>
      <c r="F326" s="84" t="s">
        <v>2111</v>
      </c>
      <c r="G326" s="84" t="b">
        <v>0</v>
      </c>
      <c r="H326" s="84" t="b">
        <v>0</v>
      </c>
      <c r="I326" s="84" t="b">
        <v>0</v>
      </c>
      <c r="J326" s="84" t="b">
        <v>0</v>
      </c>
      <c r="K326" s="84" t="b">
        <v>0</v>
      </c>
      <c r="L326" s="84" t="b">
        <v>0</v>
      </c>
    </row>
    <row r="327" spans="1:12" ht="15">
      <c r="A327" s="84" t="s">
        <v>2762</v>
      </c>
      <c r="B327" s="84" t="s">
        <v>2763</v>
      </c>
      <c r="C327" s="84">
        <v>2</v>
      </c>
      <c r="D327" s="123">
        <v>0.006710502122330342</v>
      </c>
      <c r="E327" s="123">
        <v>2.184691430817599</v>
      </c>
      <c r="F327" s="84" t="s">
        <v>2111</v>
      </c>
      <c r="G327" s="84" t="b">
        <v>0</v>
      </c>
      <c r="H327" s="84" t="b">
        <v>0</v>
      </c>
      <c r="I327" s="84" t="b">
        <v>0</v>
      </c>
      <c r="J327" s="84" t="b">
        <v>0</v>
      </c>
      <c r="K327" s="84" t="b">
        <v>0</v>
      </c>
      <c r="L327" s="84" t="b">
        <v>0</v>
      </c>
    </row>
    <row r="328" spans="1:12" ht="15">
      <c r="A328" s="84" t="s">
        <v>2763</v>
      </c>
      <c r="B328" s="84" t="s">
        <v>278</v>
      </c>
      <c r="C328" s="84">
        <v>2</v>
      </c>
      <c r="D328" s="123">
        <v>0.006710502122330342</v>
      </c>
      <c r="E328" s="123">
        <v>2.0086001717619175</v>
      </c>
      <c r="F328" s="84" t="s">
        <v>2111</v>
      </c>
      <c r="G328" s="84" t="b">
        <v>0</v>
      </c>
      <c r="H328" s="84" t="b">
        <v>0</v>
      </c>
      <c r="I328" s="84" t="b">
        <v>0</v>
      </c>
      <c r="J328" s="84" t="b">
        <v>0</v>
      </c>
      <c r="K328" s="84" t="b">
        <v>0</v>
      </c>
      <c r="L328" s="84" t="b">
        <v>0</v>
      </c>
    </row>
    <row r="329" spans="1:12" ht="15">
      <c r="A329" s="84" t="s">
        <v>278</v>
      </c>
      <c r="B329" s="84" t="s">
        <v>2228</v>
      </c>
      <c r="C329" s="84">
        <v>2</v>
      </c>
      <c r="D329" s="123">
        <v>0.006710502122330342</v>
      </c>
      <c r="E329" s="123">
        <v>1.1635021317476608</v>
      </c>
      <c r="F329" s="84" t="s">
        <v>2111</v>
      </c>
      <c r="G329" s="84" t="b">
        <v>0</v>
      </c>
      <c r="H329" s="84" t="b">
        <v>0</v>
      </c>
      <c r="I329" s="84" t="b">
        <v>0</v>
      </c>
      <c r="J329" s="84" t="b">
        <v>0</v>
      </c>
      <c r="K329" s="84" t="b">
        <v>0</v>
      </c>
      <c r="L329" s="84" t="b">
        <v>0</v>
      </c>
    </row>
    <row r="330" spans="1:12" ht="15">
      <c r="A330" s="84" t="s">
        <v>2228</v>
      </c>
      <c r="B330" s="84" t="s">
        <v>2880</v>
      </c>
      <c r="C330" s="84">
        <v>2</v>
      </c>
      <c r="D330" s="123">
        <v>0.006710502122330342</v>
      </c>
      <c r="E330" s="123">
        <v>2.0086001717619175</v>
      </c>
      <c r="F330" s="84" t="s">
        <v>2111</v>
      </c>
      <c r="G330" s="84" t="b">
        <v>0</v>
      </c>
      <c r="H330" s="84" t="b">
        <v>0</v>
      </c>
      <c r="I330" s="84" t="b">
        <v>0</v>
      </c>
      <c r="J330" s="84" t="b">
        <v>0</v>
      </c>
      <c r="K330" s="84" t="b">
        <v>0</v>
      </c>
      <c r="L330" s="84" t="b">
        <v>0</v>
      </c>
    </row>
    <row r="331" spans="1:12" ht="15">
      <c r="A331" s="84" t="s">
        <v>2880</v>
      </c>
      <c r="B331" s="84" t="s">
        <v>2881</v>
      </c>
      <c r="C331" s="84">
        <v>2</v>
      </c>
      <c r="D331" s="123">
        <v>0.006710502122330342</v>
      </c>
      <c r="E331" s="123">
        <v>2.184691430817599</v>
      </c>
      <c r="F331" s="84" t="s">
        <v>2111</v>
      </c>
      <c r="G331" s="84" t="b">
        <v>0</v>
      </c>
      <c r="H331" s="84" t="b">
        <v>0</v>
      </c>
      <c r="I331" s="84" t="b">
        <v>0</v>
      </c>
      <c r="J331" s="84" t="b">
        <v>0</v>
      </c>
      <c r="K331" s="84" t="b">
        <v>0</v>
      </c>
      <c r="L331" s="84" t="b">
        <v>0</v>
      </c>
    </row>
    <row r="332" spans="1:12" ht="15">
      <c r="A332" s="84" t="s">
        <v>2881</v>
      </c>
      <c r="B332" s="84" t="s">
        <v>2270</v>
      </c>
      <c r="C332" s="84">
        <v>2</v>
      </c>
      <c r="D332" s="123">
        <v>0.006710502122330342</v>
      </c>
      <c r="E332" s="123">
        <v>2.184691430817599</v>
      </c>
      <c r="F332" s="84" t="s">
        <v>2111</v>
      </c>
      <c r="G332" s="84" t="b">
        <v>0</v>
      </c>
      <c r="H332" s="84" t="b">
        <v>0</v>
      </c>
      <c r="I332" s="84" t="b">
        <v>0</v>
      </c>
      <c r="J332" s="84" t="b">
        <v>0</v>
      </c>
      <c r="K332" s="84" t="b">
        <v>0</v>
      </c>
      <c r="L332" s="84" t="b">
        <v>0</v>
      </c>
    </row>
    <row r="333" spans="1:12" ht="15">
      <c r="A333" s="84" t="s">
        <v>2281</v>
      </c>
      <c r="B333" s="84" t="s">
        <v>2282</v>
      </c>
      <c r="C333" s="84">
        <v>6</v>
      </c>
      <c r="D333" s="123">
        <v>0.010330405905384981</v>
      </c>
      <c r="E333" s="123">
        <v>1.6916707655945193</v>
      </c>
      <c r="F333" s="84" t="s">
        <v>2112</v>
      </c>
      <c r="G333" s="84" t="b">
        <v>0</v>
      </c>
      <c r="H333" s="84" t="b">
        <v>0</v>
      </c>
      <c r="I333" s="84" t="b">
        <v>0</v>
      </c>
      <c r="J333" s="84" t="b">
        <v>0</v>
      </c>
      <c r="K333" s="84" t="b">
        <v>0</v>
      </c>
      <c r="L333" s="84" t="b">
        <v>0</v>
      </c>
    </row>
    <row r="334" spans="1:12" ht="15">
      <c r="A334" s="84" t="s">
        <v>2282</v>
      </c>
      <c r="B334" s="84" t="s">
        <v>2280</v>
      </c>
      <c r="C334" s="84">
        <v>6</v>
      </c>
      <c r="D334" s="123">
        <v>0.010330405905384981</v>
      </c>
      <c r="E334" s="123">
        <v>1.624723975963906</v>
      </c>
      <c r="F334" s="84" t="s">
        <v>2112</v>
      </c>
      <c r="G334" s="84" t="b">
        <v>0</v>
      </c>
      <c r="H334" s="84" t="b">
        <v>0</v>
      </c>
      <c r="I334" s="84" t="b">
        <v>0</v>
      </c>
      <c r="J334" s="84" t="b">
        <v>0</v>
      </c>
      <c r="K334" s="84" t="b">
        <v>0</v>
      </c>
      <c r="L334" s="84" t="b">
        <v>0</v>
      </c>
    </row>
    <row r="335" spans="1:12" ht="15">
      <c r="A335" s="84" t="s">
        <v>2280</v>
      </c>
      <c r="B335" s="84" t="s">
        <v>2283</v>
      </c>
      <c r="C335" s="84">
        <v>6</v>
      </c>
      <c r="D335" s="123">
        <v>0.010330405905384981</v>
      </c>
      <c r="E335" s="123">
        <v>1.624723975963906</v>
      </c>
      <c r="F335" s="84" t="s">
        <v>2112</v>
      </c>
      <c r="G335" s="84" t="b">
        <v>0</v>
      </c>
      <c r="H335" s="84" t="b">
        <v>0</v>
      </c>
      <c r="I335" s="84" t="b">
        <v>0</v>
      </c>
      <c r="J335" s="84" t="b">
        <v>0</v>
      </c>
      <c r="K335" s="84" t="b">
        <v>0</v>
      </c>
      <c r="L335" s="84" t="b">
        <v>0</v>
      </c>
    </row>
    <row r="336" spans="1:12" ht="15">
      <c r="A336" s="84" t="s">
        <v>2283</v>
      </c>
      <c r="B336" s="84" t="s">
        <v>2284</v>
      </c>
      <c r="C336" s="84">
        <v>6</v>
      </c>
      <c r="D336" s="123">
        <v>0.010330405905384981</v>
      </c>
      <c r="E336" s="123">
        <v>1.6916707655945193</v>
      </c>
      <c r="F336" s="84" t="s">
        <v>2112</v>
      </c>
      <c r="G336" s="84" t="b">
        <v>0</v>
      </c>
      <c r="H336" s="84" t="b">
        <v>0</v>
      </c>
      <c r="I336" s="84" t="b">
        <v>0</v>
      </c>
      <c r="J336" s="84" t="b">
        <v>0</v>
      </c>
      <c r="K336" s="84" t="b">
        <v>0</v>
      </c>
      <c r="L336" s="84" t="b">
        <v>0</v>
      </c>
    </row>
    <row r="337" spans="1:12" ht="15">
      <c r="A337" s="84" t="s">
        <v>2284</v>
      </c>
      <c r="B337" s="84" t="s">
        <v>2285</v>
      </c>
      <c r="C337" s="84">
        <v>6</v>
      </c>
      <c r="D337" s="123">
        <v>0.010330405905384981</v>
      </c>
      <c r="E337" s="123">
        <v>1.6916707655945193</v>
      </c>
      <c r="F337" s="84" t="s">
        <v>2112</v>
      </c>
      <c r="G337" s="84" t="b">
        <v>0</v>
      </c>
      <c r="H337" s="84" t="b">
        <v>0</v>
      </c>
      <c r="I337" s="84" t="b">
        <v>0</v>
      </c>
      <c r="J337" s="84" t="b">
        <v>1</v>
      </c>
      <c r="K337" s="84" t="b">
        <v>0</v>
      </c>
      <c r="L337" s="84" t="b">
        <v>0</v>
      </c>
    </row>
    <row r="338" spans="1:12" ht="15">
      <c r="A338" s="84" t="s">
        <v>2285</v>
      </c>
      <c r="B338" s="84" t="s">
        <v>2286</v>
      </c>
      <c r="C338" s="84">
        <v>6</v>
      </c>
      <c r="D338" s="123">
        <v>0.010330405905384981</v>
      </c>
      <c r="E338" s="123">
        <v>1.6916707655945193</v>
      </c>
      <c r="F338" s="84" t="s">
        <v>2112</v>
      </c>
      <c r="G338" s="84" t="b">
        <v>1</v>
      </c>
      <c r="H338" s="84" t="b">
        <v>0</v>
      </c>
      <c r="I338" s="84" t="b">
        <v>0</v>
      </c>
      <c r="J338" s="84" t="b">
        <v>0</v>
      </c>
      <c r="K338" s="84" t="b">
        <v>0</v>
      </c>
      <c r="L338" s="84" t="b">
        <v>0</v>
      </c>
    </row>
    <row r="339" spans="1:12" ht="15">
      <c r="A339" s="84" t="s">
        <v>2286</v>
      </c>
      <c r="B339" s="84" t="s">
        <v>2287</v>
      </c>
      <c r="C339" s="84">
        <v>6</v>
      </c>
      <c r="D339" s="123">
        <v>0.010330405905384981</v>
      </c>
      <c r="E339" s="123">
        <v>1.6916707655945193</v>
      </c>
      <c r="F339" s="84" t="s">
        <v>2112</v>
      </c>
      <c r="G339" s="84" t="b">
        <v>0</v>
      </c>
      <c r="H339" s="84" t="b">
        <v>0</v>
      </c>
      <c r="I339" s="84" t="b">
        <v>0</v>
      </c>
      <c r="J339" s="84" t="b">
        <v>0</v>
      </c>
      <c r="K339" s="84" t="b">
        <v>0</v>
      </c>
      <c r="L339" s="84" t="b">
        <v>0</v>
      </c>
    </row>
    <row r="340" spans="1:12" ht="15">
      <c r="A340" s="84" t="s">
        <v>2287</v>
      </c>
      <c r="B340" s="84" t="s">
        <v>2690</v>
      </c>
      <c r="C340" s="84">
        <v>6</v>
      </c>
      <c r="D340" s="123">
        <v>0.010330405905384981</v>
      </c>
      <c r="E340" s="123">
        <v>1.6916707655945193</v>
      </c>
      <c r="F340" s="84" t="s">
        <v>2112</v>
      </c>
      <c r="G340" s="84" t="b">
        <v>0</v>
      </c>
      <c r="H340" s="84" t="b">
        <v>0</v>
      </c>
      <c r="I340" s="84" t="b">
        <v>0</v>
      </c>
      <c r="J340" s="84" t="b">
        <v>0</v>
      </c>
      <c r="K340" s="84" t="b">
        <v>0</v>
      </c>
      <c r="L340" s="84" t="b">
        <v>0</v>
      </c>
    </row>
    <row r="341" spans="1:12" ht="15">
      <c r="A341" s="84" t="s">
        <v>2690</v>
      </c>
      <c r="B341" s="84" t="s">
        <v>2688</v>
      </c>
      <c r="C341" s="84">
        <v>6</v>
      </c>
      <c r="D341" s="123">
        <v>0.010330405905384981</v>
      </c>
      <c r="E341" s="123">
        <v>1.6916707655945193</v>
      </c>
      <c r="F341" s="84" t="s">
        <v>2112</v>
      </c>
      <c r="G341" s="84" t="b">
        <v>0</v>
      </c>
      <c r="H341" s="84" t="b">
        <v>0</v>
      </c>
      <c r="I341" s="84" t="b">
        <v>0</v>
      </c>
      <c r="J341" s="84" t="b">
        <v>0</v>
      </c>
      <c r="K341" s="84" t="b">
        <v>0</v>
      </c>
      <c r="L341" s="84" t="b">
        <v>0</v>
      </c>
    </row>
    <row r="342" spans="1:12" ht="15">
      <c r="A342" s="84" t="s">
        <v>2688</v>
      </c>
      <c r="B342" s="84" t="s">
        <v>2687</v>
      </c>
      <c r="C342" s="84">
        <v>6</v>
      </c>
      <c r="D342" s="123">
        <v>0.010330405905384981</v>
      </c>
      <c r="E342" s="123">
        <v>1.6916707655945193</v>
      </c>
      <c r="F342" s="84" t="s">
        <v>2112</v>
      </c>
      <c r="G342" s="84" t="b">
        <v>0</v>
      </c>
      <c r="H342" s="84" t="b">
        <v>0</v>
      </c>
      <c r="I342" s="84" t="b">
        <v>0</v>
      </c>
      <c r="J342" s="84" t="b">
        <v>0</v>
      </c>
      <c r="K342" s="84" t="b">
        <v>0</v>
      </c>
      <c r="L342" s="84" t="b">
        <v>0</v>
      </c>
    </row>
    <row r="343" spans="1:12" ht="15">
      <c r="A343" s="84" t="s">
        <v>284</v>
      </c>
      <c r="B343" s="84" t="s">
        <v>2281</v>
      </c>
      <c r="C343" s="84">
        <v>5</v>
      </c>
      <c r="D343" s="123">
        <v>0.009861539405030071</v>
      </c>
      <c r="E343" s="123">
        <v>1.3558786636713263</v>
      </c>
      <c r="F343" s="84" t="s">
        <v>2112</v>
      </c>
      <c r="G343" s="84" t="b">
        <v>0</v>
      </c>
      <c r="H343" s="84" t="b">
        <v>0</v>
      </c>
      <c r="I343" s="84" t="b">
        <v>0</v>
      </c>
      <c r="J343" s="84" t="b">
        <v>0</v>
      </c>
      <c r="K343" s="84" t="b">
        <v>0</v>
      </c>
      <c r="L343" s="84" t="b">
        <v>0</v>
      </c>
    </row>
    <row r="344" spans="1:12" ht="15">
      <c r="A344" s="84" t="s">
        <v>2687</v>
      </c>
      <c r="B344" s="84" t="s">
        <v>2699</v>
      </c>
      <c r="C344" s="84">
        <v>5</v>
      </c>
      <c r="D344" s="123">
        <v>0.009861539405030071</v>
      </c>
      <c r="E344" s="123">
        <v>1.6916707655945193</v>
      </c>
      <c r="F344" s="84" t="s">
        <v>2112</v>
      </c>
      <c r="G344" s="84" t="b">
        <v>0</v>
      </c>
      <c r="H344" s="84" t="b">
        <v>0</v>
      </c>
      <c r="I344" s="84" t="b">
        <v>0</v>
      </c>
      <c r="J344" s="84" t="b">
        <v>0</v>
      </c>
      <c r="K344" s="84" t="b">
        <v>0</v>
      </c>
      <c r="L344" s="84" t="b">
        <v>0</v>
      </c>
    </row>
    <row r="345" spans="1:12" ht="15">
      <c r="A345" s="84" t="s">
        <v>294</v>
      </c>
      <c r="B345" s="84" t="s">
        <v>293</v>
      </c>
      <c r="C345" s="84">
        <v>3</v>
      </c>
      <c r="D345" s="123">
        <v>0.008023082658363198</v>
      </c>
      <c r="E345" s="123">
        <v>1.9927007612585006</v>
      </c>
      <c r="F345" s="84" t="s">
        <v>2112</v>
      </c>
      <c r="G345" s="84" t="b">
        <v>0</v>
      </c>
      <c r="H345" s="84" t="b">
        <v>0</v>
      </c>
      <c r="I345" s="84" t="b">
        <v>0</v>
      </c>
      <c r="J345" s="84" t="b">
        <v>0</v>
      </c>
      <c r="K345" s="84" t="b">
        <v>0</v>
      </c>
      <c r="L345" s="84" t="b">
        <v>0</v>
      </c>
    </row>
    <row r="346" spans="1:12" ht="15">
      <c r="A346" s="84" t="s">
        <v>293</v>
      </c>
      <c r="B346" s="84" t="s">
        <v>2746</v>
      </c>
      <c r="C346" s="84">
        <v>3</v>
      </c>
      <c r="D346" s="123">
        <v>0.008023082658363198</v>
      </c>
      <c r="E346" s="123">
        <v>1.9927007612585006</v>
      </c>
      <c r="F346" s="84" t="s">
        <v>2112</v>
      </c>
      <c r="G346" s="84" t="b">
        <v>0</v>
      </c>
      <c r="H346" s="84" t="b">
        <v>0</v>
      </c>
      <c r="I346" s="84" t="b">
        <v>0</v>
      </c>
      <c r="J346" s="84" t="b">
        <v>0</v>
      </c>
      <c r="K346" s="84" t="b">
        <v>0</v>
      </c>
      <c r="L346" s="84" t="b">
        <v>0</v>
      </c>
    </row>
    <row r="347" spans="1:12" ht="15">
      <c r="A347" s="84" t="s">
        <v>2746</v>
      </c>
      <c r="B347" s="84" t="s">
        <v>2747</v>
      </c>
      <c r="C347" s="84">
        <v>3</v>
      </c>
      <c r="D347" s="123">
        <v>0.008023082658363198</v>
      </c>
      <c r="E347" s="123">
        <v>1.9927007612585006</v>
      </c>
      <c r="F347" s="84" t="s">
        <v>2112</v>
      </c>
      <c r="G347" s="84" t="b">
        <v>0</v>
      </c>
      <c r="H347" s="84" t="b">
        <v>0</v>
      </c>
      <c r="I347" s="84" t="b">
        <v>0</v>
      </c>
      <c r="J347" s="84" t="b">
        <v>1</v>
      </c>
      <c r="K347" s="84" t="b">
        <v>0</v>
      </c>
      <c r="L347" s="84" t="b">
        <v>0</v>
      </c>
    </row>
    <row r="348" spans="1:12" ht="15">
      <c r="A348" s="84" t="s">
        <v>2747</v>
      </c>
      <c r="B348" s="84" t="s">
        <v>2686</v>
      </c>
      <c r="C348" s="84">
        <v>3</v>
      </c>
      <c r="D348" s="123">
        <v>0.008023082658363198</v>
      </c>
      <c r="E348" s="123">
        <v>1.8677620246502007</v>
      </c>
      <c r="F348" s="84" t="s">
        <v>2112</v>
      </c>
      <c r="G348" s="84" t="b">
        <v>1</v>
      </c>
      <c r="H348" s="84" t="b">
        <v>0</v>
      </c>
      <c r="I348" s="84" t="b">
        <v>0</v>
      </c>
      <c r="J348" s="84" t="b">
        <v>0</v>
      </c>
      <c r="K348" s="84" t="b">
        <v>0</v>
      </c>
      <c r="L348" s="84" t="b">
        <v>0</v>
      </c>
    </row>
    <row r="349" spans="1:12" ht="15">
      <c r="A349" s="84" t="s">
        <v>2686</v>
      </c>
      <c r="B349" s="84" t="s">
        <v>2748</v>
      </c>
      <c r="C349" s="84">
        <v>3</v>
      </c>
      <c r="D349" s="123">
        <v>0.008023082658363198</v>
      </c>
      <c r="E349" s="123">
        <v>1.8677620246502007</v>
      </c>
      <c r="F349" s="84" t="s">
        <v>2112</v>
      </c>
      <c r="G349" s="84" t="b">
        <v>0</v>
      </c>
      <c r="H349" s="84" t="b">
        <v>0</v>
      </c>
      <c r="I349" s="84" t="b">
        <v>0</v>
      </c>
      <c r="J349" s="84" t="b">
        <v>0</v>
      </c>
      <c r="K349" s="84" t="b">
        <v>0</v>
      </c>
      <c r="L349" s="84" t="b">
        <v>0</v>
      </c>
    </row>
    <row r="350" spans="1:12" ht="15">
      <c r="A350" s="84" t="s">
        <v>2748</v>
      </c>
      <c r="B350" s="84" t="s">
        <v>2709</v>
      </c>
      <c r="C350" s="84">
        <v>3</v>
      </c>
      <c r="D350" s="123">
        <v>0.008023082658363198</v>
      </c>
      <c r="E350" s="123">
        <v>1.9927007612585006</v>
      </c>
      <c r="F350" s="84" t="s">
        <v>2112</v>
      </c>
      <c r="G350" s="84" t="b">
        <v>0</v>
      </c>
      <c r="H350" s="84" t="b">
        <v>0</v>
      </c>
      <c r="I350" s="84" t="b">
        <v>0</v>
      </c>
      <c r="J350" s="84" t="b">
        <v>0</v>
      </c>
      <c r="K350" s="84" t="b">
        <v>0</v>
      </c>
      <c r="L350" s="84" t="b">
        <v>0</v>
      </c>
    </row>
    <row r="351" spans="1:12" ht="15">
      <c r="A351" s="84" t="s">
        <v>2709</v>
      </c>
      <c r="B351" s="84" t="s">
        <v>2749</v>
      </c>
      <c r="C351" s="84">
        <v>3</v>
      </c>
      <c r="D351" s="123">
        <v>0.008023082658363198</v>
      </c>
      <c r="E351" s="123">
        <v>1.9927007612585006</v>
      </c>
      <c r="F351" s="84" t="s">
        <v>2112</v>
      </c>
      <c r="G351" s="84" t="b">
        <v>0</v>
      </c>
      <c r="H351" s="84" t="b">
        <v>0</v>
      </c>
      <c r="I351" s="84" t="b">
        <v>0</v>
      </c>
      <c r="J351" s="84" t="b">
        <v>0</v>
      </c>
      <c r="K351" s="84" t="b">
        <v>0</v>
      </c>
      <c r="L351" s="84" t="b">
        <v>0</v>
      </c>
    </row>
    <row r="352" spans="1:12" ht="15">
      <c r="A352" s="84" t="s">
        <v>2749</v>
      </c>
      <c r="B352" s="84" t="s">
        <v>2750</v>
      </c>
      <c r="C352" s="84">
        <v>3</v>
      </c>
      <c r="D352" s="123">
        <v>0.008023082658363198</v>
      </c>
      <c r="E352" s="123">
        <v>1.9927007612585006</v>
      </c>
      <c r="F352" s="84" t="s">
        <v>2112</v>
      </c>
      <c r="G352" s="84" t="b">
        <v>0</v>
      </c>
      <c r="H352" s="84" t="b">
        <v>0</v>
      </c>
      <c r="I352" s="84" t="b">
        <v>0</v>
      </c>
      <c r="J352" s="84" t="b">
        <v>0</v>
      </c>
      <c r="K352" s="84" t="b">
        <v>0</v>
      </c>
      <c r="L352" s="84" t="b">
        <v>0</v>
      </c>
    </row>
    <row r="353" spans="1:12" ht="15">
      <c r="A353" s="84" t="s">
        <v>2750</v>
      </c>
      <c r="B353" s="84" t="s">
        <v>2751</v>
      </c>
      <c r="C353" s="84">
        <v>3</v>
      </c>
      <c r="D353" s="123">
        <v>0.008023082658363198</v>
      </c>
      <c r="E353" s="123">
        <v>1.9927007612585006</v>
      </c>
      <c r="F353" s="84" t="s">
        <v>2112</v>
      </c>
      <c r="G353" s="84" t="b">
        <v>0</v>
      </c>
      <c r="H353" s="84" t="b">
        <v>0</v>
      </c>
      <c r="I353" s="84" t="b">
        <v>0</v>
      </c>
      <c r="J353" s="84" t="b">
        <v>0</v>
      </c>
      <c r="K353" s="84" t="b">
        <v>0</v>
      </c>
      <c r="L353" s="84" t="b">
        <v>0</v>
      </c>
    </row>
    <row r="354" spans="1:12" ht="15">
      <c r="A354" s="84" t="s">
        <v>2751</v>
      </c>
      <c r="B354" s="84" t="s">
        <v>2752</v>
      </c>
      <c r="C354" s="84">
        <v>3</v>
      </c>
      <c r="D354" s="123">
        <v>0.008023082658363198</v>
      </c>
      <c r="E354" s="123">
        <v>1.9927007612585006</v>
      </c>
      <c r="F354" s="84" t="s">
        <v>2112</v>
      </c>
      <c r="G354" s="84" t="b">
        <v>0</v>
      </c>
      <c r="H354" s="84" t="b">
        <v>0</v>
      </c>
      <c r="I354" s="84" t="b">
        <v>0</v>
      </c>
      <c r="J354" s="84" t="b">
        <v>0</v>
      </c>
      <c r="K354" s="84" t="b">
        <v>0</v>
      </c>
      <c r="L354" s="84" t="b">
        <v>0</v>
      </c>
    </row>
    <row r="355" spans="1:12" ht="15">
      <c r="A355" s="84" t="s">
        <v>2765</v>
      </c>
      <c r="B355" s="84" t="s">
        <v>284</v>
      </c>
      <c r="C355" s="84">
        <v>2</v>
      </c>
      <c r="D355" s="123">
        <v>0.006463223411835051</v>
      </c>
      <c r="E355" s="123">
        <v>2.1687920203141817</v>
      </c>
      <c r="F355" s="84" t="s">
        <v>2112</v>
      </c>
      <c r="G355" s="84" t="b">
        <v>0</v>
      </c>
      <c r="H355" s="84" t="b">
        <v>0</v>
      </c>
      <c r="I355" s="84" t="b">
        <v>0</v>
      </c>
      <c r="J355" s="84" t="b">
        <v>0</v>
      </c>
      <c r="K355" s="84" t="b">
        <v>0</v>
      </c>
      <c r="L355" s="84" t="b">
        <v>0</v>
      </c>
    </row>
    <row r="356" spans="1:12" ht="15">
      <c r="A356" s="84" t="s">
        <v>2721</v>
      </c>
      <c r="B356" s="84" t="s">
        <v>2268</v>
      </c>
      <c r="C356" s="84">
        <v>2</v>
      </c>
      <c r="D356" s="123">
        <v>0.006463223411835051</v>
      </c>
      <c r="E356" s="123">
        <v>1.3906407699305383</v>
      </c>
      <c r="F356" s="84" t="s">
        <v>2112</v>
      </c>
      <c r="G356" s="84" t="b">
        <v>0</v>
      </c>
      <c r="H356" s="84" t="b">
        <v>0</v>
      </c>
      <c r="I356" s="84" t="b">
        <v>0</v>
      </c>
      <c r="J356" s="84" t="b">
        <v>0</v>
      </c>
      <c r="K356" s="84" t="b">
        <v>0</v>
      </c>
      <c r="L356" s="84" t="b">
        <v>0</v>
      </c>
    </row>
    <row r="357" spans="1:12" ht="15">
      <c r="A357" s="84" t="s">
        <v>2754</v>
      </c>
      <c r="B357" s="84" t="s">
        <v>2268</v>
      </c>
      <c r="C357" s="84">
        <v>2</v>
      </c>
      <c r="D357" s="123">
        <v>0.006463223411835051</v>
      </c>
      <c r="E357" s="123">
        <v>1.214549510874857</v>
      </c>
      <c r="F357" s="84" t="s">
        <v>2112</v>
      </c>
      <c r="G357" s="84" t="b">
        <v>0</v>
      </c>
      <c r="H357" s="84" t="b">
        <v>0</v>
      </c>
      <c r="I357" s="84" t="b">
        <v>0</v>
      </c>
      <c r="J357" s="84" t="b">
        <v>0</v>
      </c>
      <c r="K357" s="84" t="b">
        <v>0</v>
      </c>
      <c r="L357" s="84" t="b">
        <v>0</v>
      </c>
    </row>
    <row r="358" spans="1:12" ht="15">
      <c r="A358" s="84" t="s">
        <v>292</v>
      </c>
      <c r="B358" s="84" t="s">
        <v>2844</v>
      </c>
      <c r="C358" s="84">
        <v>2</v>
      </c>
      <c r="D358" s="123">
        <v>0.006463223411835051</v>
      </c>
      <c r="E358" s="123">
        <v>2.1687920203141817</v>
      </c>
      <c r="F358" s="84" t="s">
        <v>2112</v>
      </c>
      <c r="G358" s="84" t="b">
        <v>0</v>
      </c>
      <c r="H358" s="84" t="b">
        <v>0</v>
      </c>
      <c r="I358" s="84" t="b">
        <v>0</v>
      </c>
      <c r="J358" s="84" t="b">
        <v>0</v>
      </c>
      <c r="K358" s="84" t="b">
        <v>0</v>
      </c>
      <c r="L358" s="84" t="b">
        <v>0</v>
      </c>
    </row>
    <row r="359" spans="1:12" ht="15">
      <c r="A359" s="84" t="s">
        <v>2844</v>
      </c>
      <c r="B359" s="84" t="s">
        <v>2753</v>
      </c>
      <c r="C359" s="84">
        <v>2</v>
      </c>
      <c r="D359" s="123">
        <v>0.006463223411835051</v>
      </c>
      <c r="E359" s="123">
        <v>1.9927007612585006</v>
      </c>
      <c r="F359" s="84" t="s">
        <v>2112</v>
      </c>
      <c r="G359" s="84" t="b">
        <v>0</v>
      </c>
      <c r="H359" s="84" t="b">
        <v>0</v>
      </c>
      <c r="I359" s="84" t="b">
        <v>0</v>
      </c>
      <c r="J359" s="84" t="b">
        <v>0</v>
      </c>
      <c r="K359" s="84" t="b">
        <v>0</v>
      </c>
      <c r="L359" s="84" t="b">
        <v>0</v>
      </c>
    </row>
    <row r="360" spans="1:12" ht="15">
      <c r="A360" s="84" t="s">
        <v>2753</v>
      </c>
      <c r="B360" s="84" t="s">
        <v>2268</v>
      </c>
      <c r="C360" s="84">
        <v>2</v>
      </c>
      <c r="D360" s="123">
        <v>0.006463223411835051</v>
      </c>
      <c r="E360" s="123">
        <v>1.214549510874857</v>
      </c>
      <c r="F360" s="84" t="s">
        <v>2112</v>
      </c>
      <c r="G360" s="84" t="b">
        <v>0</v>
      </c>
      <c r="H360" s="84" t="b">
        <v>0</v>
      </c>
      <c r="I360" s="84" t="b">
        <v>0</v>
      </c>
      <c r="J360" s="84" t="b">
        <v>0</v>
      </c>
      <c r="K360" s="84" t="b">
        <v>0</v>
      </c>
      <c r="L360" s="84" t="b">
        <v>0</v>
      </c>
    </row>
    <row r="361" spans="1:12" ht="15">
      <c r="A361" s="84" t="s">
        <v>2268</v>
      </c>
      <c r="B361" s="84" t="s">
        <v>2720</v>
      </c>
      <c r="C361" s="84">
        <v>2</v>
      </c>
      <c r="D361" s="123">
        <v>0.006463223411835051</v>
      </c>
      <c r="E361" s="123">
        <v>1.2937307569224819</v>
      </c>
      <c r="F361" s="84" t="s">
        <v>2112</v>
      </c>
      <c r="G361" s="84" t="b">
        <v>0</v>
      </c>
      <c r="H361" s="84" t="b">
        <v>0</v>
      </c>
      <c r="I361" s="84" t="b">
        <v>0</v>
      </c>
      <c r="J361" s="84" t="b">
        <v>0</v>
      </c>
      <c r="K361" s="84" t="b">
        <v>0</v>
      </c>
      <c r="L361" s="84" t="b">
        <v>0</v>
      </c>
    </row>
    <row r="362" spans="1:12" ht="15">
      <c r="A362" s="84" t="s">
        <v>2720</v>
      </c>
      <c r="B362" s="84" t="s">
        <v>2845</v>
      </c>
      <c r="C362" s="84">
        <v>2</v>
      </c>
      <c r="D362" s="123">
        <v>0.006463223411835051</v>
      </c>
      <c r="E362" s="123">
        <v>1.9927007612585006</v>
      </c>
      <c r="F362" s="84" t="s">
        <v>2112</v>
      </c>
      <c r="G362" s="84" t="b">
        <v>0</v>
      </c>
      <c r="H362" s="84" t="b">
        <v>0</v>
      </c>
      <c r="I362" s="84" t="b">
        <v>0</v>
      </c>
      <c r="J362" s="84" t="b">
        <v>0</v>
      </c>
      <c r="K362" s="84" t="b">
        <v>0</v>
      </c>
      <c r="L362" s="84" t="b">
        <v>0</v>
      </c>
    </row>
    <row r="363" spans="1:12" ht="15">
      <c r="A363" s="84" t="s">
        <v>2845</v>
      </c>
      <c r="B363" s="84" t="s">
        <v>2846</v>
      </c>
      <c r="C363" s="84">
        <v>2</v>
      </c>
      <c r="D363" s="123">
        <v>0.006463223411835051</v>
      </c>
      <c r="E363" s="123">
        <v>2.1687920203141817</v>
      </c>
      <c r="F363" s="84" t="s">
        <v>2112</v>
      </c>
      <c r="G363" s="84" t="b">
        <v>0</v>
      </c>
      <c r="H363" s="84" t="b">
        <v>0</v>
      </c>
      <c r="I363" s="84" t="b">
        <v>0</v>
      </c>
      <c r="J363" s="84" t="b">
        <v>0</v>
      </c>
      <c r="K363" s="84" t="b">
        <v>0</v>
      </c>
      <c r="L363" s="84" t="b">
        <v>0</v>
      </c>
    </row>
    <row r="364" spans="1:12" ht="15">
      <c r="A364" s="84" t="s">
        <v>2846</v>
      </c>
      <c r="B364" s="84" t="s">
        <v>2847</v>
      </c>
      <c r="C364" s="84">
        <v>2</v>
      </c>
      <c r="D364" s="123">
        <v>0.006463223411835051</v>
      </c>
      <c r="E364" s="123">
        <v>2.1687920203141817</v>
      </c>
      <c r="F364" s="84" t="s">
        <v>2112</v>
      </c>
      <c r="G364" s="84" t="b">
        <v>0</v>
      </c>
      <c r="H364" s="84" t="b">
        <v>0</v>
      </c>
      <c r="I364" s="84" t="b">
        <v>0</v>
      </c>
      <c r="J364" s="84" t="b">
        <v>0</v>
      </c>
      <c r="K364" s="84" t="b">
        <v>1</v>
      </c>
      <c r="L364" s="84" t="b">
        <v>0</v>
      </c>
    </row>
    <row r="365" spans="1:12" ht="15">
      <c r="A365" s="84" t="s">
        <v>278</v>
      </c>
      <c r="B365" s="84" t="s">
        <v>285</v>
      </c>
      <c r="C365" s="84">
        <v>2</v>
      </c>
      <c r="D365" s="123">
        <v>0.006463223411835051</v>
      </c>
      <c r="E365" s="123">
        <v>1.8677620246502007</v>
      </c>
      <c r="F365" s="84" t="s">
        <v>2112</v>
      </c>
      <c r="G365" s="84" t="b">
        <v>0</v>
      </c>
      <c r="H365" s="84" t="b">
        <v>0</v>
      </c>
      <c r="I365" s="84" t="b">
        <v>0</v>
      </c>
      <c r="J365" s="84" t="b">
        <v>0</v>
      </c>
      <c r="K365" s="84" t="b">
        <v>0</v>
      </c>
      <c r="L365" s="84" t="b">
        <v>0</v>
      </c>
    </row>
    <row r="366" spans="1:12" ht="15">
      <c r="A366" s="84" t="s">
        <v>285</v>
      </c>
      <c r="B366" s="84" t="s">
        <v>336</v>
      </c>
      <c r="C366" s="84">
        <v>2</v>
      </c>
      <c r="D366" s="123">
        <v>0.006463223411835051</v>
      </c>
      <c r="E366" s="123">
        <v>1.8677620246502007</v>
      </c>
      <c r="F366" s="84" t="s">
        <v>2112</v>
      </c>
      <c r="G366" s="84" t="b">
        <v>0</v>
      </c>
      <c r="H366" s="84" t="b">
        <v>0</v>
      </c>
      <c r="I366" s="84" t="b">
        <v>0</v>
      </c>
      <c r="J366" s="84" t="b">
        <v>0</v>
      </c>
      <c r="K366" s="84" t="b">
        <v>0</v>
      </c>
      <c r="L366" s="84" t="b">
        <v>0</v>
      </c>
    </row>
    <row r="367" spans="1:12" ht="15">
      <c r="A367" s="84" t="s">
        <v>336</v>
      </c>
      <c r="B367" s="84" t="s">
        <v>335</v>
      </c>
      <c r="C367" s="84">
        <v>2</v>
      </c>
      <c r="D367" s="123">
        <v>0.006463223411835051</v>
      </c>
      <c r="E367" s="123">
        <v>1.8677620246502007</v>
      </c>
      <c r="F367" s="84" t="s">
        <v>2112</v>
      </c>
      <c r="G367" s="84" t="b">
        <v>0</v>
      </c>
      <c r="H367" s="84" t="b">
        <v>0</v>
      </c>
      <c r="I367" s="84" t="b">
        <v>0</v>
      </c>
      <c r="J367" s="84" t="b">
        <v>0</v>
      </c>
      <c r="K367" s="84" t="b">
        <v>0</v>
      </c>
      <c r="L367" s="84" t="b">
        <v>0</v>
      </c>
    </row>
    <row r="368" spans="1:12" ht="15">
      <c r="A368" s="84" t="s">
        <v>335</v>
      </c>
      <c r="B368" s="84" t="s">
        <v>2727</v>
      </c>
      <c r="C368" s="84">
        <v>2</v>
      </c>
      <c r="D368" s="123">
        <v>0.006463223411835051</v>
      </c>
      <c r="E368" s="123">
        <v>2.1687920203141817</v>
      </c>
      <c r="F368" s="84" t="s">
        <v>2112</v>
      </c>
      <c r="G368" s="84" t="b">
        <v>0</v>
      </c>
      <c r="H368" s="84" t="b">
        <v>0</v>
      </c>
      <c r="I368" s="84" t="b">
        <v>0</v>
      </c>
      <c r="J368" s="84" t="b">
        <v>0</v>
      </c>
      <c r="K368" s="84" t="b">
        <v>0</v>
      </c>
      <c r="L368" s="84" t="b">
        <v>0</v>
      </c>
    </row>
    <row r="369" spans="1:12" ht="15">
      <c r="A369" s="84" t="s">
        <v>2727</v>
      </c>
      <c r="B369" s="84" t="s">
        <v>2697</v>
      </c>
      <c r="C369" s="84">
        <v>2</v>
      </c>
      <c r="D369" s="123">
        <v>0.006463223411835051</v>
      </c>
      <c r="E369" s="123">
        <v>1.9927007612585006</v>
      </c>
      <c r="F369" s="84" t="s">
        <v>2112</v>
      </c>
      <c r="G369" s="84" t="b">
        <v>0</v>
      </c>
      <c r="H369" s="84" t="b">
        <v>0</v>
      </c>
      <c r="I369" s="84" t="b">
        <v>0</v>
      </c>
      <c r="J369" s="84" t="b">
        <v>0</v>
      </c>
      <c r="K369" s="84" t="b">
        <v>0</v>
      </c>
      <c r="L369" s="84" t="b">
        <v>0</v>
      </c>
    </row>
    <row r="370" spans="1:12" ht="15">
      <c r="A370" s="84" t="s">
        <v>2697</v>
      </c>
      <c r="B370" s="84" t="s">
        <v>2777</v>
      </c>
      <c r="C370" s="84">
        <v>2</v>
      </c>
      <c r="D370" s="123">
        <v>0.006463223411835051</v>
      </c>
      <c r="E370" s="123">
        <v>1.9927007612585006</v>
      </c>
      <c r="F370" s="84" t="s">
        <v>2112</v>
      </c>
      <c r="G370" s="84" t="b">
        <v>0</v>
      </c>
      <c r="H370" s="84" t="b">
        <v>0</v>
      </c>
      <c r="I370" s="84" t="b">
        <v>0</v>
      </c>
      <c r="J370" s="84" t="b">
        <v>0</v>
      </c>
      <c r="K370" s="84" t="b">
        <v>0</v>
      </c>
      <c r="L370" s="84" t="b">
        <v>0</v>
      </c>
    </row>
    <row r="371" spans="1:12" ht="15">
      <c r="A371" s="84" t="s">
        <v>2777</v>
      </c>
      <c r="B371" s="84" t="s">
        <v>2778</v>
      </c>
      <c r="C371" s="84">
        <v>2</v>
      </c>
      <c r="D371" s="123">
        <v>0.006463223411835051</v>
      </c>
      <c r="E371" s="123">
        <v>2.1687920203141817</v>
      </c>
      <c r="F371" s="84" t="s">
        <v>2112</v>
      </c>
      <c r="G371" s="84" t="b">
        <v>0</v>
      </c>
      <c r="H371" s="84" t="b">
        <v>0</v>
      </c>
      <c r="I371" s="84" t="b">
        <v>0</v>
      </c>
      <c r="J371" s="84" t="b">
        <v>0</v>
      </c>
      <c r="K371" s="84" t="b">
        <v>0</v>
      </c>
      <c r="L371" s="84" t="b">
        <v>0</v>
      </c>
    </row>
    <row r="372" spans="1:12" ht="15">
      <c r="A372" s="84" t="s">
        <v>2778</v>
      </c>
      <c r="B372" s="84" t="s">
        <v>2704</v>
      </c>
      <c r="C372" s="84">
        <v>2</v>
      </c>
      <c r="D372" s="123">
        <v>0.006463223411835051</v>
      </c>
      <c r="E372" s="123">
        <v>2.1687920203141817</v>
      </c>
      <c r="F372" s="84" t="s">
        <v>2112</v>
      </c>
      <c r="G372" s="84" t="b">
        <v>0</v>
      </c>
      <c r="H372" s="84" t="b">
        <v>0</v>
      </c>
      <c r="I372" s="84" t="b">
        <v>0</v>
      </c>
      <c r="J372" s="84" t="b">
        <v>0</v>
      </c>
      <c r="K372" s="84" t="b">
        <v>0</v>
      </c>
      <c r="L372" s="84" t="b">
        <v>0</v>
      </c>
    </row>
    <row r="373" spans="1:12" ht="15">
      <c r="A373" s="84" t="s">
        <v>287</v>
      </c>
      <c r="B373" s="84" t="s">
        <v>337</v>
      </c>
      <c r="C373" s="84">
        <v>2</v>
      </c>
      <c r="D373" s="123">
        <v>0.006463223411835051</v>
      </c>
      <c r="E373" s="123">
        <v>1.9927007612585006</v>
      </c>
      <c r="F373" s="84" t="s">
        <v>2112</v>
      </c>
      <c r="G373" s="84" t="b">
        <v>0</v>
      </c>
      <c r="H373" s="84" t="b">
        <v>0</v>
      </c>
      <c r="I373" s="84" t="b">
        <v>0</v>
      </c>
      <c r="J373" s="84" t="b">
        <v>0</v>
      </c>
      <c r="K373" s="84" t="b">
        <v>0</v>
      </c>
      <c r="L373" s="84" t="b">
        <v>0</v>
      </c>
    </row>
    <row r="374" spans="1:12" ht="15">
      <c r="A374" s="84" t="s">
        <v>303</v>
      </c>
      <c r="B374" s="84" t="s">
        <v>338</v>
      </c>
      <c r="C374" s="84">
        <v>2</v>
      </c>
      <c r="D374" s="123">
        <v>0.006463223411835051</v>
      </c>
      <c r="E374" s="123">
        <v>2.1687920203141817</v>
      </c>
      <c r="F374" s="84" t="s">
        <v>2112</v>
      </c>
      <c r="G374" s="84" t="b">
        <v>0</v>
      </c>
      <c r="H374" s="84" t="b">
        <v>0</v>
      </c>
      <c r="I374" s="84" t="b">
        <v>0</v>
      </c>
      <c r="J374" s="84" t="b">
        <v>0</v>
      </c>
      <c r="K374" s="84" t="b">
        <v>0</v>
      </c>
      <c r="L374" s="84" t="b">
        <v>0</v>
      </c>
    </row>
    <row r="375" spans="1:12" ht="15">
      <c r="A375" s="84" t="s">
        <v>338</v>
      </c>
      <c r="B375" s="84" t="s">
        <v>342</v>
      </c>
      <c r="C375" s="84">
        <v>2</v>
      </c>
      <c r="D375" s="123">
        <v>0.006463223411835051</v>
      </c>
      <c r="E375" s="123">
        <v>2.1687920203141817</v>
      </c>
      <c r="F375" s="84" t="s">
        <v>2112</v>
      </c>
      <c r="G375" s="84" t="b">
        <v>0</v>
      </c>
      <c r="H375" s="84" t="b">
        <v>0</v>
      </c>
      <c r="I375" s="84" t="b">
        <v>0</v>
      </c>
      <c r="J375" s="84" t="b">
        <v>0</v>
      </c>
      <c r="K375" s="84" t="b">
        <v>0</v>
      </c>
      <c r="L375" s="84" t="b">
        <v>0</v>
      </c>
    </row>
    <row r="376" spans="1:12" ht="15">
      <c r="A376" s="84" t="s">
        <v>342</v>
      </c>
      <c r="B376" s="84" t="s">
        <v>341</v>
      </c>
      <c r="C376" s="84">
        <v>2</v>
      </c>
      <c r="D376" s="123">
        <v>0.006463223411835051</v>
      </c>
      <c r="E376" s="123">
        <v>2.1687920203141817</v>
      </c>
      <c r="F376" s="84" t="s">
        <v>2112</v>
      </c>
      <c r="G376" s="84" t="b">
        <v>0</v>
      </c>
      <c r="H376" s="84" t="b">
        <v>0</v>
      </c>
      <c r="I376" s="84" t="b">
        <v>0</v>
      </c>
      <c r="J376" s="84" t="b">
        <v>0</v>
      </c>
      <c r="K376" s="84" t="b">
        <v>0</v>
      </c>
      <c r="L376" s="84" t="b">
        <v>0</v>
      </c>
    </row>
    <row r="377" spans="1:12" ht="15">
      <c r="A377" s="84" t="s">
        <v>341</v>
      </c>
      <c r="B377" s="84" t="s">
        <v>336</v>
      </c>
      <c r="C377" s="84">
        <v>2</v>
      </c>
      <c r="D377" s="123">
        <v>0.006463223411835051</v>
      </c>
      <c r="E377" s="123">
        <v>1.8677620246502007</v>
      </c>
      <c r="F377" s="84" t="s">
        <v>2112</v>
      </c>
      <c r="G377" s="84" t="b">
        <v>0</v>
      </c>
      <c r="H377" s="84" t="b">
        <v>0</v>
      </c>
      <c r="I377" s="84" t="b">
        <v>0</v>
      </c>
      <c r="J377" s="84" t="b">
        <v>0</v>
      </c>
      <c r="K377" s="84" t="b">
        <v>0</v>
      </c>
      <c r="L377" s="84" t="b">
        <v>0</v>
      </c>
    </row>
    <row r="378" spans="1:12" ht="15">
      <c r="A378" s="84" t="s">
        <v>340</v>
      </c>
      <c r="B378" s="84" t="s">
        <v>278</v>
      </c>
      <c r="C378" s="84">
        <v>2</v>
      </c>
      <c r="D378" s="123">
        <v>0.006463223411835051</v>
      </c>
      <c r="E378" s="123">
        <v>1.9927007612585006</v>
      </c>
      <c r="F378" s="84" t="s">
        <v>2112</v>
      </c>
      <c r="G378" s="84" t="b">
        <v>0</v>
      </c>
      <c r="H378" s="84" t="b">
        <v>0</v>
      </c>
      <c r="I378" s="84" t="b">
        <v>0</v>
      </c>
      <c r="J378" s="84" t="b">
        <v>0</v>
      </c>
      <c r="K378" s="84" t="b">
        <v>0</v>
      </c>
      <c r="L378" s="84" t="b">
        <v>0</v>
      </c>
    </row>
    <row r="379" spans="1:12" ht="15">
      <c r="A379" s="84" t="s">
        <v>2702</v>
      </c>
      <c r="B379" s="84" t="s">
        <v>2768</v>
      </c>
      <c r="C379" s="84">
        <v>2</v>
      </c>
      <c r="D379" s="123">
        <v>0.006463223411835051</v>
      </c>
      <c r="E379" s="123">
        <v>2.1687920203141817</v>
      </c>
      <c r="F379" s="84" t="s">
        <v>2112</v>
      </c>
      <c r="G379" s="84" t="b">
        <v>0</v>
      </c>
      <c r="H379" s="84" t="b">
        <v>0</v>
      </c>
      <c r="I379" s="84" t="b">
        <v>0</v>
      </c>
      <c r="J379" s="84" t="b">
        <v>0</v>
      </c>
      <c r="K379" s="84" t="b">
        <v>1</v>
      </c>
      <c r="L379" s="84" t="b">
        <v>0</v>
      </c>
    </row>
    <row r="380" spans="1:12" ht="15">
      <c r="A380" s="84" t="s">
        <v>2768</v>
      </c>
      <c r="B380" s="84" t="s">
        <v>2769</v>
      </c>
      <c r="C380" s="84">
        <v>2</v>
      </c>
      <c r="D380" s="123">
        <v>0.006463223411835051</v>
      </c>
      <c r="E380" s="123">
        <v>2.1687920203141817</v>
      </c>
      <c r="F380" s="84" t="s">
        <v>2112</v>
      </c>
      <c r="G380" s="84" t="b">
        <v>0</v>
      </c>
      <c r="H380" s="84" t="b">
        <v>1</v>
      </c>
      <c r="I380" s="84" t="b">
        <v>0</v>
      </c>
      <c r="J380" s="84" t="b">
        <v>0</v>
      </c>
      <c r="K380" s="84" t="b">
        <v>0</v>
      </c>
      <c r="L380" s="84" t="b">
        <v>0</v>
      </c>
    </row>
    <row r="381" spans="1:12" ht="15">
      <c r="A381" s="84" t="s">
        <v>2769</v>
      </c>
      <c r="B381" s="84" t="s">
        <v>2770</v>
      </c>
      <c r="C381" s="84">
        <v>2</v>
      </c>
      <c r="D381" s="123">
        <v>0.006463223411835051</v>
      </c>
      <c r="E381" s="123">
        <v>2.1687920203141817</v>
      </c>
      <c r="F381" s="84" t="s">
        <v>2112</v>
      </c>
      <c r="G381" s="84" t="b">
        <v>0</v>
      </c>
      <c r="H381" s="84" t="b">
        <v>0</v>
      </c>
      <c r="I381" s="84" t="b">
        <v>0</v>
      </c>
      <c r="J381" s="84" t="b">
        <v>0</v>
      </c>
      <c r="K381" s="84" t="b">
        <v>0</v>
      </c>
      <c r="L381" s="84" t="b">
        <v>0</v>
      </c>
    </row>
    <row r="382" spans="1:12" ht="15">
      <c r="A382" s="84" t="s">
        <v>2770</v>
      </c>
      <c r="B382" s="84" t="s">
        <v>2270</v>
      </c>
      <c r="C382" s="84">
        <v>2</v>
      </c>
      <c r="D382" s="123">
        <v>0.006463223411835051</v>
      </c>
      <c r="E382" s="123">
        <v>2.1687920203141817</v>
      </c>
      <c r="F382" s="84" t="s">
        <v>2112</v>
      </c>
      <c r="G382" s="84" t="b">
        <v>0</v>
      </c>
      <c r="H382" s="84" t="b">
        <v>0</v>
      </c>
      <c r="I382" s="84" t="b">
        <v>0</v>
      </c>
      <c r="J382" s="84" t="b">
        <v>0</v>
      </c>
      <c r="K382" s="84" t="b">
        <v>0</v>
      </c>
      <c r="L382" s="84" t="b">
        <v>0</v>
      </c>
    </row>
    <row r="383" spans="1:12" ht="15">
      <c r="A383" s="84" t="s">
        <v>2270</v>
      </c>
      <c r="B383" s="84" t="s">
        <v>2771</v>
      </c>
      <c r="C383" s="84">
        <v>2</v>
      </c>
      <c r="D383" s="123">
        <v>0.006463223411835051</v>
      </c>
      <c r="E383" s="123">
        <v>2.1687920203141817</v>
      </c>
      <c r="F383" s="84" t="s">
        <v>2112</v>
      </c>
      <c r="G383" s="84" t="b">
        <v>0</v>
      </c>
      <c r="H383" s="84" t="b">
        <v>0</v>
      </c>
      <c r="I383" s="84" t="b">
        <v>0</v>
      </c>
      <c r="J383" s="84" t="b">
        <v>0</v>
      </c>
      <c r="K383" s="84" t="b">
        <v>0</v>
      </c>
      <c r="L383" s="84" t="b">
        <v>0</v>
      </c>
    </row>
    <row r="384" spans="1:12" ht="15">
      <c r="A384" s="84" t="s">
        <v>2771</v>
      </c>
      <c r="B384" s="84" t="s">
        <v>2722</v>
      </c>
      <c r="C384" s="84">
        <v>2</v>
      </c>
      <c r="D384" s="123">
        <v>0.006463223411835051</v>
      </c>
      <c r="E384" s="123">
        <v>1.9927007612585006</v>
      </c>
      <c r="F384" s="84" t="s">
        <v>2112</v>
      </c>
      <c r="G384" s="84" t="b">
        <v>0</v>
      </c>
      <c r="H384" s="84" t="b">
        <v>0</v>
      </c>
      <c r="I384" s="84" t="b">
        <v>0</v>
      </c>
      <c r="J384" s="84" t="b">
        <v>0</v>
      </c>
      <c r="K384" s="84" t="b">
        <v>0</v>
      </c>
      <c r="L384" s="84" t="b">
        <v>0</v>
      </c>
    </row>
    <row r="385" spans="1:12" ht="15">
      <c r="A385" s="84" t="s">
        <v>2722</v>
      </c>
      <c r="B385" s="84" t="s">
        <v>2693</v>
      </c>
      <c r="C385" s="84">
        <v>2</v>
      </c>
      <c r="D385" s="123">
        <v>0.006463223411835051</v>
      </c>
      <c r="E385" s="123">
        <v>1.6916707655945193</v>
      </c>
      <c r="F385" s="84" t="s">
        <v>2112</v>
      </c>
      <c r="G385" s="84" t="b">
        <v>0</v>
      </c>
      <c r="H385" s="84" t="b">
        <v>0</v>
      </c>
      <c r="I385" s="84" t="b">
        <v>0</v>
      </c>
      <c r="J385" s="84" t="b">
        <v>0</v>
      </c>
      <c r="K385" s="84" t="b">
        <v>0</v>
      </c>
      <c r="L385" s="84" t="b">
        <v>0</v>
      </c>
    </row>
    <row r="386" spans="1:12" ht="15">
      <c r="A386" s="84" t="s">
        <v>2693</v>
      </c>
      <c r="B386" s="84" t="s">
        <v>2772</v>
      </c>
      <c r="C386" s="84">
        <v>2</v>
      </c>
      <c r="D386" s="123">
        <v>0.006463223411835051</v>
      </c>
      <c r="E386" s="123">
        <v>1.8677620246502007</v>
      </c>
      <c r="F386" s="84" t="s">
        <v>2112</v>
      </c>
      <c r="G386" s="84" t="b">
        <v>0</v>
      </c>
      <c r="H386" s="84" t="b">
        <v>0</v>
      </c>
      <c r="I386" s="84" t="b">
        <v>0</v>
      </c>
      <c r="J386" s="84" t="b">
        <v>0</v>
      </c>
      <c r="K386" s="84" t="b">
        <v>0</v>
      </c>
      <c r="L386" s="84" t="b">
        <v>0</v>
      </c>
    </row>
    <row r="387" spans="1:12" ht="15">
      <c r="A387" s="84" t="s">
        <v>284</v>
      </c>
      <c r="B387" s="84" t="s">
        <v>294</v>
      </c>
      <c r="C387" s="84">
        <v>2</v>
      </c>
      <c r="D387" s="123">
        <v>0.006463223411835051</v>
      </c>
      <c r="E387" s="123">
        <v>1.3558786636713263</v>
      </c>
      <c r="F387" s="84" t="s">
        <v>2112</v>
      </c>
      <c r="G387" s="84" t="b">
        <v>0</v>
      </c>
      <c r="H387" s="84" t="b">
        <v>0</v>
      </c>
      <c r="I387" s="84" t="b">
        <v>0</v>
      </c>
      <c r="J387" s="84" t="b">
        <v>0</v>
      </c>
      <c r="K387" s="84" t="b">
        <v>0</v>
      </c>
      <c r="L387" s="84" t="b">
        <v>0</v>
      </c>
    </row>
    <row r="388" spans="1:12" ht="15">
      <c r="A388" s="84" t="s">
        <v>2752</v>
      </c>
      <c r="B388" s="84" t="s">
        <v>2832</v>
      </c>
      <c r="C388" s="84">
        <v>2</v>
      </c>
      <c r="D388" s="123">
        <v>0.006463223411835051</v>
      </c>
      <c r="E388" s="123">
        <v>1.9927007612585006</v>
      </c>
      <c r="F388" s="84" t="s">
        <v>2112</v>
      </c>
      <c r="G388" s="84" t="b">
        <v>0</v>
      </c>
      <c r="H388" s="84" t="b">
        <v>0</v>
      </c>
      <c r="I388" s="84" t="b">
        <v>0</v>
      </c>
      <c r="J388" s="84" t="b">
        <v>0</v>
      </c>
      <c r="K388" s="84" t="b">
        <v>0</v>
      </c>
      <c r="L388" s="84" t="b">
        <v>0</v>
      </c>
    </row>
    <row r="389" spans="1:12" ht="15">
      <c r="A389" s="84" t="s">
        <v>2291</v>
      </c>
      <c r="B389" s="84" t="s">
        <v>2292</v>
      </c>
      <c r="C389" s="84">
        <v>6</v>
      </c>
      <c r="D389" s="123">
        <v>0.010557467354343226</v>
      </c>
      <c r="E389" s="123">
        <v>1.8367459656494909</v>
      </c>
      <c r="F389" s="84" t="s">
        <v>2113</v>
      </c>
      <c r="G389" s="84" t="b">
        <v>0</v>
      </c>
      <c r="H389" s="84" t="b">
        <v>0</v>
      </c>
      <c r="I389" s="84" t="b">
        <v>0</v>
      </c>
      <c r="J389" s="84" t="b">
        <v>0</v>
      </c>
      <c r="K389" s="84" t="b">
        <v>0</v>
      </c>
      <c r="L389" s="84" t="b">
        <v>0</v>
      </c>
    </row>
    <row r="390" spans="1:12" ht="15">
      <c r="A390" s="84" t="s">
        <v>2293</v>
      </c>
      <c r="B390" s="84" t="s">
        <v>2294</v>
      </c>
      <c r="C390" s="84">
        <v>6</v>
      </c>
      <c r="D390" s="123">
        <v>0.010557467354343226</v>
      </c>
      <c r="E390" s="123">
        <v>1.8367459656494909</v>
      </c>
      <c r="F390" s="84" t="s">
        <v>2113</v>
      </c>
      <c r="G390" s="84" t="b">
        <v>0</v>
      </c>
      <c r="H390" s="84" t="b">
        <v>0</v>
      </c>
      <c r="I390" s="84" t="b">
        <v>0</v>
      </c>
      <c r="J390" s="84" t="b">
        <v>0</v>
      </c>
      <c r="K390" s="84" t="b">
        <v>0</v>
      </c>
      <c r="L390" s="84" t="b">
        <v>0</v>
      </c>
    </row>
    <row r="391" spans="1:12" ht="15">
      <c r="A391" s="84" t="s">
        <v>2294</v>
      </c>
      <c r="B391" s="84" t="s">
        <v>2295</v>
      </c>
      <c r="C391" s="84">
        <v>6</v>
      </c>
      <c r="D391" s="123">
        <v>0.010557467354343226</v>
      </c>
      <c r="E391" s="123">
        <v>1.8367459656494909</v>
      </c>
      <c r="F391" s="84" t="s">
        <v>2113</v>
      </c>
      <c r="G391" s="84" t="b">
        <v>0</v>
      </c>
      <c r="H391" s="84" t="b">
        <v>0</v>
      </c>
      <c r="I391" s="84" t="b">
        <v>0</v>
      </c>
      <c r="J391" s="84" t="b">
        <v>0</v>
      </c>
      <c r="K391" s="84" t="b">
        <v>0</v>
      </c>
      <c r="L391" s="84" t="b">
        <v>0</v>
      </c>
    </row>
    <row r="392" spans="1:12" ht="15">
      <c r="A392" s="84" t="s">
        <v>2295</v>
      </c>
      <c r="B392" s="84" t="s">
        <v>2268</v>
      </c>
      <c r="C392" s="84">
        <v>6</v>
      </c>
      <c r="D392" s="123">
        <v>0.010557467354343226</v>
      </c>
      <c r="E392" s="123">
        <v>1.0708291716828588</v>
      </c>
      <c r="F392" s="84" t="s">
        <v>2113</v>
      </c>
      <c r="G392" s="84" t="b">
        <v>0</v>
      </c>
      <c r="H392" s="84" t="b">
        <v>0</v>
      </c>
      <c r="I392" s="84" t="b">
        <v>0</v>
      </c>
      <c r="J392" s="84" t="b">
        <v>0</v>
      </c>
      <c r="K392" s="84" t="b">
        <v>0</v>
      </c>
      <c r="L392" s="84" t="b">
        <v>0</v>
      </c>
    </row>
    <row r="393" spans="1:12" ht="15">
      <c r="A393" s="84" t="s">
        <v>2268</v>
      </c>
      <c r="B393" s="84" t="s">
        <v>2296</v>
      </c>
      <c r="C393" s="84">
        <v>6</v>
      </c>
      <c r="D393" s="123">
        <v>0.010557467354343226</v>
      </c>
      <c r="E393" s="123">
        <v>1.216957207361097</v>
      </c>
      <c r="F393" s="84" t="s">
        <v>2113</v>
      </c>
      <c r="G393" s="84" t="b">
        <v>0</v>
      </c>
      <c r="H393" s="84" t="b">
        <v>0</v>
      </c>
      <c r="I393" s="84" t="b">
        <v>0</v>
      </c>
      <c r="J393" s="84" t="b">
        <v>0</v>
      </c>
      <c r="K393" s="84" t="b">
        <v>0</v>
      </c>
      <c r="L393" s="84" t="b">
        <v>0</v>
      </c>
    </row>
    <row r="394" spans="1:12" ht="15">
      <c r="A394" s="84" t="s">
        <v>2296</v>
      </c>
      <c r="B394" s="84" t="s">
        <v>2692</v>
      </c>
      <c r="C394" s="84">
        <v>6</v>
      </c>
      <c r="D394" s="123">
        <v>0.010557467354343226</v>
      </c>
      <c r="E394" s="123">
        <v>1.8367459656494909</v>
      </c>
      <c r="F394" s="84" t="s">
        <v>2113</v>
      </c>
      <c r="G394" s="84" t="b">
        <v>0</v>
      </c>
      <c r="H394" s="84" t="b">
        <v>0</v>
      </c>
      <c r="I394" s="84" t="b">
        <v>0</v>
      </c>
      <c r="J394" s="84" t="b">
        <v>0</v>
      </c>
      <c r="K394" s="84" t="b">
        <v>0</v>
      </c>
      <c r="L394" s="84" t="b">
        <v>0</v>
      </c>
    </row>
    <row r="395" spans="1:12" ht="15">
      <c r="A395" s="84" t="s">
        <v>2289</v>
      </c>
      <c r="B395" s="84" t="s">
        <v>2290</v>
      </c>
      <c r="C395" s="84">
        <v>4</v>
      </c>
      <c r="D395" s="123">
        <v>0.008607053298343274</v>
      </c>
      <c r="E395" s="123">
        <v>1.6606547065938098</v>
      </c>
      <c r="F395" s="84" t="s">
        <v>2113</v>
      </c>
      <c r="G395" s="84" t="b">
        <v>0</v>
      </c>
      <c r="H395" s="84" t="b">
        <v>0</v>
      </c>
      <c r="I395" s="84" t="b">
        <v>0</v>
      </c>
      <c r="J395" s="84" t="b">
        <v>0</v>
      </c>
      <c r="K395" s="84" t="b">
        <v>0</v>
      </c>
      <c r="L395" s="84" t="b">
        <v>0</v>
      </c>
    </row>
    <row r="396" spans="1:12" ht="15">
      <c r="A396" s="84" t="s">
        <v>2290</v>
      </c>
      <c r="B396" s="84" t="s">
        <v>2701</v>
      </c>
      <c r="C396" s="84">
        <v>4</v>
      </c>
      <c r="D396" s="123">
        <v>0.008607053298343274</v>
      </c>
      <c r="E396" s="123">
        <v>1.8367459656494909</v>
      </c>
      <c r="F396" s="84" t="s">
        <v>2113</v>
      </c>
      <c r="G396" s="84" t="b">
        <v>0</v>
      </c>
      <c r="H396" s="84" t="b">
        <v>0</v>
      </c>
      <c r="I396" s="84" t="b">
        <v>0</v>
      </c>
      <c r="J396" s="84" t="b">
        <v>0</v>
      </c>
      <c r="K396" s="84" t="b">
        <v>0</v>
      </c>
      <c r="L396" s="84" t="b">
        <v>0</v>
      </c>
    </row>
    <row r="397" spans="1:12" ht="15">
      <c r="A397" s="84" t="s">
        <v>2701</v>
      </c>
      <c r="B397" s="84" t="s">
        <v>2213</v>
      </c>
      <c r="C397" s="84">
        <v>4</v>
      </c>
      <c r="D397" s="123">
        <v>0.008607053298343274</v>
      </c>
      <c r="E397" s="123">
        <v>1.9159272116971158</v>
      </c>
      <c r="F397" s="84" t="s">
        <v>2113</v>
      </c>
      <c r="G397" s="84" t="b">
        <v>0</v>
      </c>
      <c r="H397" s="84" t="b">
        <v>0</v>
      </c>
      <c r="I397" s="84" t="b">
        <v>0</v>
      </c>
      <c r="J397" s="84" t="b">
        <v>0</v>
      </c>
      <c r="K397" s="84" t="b">
        <v>0</v>
      </c>
      <c r="L397" s="84" t="b">
        <v>0</v>
      </c>
    </row>
    <row r="398" spans="1:12" ht="15">
      <c r="A398" s="84" t="s">
        <v>2213</v>
      </c>
      <c r="B398" s="84" t="s">
        <v>2717</v>
      </c>
      <c r="C398" s="84">
        <v>4</v>
      </c>
      <c r="D398" s="123">
        <v>0.008607053298343274</v>
      </c>
      <c r="E398" s="123">
        <v>1.9159272116971158</v>
      </c>
      <c r="F398" s="84" t="s">
        <v>2113</v>
      </c>
      <c r="G398" s="84" t="b">
        <v>0</v>
      </c>
      <c r="H398" s="84" t="b">
        <v>0</v>
      </c>
      <c r="I398" s="84" t="b">
        <v>0</v>
      </c>
      <c r="J398" s="84" t="b">
        <v>0</v>
      </c>
      <c r="K398" s="84" t="b">
        <v>0</v>
      </c>
      <c r="L398" s="84" t="b">
        <v>0</v>
      </c>
    </row>
    <row r="399" spans="1:12" ht="15">
      <c r="A399" s="84" t="s">
        <v>2717</v>
      </c>
      <c r="B399" s="84" t="s">
        <v>2291</v>
      </c>
      <c r="C399" s="84">
        <v>4</v>
      </c>
      <c r="D399" s="123">
        <v>0.008607053298343274</v>
      </c>
      <c r="E399" s="123">
        <v>1.8367459656494909</v>
      </c>
      <c r="F399" s="84" t="s">
        <v>2113</v>
      </c>
      <c r="G399" s="84" t="b">
        <v>0</v>
      </c>
      <c r="H399" s="84" t="b">
        <v>0</v>
      </c>
      <c r="I399" s="84" t="b">
        <v>0</v>
      </c>
      <c r="J399" s="84" t="b">
        <v>0</v>
      </c>
      <c r="K399" s="84" t="b">
        <v>0</v>
      </c>
      <c r="L399" s="84" t="b">
        <v>0</v>
      </c>
    </row>
    <row r="400" spans="1:12" ht="15">
      <c r="A400" s="84" t="s">
        <v>2292</v>
      </c>
      <c r="B400" s="84" t="s">
        <v>2718</v>
      </c>
      <c r="C400" s="84">
        <v>4</v>
      </c>
      <c r="D400" s="123">
        <v>0.008607053298343274</v>
      </c>
      <c r="E400" s="123">
        <v>1.8367459656494909</v>
      </c>
      <c r="F400" s="84" t="s">
        <v>2113</v>
      </c>
      <c r="G400" s="84" t="b">
        <v>0</v>
      </c>
      <c r="H400" s="84" t="b">
        <v>0</v>
      </c>
      <c r="I400" s="84" t="b">
        <v>0</v>
      </c>
      <c r="J400" s="84" t="b">
        <v>0</v>
      </c>
      <c r="K400" s="84" t="b">
        <v>0</v>
      </c>
      <c r="L400" s="84" t="b">
        <v>0</v>
      </c>
    </row>
    <row r="401" spans="1:12" ht="15">
      <c r="A401" s="84" t="s">
        <v>2718</v>
      </c>
      <c r="B401" s="84" t="s">
        <v>2695</v>
      </c>
      <c r="C401" s="84">
        <v>4</v>
      </c>
      <c r="D401" s="123">
        <v>0.008607053298343274</v>
      </c>
      <c r="E401" s="123">
        <v>2.0128372247051725</v>
      </c>
      <c r="F401" s="84" t="s">
        <v>2113</v>
      </c>
      <c r="G401" s="84" t="b">
        <v>0</v>
      </c>
      <c r="H401" s="84" t="b">
        <v>0</v>
      </c>
      <c r="I401" s="84" t="b">
        <v>0</v>
      </c>
      <c r="J401" s="84" t="b">
        <v>0</v>
      </c>
      <c r="K401" s="84" t="b">
        <v>0</v>
      </c>
      <c r="L401" s="84" t="b">
        <v>0</v>
      </c>
    </row>
    <row r="402" spans="1:12" ht="15">
      <c r="A402" s="84" t="s">
        <v>2695</v>
      </c>
      <c r="B402" s="84" t="s">
        <v>2691</v>
      </c>
      <c r="C402" s="84">
        <v>4</v>
      </c>
      <c r="D402" s="123">
        <v>0.008607053298343274</v>
      </c>
      <c r="E402" s="123">
        <v>2.0128372247051725</v>
      </c>
      <c r="F402" s="84" t="s">
        <v>2113</v>
      </c>
      <c r="G402" s="84" t="b">
        <v>0</v>
      </c>
      <c r="H402" s="84" t="b">
        <v>0</v>
      </c>
      <c r="I402" s="84" t="b">
        <v>0</v>
      </c>
      <c r="J402" s="84" t="b">
        <v>0</v>
      </c>
      <c r="K402" s="84" t="b">
        <v>0</v>
      </c>
      <c r="L402" s="84" t="b">
        <v>0</v>
      </c>
    </row>
    <row r="403" spans="1:12" ht="15">
      <c r="A403" s="84" t="s">
        <v>2691</v>
      </c>
      <c r="B403" s="84" t="s">
        <v>2293</v>
      </c>
      <c r="C403" s="84">
        <v>4</v>
      </c>
      <c r="D403" s="123">
        <v>0.008607053298343274</v>
      </c>
      <c r="E403" s="123">
        <v>1.8367459656494909</v>
      </c>
      <c r="F403" s="84" t="s">
        <v>2113</v>
      </c>
      <c r="G403" s="84" t="b">
        <v>0</v>
      </c>
      <c r="H403" s="84" t="b">
        <v>0</v>
      </c>
      <c r="I403" s="84" t="b">
        <v>0</v>
      </c>
      <c r="J403" s="84" t="b">
        <v>0</v>
      </c>
      <c r="K403" s="84" t="b">
        <v>0</v>
      </c>
      <c r="L403" s="84" t="b">
        <v>0</v>
      </c>
    </row>
    <row r="404" spans="1:12" ht="15">
      <c r="A404" s="84" t="s">
        <v>2268</v>
      </c>
      <c r="B404" s="84" t="s">
        <v>2711</v>
      </c>
      <c r="C404" s="84">
        <v>4</v>
      </c>
      <c r="D404" s="123">
        <v>0.008607053298343274</v>
      </c>
      <c r="E404" s="123">
        <v>1.216957207361097</v>
      </c>
      <c r="F404" s="84" t="s">
        <v>2113</v>
      </c>
      <c r="G404" s="84" t="b">
        <v>0</v>
      </c>
      <c r="H404" s="84" t="b">
        <v>0</v>
      </c>
      <c r="I404" s="84" t="b">
        <v>0</v>
      </c>
      <c r="J404" s="84" t="b">
        <v>0</v>
      </c>
      <c r="K404" s="84" t="b">
        <v>0</v>
      </c>
      <c r="L404" s="84" t="b">
        <v>0</v>
      </c>
    </row>
    <row r="405" spans="1:12" ht="15">
      <c r="A405" s="84" t="s">
        <v>2711</v>
      </c>
      <c r="B405" s="84" t="s">
        <v>2712</v>
      </c>
      <c r="C405" s="84">
        <v>4</v>
      </c>
      <c r="D405" s="123">
        <v>0.008607053298343274</v>
      </c>
      <c r="E405" s="123">
        <v>2.0128372247051725</v>
      </c>
      <c r="F405" s="84" t="s">
        <v>2113</v>
      </c>
      <c r="G405" s="84" t="b">
        <v>0</v>
      </c>
      <c r="H405" s="84" t="b">
        <v>0</v>
      </c>
      <c r="I405" s="84" t="b">
        <v>0</v>
      </c>
      <c r="J405" s="84" t="b">
        <v>0</v>
      </c>
      <c r="K405" s="84" t="b">
        <v>0</v>
      </c>
      <c r="L405" s="84" t="b">
        <v>0</v>
      </c>
    </row>
    <row r="406" spans="1:12" ht="15">
      <c r="A406" s="84" t="s">
        <v>2712</v>
      </c>
      <c r="B406" s="84" t="s">
        <v>2713</v>
      </c>
      <c r="C406" s="84">
        <v>4</v>
      </c>
      <c r="D406" s="123">
        <v>0.008607053298343274</v>
      </c>
      <c r="E406" s="123">
        <v>2.0128372247051725</v>
      </c>
      <c r="F406" s="84" t="s">
        <v>2113</v>
      </c>
      <c r="G406" s="84" t="b">
        <v>0</v>
      </c>
      <c r="H406" s="84" t="b">
        <v>0</v>
      </c>
      <c r="I406" s="84" t="b">
        <v>0</v>
      </c>
      <c r="J406" s="84" t="b">
        <v>0</v>
      </c>
      <c r="K406" s="84" t="b">
        <v>0</v>
      </c>
      <c r="L406" s="84" t="b">
        <v>0</v>
      </c>
    </row>
    <row r="407" spans="1:12" ht="15">
      <c r="A407" s="84" t="s">
        <v>2713</v>
      </c>
      <c r="B407" s="84" t="s">
        <v>2714</v>
      </c>
      <c r="C407" s="84">
        <v>4</v>
      </c>
      <c r="D407" s="123">
        <v>0.008607053298343274</v>
      </c>
      <c r="E407" s="123">
        <v>2.0128372247051725</v>
      </c>
      <c r="F407" s="84" t="s">
        <v>2113</v>
      </c>
      <c r="G407" s="84" t="b">
        <v>0</v>
      </c>
      <c r="H407" s="84" t="b">
        <v>0</v>
      </c>
      <c r="I407" s="84" t="b">
        <v>0</v>
      </c>
      <c r="J407" s="84" t="b">
        <v>0</v>
      </c>
      <c r="K407" s="84" t="b">
        <v>0</v>
      </c>
      <c r="L407" s="84" t="b">
        <v>0</v>
      </c>
    </row>
    <row r="408" spans="1:12" ht="15">
      <c r="A408" s="84" t="s">
        <v>2269</v>
      </c>
      <c r="B408" s="84" t="s">
        <v>2193</v>
      </c>
      <c r="C408" s="84">
        <v>3</v>
      </c>
      <c r="D408" s="123">
        <v>0.0072900699510957635</v>
      </c>
      <c r="E408" s="123">
        <v>1.711807229041191</v>
      </c>
      <c r="F408" s="84" t="s">
        <v>2113</v>
      </c>
      <c r="G408" s="84" t="b">
        <v>0</v>
      </c>
      <c r="H408" s="84" t="b">
        <v>0</v>
      </c>
      <c r="I408" s="84" t="b">
        <v>0</v>
      </c>
      <c r="J408" s="84" t="b">
        <v>0</v>
      </c>
      <c r="K408" s="84" t="b">
        <v>0</v>
      </c>
      <c r="L408" s="84" t="b">
        <v>0</v>
      </c>
    </row>
    <row r="409" spans="1:12" ht="15">
      <c r="A409" s="84" t="s">
        <v>2739</v>
      </c>
      <c r="B409" s="84" t="s">
        <v>2710</v>
      </c>
      <c r="C409" s="84">
        <v>3</v>
      </c>
      <c r="D409" s="123">
        <v>0.0072900699510957635</v>
      </c>
      <c r="E409" s="123">
        <v>2.012837224705172</v>
      </c>
      <c r="F409" s="84" t="s">
        <v>2113</v>
      </c>
      <c r="G409" s="84" t="b">
        <v>0</v>
      </c>
      <c r="H409" s="84" t="b">
        <v>0</v>
      </c>
      <c r="I409" s="84" t="b">
        <v>0</v>
      </c>
      <c r="J409" s="84" t="b">
        <v>0</v>
      </c>
      <c r="K409" s="84" t="b">
        <v>0</v>
      </c>
      <c r="L409" s="84" t="b">
        <v>0</v>
      </c>
    </row>
    <row r="410" spans="1:12" ht="15">
      <c r="A410" s="84" t="s">
        <v>2893</v>
      </c>
      <c r="B410" s="84" t="s">
        <v>2894</v>
      </c>
      <c r="C410" s="84">
        <v>2</v>
      </c>
      <c r="D410" s="123">
        <v>0.005644417498454404</v>
      </c>
      <c r="E410" s="123">
        <v>2.3138672203691533</v>
      </c>
      <c r="F410" s="84" t="s">
        <v>2113</v>
      </c>
      <c r="G410" s="84" t="b">
        <v>0</v>
      </c>
      <c r="H410" s="84" t="b">
        <v>0</v>
      </c>
      <c r="I410" s="84" t="b">
        <v>0</v>
      </c>
      <c r="J410" s="84" t="b">
        <v>0</v>
      </c>
      <c r="K410" s="84" t="b">
        <v>0</v>
      </c>
      <c r="L410" s="84" t="b">
        <v>0</v>
      </c>
    </row>
    <row r="411" spans="1:12" ht="15">
      <c r="A411" s="84" t="s">
        <v>2894</v>
      </c>
      <c r="B411" s="84" t="s">
        <v>2895</v>
      </c>
      <c r="C411" s="84">
        <v>2</v>
      </c>
      <c r="D411" s="123">
        <v>0.005644417498454404</v>
      </c>
      <c r="E411" s="123">
        <v>2.3138672203691533</v>
      </c>
      <c r="F411" s="84" t="s">
        <v>2113</v>
      </c>
      <c r="G411" s="84" t="b">
        <v>0</v>
      </c>
      <c r="H411" s="84" t="b">
        <v>0</v>
      </c>
      <c r="I411" s="84" t="b">
        <v>0</v>
      </c>
      <c r="J411" s="84" t="b">
        <v>0</v>
      </c>
      <c r="K411" s="84" t="b">
        <v>0</v>
      </c>
      <c r="L411" s="84" t="b">
        <v>0</v>
      </c>
    </row>
    <row r="412" spans="1:12" ht="15">
      <c r="A412" s="84" t="s">
        <v>2895</v>
      </c>
      <c r="B412" s="84" t="s">
        <v>2896</v>
      </c>
      <c r="C412" s="84">
        <v>2</v>
      </c>
      <c r="D412" s="123">
        <v>0.005644417498454404</v>
      </c>
      <c r="E412" s="123">
        <v>2.3138672203691533</v>
      </c>
      <c r="F412" s="84" t="s">
        <v>2113</v>
      </c>
      <c r="G412" s="84" t="b">
        <v>0</v>
      </c>
      <c r="H412" s="84" t="b">
        <v>0</v>
      </c>
      <c r="I412" s="84" t="b">
        <v>0</v>
      </c>
      <c r="J412" s="84" t="b">
        <v>0</v>
      </c>
      <c r="K412" s="84" t="b">
        <v>0</v>
      </c>
      <c r="L412" s="84" t="b">
        <v>0</v>
      </c>
    </row>
    <row r="413" spans="1:12" ht="15">
      <c r="A413" s="84" t="s">
        <v>2896</v>
      </c>
      <c r="B413" s="84" t="s">
        <v>2283</v>
      </c>
      <c r="C413" s="84">
        <v>2</v>
      </c>
      <c r="D413" s="123">
        <v>0.005644417498454404</v>
      </c>
      <c r="E413" s="123">
        <v>2.3138672203691533</v>
      </c>
      <c r="F413" s="84" t="s">
        <v>2113</v>
      </c>
      <c r="G413" s="84" t="b">
        <v>0</v>
      </c>
      <c r="H413" s="84" t="b">
        <v>0</v>
      </c>
      <c r="I413" s="84" t="b">
        <v>0</v>
      </c>
      <c r="J413" s="84" t="b">
        <v>0</v>
      </c>
      <c r="K413" s="84" t="b">
        <v>0</v>
      </c>
      <c r="L413" s="84" t="b">
        <v>0</v>
      </c>
    </row>
    <row r="414" spans="1:12" ht="15">
      <c r="A414" s="84" t="s">
        <v>2887</v>
      </c>
      <c r="B414" s="84" t="s">
        <v>2888</v>
      </c>
      <c r="C414" s="84">
        <v>2</v>
      </c>
      <c r="D414" s="123">
        <v>0.005644417498454404</v>
      </c>
      <c r="E414" s="123">
        <v>2.3138672203691533</v>
      </c>
      <c r="F414" s="84" t="s">
        <v>2113</v>
      </c>
      <c r="G414" s="84" t="b">
        <v>0</v>
      </c>
      <c r="H414" s="84" t="b">
        <v>0</v>
      </c>
      <c r="I414" s="84" t="b">
        <v>0</v>
      </c>
      <c r="J414" s="84" t="b">
        <v>0</v>
      </c>
      <c r="K414" s="84" t="b">
        <v>0</v>
      </c>
      <c r="L414" s="84" t="b">
        <v>0</v>
      </c>
    </row>
    <row r="415" spans="1:12" ht="15">
      <c r="A415" s="84" t="s">
        <v>2888</v>
      </c>
      <c r="B415" s="84" t="s">
        <v>2300</v>
      </c>
      <c r="C415" s="84">
        <v>2</v>
      </c>
      <c r="D415" s="123">
        <v>0.005644417498454404</v>
      </c>
      <c r="E415" s="123">
        <v>2.3138672203691533</v>
      </c>
      <c r="F415" s="84" t="s">
        <v>2113</v>
      </c>
      <c r="G415" s="84" t="b">
        <v>0</v>
      </c>
      <c r="H415" s="84" t="b">
        <v>0</v>
      </c>
      <c r="I415" s="84" t="b">
        <v>0</v>
      </c>
      <c r="J415" s="84" t="b">
        <v>0</v>
      </c>
      <c r="K415" s="84" t="b">
        <v>0</v>
      </c>
      <c r="L415" s="84" t="b">
        <v>0</v>
      </c>
    </row>
    <row r="416" spans="1:12" ht="15">
      <c r="A416" s="84" t="s">
        <v>2300</v>
      </c>
      <c r="B416" s="84" t="s">
        <v>2889</v>
      </c>
      <c r="C416" s="84">
        <v>2</v>
      </c>
      <c r="D416" s="123">
        <v>0.005644417498454404</v>
      </c>
      <c r="E416" s="123">
        <v>2.3138672203691533</v>
      </c>
      <c r="F416" s="84" t="s">
        <v>2113</v>
      </c>
      <c r="G416" s="84" t="b">
        <v>0</v>
      </c>
      <c r="H416" s="84" t="b">
        <v>0</v>
      </c>
      <c r="I416" s="84" t="b">
        <v>0</v>
      </c>
      <c r="J416" s="84" t="b">
        <v>1</v>
      </c>
      <c r="K416" s="84" t="b">
        <v>0</v>
      </c>
      <c r="L416" s="84" t="b">
        <v>0</v>
      </c>
    </row>
    <row r="417" spans="1:12" ht="15">
      <c r="A417" s="84" t="s">
        <v>2889</v>
      </c>
      <c r="B417" s="84" t="s">
        <v>2890</v>
      </c>
      <c r="C417" s="84">
        <v>2</v>
      </c>
      <c r="D417" s="123">
        <v>0.005644417498454404</v>
      </c>
      <c r="E417" s="123">
        <v>2.3138672203691533</v>
      </c>
      <c r="F417" s="84" t="s">
        <v>2113</v>
      </c>
      <c r="G417" s="84" t="b">
        <v>1</v>
      </c>
      <c r="H417" s="84" t="b">
        <v>0</v>
      </c>
      <c r="I417" s="84" t="b">
        <v>0</v>
      </c>
      <c r="J417" s="84" t="b">
        <v>0</v>
      </c>
      <c r="K417" s="84" t="b">
        <v>0</v>
      </c>
      <c r="L417" s="84" t="b">
        <v>0</v>
      </c>
    </row>
    <row r="418" spans="1:12" ht="15">
      <c r="A418" s="84" t="s">
        <v>2890</v>
      </c>
      <c r="B418" s="84" t="s">
        <v>2761</v>
      </c>
      <c r="C418" s="84">
        <v>2</v>
      </c>
      <c r="D418" s="123">
        <v>0.005644417498454404</v>
      </c>
      <c r="E418" s="123">
        <v>2.137775961313472</v>
      </c>
      <c r="F418" s="84" t="s">
        <v>2113</v>
      </c>
      <c r="G418" s="84" t="b">
        <v>0</v>
      </c>
      <c r="H418" s="84" t="b">
        <v>0</v>
      </c>
      <c r="I418" s="84" t="b">
        <v>0</v>
      </c>
      <c r="J418" s="84" t="b">
        <v>0</v>
      </c>
      <c r="K418" s="84" t="b">
        <v>0</v>
      </c>
      <c r="L418" s="84" t="b">
        <v>0</v>
      </c>
    </row>
    <row r="419" spans="1:12" ht="15">
      <c r="A419" s="84" t="s">
        <v>2761</v>
      </c>
      <c r="B419" s="84" t="s">
        <v>2891</v>
      </c>
      <c r="C419" s="84">
        <v>2</v>
      </c>
      <c r="D419" s="123">
        <v>0.005644417498454404</v>
      </c>
      <c r="E419" s="123">
        <v>2.137775961313472</v>
      </c>
      <c r="F419" s="84" t="s">
        <v>2113</v>
      </c>
      <c r="G419" s="84" t="b">
        <v>0</v>
      </c>
      <c r="H419" s="84" t="b">
        <v>0</v>
      </c>
      <c r="I419" s="84" t="b">
        <v>0</v>
      </c>
      <c r="J419" s="84" t="b">
        <v>0</v>
      </c>
      <c r="K419" s="84" t="b">
        <v>0</v>
      </c>
      <c r="L419" s="84" t="b">
        <v>0</v>
      </c>
    </row>
    <row r="420" spans="1:12" ht="15">
      <c r="A420" s="84" t="s">
        <v>2891</v>
      </c>
      <c r="B420" s="84" t="s">
        <v>2269</v>
      </c>
      <c r="C420" s="84">
        <v>2</v>
      </c>
      <c r="D420" s="123">
        <v>0.005644417498454404</v>
      </c>
      <c r="E420" s="123">
        <v>2.137775961313472</v>
      </c>
      <c r="F420" s="84" t="s">
        <v>2113</v>
      </c>
      <c r="G420" s="84" t="b">
        <v>0</v>
      </c>
      <c r="H420" s="84" t="b">
        <v>0</v>
      </c>
      <c r="I420" s="84" t="b">
        <v>0</v>
      </c>
      <c r="J420" s="84" t="b">
        <v>0</v>
      </c>
      <c r="K420" s="84" t="b">
        <v>0</v>
      </c>
      <c r="L420" s="84" t="b">
        <v>0</v>
      </c>
    </row>
    <row r="421" spans="1:12" ht="15">
      <c r="A421" s="84" t="s">
        <v>2193</v>
      </c>
      <c r="B421" s="84" t="s">
        <v>2755</v>
      </c>
      <c r="C421" s="84">
        <v>2</v>
      </c>
      <c r="D421" s="123">
        <v>0.005644417498454404</v>
      </c>
      <c r="E421" s="123">
        <v>1.8367459656494909</v>
      </c>
      <c r="F421" s="84" t="s">
        <v>2113</v>
      </c>
      <c r="G421" s="84" t="b">
        <v>0</v>
      </c>
      <c r="H421" s="84" t="b">
        <v>0</v>
      </c>
      <c r="I421" s="84" t="b">
        <v>0</v>
      </c>
      <c r="J421" s="84" t="b">
        <v>0</v>
      </c>
      <c r="K421" s="84" t="b">
        <v>0</v>
      </c>
      <c r="L421" s="84" t="b">
        <v>0</v>
      </c>
    </row>
    <row r="422" spans="1:12" ht="15">
      <c r="A422" s="84" t="s">
        <v>2755</v>
      </c>
      <c r="B422" s="84" t="s">
        <v>2892</v>
      </c>
      <c r="C422" s="84">
        <v>2</v>
      </c>
      <c r="D422" s="123">
        <v>0.005644417498454404</v>
      </c>
      <c r="E422" s="123">
        <v>2.3138672203691533</v>
      </c>
      <c r="F422" s="84" t="s">
        <v>2113</v>
      </c>
      <c r="G422" s="84" t="b">
        <v>0</v>
      </c>
      <c r="H422" s="84" t="b">
        <v>0</v>
      </c>
      <c r="I422" s="84" t="b">
        <v>0</v>
      </c>
      <c r="J422" s="84" t="b">
        <v>0</v>
      </c>
      <c r="K422" s="84" t="b">
        <v>0</v>
      </c>
      <c r="L422" s="84" t="b">
        <v>0</v>
      </c>
    </row>
    <row r="423" spans="1:12" ht="15">
      <c r="A423" s="84" t="s">
        <v>2268</v>
      </c>
      <c r="B423" s="84" t="s">
        <v>2270</v>
      </c>
      <c r="C423" s="84">
        <v>2</v>
      </c>
      <c r="D423" s="123">
        <v>0.005644417498454404</v>
      </c>
      <c r="E423" s="123">
        <v>0.8190171986890593</v>
      </c>
      <c r="F423" s="84" t="s">
        <v>2113</v>
      </c>
      <c r="G423" s="84" t="b">
        <v>0</v>
      </c>
      <c r="H423" s="84" t="b">
        <v>0</v>
      </c>
      <c r="I423" s="84" t="b">
        <v>0</v>
      </c>
      <c r="J423" s="84" t="b">
        <v>0</v>
      </c>
      <c r="K423" s="84" t="b">
        <v>0</v>
      </c>
      <c r="L423" s="84" t="b">
        <v>0</v>
      </c>
    </row>
    <row r="424" spans="1:12" ht="15">
      <c r="A424" s="84" t="s">
        <v>2885</v>
      </c>
      <c r="B424" s="84" t="s">
        <v>2268</v>
      </c>
      <c r="C424" s="84">
        <v>2</v>
      </c>
      <c r="D424" s="123">
        <v>0.005644417498454404</v>
      </c>
      <c r="E424" s="123">
        <v>1.0708291716828588</v>
      </c>
      <c r="F424" s="84" t="s">
        <v>2113</v>
      </c>
      <c r="G424" s="84" t="b">
        <v>0</v>
      </c>
      <c r="H424" s="84" t="b">
        <v>0</v>
      </c>
      <c r="I424" s="84" t="b">
        <v>0</v>
      </c>
      <c r="J424" s="84" t="b">
        <v>0</v>
      </c>
      <c r="K424" s="84" t="b">
        <v>0</v>
      </c>
      <c r="L424" s="84" t="b">
        <v>0</v>
      </c>
    </row>
    <row r="425" spans="1:12" ht="15">
      <c r="A425" s="84" t="s">
        <v>2268</v>
      </c>
      <c r="B425" s="84" t="s">
        <v>2886</v>
      </c>
      <c r="C425" s="84">
        <v>2</v>
      </c>
      <c r="D425" s="123">
        <v>0.005644417498454404</v>
      </c>
      <c r="E425" s="123">
        <v>1.216957207361097</v>
      </c>
      <c r="F425" s="84" t="s">
        <v>2113</v>
      </c>
      <c r="G425" s="84" t="b">
        <v>0</v>
      </c>
      <c r="H425" s="84" t="b">
        <v>0</v>
      </c>
      <c r="I425" s="84" t="b">
        <v>0</v>
      </c>
      <c r="J425" s="84" t="b">
        <v>0</v>
      </c>
      <c r="K425" s="84" t="b">
        <v>0</v>
      </c>
      <c r="L425" s="84" t="b">
        <v>0</v>
      </c>
    </row>
    <row r="426" spans="1:12" ht="15">
      <c r="A426" s="84" t="s">
        <v>2873</v>
      </c>
      <c r="B426" s="84" t="s">
        <v>2874</v>
      </c>
      <c r="C426" s="84">
        <v>2</v>
      </c>
      <c r="D426" s="123">
        <v>0.005644417498454404</v>
      </c>
      <c r="E426" s="123">
        <v>2.3138672203691533</v>
      </c>
      <c r="F426" s="84" t="s">
        <v>2113</v>
      </c>
      <c r="G426" s="84" t="b">
        <v>0</v>
      </c>
      <c r="H426" s="84" t="b">
        <v>0</v>
      </c>
      <c r="I426" s="84" t="b">
        <v>0</v>
      </c>
      <c r="J426" s="84" t="b">
        <v>0</v>
      </c>
      <c r="K426" s="84" t="b">
        <v>0</v>
      </c>
      <c r="L426" s="84" t="b">
        <v>0</v>
      </c>
    </row>
    <row r="427" spans="1:12" ht="15">
      <c r="A427" s="84" t="s">
        <v>2874</v>
      </c>
      <c r="B427" s="84" t="s">
        <v>2875</v>
      </c>
      <c r="C427" s="84">
        <v>2</v>
      </c>
      <c r="D427" s="123">
        <v>0.005644417498454404</v>
      </c>
      <c r="E427" s="123">
        <v>2.3138672203691533</v>
      </c>
      <c r="F427" s="84" t="s">
        <v>2113</v>
      </c>
      <c r="G427" s="84" t="b">
        <v>0</v>
      </c>
      <c r="H427" s="84" t="b">
        <v>0</v>
      </c>
      <c r="I427" s="84" t="b">
        <v>0</v>
      </c>
      <c r="J427" s="84" t="b">
        <v>0</v>
      </c>
      <c r="K427" s="84" t="b">
        <v>0</v>
      </c>
      <c r="L427" s="84" t="b">
        <v>0</v>
      </c>
    </row>
    <row r="428" spans="1:12" ht="15">
      <c r="A428" s="84" t="s">
        <v>2875</v>
      </c>
      <c r="B428" s="84" t="s">
        <v>2268</v>
      </c>
      <c r="C428" s="84">
        <v>2</v>
      </c>
      <c r="D428" s="123">
        <v>0.005644417498454404</v>
      </c>
      <c r="E428" s="123">
        <v>1.0708291716828588</v>
      </c>
      <c r="F428" s="84" t="s">
        <v>2113</v>
      </c>
      <c r="G428" s="84" t="b">
        <v>0</v>
      </c>
      <c r="H428" s="84" t="b">
        <v>0</v>
      </c>
      <c r="I428" s="84" t="b">
        <v>0</v>
      </c>
      <c r="J428" s="84" t="b">
        <v>0</v>
      </c>
      <c r="K428" s="84" t="b">
        <v>0</v>
      </c>
      <c r="L428" s="84" t="b">
        <v>0</v>
      </c>
    </row>
    <row r="429" spans="1:12" ht="15">
      <c r="A429" s="84" t="s">
        <v>2268</v>
      </c>
      <c r="B429" s="84" t="s">
        <v>2700</v>
      </c>
      <c r="C429" s="84">
        <v>2</v>
      </c>
      <c r="D429" s="123">
        <v>0.005644417498454404</v>
      </c>
      <c r="E429" s="123">
        <v>0.9159272116971158</v>
      </c>
      <c r="F429" s="84" t="s">
        <v>2113</v>
      </c>
      <c r="G429" s="84" t="b">
        <v>0</v>
      </c>
      <c r="H429" s="84" t="b">
        <v>0</v>
      </c>
      <c r="I429" s="84" t="b">
        <v>0</v>
      </c>
      <c r="J429" s="84" t="b">
        <v>0</v>
      </c>
      <c r="K429" s="84" t="b">
        <v>0</v>
      </c>
      <c r="L429" s="84" t="b">
        <v>0</v>
      </c>
    </row>
    <row r="430" spans="1:12" ht="15">
      <c r="A430" s="84" t="s">
        <v>2700</v>
      </c>
      <c r="B430" s="84" t="s">
        <v>2876</v>
      </c>
      <c r="C430" s="84">
        <v>2</v>
      </c>
      <c r="D430" s="123">
        <v>0.005644417498454404</v>
      </c>
      <c r="E430" s="123">
        <v>1.9159272116971158</v>
      </c>
      <c r="F430" s="84" t="s">
        <v>2113</v>
      </c>
      <c r="G430" s="84" t="b">
        <v>0</v>
      </c>
      <c r="H430" s="84" t="b">
        <v>0</v>
      </c>
      <c r="I430" s="84" t="b">
        <v>0</v>
      </c>
      <c r="J430" s="84" t="b">
        <v>0</v>
      </c>
      <c r="K430" s="84" t="b">
        <v>0</v>
      </c>
      <c r="L430" s="84" t="b">
        <v>0</v>
      </c>
    </row>
    <row r="431" spans="1:12" ht="15">
      <c r="A431" s="84" t="s">
        <v>2876</v>
      </c>
      <c r="B431" s="84" t="s">
        <v>2877</v>
      </c>
      <c r="C431" s="84">
        <v>2</v>
      </c>
      <c r="D431" s="123">
        <v>0.005644417498454404</v>
      </c>
      <c r="E431" s="123">
        <v>2.3138672203691533</v>
      </c>
      <c r="F431" s="84" t="s">
        <v>2113</v>
      </c>
      <c r="G431" s="84" t="b">
        <v>0</v>
      </c>
      <c r="H431" s="84" t="b">
        <v>0</v>
      </c>
      <c r="I431" s="84" t="b">
        <v>0</v>
      </c>
      <c r="J431" s="84" t="b">
        <v>0</v>
      </c>
      <c r="K431" s="84" t="b">
        <v>0</v>
      </c>
      <c r="L431" s="84" t="b">
        <v>0</v>
      </c>
    </row>
    <row r="432" spans="1:12" ht="15">
      <c r="A432" s="84" t="s">
        <v>2289</v>
      </c>
      <c r="B432" s="84" t="s">
        <v>2813</v>
      </c>
      <c r="C432" s="84">
        <v>2</v>
      </c>
      <c r="D432" s="123">
        <v>0.005644417498454404</v>
      </c>
      <c r="E432" s="123">
        <v>1.8367459656494909</v>
      </c>
      <c r="F432" s="84" t="s">
        <v>2113</v>
      </c>
      <c r="G432" s="84" t="b">
        <v>0</v>
      </c>
      <c r="H432" s="84" t="b">
        <v>0</v>
      </c>
      <c r="I432" s="84" t="b">
        <v>0</v>
      </c>
      <c r="J432" s="84" t="b">
        <v>0</v>
      </c>
      <c r="K432" s="84" t="b">
        <v>0</v>
      </c>
      <c r="L432" s="84" t="b">
        <v>0</v>
      </c>
    </row>
    <row r="433" spans="1:12" ht="15">
      <c r="A433" s="84" t="s">
        <v>2813</v>
      </c>
      <c r="B433" s="84" t="s">
        <v>2814</v>
      </c>
      <c r="C433" s="84">
        <v>2</v>
      </c>
      <c r="D433" s="123">
        <v>0.005644417498454404</v>
      </c>
      <c r="E433" s="123">
        <v>2.3138672203691533</v>
      </c>
      <c r="F433" s="84" t="s">
        <v>2113</v>
      </c>
      <c r="G433" s="84" t="b">
        <v>0</v>
      </c>
      <c r="H433" s="84" t="b">
        <v>0</v>
      </c>
      <c r="I433" s="84" t="b">
        <v>0</v>
      </c>
      <c r="J433" s="84" t="b">
        <v>0</v>
      </c>
      <c r="K433" s="84" t="b">
        <v>0</v>
      </c>
      <c r="L433" s="84" t="b">
        <v>0</v>
      </c>
    </row>
    <row r="434" spans="1:12" ht="15">
      <c r="A434" s="84" t="s">
        <v>2814</v>
      </c>
      <c r="B434" s="84" t="s">
        <v>2815</v>
      </c>
      <c r="C434" s="84">
        <v>2</v>
      </c>
      <c r="D434" s="123">
        <v>0.005644417498454404</v>
      </c>
      <c r="E434" s="123">
        <v>2.3138672203691533</v>
      </c>
      <c r="F434" s="84" t="s">
        <v>2113</v>
      </c>
      <c r="G434" s="84" t="b">
        <v>0</v>
      </c>
      <c r="H434" s="84" t="b">
        <v>0</v>
      </c>
      <c r="I434" s="84" t="b">
        <v>0</v>
      </c>
      <c r="J434" s="84" t="b">
        <v>0</v>
      </c>
      <c r="K434" s="84" t="b">
        <v>0</v>
      </c>
      <c r="L434" s="84" t="b">
        <v>0</v>
      </c>
    </row>
    <row r="435" spans="1:12" ht="15">
      <c r="A435" s="84" t="s">
        <v>2815</v>
      </c>
      <c r="B435" s="84" t="s">
        <v>2726</v>
      </c>
      <c r="C435" s="84">
        <v>2</v>
      </c>
      <c r="D435" s="123">
        <v>0.005644417498454404</v>
      </c>
      <c r="E435" s="123">
        <v>2.3138672203691533</v>
      </c>
      <c r="F435" s="84" t="s">
        <v>2113</v>
      </c>
      <c r="G435" s="84" t="b">
        <v>0</v>
      </c>
      <c r="H435" s="84" t="b">
        <v>0</v>
      </c>
      <c r="I435" s="84" t="b">
        <v>0</v>
      </c>
      <c r="J435" s="84" t="b">
        <v>1</v>
      </c>
      <c r="K435" s="84" t="b">
        <v>0</v>
      </c>
      <c r="L435" s="84" t="b">
        <v>0</v>
      </c>
    </row>
    <row r="436" spans="1:12" ht="15">
      <c r="A436" s="84" t="s">
        <v>2726</v>
      </c>
      <c r="B436" s="84" t="s">
        <v>2816</v>
      </c>
      <c r="C436" s="84">
        <v>2</v>
      </c>
      <c r="D436" s="123">
        <v>0.005644417498454404</v>
      </c>
      <c r="E436" s="123">
        <v>2.3138672203691533</v>
      </c>
      <c r="F436" s="84" t="s">
        <v>2113</v>
      </c>
      <c r="G436" s="84" t="b">
        <v>1</v>
      </c>
      <c r="H436" s="84" t="b">
        <v>0</v>
      </c>
      <c r="I436" s="84" t="b">
        <v>0</v>
      </c>
      <c r="J436" s="84" t="b">
        <v>0</v>
      </c>
      <c r="K436" s="84" t="b">
        <v>0</v>
      </c>
      <c r="L436" s="84" t="b">
        <v>0</v>
      </c>
    </row>
    <row r="437" spans="1:12" ht="15">
      <c r="A437" s="84" t="s">
        <v>2816</v>
      </c>
      <c r="B437" s="84" t="s">
        <v>2290</v>
      </c>
      <c r="C437" s="84">
        <v>2</v>
      </c>
      <c r="D437" s="123">
        <v>0.005644417498454404</v>
      </c>
      <c r="E437" s="123">
        <v>1.8367459656494909</v>
      </c>
      <c r="F437" s="84" t="s">
        <v>2113</v>
      </c>
      <c r="G437" s="84" t="b">
        <v>0</v>
      </c>
      <c r="H437" s="84" t="b">
        <v>0</v>
      </c>
      <c r="I437" s="84" t="b">
        <v>0</v>
      </c>
      <c r="J437" s="84" t="b">
        <v>0</v>
      </c>
      <c r="K437" s="84" t="b">
        <v>0</v>
      </c>
      <c r="L437" s="84" t="b">
        <v>0</v>
      </c>
    </row>
    <row r="438" spans="1:12" ht="15">
      <c r="A438" s="84" t="s">
        <v>2290</v>
      </c>
      <c r="B438" s="84" t="s">
        <v>2291</v>
      </c>
      <c r="C438" s="84">
        <v>2</v>
      </c>
      <c r="D438" s="123">
        <v>0.005644417498454404</v>
      </c>
      <c r="E438" s="123">
        <v>1.3596247109298285</v>
      </c>
      <c r="F438" s="84" t="s">
        <v>2113</v>
      </c>
      <c r="G438" s="84" t="b">
        <v>0</v>
      </c>
      <c r="H438" s="84" t="b">
        <v>0</v>
      </c>
      <c r="I438" s="84" t="b">
        <v>0</v>
      </c>
      <c r="J438" s="84" t="b">
        <v>0</v>
      </c>
      <c r="K438" s="84" t="b">
        <v>0</v>
      </c>
      <c r="L438" s="84" t="b">
        <v>0</v>
      </c>
    </row>
    <row r="439" spans="1:12" ht="15">
      <c r="A439" s="84" t="s">
        <v>2292</v>
      </c>
      <c r="B439" s="84" t="s">
        <v>2817</v>
      </c>
      <c r="C439" s="84">
        <v>2</v>
      </c>
      <c r="D439" s="123">
        <v>0.005644417498454404</v>
      </c>
      <c r="E439" s="123">
        <v>1.8367459656494909</v>
      </c>
      <c r="F439" s="84" t="s">
        <v>2113</v>
      </c>
      <c r="G439" s="84" t="b">
        <v>0</v>
      </c>
      <c r="H439" s="84" t="b">
        <v>0</v>
      </c>
      <c r="I439" s="84" t="b">
        <v>0</v>
      </c>
      <c r="J439" s="84" t="b">
        <v>0</v>
      </c>
      <c r="K439" s="84" t="b">
        <v>0</v>
      </c>
      <c r="L439" s="84" t="b">
        <v>0</v>
      </c>
    </row>
    <row r="440" spans="1:12" ht="15">
      <c r="A440" s="84" t="s">
        <v>2817</v>
      </c>
      <c r="B440" s="84" t="s">
        <v>2818</v>
      </c>
      <c r="C440" s="84">
        <v>2</v>
      </c>
      <c r="D440" s="123">
        <v>0.005644417498454404</v>
      </c>
      <c r="E440" s="123">
        <v>2.3138672203691533</v>
      </c>
      <c r="F440" s="84" t="s">
        <v>2113</v>
      </c>
      <c r="G440" s="84" t="b">
        <v>0</v>
      </c>
      <c r="H440" s="84" t="b">
        <v>0</v>
      </c>
      <c r="I440" s="84" t="b">
        <v>0</v>
      </c>
      <c r="J440" s="84" t="b">
        <v>0</v>
      </c>
      <c r="K440" s="84" t="b">
        <v>0</v>
      </c>
      <c r="L440" s="84" t="b">
        <v>0</v>
      </c>
    </row>
    <row r="441" spans="1:12" ht="15">
      <c r="A441" s="84" t="s">
        <v>2818</v>
      </c>
      <c r="B441" s="84" t="s">
        <v>2819</v>
      </c>
      <c r="C441" s="84">
        <v>2</v>
      </c>
      <c r="D441" s="123">
        <v>0.005644417498454404</v>
      </c>
      <c r="E441" s="123">
        <v>2.3138672203691533</v>
      </c>
      <c r="F441" s="84" t="s">
        <v>2113</v>
      </c>
      <c r="G441" s="84" t="b">
        <v>0</v>
      </c>
      <c r="H441" s="84" t="b">
        <v>0</v>
      </c>
      <c r="I441" s="84" t="b">
        <v>0</v>
      </c>
      <c r="J441" s="84" t="b">
        <v>0</v>
      </c>
      <c r="K441" s="84" t="b">
        <v>0</v>
      </c>
      <c r="L441" s="84" t="b">
        <v>0</v>
      </c>
    </row>
    <row r="442" spans="1:12" ht="15">
      <c r="A442" s="84" t="s">
        <v>2819</v>
      </c>
      <c r="B442" s="84" t="s">
        <v>2820</v>
      </c>
      <c r="C442" s="84">
        <v>2</v>
      </c>
      <c r="D442" s="123">
        <v>0.005644417498454404</v>
      </c>
      <c r="E442" s="123">
        <v>2.3138672203691533</v>
      </c>
      <c r="F442" s="84" t="s">
        <v>2113</v>
      </c>
      <c r="G442" s="84" t="b">
        <v>0</v>
      </c>
      <c r="H442" s="84" t="b">
        <v>0</v>
      </c>
      <c r="I442" s="84" t="b">
        <v>0</v>
      </c>
      <c r="J442" s="84" t="b">
        <v>0</v>
      </c>
      <c r="K442" s="84" t="b">
        <v>0</v>
      </c>
      <c r="L442" s="84" t="b">
        <v>0</v>
      </c>
    </row>
    <row r="443" spans="1:12" ht="15">
      <c r="A443" s="84" t="s">
        <v>2820</v>
      </c>
      <c r="B443" s="84" t="s">
        <v>2821</v>
      </c>
      <c r="C443" s="84">
        <v>2</v>
      </c>
      <c r="D443" s="123">
        <v>0.005644417498454404</v>
      </c>
      <c r="E443" s="123">
        <v>2.3138672203691533</v>
      </c>
      <c r="F443" s="84" t="s">
        <v>2113</v>
      </c>
      <c r="G443" s="84" t="b">
        <v>0</v>
      </c>
      <c r="H443" s="84" t="b">
        <v>0</v>
      </c>
      <c r="I443" s="84" t="b">
        <v>0</v>
      </c>
      <c r="J443" s="84" t="b">
        <v>0</v>
      </c>
      <c r="K443" s="84" t="b">
        <v>0</v>
      </c>
      <c r="L443" s="84" t="b">
        <v>0</v>
      </c>
    </row>
    <row r="444" spans="1:12" ht="15">
      <c r="A444" s="84" t="s">
        <v>2821</v>
      </c>
      <c r="B444" s="84" t="s">
        <v>2822</v>
      </c>
      <c r="C444" s="84">
        <v>2</v>
      </c>
      <c r="D444" s="123">
        <v>0.005644417498454404</v>
      </c>
      <c r="E444" s="123">
        <v>2.3138672203691533</v>
      </c>
      <c r="F444" s="84" t="s">
        <v>2113</v>
      </c>
      <c r="G444" s="84" t="b">
        <v>0</v>
      </c>
      <c r="H444" s="84" t="b">
        <v>0</v>
      </c>
      <c r="I444" s="84" t="b">
        <v>0</v>
      </c>
      <c r="J444" s="84" t="b">
        <v>0</v>
      </c>
      <c r="K444" s="84" t="b">
        <v>0</v>
      </c>
      <c r="L444" s="84" t="b">
        <v>0</v>
      </c>
    </row>
    <row r="445" spans="1:12" ht="15">
      <c r="A445" s="84" t="s">
        <v>2822</v>
      </c>
      <c r="B445" s="84" t="s">
        <v>2823</v>
      </c>
      <c r="C445" s="84">
        <v>2</v>
      </c>
      <c r="D445" s="123">
        <v>0.005644417498454404</v>
      </c>
      <c r="E445" s="123">
        <v>2.3138672203691533</v>
      </c>
      <c r="F445" s="84" t="s">
        <v>2113</v>
      </c>
      <c r="G445" s="84" t="b">
        <v>0</v>
      </c>
      <c r="H445" s="84" t="b">
        <v>0</v>
      </c>
      <c r="I445" s="84" t="b">
        <v>0</v>
      </c>
      <c r="J445" s="84" t="b">
        <v>0</v>
      </c>
      <c r="K445" s="84" t="b">
        <v>0</v>
      </c>
      <c r="L445" s="84" t="b">
        <v>0</v>
      </c>
    </row>
    <row r="446" spans="1:12" ht="15">
      <c r="A446" s="84" t="s">
        <v>2823</v>
      </c>
      <c r="B446" s="84" t="s">
        <v>2824</v>
      </c>
      <c r="C446" s="84">
        <v>2</v>
      </c>
      <c r="D446" s="123">
        <v>0.005644417498454404</v>
      </c>
      <c r="E446" s="123">
        <v>2.3138672203691533</v>
      </c>
      <c r="F446" s="84" t="s">
        <v>2113</v>
      </c>
      <c r="G446" s="84" t="b">
        <v>0</v>
      </c>
      <c r="H446" s="84" t="b">
        <v>0</v>
      </c>
      <c r="I446" s="84" t="b">
        <v>0</v>
      </c>
      <c r="J446" s="84" t="b">
        <v>0</v>
      </c>
      <c r="K446" s="84" t="b">
        <v>0</v>
      </c>
      <c r="L446" s="84" t="b">
        <v>0</v>
      </c>
    </row>
    <row r="447" spans="1:12" ht="15">
      <c r="A447" s="84" t="s">
        <v>2824</v>
      </c>
      <c r="B447" s="84" t="s">
        <v>2825</v>
      </c>
      <c r="C447" s="84">
        <v>2</v>
      </c>
      <c r="D447" s="123">
        <v>0.005644417498454404</v>
      </c>
      <c r="E447" s="123">
        <v>2.3138672203691533</v>
      </c>
      <c r="F447" s="84" t="s">
        <v>2113</v>
      </c>
      <c r="G447" s="84" t="b">
        <v>0</v>
      </c>
      <c r="H447" s="84" t="b">
        <v>0</v>
      </c>
      <c r="I447" s="84" t="b">
        <v>0</v>
      </c>
      <c r="J447" s="84" t="b">
        <v>0</v>
      </c>
      <c r="K447" s="84" t="b">
        <v>0</v>
      </c>
      <c r="L447" s="84" t="b">
        <v>0</v>
      </c>
    </row>
    <row r="448" spans="1:12" ht="15">
      <c r="A448" s="84" t="s">
        <v>2825</v>
      </c>
      <c r="B448" s="84" t="s">
        <v>2293</v>
      </c>
      <c r="C448" s="84">
        <v>2</v>
      </c>
      <c r="D448" s="123">
        <v>0.005644417498454404</v>
      </c>
      <c r="E448" s="123">
        <v>1.8367459656494909</v>
      </c>
      <c r="F448" s="84" t="s">
        <v>2113</v>
      </c>
      <c r="G448" s="84" t="b">
        <v>0</v>
      </c>
      <c r="H448" s="84" t="b">
        <v>0</v>
      </c>
      <c r="I448" s="84" t="b">
        <v>0</v>
      </c>
      <c r="J448" s="84" t="b">
        <v>0</v>
      </c>
      <c r="K448" s="84" t="b">
        <v>0</v>
      </c>
      <c r="L448" s="84" t="b">
        <v>0</v>
      </c>
    </row>
    <row r="449" spans="1:12" ht="15">
      <c r="A449" s="84" t="s">
        <v>2710</v>
      </c>
      <c r="B449" s="84" t="s">
        <v>2806</v>
      </c>
      <c r="C449" s="84">
        <v>2</v>
      </c>
      <c r="D449" s="123">
        <v>0.005644417498454404</v>
      </c>
      <c r="E449" s="123">
        <v>2.0128372247051725</v>
      </c>
      <c r="F449" s="84" t="s">
        <v>2113</v>
      </c>
      <c r="G449" s="84" t="b">
        <v>0</v>
      </c>
      <c r="H449" s="84" t="b">
        <v>0</v>
      </c>
      <c r="I449" s="84" t="b">
        <v>0</v>
      </c>
      <c r="J449" s="84" t="b">
        <v>0</v>
      </c>
      <c r="K449" s="84" t="b">
        <v>0</v>
      </c>
      <c r="L449" s="84" t="b">
        <v>0</v>
      </c>
    </row>
    <row r="450" spans="1:12" ht="15">
      <c r="A450" s="84" t="s">
        <v>2700</v>
      </c>
      <c r="B450" s="84" t="s">
        <v>2268</v>
      </c>
      <c r="C450" s="84">
        <v>2</v>
      </c>
      <c r="D450" s="123">
        <v>0.005644417498454404</v>
      </c>
      <c r="E450" s="123">
        <v>0.6728891630108214</v>
      </c>
      <c r="F450" s="84" t="s">
        <v>2113</v>
      </c>
      <c r="G450" s="84" t="b">
        <v>0</v>
      </c>
      <c r="H450" s="84" t="b">
        <v>0</v>
      </c>
      <c r="I450" s="84" t="b">
        <v>0</v>
      </c>
      <c r="J450" s="84" t="b">
        <v>0</v>
      </c>
      <c r="K450" s="84" t="b">
        <v>0</v>
      </c>
      <c r="L450" s="84" t="b">
        <v>0</v>
      </c>
    </row>
    <row r="451" spans="1:12" ht="15">
      <c r="A451" s="84" t="s">
        <v>2782</v>
      </c>
      <c r="B451" s="84" t="s">
        <v>2783</v>
      </c>
      <c r="C451" s="84">
        <v>2</v>
      </c>
      <c r="D451" s="123">
        <v>0.0069853083477371715</v>
      </c>
      <c r="E451" s="123">
        <v>2.3138672203691533</v>
      </c>
      <c r="F451" s="84" t="s">
        <v>2113</v>
      </c>
      <c r="G451" s="84" t="b">
        <v>0</v>
      </c>
      <c r="H451" s="84" t="b">
        <v>0</v>
      </c>
      <c r="I451" s="84" t="b">
        <v>0</v>
      </c>
      <c r="J451" s="84" t="b">
        <v>0</v>
      </c>
      <c r="K451" s="84" t="b">
        <v>0</v>
      </c>
      <c r="L451" s="84" t="b">
        <v>0</v>
      </c>
    </row>
    <row r="452" spans="1:12" ht="15">
      <c r="A452" s="84" t="s">
        <v>2785</v>
      </c>
      <c r="B452" s="84" t="s">
        <v>2268</v>
      </c>
      <c r="C452" s="84">
        <v>2</v>
      </c>
      <c r="D452" s="123">
        <v>0.005644417498454404</v>
      </c>
      <c r="E452" s="123">
        <v>1.0708291716828588</v>
      </c>
      <c r="F452" s="84" t="s">
        <v>2113</v>
      </c>
      <c r="G452" s="84" t="b">
        <v>0</v>
      </c>
      <c r="H452" s="84" t="b">
        <v>0</v>
      </c>
      <c r="I452" s="84" t="b">
        <v>0</v>
      </c>
      <c r="J452" s="84" t="b">
        <v>0</v>
      </c>
      <c r="K452" s="84" t="b">
        <v>0</v>
      </c>
      <c r="L452" s="84" t="b">
        <v>0</v>
      </c>
    </row>
    <row r="453" spans="1:12" ht="15">
      <c r="A453" s="84" t="s">
        <v>2269</v>
      </c>
      <c r="B453" s="84" t="s">
        <v>2193</v>
      </c>
      <c r="C453" s="84">
        <v>16</v>
      </c>
      <c r="D453" s="123">
        <v>0.00711687268833131</v>
      </c>
      <c r="E453" s="123">
        <v>0.6450946235531642</v>
      </c>
      <c r="F453" s="84" t="s">
        <v>2114</v>
      </c>
      <c r="G453" s="84" t="b">
        <v>0</v>
      </c>
      <c r="H453" s="84" t="b">
        <v>0</v>
      </c>
      <c r="I453" s="84" t="b">
        <v>0</v>
      </c>
      <c r="J453" s="84" t="b">
        <v>0</v>
      </c>
      <c r="K453" s="84" t="b">
        <v>0</v>
      </c>
      <c r="L453" s="84" t="b">
        <v>0</v>
      </c>
    </row>
    <row r="454" spans="1:12" ht="15">
      <c r="A454" s="84" t="s">
        <v>2193</v>
      </c>
      <c r="B454" s="84" t="s">
        <v>2299</v>
      </c>
      <c r="C454" s="84">
        <v>8</v>
      </c>
      <c r="D454" s="123">
        <v>0.003558436344165655</v>
      </c>
      <c r="E454" s="123">
        <v>0.8211858826088455</v>
      </c>
      <c r="F454" s="84" t="s">
        <v>2114</v>
      </c>
      <c r="G454" s="84" t="b">
        <v>0</v>
      </c>
      <c r="H454" s="84" t="b">
        <v>0</v>
      </c>
      <c r="I454" s="84" t="b">
        <v>0</v>
      </c>
      <c r="J454" s="84" t="b">
        <v>0</v>
      </c>
      <c r="K454" s="84" t="b">
        <v>0</v>
      </c>
      <c r="L454" s="84" t="b">
        <v>0</v>
      </c>
    </row>
    <row r="455" spans="1:12" ht="15">
      <c r="A455" s="84" t="s">
        <v>2299</v>
      </c>
      <c r="B455" s="84" t="s">
        <v>2269</v>
      </c>
      <c r="C455" s="84">
        <v>8</v>
      </c>
      <c r="D455" s="123">
        <v>0.003558436344165655</v>
      </c>
      <c r="E455" s="123">
        <v>0.6828831844425639</v>
      </c>
      <c r="F455" s="84" t="s">
        <v>2114</v>
      </c>
      <c r="G455" s="84" t="b">
        <v>0</v>
      </c>
      <c r="H455" s="84" t="b">
        <v>0</v>
      </c>
      <c r="I455" s="84" t="b">
        <v>0</v>
      </c>
      <c r="J455" s="84" t="b">
        <v>0</v>
      </c>
      <c r="K455" s="84" t="b">
        <v>0</v>
      </c>
      <c r="L455" s="84" t="b">
        <v>0</v>
      </c>
    </row>
    <row r="456" spans="1:12" ht="15">
      <c r="A456" s="84" t="s">
        <v>2193</v>
      </c>
      <c r="B456" s="84" t="s">
        <v>2298</v>
      </c>
      <c r="C456" s="84">
        <v>8</v>
      </c>
      <c r="D456" s="123">
        <v>0.003558436344165655</v>
      </c>
      <c r="E456" s="123">
        <v>0.724275869600789</v>
      </c>
      <c r="F456" s="84" t="s">
        <v>2114</v>
      </c>
      <c r="G456" s="84" t="b">
        <v>0</v>
      </c>
      <c r="H456" s="84" t="b">
        <v>0</v>
      </c>
      <c r="I456" s="84" t="b">
        <v>0</v>
      </c>
      <c r="J456" s="84" t="b">
        <v>0</v>
      </c>
      <c r="K456" s="84" t="b">
        <v>0</v>
      </c>
      <c r="L456" s="84" t="b">
        <v>0</v>
      </c>
    </row>
    <row r="457" spans="1:12" ht="15">
      <c r="A457" s="84" t="s">
        <v>2298</v>
      </c>
      <c r="B457" s="84" t="s">
        <v>2300</v>
      </c>
      <c r="C457" s="84">
        <v>8</v>
      </c>
      <c r="D457" s="123">
        <v>0.003558436344165655</v>
      </c>
      <c r="E457" s="123">
        <v>1.0253058652647702</v>
      </c>
      <c r="F457" s="84" t="s">
        <v>2114</v>
      </c>
      <c r="G457" s="84" t="b">
        <v>0</v>
      </c>
      <c r="H457" s="84" t="b">
        <v>0</v>
      </c>
      <c r="I457" s="84" t="b">
        <v>0</v>
      </c>
      <c r="J457" s="84" t="b">
        <v>0</v>
      </c>
      <c r="K457" s="84" t="b">
        <v>0</v>
      </c>
      <c r="L457" s="84" t="b">
        <v>0</v>
      </c>
    </row>
    <row r="458" spans="1:12" ht="15">
      <c r="A458" s="84" t="s">
        <v>2300</v>
      </c>
      <c r="B458" s="84" t="s">
        <v>2301</v>
      </c>
      <c r="C458" s="84">
        <v>8</v>
      </c>
      <c r="D458" s="123">
        <v>0.003558436344165655</v>
      </c>
      <c r="E458" s="123">
        <v>1.1222158782728267</v>
      </c>
      <c r="F458" s="84" t="s">
        <v>2114</v>
      </c>
      <c r="G458" s="84" t="b">
        <v>0</v>
      </c>
      <c r="H458" s="84" t="b">
        <v>0</v>
      </c>
      <c r="I458" s="84" t="b">
        <v>0</v>
      </c>
      <c r="J458" s="84" t="b">
        <v>0</v>
      </c>
      <c r="K458" s="84" t="b">
        <v>0</v>
      </c>
      <c r="L458" s="84" t="b">
        <v>0</v>
      </c>
    </row>
    <row r="459" spans="1:12" ht="15">
      <c r="A459" s="84" t="s">
        <v>2301</v>
      </c>
      <c r="B459" s="84" t="s">
        <v>2269</v>
      </c>
      <c r="C459" s="84">
        <v>8</v>
      </c>
      <c r="D459" s="123">
        <v>0.003558436344165655</v>
      </c>
      <c r="E459" s="123">
        <v>0.6828831844425639</v>
      </c>
      <c r="F459" s="84" t="s">
        <v>2114</v>
      </c>
      <c r="G459" s="84" t="b">
        <v>0</v>
      </c>
      <c r="H459" s="84" t="b">
        <v>0</v>
      </c>
      <c r="I459" s="84" t="b">
        <v>0</v>
      </c>
      <c r="J459" s="84" t="b">
        <v>0</v>
      </c>
      <c r="K459" s="84" t="b">
        <v>0</v>
      </c>
      <c r="L459" s="84" t="b">
        <v>0</v>
      </c>
    </row>
    <row r="460" spans="1:12" ht="15">
      <c r="A460" s="84" t="s">
        <v>2269</v>
      </c>
      <c r="B460" s="84" t="s">
        <v>2302</v>
      </c>
      <c r="C460" s="84">
        <v>8</v>
      </c>
      <c r="D460" s="123">
        <v>0.003558436344165655</v>
      </c>
      <c r="E460" s="123">
        <v>0.6450946235531642</v>
      </c>
      <c r="F460" s="84" t="s">
        <v>2114</v>
      </c>
      <c r="G460" s="84" t="b">
        <v>0</v>
      </c>
      <c r="H460" s="84" t="b">
        <v>0</v>
      </c>
      <c r="I460" s="84" t="b">
        <v>0</v>
      </c>
      <c r="J460" s="84" t="b">
        <v>0</v>
      </c>
      <c r="K460" s="84" t="b">
        <v>0</v>
      </c>
      <c r="L460" s="84" t="b">
        <v>0</v>
      </c>
    </row>
    <row r="461" spans="1:12" ht="15">
      <c r="A461" s="84" t="s">
        <v>287</v>
      </c>
      <c r="B461" s="84" t="s">
        <v>2269</v>
      </c>
      <c r="C461" s="84">
        <v>6</v>
      </c>
      <c r="D461" s="123">
        <v>0.009187370037687716</v>
      </c>
      <c r="E461" s="123">
        <v>0.682883184442564</v>
      </c>
      <c r="F461" s="84" t="s">
        <v>2114</v>
      </c>
      <c r="G461" s="84" t="b">
        <v>0</v>
      </c>
      <c r="H461" s="84" t="b">
        <v>0</v>
      </c>
      <c r="I461" s="84" t="b">
        <v>0</v>
      </c>
      <c r="J461" s="84" t="b">
        <v>0</v>
      </c>
      <c r="K461" s="84" t="b">
        <v>0</v>
      </c>
      <c r="L461" s="84" t="b">
        <v>0</v>
      </c>
    </row>
    <row r="462" spans="1:12" ht="15">
      <c r="A462" s="84" t="s">
        <v>2302</v>
      </c>
      <c r="B462" s="84" t="s">
        <v>2303</v>
      </c>
      <c r="C462" s="84">
        <v>6</v>
      </c>
      <c r="D462" s="123">
        <v>0.009187370037687716</v>
      </c>
      <c r="E462" s="123">
        <v>1.1222158782728267</v>
      </c>
      <c r="F462" s="84" t="s">
        <v>2114</v>
      </c>
      <c r="G462" s="84" t="b">
        <v>0</v>
      </c>
      <c r="H462" s="84" t="b">
        <v>0</v>
      </c>
      <c r="I462" s="84" t="b">
        <v>0</v>
      </c>
      <c r="J462" s="84" t="b">
        <v>0</v>
      </c>
      <c r="K462" s="84" t="b">
        <v>0</v>
      </c>
      <c r="L462" s="84" t="b">
        <v>0</v>
      </c>
    </row>
    <row r="463" spans="1:12" ht="15">
      <c r="A463" s="84" t="s">
        <v>2302</v>
      </c>
      <c r="B463" s="84" t="s">
        <v>2298</v>
      </c>
      <c r="C463" s="84">
        <v>2</v>
      </c>
      <c r="D463" s="123">
        <v>0.011360217630875543</v>
      </c>
      <c r="E463" s="123">
        <v>0.42324587393680785</v>
      </c>
      <c r="F463" s="84" t="s">
        <v>2114</v>
      </c>
      <c r="G463" s="84" t="b">
        <v>0</v>
      </c>
      <c r="H463" s="84" t="b">
        <v>0</v>
      </c>
      <c r="I463" s="84" t="b">
        <v>0</v>
      </c>
      <c r="J463" s="84" t="b">
        <v>0</v>
      </c>
      <c r="K463" s="84" t="b">
        <v>0</v>
      </c>
      <c r="L463" s="84" t="b">
        <v>0</v>
      </c>
    </row>
    <row r="464" spans="1:12" ht="15">
      <c r="A464" s="84" t="s">
        <v>2298</v>
      </c>
      <c r="B464" s="84" t="s">
        <v>2882</v>
      </c>
      <c r="C464" s="84">
        <v>2</v>
      </c>
      <c r="D464" s="123">
        <v>0.011360217630875543</v>
      </c>
      <c r="E464" s="123">
        <v>1.0253058652647702</v>
      </c>
      <c r="F464" s="84" t="s">
        <v>2114</v>
      </c>
      <c r="G464" s="84" t="b">
        <v>0</v>
      </c>
      <c r="H464" s="84" t="b">
        <v>0</v>
      </c>
      <c r="I464" s="84" t="b">
        <v>0</v>
      </c>
      <c r="J464" s="84" t="b">
        <v>1</v>
      </c>
      <c r="K464" s="84" t="b">
        <v>0</v>
      </c>
      <c r="L464" s="84" t="b">
        <v>0</v>
      </c>
    </row>
    <row r="465" spans="1:12" ht="15">
      <c r="A465" s="84" t="s">
        <v>2882</v>
      </c>
      <c r="B465" s="84" t="s">
        <v>2214</v>
      </c>
      <c r="C465" s="84">
        <v>2</v>
      </c>
      <c r="D465" s="123">
        <v>0.011360217630875543</v>
      </c>
      <c r="E465" s="123">
        <v>1.724275869600789</v>
      </c>
      <c r="F465" s="84" t="s">
        <v>2114</v>
      </c>
      <c r="G465" s="84" t="b">
        <v>1</v>
      </c>
      <c r="H465" s="84" t="b">
        <v>0</v>
      </c>
      <c r="I465" s="84" t="b">
        <v>0</v>
      </c>
      <c r="J465" s="84" t="b">
        <v>0</v>
      </c>
      <c r="K465" s="84" t="b">
        <v>0</v>
      </c>
      <c r="L465" s="84" t="b">
        <v>0</v>
      </c>
    </row>
    <row r="466" spans="1:12" ht="15">
      <c r="A466" s="84" t="s">
        <v>2214</v>
      </c>
      <c r="B466" s="84" t="s">
        <v>2883</v>
      </c>
      <c r="C466" s="84">
        <v>2</v>
      </c>
      <c r="D466" s="123">
        <v>0.011360217630875543</v>
      </c>
      <c r="E466" s="123">
        <v>1.724275869600789</v>
      </c>
      <c r="F466" s="84" t="s">
        <v>2114</v>
      </c>
      <c r="G466" s="84" t="b">
        <v>0</v>
      </c>
      <c r="H466" s="84" t="b">
        <v>0</v>
      </c>
      <c r="I466" s="84" t="b">
        <v>0</v>
      </c>
      <c r="J466" s="84" t="b">
        <v>0</v>
      </c>
      <c r="K466" s="84" t="b">
        <v>0</v>
      </c>
      <c r="L466" s="84" t="b">
        <v>0</v>
      </c>
    </row>
    <row r="467" spans="1:12" ht="15">
      <c r="A467" s="84" t="s">
        <v>2883</v>
      </c>
      <c r="B467" s="84" t="s">
        <v>2280</v>
      </c>
      <c r="C467" s="84">
        <v>2</v>
      </c>
      <c r="D467" s="123">
        <v>0.011360217630875543</v>
      </c>
      <c r="E467" s="123">
        <v>1.724275869600789</v>
      </c>
      <c r="F467" s="84" t="s">
        <v>2114</v>
      </c>
      <c r="G467" s="84" t="b">
        <v>0</v>
      </c>
      <c r="H467" s="84" t="b">
        <v>0</v>
      </c>
      <c r="I467" s="84" t="b">
        <v>0</v>
      </c>
      <c r="J467" s="84" t="b">
        <v>0</v>
      </c>
      <c r="K467" s="84" t="b">
        <v>0</v>
      </c>
      <c r="L467" s="84" t="b">
        <v>0</v>
      </c>
    </row>
    <row r="468" spans="1:12" ht="15">
      <c r="A468" s="84" t="s">
        <v>2280</v>
      </c>
      <c r="B468" s="84" t="s">
        <v>2270</v>
      </c>
      <c r="C468" s="84">
        <v>2</v>
      </c>
      <c r="D468" s="123">
        <v>0.011360217630875543</v>
      </c>
      <c r="E468" s="123">
        <v>1.724275869600789</v>
      </c>
      <c r="F468" s="84" t="s">
        <v>2114</v>
      </c>
      <c r="G468" s="84" t="b">
        <v>0</v>
      </c>
      <c r="H468" s="84" t="b">
        <v>0</v>
      </c>
      <c r="I468" s="84" t="b">
        <v>0</v>
      </c>
      <c r="J468" s="84" t="b">
        <v>0</v>
      </c>
      <c r="K468" s="84" t="b">
        <v>0</v>
      </c>
      <c r="L468" s="84" t="b">
        <v>0</v>
      </c>
    </row>
    <row r="469" spans="1:12" ht="15">
      <c r="A469" s="84" t="s">
        <v>2270</v>
      </c>
      <c r="B469" s="84" t="s">
        <v>2884</v>
      </c>
      <c r="C469" s="84">
        <v>2</v>
      </c>
      <c r="D469" s="123">
        <v>0.011360217630875543</v>
      </c>
      <c r="E469" s="123">
        <v>1.724275869600789</v>
      </c>
      <c r="F469" s="84" t="s">
        <v>2114</v>
      </c>
      <c r="G469" s="84" t="b">
        <v>0</v>
      </c>
      <c r="H469" s="84" t="b">
        <v>0</v>
      </c>
      <c r="I469" s="84" t="b">
        <v>0</v>
      </c>
      <c r="J469" s="84" t="b">
        <v>0</v>
      </c>
      <c r="K469" s="84" t="b">
        <v>0</v>
      </c>
      <c r="L469" s="84" t="b">
        <v>0</v>
      </c>
    </row>
    <row r="470" spans="1:12" ht="15">
      <c r="A470" s="84" t="s">
        <v>2884</v>
      </c>
      <c r="B470" s="84" t="s">
        <v>2268</v>
      </c>
      <c r="C470" s="84">
        <v>2</v>
      </c>
      <c r="D470" s="123">
        <v>0.011360217630875543</v>
      </c>
      <c r="E470" s="123">
        <v>1.5481846105451078</v>
      </c>
      <c r="F470" s="84" t="s">
        <v>2114</v>
      </c>
      <c r="G470" s="84" t="b">
        <v>0</v>
      </c>
      <c r="H470" s="84" t="b">
        <v>0</v>
      </c>
      <c r="I470" s="84" t="b">
        <v>0</v>
      </c>
      <c r="J470" s="84" t="b">
        <v>0</v>
      </c>
      <c r="K470" s="84" t="b">
        <v>0</v>
      </c>
      <c r="L470" s="84" t="b">
        <v>0</v>
      </c>
    </row>
    <row r="471" spans="1:12" ht="15">
      <c r="A471" s="84" t="s">
        <v>2305</v>
      </c>
      <c r="B471" s="84" t="s">
        <v>2306</v>
      </c>
      <c r="C471" s="84">
        <v>12</v>
      </c>
      <c r="D471" s="123">
        <v>0</v>
      </c>
      <c r="E471" s="123">
        <v>1.1194758409067977</v>
      </c>
      <c r="F471" s="84" t="s">
        <v>2115</v>
      </c>
      <c r="G471" s="84" t="b">
        <v>0</v>
      </c>
      <c r="H471" s="84" t="b">
        <v>0</v>
      </c>
      <c r="I471" s="84" t="b">
        <v>0</v>
      </c>
      <c r="J471" s="84" t="b">
        <v>0</v>
      </c>
      <c r="K471" s="84" t="b">
        <v>0</v>
      </c>
      <c r="L471" s="84" t="b">
        <v>0</v>
      </c>
    </row>
    <row r="472" spans="1:12" ht="15">
      <c r="A472" s="84" t="s">
        <v>2306</v>
      </c>
      <c r="B472" s="84" t="s">
        <v>2307</v>
      </c>
      <c r="C472" s="84">
        <v>12</v>
      </c>
      <c r="D472" s="123">
        <v>0</v>
      </c>
      <c r="E472" s="123">
        <v>1.1194758409067977</v>
      </c>
      <c r="F472" s="84" t="s">
        <v>2115</v>
      </c>
      <c r="G472" s="84" t="b">
        <v>0</v>
      </c>
      <c r="H472" s="84" t="b">
        <v>0</v>
      </c>
      <c r="I472" s="84" t="b">
        <v>0</v>
      </c>
      <c r="J472" s="84" t="b">
        <v>0</v>
      </c>
      <c r="K472" s="84" t="b">
        <v>0</v>
      </c>
      <c r="L472" s="84" t="b">
        <v>0</v>
      </c>
    </row>
    <row r="473" spans="1:12" ht="15">
      <c r="A473" s="84" t="s">
        <v>2307</v>
      </c>
      <c r="B473" s="84" t="s">
        <v>2308</v>
      </c>
      <c r="C473" s="84">
        <v>12</v>
      </c>
      <c r="D473" s="123">
        <v>0</v>
      </c>
      <c r="E473" s="123">
        <v>1.1194758409067977</v>
      </c>
      <c r="F473" s="84" t="s">
        <v>2115</v>
      </c>
      <c r="G473" s="84" t="b">
        <v>0</v>
      </c>
      <c r="H473" s="84" t="b">
        <v>0</v>
      </c>
      <c r="I473" s="84" t="b">
        <v>0</v>
      </c>
      <c r="J473" s="84" t="b">
        <v>0</v>
      </c>
      <c r="K473" s="84" t="b">
        <v>0</v>
      </c>
      <c r="L473" s="84" t="b">
        <v>0</v>
      </c>
    </row>
    <row r="474" spans="1:12" ht="15">
      <c r="A474" s="84" t="s">
        <v>2308</v>
      </c>
      <c r="B474" s="84" t="s">
        <v>2268</v>
      </c>
      <c r="C474" s="84">
        <v>12</v>
      </c>
      <c r="D474" s="123">
        <v>0</v>
      </c>
      <c r="E474" s="123">
        <v>1.1194758409067977</v>
      </c>
      <c r="F474" s="84" t="s">
        <v>2115</v>
      </c>
      <c r="G474" s="84" t="b">
        <v>0</v>
      </c>
      <c r="H474" s="84" t="b">
        <v>0</v>
      </c>
      <c r="I474" s="84" t="b">
        <v>0</v>
      </c>
      <c r="J474" s="84" t="b">
        <v>0</v>
      </c>
      <c r="K474" s="84" t="b">
        <v>0</v>
      </c>
      <c r="L474" s="84" t="b">
        <v>0</v>
      </c>
    </row>
    <row r="475" spans="1:12" ht="15">
      <c r="A475" s="84" t="s">
        <v>2268</v>
      </c>
      <c r="B475" s="84" t="s">
        <v>2309</v>
      </c>
      <c r="C475" s="84">
        <v>11</v>
      </c>
      <c r="D475" s="123">
        <v>0.002445142175196455</v>
      </c>
      <c r="E475" s="123">
        <v>1.1572644017961977</v>
      </c>
      <c r="F475" s="84" t="s">
        <v>2115</v>
      </c>
      <c r="G475" s="84" t="b">
        <v>0</v>
      </c>
      <c r="H475" s="84" t="b">
        <v>0</v>
      </c>
      <c r="I475" s="84" t="b">
        <v>0</v>
      </c>
      <c r="J475" s="84" t="b">
        <v>0</v>
      </c>
      <c r="K475" s="84" t="b">
        <v>0</v>
      </c>
      <c r="L475" s="84" t="b">
        <v>0</v>
      </c>
    </row>
    <row r="476" spans="1:12" ht="15">
      <c r="A476" s="84" t="s">
        <v>2309</v>
      </c>
      <c r="B476" s="84" t="s">
        <v>2310</v>
      </c>
      <c r="C476" s="84">
        <v>11</v>
      </c>
      <c r="D476" s="123">
        <v>0.002445142175196455</v>
      </c>
      <c r="E476" s="123">
        <v>1.1572644017961977</v>
      </c>
      <c r="F476" s="84" t="s">
        <v>2115</v>
      </c>
      <c r="G476" s="84" t="b">
        <v>0</v>
      </c>
      <c r="H476" s="84" t="b">
        <v>0</v>
      </c>
      <c r="I476" s="84" t="b">
        <v>0</v>
      </c>
      <c r="J476" s="84" t="b">
        <v>0</v>
      </c>
      <c r="K476" s="84" t="b">
        <v>0</v>
      </c>
      <c r="L476" s="84" t="b">
        <v>0</v>
      </c>
    </row>
    <row r="477" spans="1:12" ht="15">
      <c r="A477" s="84" t="s">
        <v>2310</v>
      </c>
      <c r="B477" s="84" t="s">
        <v>2311</v>
      </c>
      <c r="C477" s="84">
        <v>6</v>
      </c>
      <c r="D477" s="123">
        <v>0.01062458808225816</v>
      </c>
      <c r="E477" s="123">
        <v>1.295567099962479</v>
      </c>
      <c r="F477" s="84" t="s">
        <v>2115</v>
      </c>
      <c r="G477" s="84" t="b">
        <v>0</v>
      </c>
      <c r="H477" s="84" t="b">
        <v>0</v>
      </c>
      <c r="I477" s="84" t="b">
        <v>0</v>
      </c>
      <c r="J477" s="84" t="b">
        <v>0</v>
      </c>
      <c r="K477" s="84" t="b">
        <v>0</v>
      </c>
      <c r="L477" s="84" t="b">
        <v>0</v>
      </c>
    </row>
    <row r="478" spans="1:12" ht="15">
      <c r="A478" s="84" t="s">
        <v>2311</v>
      </c>
      <c r="B478" s="84" t="s">
        <v>2312</v>
      </c>
      <c r="C478" s="84">
        <v>6</v>
      </c>
      <c r="D478" s="123">
        <v>0.01062458808225816</v>
      </c>
      <c r="E478" s="123">
        <v>1.420505836570779</v>
      </c>
      <c r="F478" s="84" t="s">
        <v>2115</v>
      </c>
      <c r="G478" s="84" t="b">
        <v>0</v>
      </c>
      <c r="H478" s="84" t="b">
        <v>0</v>
      </c>
      <c r="I478" s="84" t="b">
        <v>0</v>
      </c>
      <c r="J478" s="84" t="b">
        <v>0</v>
      </c>
      <c r="K478" s="84" t="b">
        <v>0</v>
      </c>
      <c r="L478" s="84" t="b">
        <v>0</v>
      </c>
    </row>
    <row r="479" spans="1:12" ht="15">
      <c r="A479" s="84" t="s">
        <v>2313</v>
      </c>
      <c r="B479" s="84" t="s">
        <v>2698</v>
      </c>
      <c r="C479" s="84">
        <v>5</v>
      </c>
      <c r="D479" s="123">
        <v>0.011182683579753118</v>
      </c>
      <c r="E479" s="123">
        <v>1.4996870826184039</v>
      </c>
      <c r="F479" s="84" t="s">
        <v>2115</v>
      </c>
      <c r="G479" s="84" t="b">
        <v>0</v>
      </c>
      <c r="H479" s="84" t="b">
        <v>0</v>
      </c>
      <c r="I479" s="84" t="b">
        <v>0</v>
      </c>
      <c r="J479" s="84" t="b">
        <v>0</v>
      </c>
      <c r="K479" s="84" t="b">
        <v>0</v>
      </c>
      <c r="L479" s="84" t="b">
        <v>0</v>
      </c>
    </row>
    <row r="480" spans="1:12" ht="15">
      <c r="A480" s="84" t="s">
        <v>2312</v>
      </c>
      <c r="B480" s="84" t="s">
        <v>2313</v>
      </c>
      <c r="C480" s="84">
        <v>4</v>
      </c>
      <c r="D480" s="123">
        <v>0.011226382463992057</v>
      </c>
      <c r="E480" s="123">
        <v>1.420505836570779</v>
      </c>
      <c r="F480" s="84" t="s">
        <v>2115</v>
      </c>
      <c r="G480" s="84" t="b">
        <v>0</v>
      </c>
      <c r="H480" s="84" t="b">
        <v>0</v>
      </c>
      <c r="I480" s="84" t="b">
        <v>0</v>
      </c>
      <c r="J480" s="84" t="b">
        <v>0</v>
      </c>
      <c r="K480" s="84" t="b">
        <v>0</v>
      </c>
      <c r="L480" s="84" t="b">
        <v>0</v>
      </c>
    </row>
    <row r="481" spans="1:12" ht="15">
      <c r="A481" s="84" t="s">
        <v>2698</v>
      </c>
      <c r="B481" s="84" t="s">
        <v>2735</v>
      </c>
      <c r="C481" s="84">
        <v>3</v>
      </c>
      <c r="D481" s="123">
        <v>0.01062458808225816</v>
      </c>
      <c r="E481" s="123">
        <v>1.7215358322347603</v>
      </c>
      <c r="F481" s="84" t="s">
        <v>2115</v>
      </c>
      <c r="G481" s="84" t="b">
        <v>0</v>
      </c>
      <c r="H481" s="84" t="b">
        <v>0</v>
      </c>
      <c r="I481" s="84" t="b">
        <v>0</v>
      </c>
      <c r="J481" s="84" t="b">
        <v>0</v>
      </c>
      <c r="K481" s="84" t="b">
        <v>0</v>
      </c>
      <c r="L481" s="84" t="b">
        <v>0</v>
      </c>
    </row>
    <row r="482" spans="1:12" ht="15">
      <c r="A482" s="84" t="s">
        <v>2732</v>
      </c>
      <c r="B482" s="84" t="s">
        <v>2305</v>
      </c>
      <c r="C482" s="84">
        <v>2</v>
      </c>
      <c r="D482" s="123">
        <v>0.00915472059274875</v>
      </c>
      <c r="E482" s="123">
        <v>0.9811731427405164</v>
      </c>
      <c r="F482" s="84" t="s">
        <v>2115</v>
      </c>
      <c r="G482" s="84" t="b">
        <v>0</v>
      </c>
      <c r="H482" s="84" t="b">
        <v>0</v>
      </c>
      <c r="I482" s="84" t="b">
        <v>0</v>
      </c>
      <c r="J482" s="84" t="b">
        <v>0</v>
      </c>
      <c r="K482" s="84" t="b">
        <v>0</v>
      </c>
      <c r="L482" s="84" t="b">
        <v>0</v>
      </c>
    </row>
    <row r="483" spans="1:12" ht="15">
      <c r="A483" s="84" t="s">
        <v>2797</v>
      </c>
      <c r="B483" s="84" t="s">
        <v>2305</v>
      </c>
      <c r="C483" s="84">
        <v>2</v>
      </c>
      <c r="D483" s="123">
        <v>0.00915472059274875</v>
      </c>
      <c r="E483" s="123">
        <v>1.1572644017961977</v>
      </c>
      <c r="F483" s="84" t="s">
        <v>2115</v>
      </c>
      <c r="G483" s="84" t="b">
        <v>0</v>
      </c>
      <c r="H483" s="84" t="b">
        <v>0</v>
      </c>
      <c r="I483" s="84" t="b">
        <v>0</v>
      </c>
      <c r="J483" s="84" t="b">
        <v>0</v>
      </c>
      <c r="K483" s="84" t="b">
        <v>0</v>
      </c>
      <c r="L483" s="84" t="b">
        <v>0</v>
      </c>
    </row>
    <row r="484" spans="1:12" ht="15">
      <c r="A484" s="84" t="s">
        <v>2735</v>
      </c>
      <c r="B484" s="84" t="s">
        <v>2793</v>
      </c>
      <c r="C484" s="84">
        <v>2</v>
      </c>
      <c r="D484" s="123">
        <v>0.00915472059274875</v>
      </c>
      <c r="E484" s="123">
        <v>1.8976270912904414</v>
      </c>
      <c r="F484" s="84" t="s">
        <v>2115</v>
      </c>
      <c r="G484" s="84" t="b">
        <v>0</v>
      </c>
      <c r="H484" s="84" t="b">
        <v>0</v>
      </c>
      <c r="I484" s="84" t="b">
        <v>0</v>
      </c>
      <c r="J484" s="84" t="b">
        <v>0</v>
      </c>
      <c r="K484" s="84" t="b">
        <v>0</v>
      </c>
      <c r="L484" s="84" t="b">
        <v>0</v>
      </c>
    </row>
    <row r="485" spans="1:12" ht="15">
      <c r="A485" s="84" t="s">
        <v>2310</v>
      </c>
      <c r="B485" s="84" t="s">
        <v>2313</v>
      </c>
      <c r="C485" s="84">
        <v>2</v>
      </c>
      <c r="D485" s="123">
        <v>0.00915472059274875</v>
      </c>
      <c r="E485" s="123">
        <v>0.8184458452428166</v>
      </c>
      <c r="F485" s="84" t="s">
        <v>2115</v>
      </c>
      <c r="G485" s="84" t="b">
        <v>0</v>
      </c>
      <c r="H485" s="84" t="b">
        <v>0</v>
      </c>
      <c r="I485" s="84" t="b">
        <v>0</v>
      </c>
      <c r="J485" s="84" t="b">
        <v>0</v>
      </c>
      <c r="K485" s="84" t="b">
        <v>0</v>
      </c>
      <c r="L485" s="84" t="b">
        <v>0</v>
      </c>
    </row>
    <row r="486" spans="1:12" ht="15">
      <c r="A486" s="84" t="s">
        <v>2270</v>
      </c>
      <c r="B486" s="84" t="s">
        <v>2268</v>
      </c>
      <c r="C486" s="84">
        <v>14</v>
      </c>
      <c r="D486" s="123">
        <v>0</v>
      </c>
      <c r="E486" s="123">
        <v>0.6392017993325291</v>
      </c>
      <c r="F486" s="84" t="s">
        <v>2116</v>
      </c>
      <c r="G486" s="84" t="b">
        <v>0</v>
      </c>
      <c r="H486" s="84" t="b">
        <v>0</v>
      </c>
      <c r="I486" s="84" t="b">
        <v>0</v>
      </c>
      <c r="J486" s="84" t="b">
        <v>0</v>
      </c>
      <c r="K486" s="84" t="b">
        <v>0</v>
      </c>
      <c r="L486" s="84" t="b">
        <v>0</v>
      </c>
    </row>
    <row r="487" spans="1:12" ht="15">
      <c r="A487" s="84" t="s">
        <v>2268</v>
      </c>
      <c r="B487" s="84" t="s">
        <v>2315</v>
      </c>
      <c r="C487" s="84">
        <v>14</v>
      </c>
      <c r="D487" s="123">
        <v>0</v>
      </c>
      <c r="E487" s="123">
        <v>0.6392017993325291</v>
      </c>
      <c r="F487" s="84" t="s">
        <v>2116</v>
      </c>
      <c r="G487" s="84" t="b">
        <v>0</v>
      </c>
      <c r="H487" s="84" t="b">
        <v>0</v>
      </c>
      <c r="I487" s="84" t="b">
        <v>0</v>
      </c>
      <c r="J487" s="84" t="b">
        <v>0</v>
      </c>
      <c r="K487" s="84" t="b">
        <v>0</v>
      </c>
      <c r="L487" s="84" t="b">
        <v>0</v>
      </c>
    </row>
    <row r="488" spans="1:12" ht="15">
      <c r="A488" s="84" t="s">
        <v>2315</v>
      </c>
      <c r="B488" s="84" t="s">
        <v>2316</v>
      </c>
      <c r="C488" s="84">
        <v>14</v>
      </c>
      <c r="D488" s="123">
        <v>0</v>
      </c>
      <c r="E488" s="123">
        <v>0.6392017993325291</v>
      </c>
      <c r="F488" s="84" t="s">
        <v>2116</v>
      </c>
      <c r="G488" s="84" t="b">
        <v>0</v>
      </c>
      <c r="H488" s="84" t="b">
        <v>0</v>
      </c>
      <c r="I488" s="84" t="b">
        <v>0</v>
      </c>
      <c r="J488" s="84" t="b">
        <v>0</v>
      </c>
      <c r="K488" s="84" t="b">
        <v>0</v>
      </c>
      <c r="L488" s="84" t="b">
        <v>0</v>
      </c>
    </row>
    <row r="489" spans="1:12" ht="15">
      <c r="A489" s="84" t="s">
        <v>244</v>
      </c>
      <c r="B489" s="84" t="s">
        <v>2270</v>
      </c>
      <c r="C489" s="84">
        <v>6</v>
      </c>
      <c r="D489" s="123">
        <v>0.029438142823567555</v>
      </c>
      <c r="E489" s="123">
        <v>0.5678458907968608</v>
      </c>
      <c r="F489" s="84" t="s">
        <v>2116</v>
      </c>
      <c r="G489" s="84" t="b">
        <v>0</v>
      </c>
      <c r="H489" s="84" t="b">
        <v>0</v>
      </c>
      <c r="I489" s="84" t="b">
        <v>0</v>
      </c>
      <c r="J489" s="84" t="b">
        <v>0</v>
      </c>
      <c r="K489" s="84" t="b">
        <v>0</v>
      </c>
      <c r="L489" s="84" t="b">
        <v>0</v>
      </c>
    </row>
    <row r="490" spans="1:12" ht="15">
      <c r="A490" s="84" t="s">
        <v>2317</v>
      </c>
      <c r="B490" s="84" t="s">
        <v>2270</v>
      </c>
      <c r="C490" s="84">
        <v>5</v>
      </c>
      <c r="D490" s="123">
        <v>0.029810535422814612</v>
      </c>
      <c r="E490" s="123">
        <v>0.743937149852542</v>
      </c>
      <c r="F490" s="84" t="s">
        <v>2116</v>
      </c>
      <c r="G490" s="84" t="b">
        <v>0</v>
      </c>
      <c r="H490" s="84" t="b">
        <v>0</v>
      </c>
      <c r="I490" s="84" t="b">
        <v>0</v>
      </c>
      <c r="J490" s="84" t="b">
        <v>0</v>
      </c>
      <c r="K490" s="84" t="b">
        <v>0</v>
      </c>
      <c r="L490" s="84" t="b">
        <v>0</v>
      </c>
    </row>
    <row r="491" spans="1:12" ht="15">
      <c r="A491" s="84" t="s">
        <v>2316</v>
      </c>
      <c r="B491" s="84" t="s">
        <v>244</v>
      </c>
      <c r="C491" s="84">
        <v>5</v>
      </c>
      <c r="D491" s="123">
        <v>0.029810535422814612</v>
      </c>
      <c r="E491" s="123">
        <v>1.0863598306747482</v>
      </c>
      <c r="F491" s="84" t="s">
        <v>2116</v>
      </c>
      <c r="G491" s="84" t="b">
        <v>0</v>
      </c>
      <c r="H491" s="84" t="b">
        <v>0</v>
      </c>
      <c r="I491" s="84" t="b">
        <v>0</v>
      </c>
      <c r="J491" s="84" t="b">
        <v>0</v>
      </c>
      <c r="K491" s="84" t="b">
        <v>0</v>
      </c>
      <c r="L491" s="84" t="b">
        <v>0</v>
      </c>
    </row>
    <row r="492" spans="1:12" ht="15">
      <c r="A492" s="84" t="s">
        <v>244</v>
      </c>
      <c r="B492" s="84" t="s">
        <v>2317</v>
      </c>
      <c r="C492" s="84">
        <v>3</v>
      </c>
      <c r="D492" s="123">
        <v>0.026760271238343025</v>
      </c>
      <c r="E492" s="123">
        <v>0.8310873255714422</v>
      </c>
      <c r="F492" s="84" t="s">
        <v>2116</v>
      </c>
      <c r="G492" s="84" t="b">
        <v>0</v>
      </c>
      <c r="H492" s="84" t="b">
        <v>0</v>
      </c>
      <c r="I492" s="84" t="b">
        <v>0</v>
      </c>
      <c r="J492" s="84" t="b">
        <v>0</v>
      </c>
      <c r="K492" s="84" t="b">
        <v>0</v>
      </c>
      <c r="L492" s="84" t="b">
        <v>0</v>
      </c>
    </row>
    <row r="493" spans="1:12" ht="15">
      <c r="A493" s="84" t="s">
        <v>2319</v>
      </c>
      <c r="B493" s="84" t="s">
        <v>2321</v>
      </c>
      <c r="C493" s="84">
        <v>2</v>
      </c>
      <c r="D493" s="123">
        <v>0.013489491819391105</v>
      </c>
      <c r="E493" s="123">
        <v>1.130333768495006</v>
      </c>
      <c r="F493" s="84" t="s">
        <v>2117</v>
      </c>
      <c r="G493" s="84" t="b">
        <v>1</v>
      </c>
      <c r="H493" s="84" t="b">
        <v>0</v>
      </c>
      <c r="I493" s="84" t="b">
        <v>0</v>
      </c>
      <c r="J493" s="84" t="b">
        <v>0</v>
      </c>
      <c r="K493" s="84" t="b">
        <v>0</v>
      </c>
      <c r="L493" s="84" t="b">
        <v>0</v>
      </c>
    </row>
    <row r="494" spans="1:12" ht="15">
      <c r="A494" s="84" t="s">
        <v>2321</v>
      </c>
      <c r="B494" s="84" t="s">
        <v>276</v>
      </c>
      <c r="C494" s="84">
        <v>2</v>
      </c>
      <c r="D494" s="123">
        <v>0.013489491819391105</v>
      </c>
      <c r="E494" s="123">
        <v>1.4313637641589874</v>
      </c>
      <c r="F494" s="84" t="s">
        <v>2117</v>
      </c>
      <c r="G494" s="84" t="b">
        <v>0</v>
      </c>
      <c r="H494" s="84" t="b">
        <v>0</v>
      </c>
      <c r="I494" s="84" t="b">
        <v>0</v>
      </c>
      <c r="J494" s="84" t="b">
        <v>0</v>
      </c>
      <c r="K494" s="84" t="b">
        <v>0</v>
      </c>
      <c r="L494" s="84" t="b">
        <v>0</v>
      </c>
    </row>
    <row r="495" spans="1:12" ht="15">
      <c r="A495" s="84" t="s">
        <v>276</v>
      </c>
      <c r="B495" s="84" t="s">
        <v>2269</v>
      </c>
      <c r="C495" s="84">
        <v>2</v>
      </c>
      <c r="D495" s="123">
        <v>0.013489491819391105</v>
      </c>
      <c r="E495" s="123">
        <v>1.4313637641589874</v>
      </c>
      <c r="F495" s="84" t="s">
        <v>2117</v>
      </c>
      <c r="G495" s="84" t="b">
        <v>0</v>
      </c>
      <c r="H495" s="84" t="b">
        <v>0</v>
      </c>
      <c r="I495" s="84" t="b">
        <v>0</v>
      </c>
      <c r="J495" s="84" t="b">
        <v>0</v>
      </c>
      <c r="K495" s="84" t="b">
        <v>0</v>
      </c>
      <c r="L495" s="84" t="b">
        <v>0</v>
      </c>
    </row>
    <row r="496" spans="1:12" ht="15">
      <c r="A496" s="84" t="s">
        <v>2269</v>
      </c>
      <c r="B496" s="84" t="s">
        <v>2193</v>
      </c>
      <c r="C496" s="84">
        <v>2</v>
      </c>
      <c r="D496" s="123">
        <v>0.013489491819391105</v>
      </c>
      <c r="E496" s="123">
        <v>1.4313637641589874</v>
      </c>
      <c r="F496" s="84" t="s">
        <v>2117</v>
      </c>
      <c r="G496" s="84" t="b">
        <v>0</v>
      </c>
      <c r="H496" s="84" t="b">
        <v>0</v>
      </c>
      <c r="I496" s="84" t="b">
        <v>0</v>
      </c>
      <c r="J496" s="84" t="b">
        <v>0</v>
      </c>
      <c r="K496" s="84" t="b">
        <v>0</v>
      </c>
      <c r="L496" s="84" t="b">
        <v>0</v>
      </c>
    </row>
    <row r="497" spans="1:12" ht="15">
      <c r="A497" s="84" t="s">
        <v>2193</v>
      </c>
      <c r="B497" s="84" t="s">
        <v>2268</v>
      </c>
      <c r="C497" s="84">
        <v>2</v>
      </c>
      <c r="D497" s="123">
        <v>0.013489491819391105</v>
      </c>
      <c r="E497" s="123">
        <v>1.0334237554869496</v>
      </c>
      <c r="F497" s="84" t="s">
        <v>2117</v>
      </c>
      <c r="G497" s="84" t="b">
        <v>0</v>
      </c>
      <c r="H497" s="84" t="b">
        <v>0</v>
      </c>
      <c r="I497" s="84" t="b">
        <v>0</v>
      </c>
      <c r="J497" s="84" t="b">
        <v>0</v>
      </c>
      <c r="K497" s="84" t="b">
        <v>0</v>
      </c>
      <c r="L497" s="84" t="b">
        <v>0</v>
      </c>
    </row>
    <row r="498" spans="1:12" ht="15">
      <c r="A498" s="84" t="s">
        <v>2319</v>
      </c>
      <c r="B498" s="84" t="s">
        <v>2320</v>
      </c>
      <c r="C498" s="84">
        <v>2</v>
      </c>
      <c r="D498" s="123">
        <v>0.013489491819391105</v>
      </c>
      <c r="E498" s="123">
        <v>1.130333768495006</v>
      </c>
      <c r="F498" s="84" t="s">
        <v>2117</v>
      </c>
      <c r="G498" s="84" t="b">
        <v>1</v>
      </c>
      <c r="H498" s="84" t="b">
        <v>0</v>
      </c>
      <c r="I498" s="84" t="b">
        <v>0</v>
      </c>
      <c r="J498" s="84" t="b">
        <v>0</v>
      </c>
      <c r="K498" s="84" t="b">
        <v>0</v>
      </c>
      <c r="L498" s="84" t="b">
        <v>0</v>
      </c>
    </row>
    <row r="499" spans="1:12" ht="15">
      <c r="A499" s="84" t="s">
        <v>2320</v>
      </c>
      <c r="B499" s="84" t="s">
        <v>2323</v>
      </c>
      <c r="C499" s="84">
        <v>2</v>
      </c>
      <c r="D499" s="123">
        <v>0.013489491819391105</v>
      </c>
      <c r="E499" s="123">
        <v>1.255272505103306</v>
      </c>
      <c r="F499" s="84" t="s">
        <v>2117</v>
      </c>
      <c r="G499" s="84" t="b">
        <v>0</v>
      </c>
      <c r="H499" s="84" t="b">
        <v>0</v>
      </c>
      <c r="I499" s="84" t="b">
        <v>0</v>
      </c>
      <c r="J499" s="84" t="b">
        <v>0</v>
      </c>
      <c r="K499" s="84" t="b">
        <v>0</v>
      </c>
      <c r="L499" s="84" t="b">
        <v>0</v>
      </c>
    </row>
    <row r="500" spans="1:12" ht="15">
      <c r="A500" s="84" t="s">
        <v>2323</v>
      </c>
      <c r="B500" s="84" t="s">
        <v>2324</v>
      </c>
      <c r="C500" s="84">
        <v>2</v>
      </c>
      <c r="D500" s="123">
        <v>0.013489491819391105</v>
      </c>
      <c r="E500" s="123">
        <v>1.4313637641589874</v>
      </c>
      <c r="F500" s="84" t="s">
        <v>2117</v>
      </c>
      <c r="G500" s="84" t="b">
        <v>0</v>
      </c>
      <c r="H500" s="84" t="b">
        <v>0</v>
      </c>
      <c r="I500" s="84" t="b">
        <v>0</v>
      </c>
      <c r="J500" s="84" t="b">
        <v>0</v>
      </c>
      <c r="K500" s="84" t="b">
        <v>0</v>
      </c>
      <c r="L500" s="84" t="b">
        <v>0</v>
      </c>
    </row>
    <row r="501" spans="1:12" ht="15">
      <c r="A501" s="84" t="s">
        <v>2324</v>
      </c>
      <c r="B501" s="84" t="s">
        <v>274</v>
      </c>
      <c r="C501" s="84">
        <v>2</v>
      </c>
      <c r="D501" s="123">
        <v>0.013489491819391105</v>
      </c>
      <c r="E501" s="123">
        <v>1.4313637641589874</v>
      </c>
      <c r="F501" s="84" t="s">
        <v>2117</v>
      </c>
      <c r="G501" s="84" t="b">
        <v>0</v>
      </c>
      <c r="H501" s="84" t="b">
        <v>0</v>
      </c>
      <c r="I501" s="84" t="b">
        <v>0</v>
      </c>
      <c r="J501" s="84" t="b">
        <v>0</v>
      </c>
      <c r="K501" s="84" t="b">
        <v>0</v>
      </c>
      <c r="L501" s="84" t="b">
        <v>0</v>
      </c>
    </row>
    <row r="502" spans="1:12" ht="15">
      <c r="A502" s="84" t="s">
        <v>274</v>
      </c>
      <c r="B502" s="84" t="s">
        <v>2723</v>
      </c>
      <c r="C502" s="84">
        <v>2</v>
      </c>
      <c r="D502" s="123">
        <v>0.013489491819391105</v>
      </c>
      <c r="E502" s="123">
        <v>1.4313637641589874</v>
      </c>
      <c r="F502" s="84" t="s">
        <v>2117</v>
      </c>
      <c r="G502" s="84" t="b">
        <v>0</v>
      </c>
      <c r="H502" s="84" t="b">
        <v>0</v>
      </c>
      <c r="I502" s="84" t="b">
        <v>0</v>
      </c>
      <c r="J502" s="84" t="b">
        <v>0</v>
      </c>
      <c r="K502" s="84" t="b">
        <v>0</v>
      </c>
      <c r="L502" s="84" t="b">
        <v>0</v>
      </c>
    </row>
    <row r="503" spans="1:12" ht="15">
      <c r="A503" s="84" t="s">
        <v>2723</v>
      </c>
      <c r="B503" s="84" t="s">
        <v>2268</v>
      </c>
      <c r="C503" s="84">
        <v>2</v>
      </c>
      <c r="D503" s="123">
        <v>0.013489491819391105</v>
      </c>
      <c r="E503" s="123">
        <v>1.0334237554869496</v>
      </c>
      <c r="F503" s="84" t="s">
        <v>2117</v>
      </c>
      <c r="G503" s="84" t="b">
        <v>0</v>
      </c>
      <c r="H503" s="84" t="b">
        <v>0</v>
      </c>
      <c r="I503" s="84" t="b">
        <v>0</v>
      </c>
      <c r="J503" s="84" t="b">
        <v>0</v>
      </c>
      <c r="K503" s="84" t="b">
        <v>0</v>
      </c>
      <c r="L503" s="84" t="b">
        <v>0</v>
      </c>
    </row>
    <row r="504" spans="1:12" ht="15">
      <c r="A504" s="84" t="s">
        <v>2268</v>
      </c>
      <c r="B504" s="84" t="s">
        <v>2810</v>
      </c>
      <c r="C504" s="84">
        <v>2</v>
      </c>
      <c r="D504" s="123">
        <v>0.013489491819391105</v>
      </c>
      <c r="E504" s="123">
        <v>1.130333768495006</v>
      </c>
      <c r="F504" s="84" t="s">
        <v>2117</v>
      </c>
      <c r="G504" s="84" t="b">
        <v>0</v>
      </c>
      <c r="H504" s="84" t="b">
        <v>0</v>
      </c>
      <c r="I504" s="84" t="b">
        <v>0</v>
      </c>
      <c r="J504" s="84" t="b">
        <v>0</v>
      </c>
      <c r="K504" s="84" t="b">
        <v>0</v>
      </c>
      <c r="L504" s="84" t="b">
        <v>0</v>
      </c>
    </row>
    <row r="505" spans="1:12" ht="15">
      <c r="A505" s="84" t="s">
        <v>275</v>
      </c>
      <c r="B505" s="84" t="s">
        <v>2319</v>
      </c>
      <c r="C505" s="84">
        <v>2</v>
      </c>
      <c r="D505" s="123">
        <v>0.013489491819391105</v>
      </c>
      <c r="E505" s="123">
        <v>1.4313637641589874</v>
      </c>
      <c r="F505" s="84" t="s">
        <v>2117</v>
      </c>
      <c r="G505" s="84" t="b">
        <v>0</v>
      </c>
      <c r="H505" s="84" t="b">
        <v>0</v>
      </c>
      <c r="I505" s="84" t="b">
        <v>0</v>
      </c>
      <c r="J505" s="84" t="b">
        <v>1</v>
      </c>
      <c r="K505" s="84" t="b">
        <v>0</v>
      </c>
      <c r="L505" s="84" t="b">
        <v>0</v>
      </c>
    </row>
    <row r="506" spans="1:12" ht="15">
      <c r="A506" s="84" t="s">
        <v>2329</v>
      </c>
      <c r="B506" s="84" t="s">
        <v>2330</v>
      </c>
      <c r="C506" s="84">
        <v>2</v>
      </c>
      <c r="D506" s="123">
        <v>0.009803027826131093</v>
      </c>
      <c r="E506" s="123">
        <v>1.7160033436347992</v>
      </c>
      <c r="F506" s="84" t="s">
        <v>2118</v>
      </c>
      <c r="G506" s="84" t="b">
        <v>0</v>
      </c>
      <c r="H506" s="84" t="b">
        <v>0</v>
      </c>
      <c r="I506" s="84" t="b">
        <v>0</v>
      </c>
      <c r="J506" s="84" t="b">
        <v>1</v>
      </c>
      <c r="K506" s="84" t="b">
        <v>0</v>
      </c>
      <c r="L506" s="84" t="b">
        <v>0</v>
      </c>
    </row>
    <row r="507" spans="1:12" ht="15">
      <c r="A507" s="84" t="s">
        <v>2330</v>
      </c>
      <c r="B507" s="84" t="s">
        <v>2331</v>
      </c>
      <c r="C507" s="84">
        <v>2</v>
      </c>
      <c r="D507" s="123">
        <v>0.009803027826131093</v>
      </c>
      <c r="E507" s="123">
        <v>1.7160033436347992</v>
      </c>
      <c r="F507" s="84" t="s">
        <v>2118</v>
      </c>
      <c r="G507" s="84" t="b">
        <v>1</v>
      </c>
      <c r="H507" s="84" t="b">
        <v>0</v>
      </c>
      <c r="I507" s="84" t="b">
        <v>0</v>
      </c>
      <c r="J507" s="84" t="b">
        <v>0</v>
      </c>
      <c r="K507" s="84" t="b">
        <v>0</v>
      </c>
      <c r="L507" s="84" t="b">
        <v>0</v>
      </c>
    </row>
    <row r="508" spans="1:12" ht="15">
      <c r="A508" s="84" t="s">
        <v>2331</v>
      </c>
      <c r="B508" s="84" t="s">
        <v>2332</v>
      </c>
      <c r="C508" s="84">
        <v>2</v>
      </c>
      <c r="D508" s="123">
        <v>0.009803027826131093</v>
      </c>
      <c r="E508" s="123">
        <v>1.7160033436347992</v>
      </c>
      <c r="F508" s="84" t="s">
        <v>2118</v>
      </c>
      <c r="G508" s="84" t="b">
        <v>0</v>
      </c>
      <c r="H508" s="84" t="b">
        <v>0</v>
      </c>
      <c r="I508" s="84" t="b">
        <v>0</v>
      </c>
      <c r="J508" s="84" t="b">
        <v>0</v>
      </c>
      <c r="K508" s="84" t="b">
        <v>0</v>
      </c>
      <c r="L508" s="84" t="b">
        <v>0</v>
      </c>
    </row>
    <row r="509" spans="1:12" ht="15">
      <c r="A509" s="84" t="s">
        <v>2332</v>
      </c>
      <c r="B509" s="84" t="s">
        <v>2326</v>
      </c>
      <c r="C509" s="84">
        <v>2</v>
      </c>
      <c r="D509" s="123">
        <v>0.009803027826131093</v>
      </c>
      <c r="E509" s="123">
        <v>1.5399120845791179</v>
      </c>
      <c r="F509" s="84" t="s">
        <v>2118</v>
      </c>
      <c r="G509" s="84" t="b">
        <v>0</v>
      </c>
      <c r="H509" s="84" t="b">
        <v>0</v>
      </c>
      <c r="I509" s="84" t="b">
        <v>0</v>
      </c>
      <c r="J509" s="84" t="b">
        <v>0</v>
      </c>
      <c r="K509" s="84" t="b">
        <v>0</v>
      </c>
      <c r="L509" s="84" t="b">
        <v>0</v>
      </c>
    </row>
    <row r="510" spans="1:12" ht="15">
      <c r="A510" s="84" t="s">
        <v>2326</v>
      </c>
      <c r="B510" s="84" t="s">
        <v>2333</v>
      </c>
      <c r="C510" s="84">
        <v>2</v>
      </c>
      <c r="D510" s="123">
        <v>0.009803027826131093</v>
      </c>
      <c r="E510" s="123">
        <v>1.5399120845791179</v>
      </c>
      <c r="F510" s="84" t="s">
        <v>2118</v>
      </c>
      <c r="G510" s="84" t="b">
        <v>0</v>
      </c>
      <c r="H510" s="84" t="b">
        <v>0</v>
      </c>
      <c r="I510" s="84" t="b">
        <v>0</v>
      </c>
      <c r="J510" s="84" t="b">
        <v>0</v>
      </c>
      <c r="K510" s="84" t="b">
        <v>0</v>
      </c>
      <c r="L510" s="84" t="b">
        <v>0</v>
      </c>
    </row>
    <row r="511" spans="1:12" ht="15">
      <c r="A511" s="84" t="s">
        <v>2333</v>
      </c>
      <c r="B511" s="84" t="s">
        <v>2833</v>
      </c>
      <c r="C511" s="84">
        <v>2</v>
      </c>
      <c r="D511" s="123">
        <v>0.009803027826131093</v>
      </c>
      <c r="E511" s="123">
        <v>1.7160033436347992</v>
      </c>
      <c r="F511" s="84" t="s">
        <v>2118</v>
      </c>
      <c r="G511" s="84" t="b">
        <v>0</v>
      </c>
      <c r="H511" s="84" t="b">
        <v>0</v>
      </c>
      <c r="I511" s="84" t="b">
        <v>0</v>
      </c>
      <c r="J511" s="84" t="b">
        <v>0</v>
      </c>
      <c r="K511" s="84" t="b">
        <v>0</v>
      </c>
      <c r="L511" s="84" t="b">
        <v>0</v>
      </c>
    </row>
    <row r="512" spans="1:12" ht="15">
      <c r="A512" s="84" t="s">
        <v>2833</v>
      </c>
      <c r="B512" s="84" t="s">
        <v>2694</v>
      </c>
      <c r="C512" s="84">
        <v>2</v>
      </c>
      <c r="D512" s="123">
        <v>0.009803027826131093</v>
      </c>
      <c r="E512" s="123">
        <v>1.7160033436347992</v>
      </c>
      <c r="F512" s="84" t="s">
        <v>2118</v>
      </c>
      <c r="G512" s="84" t="b">
        <v>0</v>
      </c>
      <c r="H512" s="84" t="b">
        <v>0</v>
      </c>
      <c r="I512" s="84" t="b">
        <v>0</v>
      </c>
      <c r="J512" s="84" t="b">
        <v>1</v>
      </c>
      <c r="K512" s="84" t="b">
        <v>0</v>
      </c>
      <c r="L512" s="84" t="b">
        <v>0</v>
      </c>
    </row>
    <row r="513" spans="1:12" ht="15">
      <c r="A513" s="84" t="s">
        <v>2694</v>
      </c>
      <c r="B513" s="84" t="s">
        <v>2834</v>
      </c>
      <c r="C513" s="84">
        <v>2</v>
      </c>
      <c r="D513" s="123">
        <v>0.009803027826131093</v>
      </c>
      <c r="E513" s="123">
        <v>1.7160033436347992</v>
      </c>
      <c r="F513" s="84" t="s">
        <v>2118</v>
      </c>
      <c r="G513" s="84" t="b">
        <v>1</v>
      </c>
      <c r="H513" s="84" t="b">
        <v>0</v>
      </c>
      <c r="I513" s="84" t="b">
        <v>0</v>
      </c>
      <c r="J513" s="84" t="b">
        <v>0</v>
      </c>
      <c r="K513" s="84" t="b">
        <v>0</v>
      </c>
      <c r="L513" s="84" t="b">
        <v>0</v>
      </c>
    </row>
    <row r="514" spans="1:12" ht="15">
      <c r="A514" s="84" t="s">
        <v>2834</v>
      </c>
      <c r="B514" s="84" t="s">
        <v>2835</v>
      </c>
      <c r="C514" s="84">
        <v>2</v>
      </c>
      <c r="D514" s="123">
        <v>0.009803027826131093</v>
      </c>
      <c r="E514" s="123">
        <v>1.7160033436347992</v>
      </c>
      <c r="F514" s="84" t="s">
        <v>2118</v>
      </c>
      <c r="G514" s="84" t="b">
        <v>0</v>
      </c>
      <c r="H514" s="84" t="b">
        <v>0</v>
      </c>
      <c r="I514" s="84" t="b">
        <v>0</v>
      </c>
      <c r="J514" s="84" t="b">
        <v>0</v>
      </c>
      <c r="K514" s="84" t="b">
        <v>0</v>
      </c>
      <c r="L514" s="84" t="b">
        <v>0</v>
      </c>
    </row>
    <row r="515" spans="1:12" ht="15">
      <c r="A515" s="84" t="s">
        <v>2836</v>
      </c>
      <c r="B515" s="84" t="s">
        <v>2837</v>
      </c>
      <c r="C515" s="84">
        <v>2</v>
      </c>
      <c r="D515" s="123">
        <v>0.009803027826131093</v>
      </c>
      <c r="E515" s="123">
        <v>1.7160033436347992</v>
      </c>
      <c r="F515" s="84" t="s">
        <v>2118</v>
      </c>
      <c r="G515" s="84" t="b">
        <v>0</v>
      </c>
      <c r="H515" s="84" t="b">
        <v>0</v>
      </c>
      <c r="I515" s="84" t="b">
        <v>0</v>
      </c>
      <c r="J515" s="84" t="b">
        <v>0</v>
      </c>
      <c r="K515" s="84" t="b">
        <v>0</v>
      </c>
      <c r="L515" s="84" t="b">
        <v>0</v>
      </c>
    </row>
    <row r="516" spans="1:12" ht="15">
      <c r="A516" s="84" t="s">
        <v>2837</v>
      </c>
      <c r="B516" s="84" t="s">
        <v>2838</v>
      </c>
      <c r="C516" s="84">
        <v>2</v>
      </c>
      <c r="D516" s="123">
        <v>0.009803027826131093</v>
      </c>
      <c r="E516" s="123">
        <v>1.7160033436347992</v>
      </c>
      <c r="F516" s="84" t="s">
        <v>2118</v>
      </c>
      <c r="G516" s="84" t="b">
        <v>0</v>
      </c>
      <c r="H516" s="84" t="b">
        <v>0</v>
      </c>
      <c r="I516" s="84" t="b">
        <v>0</v>
      </c>
      <c r="J516" s="84" t="b">
        <v>0</v>
      </c>
      <c r="K516" s="84" t="b">
        <v>0</v>
      </c>
      <c r="L516" s="84" t="b">
        <v>0</v>
      </c>
    </row>
    <row r="517" spans="1:12" ht="15">
      <c r="A517" s="84" t="s">
        <v>2838</v>
      </c>
      <c r="B517" s="84" t="s">
        <v>2839</v>
      </c>
      <c r="C517" s="84">
        <v>2</v>
      </c>
      <c r="D517" s="123">
        <v>0.009803027826131093</v>
      </c>
      <c r="E517" s="123">
        <v>1.7160033436347992</v>
      </c>
      <c r="F517" s="84" t="s">
        <v>2118</v>
      </c>
      <c r="G517" s="84" t="b">
        <v>0</v>
      </c>
      <c r="H517" s="84" t="b">
        <v>0</v>
      </c>
      <c r="I517" s="84" t="b">
        <v>0</v>
      </c>
      <c r="J517" s="84" t="b">
        <v>0</v>
      </c>
      <c r="K517" s="84" t="b">
        <v>0</v>
      </c>
      <c r="L517" s="84" t="b">
        <v>0</v>
      </c>
    </row>
    <row r="518" spans="1:12" ht="15">
      <c r="A518" s="84" t="s">
        <v>2839</v>
      </c>
      <c r="B518" s="84" t="s">
        <v>2840</v>
      </c>
      <c r="C518" s="84">
        <v>2</v>
      </c>
      <c r="D518" s="123">
        <v>0.009803027826131093</v>
      </c>
      <c r="E518" s="123">
        <v>1.7160033436347992</v>
      </c>
      <c r="F518" s="84" t="s">
        <v>2118</v>
      </c>
      <c r="G518" s="84" t="b">
        <v>0</v>
      </c>
      <c r="H518" s="84" t="b">
        <v>0</v>
      </c>
      <c r="I518" s="84" t="b">
        <v>0</v>
      </c>
      <c r="J518" s="84" t="b">
        <v>0</v>
      </c>
      <c r="K518" s="84" t="b">
        <v>0</v>
      </c>
      <c r="L518" s="84" t="b">
        <v>0</v>
      </c>
    </row>
    <row r="519" spans="1:12" ht="15">
      <c r="A519" s="84" t="s">
        <v>2840</v>
      </c>
      <c r="B519" s="84" t="s">
        <v>2841</v>
      </c>
      <c r="C519" s="84">
        <v>2</v>
      </c>
      <c r="D519" s="123">
        <v>0.009803027826131093</v>
      </c>
      <c r="E519" s="123">
        <v>1.7160033436347992</v>
      </c>
      <c r="F519" s="84" t="s">
        <v>2118</v>
      </c>
      <c r="G519" s="84" t="b">
        <v>0</v>
      </c>
      <c r="H519" s="84" t="b">
        <v>0</v>
      </c>
      <c r="I519" s="84" t="b">
        <v>0</v>
      </c>
      <c r="J519" s="84" t="b">
        <v>0</v>
      </c>
      <c r="K519" s="84" t="b">
        <v>0</v>
      </c>
      <c r="L519" s="84" t="b">
        <v>0</v>
      </c>
    </row>
    <row r="520" spans="1:12" ht="15">
      <c r="A520" s="84" t="s">
        <v>2841</v>
      </c>
      <c r="B520" s="84" t="s">
        <v>2719</v>
      </c>
      <c r="C520" s="84">
        <v>2</v>
      </c>
      <c r="D520" s="123">
        <v>0.009803027826131093</v>
      </c>
      <c r="E520" s="123">
        <v>1.7160033436347992</v>
      </c>
      <c r="F520" s="84" t="s">
        <v>2118</v>
      </c>
      <c r="G520" s="84" t="b">
        <v>0</v>
      </c>
      <c r="H520" s="84" t="b">
        <v>0</v>
      </c>
      <c r="I520" s="84" t="b">
        <v>0</v>
      </c>
      <c r="J520" s="84" t="b">
        <v>0</v>
      </c>
      <c r="K520" s="84" t="b">
        <v>0</v>
      </c>
      <c r="L520" s="84" t="b">
        <v>0</v>
      </c>
    </row>
    <row r="521" spans="1:12" ht="15">
      <c r="A521" s="84" t="s">
        <v>2719</v>
      </c>
      <c r="B521" s="84" t="s">
        <v>2731</v>
      </c>
      <c r="C521" s="84">
        <v>2</v>
      </c>
      <c r="D521" s="123">
        <v>0.009803027826131093</v>
      </c>
      <c r="E521" s="123">
        <v>1.7160033436347992</v>
      </c>
      <c r="F521" s="84" t="s">
        <v>2118</v>
      </c>
      <c r="G521" s="84" t="b">
        <v>0</v>
      </c>
      <c r="H521" s="84" t="b">
        <v>0</v>
      </c>
      <c r="I521" s="84" t="b">
        <v>0</v>
      </c>
      <c r="J521" s="84" t="b">
        <v>0</v>
      </c>
      <c r="K521" s="84" t="b">
        <v>0</v>
      </c>
      <c r="L521" s="84" t="b">
        <v>0</v>
      </c>
    </row>
    <row r="522" spans="1:12" ht="15">
      <c r="A522" s="84" t="s">
        <v>2731</v>
      </c>
      <c r="B522" s="84" t="s">
        <v>2842</v>
      </c>
      <c r="C522" s="84">
        <v>2</v>
      </c>
      <c r="D522" s="123">
        <v>0.009803027826131093</v>
      </c>
      <c r="E522" s="123">
        <v>1.7160033436347992</v>
      </c>
      <c r="F522" s="84" t="s">
        <v>2118</v>
      </c>
      <c r="G522" s="84" t="b">
        <v>0</v>
      </c>
      <c r="H522" s="84" t="b">
        <v>0</v>
      </c>
      <c r="I522" s="84" t="b">
        <v>0</v>
      </c>
      <c r="J522" s="84" t="b">
        <v>0</v>
      </c>
      <c r="K522" s="84" t="b">
        <v>0</v>
      </c>
      <c r="L522" s="84" t="b">
        <v>0</v>
      </c>
    </row>
    <row r="523" spans="1:12" ht="15">
      <c r="A523" s="84" t="s">
        <v>2842</v>
      </c>
      <c r="B523" s="84" t="s">
        <v>2843</v>
      </c>
      <c r="C523" s="84">
        <v>2</v>
      </c>
      <c r="D523" s="123">
        <v>0.009803027826131093</v>
      </c>
      <c r="E523" s="123">
        <v>1.7160033436347992</v>
      </c>
      <c r="F523" s="84" t="s">
        <v>2118</v>
      </c>
      <c r="G523" s="84" t="b">
        <v>0</v>
      </c>
      <c r="H523" s="84" t="b">
        <v>0</v>
      </c>
      <c r="I523" s="84" t="b">
        <v>0</v>
      </c>
      <c r="J523" s="84" t="b">
        <v>1</v>
      </c>
      <c r="K523" s="84" t="b">
        <v>0</v>
      </c>
      <c r="L523" s="84" t="b">
        <v>0</v>
      </c>
    </row>
    <row r="524" spans="1:12" ht="15">
      <c r="A524" s="84" t="s">
        <v>2857</v>
      </c>
      <c r="B524" s="84" t="s">
        <v>2858</v>
      </c>
      <c r="C524" s="84">
        <v>2</v>
      </c>
      <c r="D524" s="123">
        <v>0.009803027826131093</v>
      </c>
      <c r="E524" s="123">
        <v>1.7160033436347992</v>
      </c>
      <c r="F524" s="84" t="s">
        <v>2118</v>
      </c>
      <c r="G524" s="84" t="b">
        <v>0</v>
      </c>
      <c r="H524" s="84" t="b">
        <v>0</v>
      </c>
      <c r="I524" s="84" t="b">
        <v>0</v>
      </c>
      <c r="J524" s="84" t="b">
        <v>1</v>
      </c>
      <c r="K524" s="84" t="b">
        <v>0</v>
      </c>
      <c r="L524" s="84" t="b">
        <v>0</v>
      </c>
    </row>
    <row r="525" spans="1:12" ht="15">
      <c r="A525" s="84" t="s">
        <v>2858</v>
      </c>
      <c r="B525" s="84" t="s">
        <v>2859</v>
      </c>
      <c r="C525" s="84">
        <v>2</v>
      </c>
      <c r="D525" s="123">
        <v>0.009803027826131093</v>
      </c>
      <c r="E525" s="123">
        <v>1.7160033436347992</v>
      </c>
      <c r="F525" s="84" t="s">
        <v>2118</v>
      </c>
      <c r="G525" s="84" t="b">
        <v>1</v>
      </c>
      <c r="H525" s="84" t="b">
        <v>0</v>
      </c>
      <c r="I525" s="84" t="b">
        <v>0</v>
      </c>
      <c r="J525" s="84" t="b">
        <v>0</v>
      </c>
      <c r="K525" s="84" t="b">
        <v>0</v>
      </c>
      <c r="L525" s="84" t="b">
        <v>0</v>
      </c>
    </row>
    <row r="526" spans="1:12" ht="15">
      <c r="A526" s="84" t="s">
        <v>2859</v>
      </c>
      <c r="B526" s="84" t="s">
        <v>2860</v>
      </c>
      <c r="C526" s="84">
        <v>2</v>
      </c>
      <c r="D526" s="123">
        <v>0.009803027826131093</v>
      </c>
      <c r="E526" s="123">
        <v>1.7160033436347992</v>
      </c>
      <c r="F526" s="84" t="s">
        <v>2118</v>
      </c>
      <c r="G526" s="84" t="b">
        <v>0</v>
      </c>
      <c r="H526" s="84" t="b">
        <v>0</v>
      </c>
      <c r="I526" s="84" t="b">
        <v>0</v>
      </c>
      <c r="J526" s="84" t="b">
        <v>0</v>
      </c>
      <c r="K526" s="84" t="b">
        <v>0</v>
      </c>
      <c r="L526" s="84" t="b">
        <v>0</v>
      </c>
    </row>
    <row r="527" spans="1:12" ht="15">
      <c r="A527" s="84" t="s">
        <v>2860</v>
      </c>
      <c r="B527" s="84" t="s">
        <v>2758</v>
      </c>
      <c r="C527" s="84">
        <v>2</v>
      </c>
      <c r="D527" s="123">
        <v>0.009803027826131093</v>
      </c>
      <c r="E527" s="123">
        <v>1.7160033436347992</v>
      </c>
      <c r="F527" s="84" t="s">
        <v>2118</v>
      </c>
      <c r="G527" s="84" t="b">
        <v>0</v>
      </c>
      <c r="H527" s="84" t="b">
        <v>0</v>
      </c>
      <c r="I527" s="84" t="b">
        <v>0</v>
      </c>
      <c r="J527" s="84" t="b">
        <v>0</v>
      </c>
      <c r="K527" s="84" t="b">
        <v>0</v>
      </c>
      <c r="L527" s="84" t="b">
        <v>0</v>
      </c>
    </row>
    <row r="528" spans="1:12" ht="15">
      <c r="A528" s="84" t="s">
        <v>2758</v>
      </c>
      <c r="B528" s="84" t="s">
        <v>2689</v>
      </c>
      <c r="C528" s="84">
        <v>2</v>
      </c>
      <c r="D528" s="123">
        <v>0.009803027826131093</v>
      </c>
      <c r="E528" s="123">
        <v>1.7160033436347992</v>
      </c>
      <c r="F528" s="84" t="s">
        <v>2118</v>
      </c>
      <c r="G528" s="84" t="b">
        <v>0</v>
      </c>
      <c r="H528" s="84" t="b">
        <v>0</v>
      </c>
      <c r="I528" s="84" t="b">
        <v>0</v>
      </c>
      <c r="J528" s="84" t="b">
        <v>0</v>
      </c>
      <c r="K528" s="84" t="b">
        <v>0</v>
      </c>
      <c r="L528" s="84" t="b">
        <v>0</v>
      </c>
    </row>
    <row r="529" spans="1:12" ht="15">
      <c r="A529" s="84" t="s">
        <v>2689</v>
      </c>
      <c r="B529" s="84" t="s">
        <v>2861</v>
      </c>
      <c r="C529" s="84">
        <v>2</v>
      </c>
      <c r="D529" s="123">
        <v>0.009803027826131093</v>
      </c>
      <c r="E529" s="123">
        <v>1.7160033436347992</v>
      </c>
      <c r="F529" s="84" t="s">
        <v>2118</v>
      </c>
      <c r="G529" s="84" t="b">
        <v>0</v>
      </c>
      <c r="H529" s="84" t="b">
        <v>0</v>
      </c>
      <c r="I529" s="84" t="b">
        <v>0</v>
      </c>
      <c r="J529" s="84" t="b">
        <v>0</v>
      </c>
      <c r="K529" s="84" t="b">
        <v>0</v>
      </c>
      <c r="L529" s="84" t="b">
        <v>0</v>
      </c>
    </row>
    <row r="530" spans="1:12" ht="15">
      <c r="A530" s="84" t="s">
        <v>2861</v>
      </c>
      <c r="B530" s="84" t="s">
        <v>2862</v>
      </c>
      <c r="C530" s="84">
        <v>2</v>
      </c>
      <c r="D530" s="123">
        <v>0.009803027826131093</v>
      </c>
      <c r="E530" s="123">
        <v>1.7160033436347992</v>
      </c>
      <c r="F530" s="84" t="s">
        <v>2118</v>
      </c>
      <c r="G530" s="84" t="b">
        <v>0</v>
      </c>
      <c r="H530" s="84" t="b">
        <v>0</v>
      </c>
      <c r="I530" s="84" t="b">
        <v>0</v>
      </c>
      <c r="J530" s="84" t="b">
        <v>0</v>
      </c>
      <c r="K530" s="84" t="b">
        <v>0</v>
      </c>
      <c r="L530" s="84" t="b">
        <v>0</v>
      </c>
    </row>
    <row r="531" spans="1:12" ht="15">
      <c r="A531" s="84" t="s">
        <v>2862</v>
      </c>
      <c r="B531" s="84" t="s">
        <v>2863</v>
      </c>
      <c r="C531" s="84">
        <v>2</v>
      </c>
      <c r="D531" s="123">
        <v>0.009803027826131093</v>
      </c>
      <c r="E531" s="123">
        <v>1.7160033436347992</v>
      </c>
      <c r="F531" s="84" t="s">
        <v>2118</v>
      </c>
      <c r="G531" s="84" t="b">
        <v>0</v>
      </c>
      <c r="H531" s="84" t="b">
        <v>0</v>
      </c>
      <c r="I531" s="84" t="b">
        <v>0</v>
      </c>
      <c r="J531" s="84" t="b">
        <v>0</v>
      </c>
      <c r="K531" s="84" t="b">
        <v>0</v>
      </c>
      <c r="L531" s="84" t="b">
        <v>0</v>
      </c>
    </row>
    <row r="532" spans="1:12" ht="15">
      <c r="A532" s="84" t="s">
        <v>2863</v>
      </c>
      <c r="B532" s="84" t="s">
        <v>2864</v>
      </c>
      <c r="C532" s="84">
        <v>2</v>
      </c>
      <c r="D532" s="123">
        <v>0.009803027826131093</v>
      </c>
      <c r="E532" s="123">
        <v>1.7160033436347992</v>
      </c>
      <c r="F532" s="84" t="s">
        <v>2118</v>
      </c>
      <c r="G532" s="84" t="b">
        <v>0</v>
      </c>
      <c r="H532" s="84" t="b">
        <v>0</v>
      </c>
      <c r="I532" s="84" t="b">
        <v>0</v>
      </c>
      <c r="J532" s="84" t="b">
        <v>0</v>
      </c>
      <c r="K532" s="84" t="b">
        <v>0</v>
      </c>
      <c r="L532" s="84" t="b">
        <v>0</v>
      </c>
    </row>
    <row r="533" spans="1:12" ht="15">
      <c r="A533" s="84" t="s">
        <v>2864</v>
      </c>
      <c r="B533" s="84" t="s">
        <v>2865</v>
      </c>
      <c r="C533" s="84">
        <v>2</v>
      </c>
      <c r="D533" s="123">
        <v>0.009803027826131093</v>
      </c>
      <c r="E533" s="123">
        <v>1.7160033436347992</v>
      </c>
      <c r="F533" s="84" t="s">
        <v>2118</v>
      </c>
      <c r="G533" s="84" t="b">
        <v>0</v>
      </c>
      <c r="H533" s="84" t="b">
        <v>0</v>
      </c>
      <c r="I533" s="84" t="b">
        <v>0</v>
      </c>
      <c r="J533" s="84" t="b">
        <v>0</v>
      </c>
      <c r="K533" s="84" t="b">
        <v>0</v>
      </c>
      <c r="L533" s="84" t="b">
        <v>0</v>
      </c>
    </row>
    <row r="534" spans="1:12" ht="15">
      <c r="A534" s="84" t="s">
        <v>2865</v>
      </c>
      <c r="B534" s="84" t="s">
        <v>2327</v>
      </c>
      <c r="C534" s="84">
        <v>2</v>
      </c>
      <c r="D534" s="123">
        <v>0.009803027826131093</v>
      </c>
      <c r="E534" s="123">
        <v>1.5399120845791179</v>
      </c>
      <c r="F534" s="84" t="s">
        <v>2118</v>
      </c>
      <c r="G534" s="84" t="b">
        <v>0</v>
      </c>
      <c r="H534" s="84" t="b">
        <v>0</v>
      </c>
      <c r="I534" s="84" t="b">
        <v>0</v>
      </c>
      <c r="J534" s="84" t="b">
        <v>0</v>
      </c>
      <c r="K534" s="84" t="b">
        <v>0</v>
      </c>
      <c r="L534" s="84" t="b">
        <v>0</v>
      </c>
    </row>
    <row r="535" spans="1:12" ht="15">
      <c r="A535" s="84" t="s">
        <v>2327</v>
      </c>
      <c r="B535" s="84" t="s">
        <v>2328</v>
      </c>
      <c r="C535" s="84">
        <v>2</v>
      </c>
      <c r="D535" s="123">
        <v>0.009803027826131093</v>
      </c>
      <c r="E535" s="123">
        <v>1.3638208255234365</v>
      </c>
      <c r="F535" s="84" t="s">
        <v>2118</v>
      </c>
      <c r="G535" s="84" t="b">
        <v>0</v>
      </c>
      <c r="H535" s="84" t="b">
        <v>0</v>
      </c>
      <c r="I535" s="84" t="b">
        <v>0</v>
      </c>
      <c r="J535" s="84" t="b">
        <v>0</v>
      </c>
      <c r="K535" s="84" t="b">
        <v>0</v>
      </c>
      <c r="L535" s="84" t="b">
        <v>0</v>
      </c>
    </row>
    <row r="536" spans="1:12" ht="15">
      <c r="A536" s="84" t="s">
        <v>2269</v>
      </c>
      <c r="B536" s="84" t="s">
        <v>2193</v>
      </c>
      <c r="C536" s="84">
        <v>2</v>
      </c>
      <c r="D536" s="123">
        <v>0</v>
      </c>
      <c r="E536" s="123">
        <v>0.8450980400142568</v>
      </c>
      <c r="F536" s="84" t="s">
        <v>2121</v>
      </c>
      <c r="G536" s="84" t="b">
        <v>0</v>
      </c>
      <c r="H536" s="84" t="b">
        <v>0</v>
      </c>
      <c r="I536" s="84" t="b">
        <v>0</v>
      </c>
      <c r="J536" s="84" t="b">
        <v>0</v>
      </c>
      <c r="K536" s="84" t="b">
        <v>0</v>
      </c>
      <c r="L536" s="84" t="b">
        <v>0</v>
      </c>
    </row>
    <row r="537" spans="1:12" ht="15">
      <c r="A537" s="84" t="s">
        <v>2193</v>
      </c>
      <c r="B537" s="84" t="s">
        <v>2851</v>
      </c>
      <c r="C537" s="84">
        <v>2</v>
      </c>
      <c r="D537" s="123">
        <v>0</v>
      </c>
      <c r="E537" s="123">
        <v>0.8450980400142568</v>
      </c>
      <c r="F537" s="84" t="s">
        <v>2121</v>
      </c>
      <c r="G537" s="84" t="b">
        <v>0</v>
      </c>
      <c r="H537" s="84" t="b">
        <v>0</v>
      </c>
      <c r="I537" s="84" t="b">
        <v>0</v>
      </c>
      <c r="J537" s="84" t="b">
        <v>1</v>
      </c>
      <c r="K537" s="84" t="b">
        <v>0</v>
      </c>
      <c r="L537" s="84" t="b">
        <v>0</v>
      </c>
    </row>
    <row r="538" spans="1:12" ht="15">
      <c r="A538" s="84" t="s">
        <v>2851</v>
      </c>
      <c r="B538" s="84" t="s">
        <v>2213</v>
      </c>
      <c r="C538" s="84">
        <v>2</v>
      </c>
      <c r="D538" s="123">
        <v>0</v>
      </c>
      <c r="E538" s="123">
        <v>0.8450980400142568</v>
      </c>
      <c r="F538" s="84" t="s">
        <v>2121</v>
      </c>
      <c r="G538" s="84" t="b">
        <v>1</v>
      </c>
      <c r="H538" s="84" t="b">
        <v>0</v>
      </c>
      <c r="I538" s="84" t="b">
        <v>0</v>
      </c>
      <c r="J538" s="84" t="b">
        <v>0</v>
      </c>
      <c r="K538" s="84" t="b">
        <v>0</v>
      </c>
      <c r="L538" s="84" t="b">
        <v>0</v>
      </c>
    </row>
    <row r="539" spans="1:12" ht="15">
      <c r="A539" s="84" t="s">
        <v>2213</v>
      </c>
      <c r="B539" s="84" t="s">
        <v>2268</v>
      </c>
      <c r="C539" s="84">
        <v>2</v>
      </c>
      <c r="D539" s="123">
        <v>0</v>
      </c>
      <c r="E539" s="123">
        <v>0.8450980400142568</v>
      </c>
      <c r="F539" s="84" t="s">
        <v>2121</v>
      </c>
      <c r="G539" s="84" t="b">
        <v>0</v>
      </c>
      <c r="H539" s="84" t="b">
        <v>0</v>
      </c>
      <c r="I539" s="84" t="b">
        <v>0</v>
      </c>
      <c r="J539" s="84" t="b">
        <v>0</v>
      </c>
      <c r="K539" s="84" t="b">
        <v>0</v>
      </c>
      <c r="L539" s="84" t="b">
        <v>0</v>
      </c>
    </row>
    <row r="540" spans="1:12" ht="15">
      <c r="A540" s="84" t="s">
        <v>2268</v>
      </c>
      <c r="B540" s="84" t="s">
        <v>2852</v>
      </c>
      <c r="C540" s="84">
        <v>2</v>
      </c>
      <c r="D540" s="123">
        <v>0</v>
      </c>
      <c r="E540" s="123">
        <v>0.8450980400142568</v>
      </c>
      <c r="F540" s="84" t="s">
        <v>2121</v>
      </c>
      <c r="G540" s="84" t="b">
        <v>0</v>
      </c>
      <c r="H540" s="84" t="b">
        <v>0</v>
      </c>
      <c r="I540" s="84" t="b">
        <v>0</v>
      </c>
      <c r="J540" s="84" t="b">
        <v>0</v>
      </c>
      <c r="K540" s="84" t="b">
        <v>0</v>
      </c>
      <c r="L540" s="84" t="b">
        <v>0</v>
      </c>
    </row>
    <row r="541" spans="1:12" ht="15">
      <c r="A541" s="84" t="s">
        <v>2852</v>
      </c>
      <c r="B541" s="84" t="s">
        <v>2853</v>
      </c>
      <c r="C541" s="84">
        <v>2</v>
      </c>
      <c r="D541" s="123">
        <v>0</v>
      </c>
      <c r="E541" s="123">
        <v>0.8450980400142568</v>
      </c>
      <c r="F541" s="84" t="s">
        <v>2121</v>
      </c>
      <c r="G541" s="84" t="b">
        <v>0</v>
      </c>
      <c r="H541" s="84" t="b">
        <v>0</v>
      </c>
      <c r="I541" s="84" t="b">
        <v>0</v>
      </c>
      <c r="J541" s="84" t="b">
        <v>0</v>
      </c>
      <c r="K541" s="84" t="b">
        <v>0</v>
      </c>
      <c r="L541" s="84" t="b">
        <v>0</v>
      </c>
    </row>
    <row r="542" spans="1:12" ht="15">
      <c r="A542" s="84" t="s">
        <v>2867</v>
      </c>
      <c r="B542" s="84" t="s">
        <v>2759</v>
      </c>
      <c r="C542" s="84">
        <v>2</v>
      </c>
      <c r="D542" s="123">
        <v>0</v>
      </c>
      <c r="E542" s="123">
        <v>1.130333768495006</v>
      </c>
      <c r="F542" s="84" t="s">
        <v>2123</v>
      </c>
      <c r="G542" s="84" t="b">
        <v>0</v>
      </c>
      <c r="H542" s="84" t="b">
        <v>0</v>
      </c>
      <c r="I542" s="84" t="b">
        <v>0</v>
      </c>
      <c r="J542" s="84" t="b">
        <v>1</v>
      </c>
      <c r="K542" s="84" t="b">
        <v>0</v>
      </c>
      <c r="L542" s="84" t="b">
        <v>0</v>
      </c>
    </row>
    <row r="543" spans="1:12" ht="15">
      <c r="A543" s="84" t="s">
        <v>2759</v>
      </c>
      <c r="B543" s="84" t="s">
        <v>2868</v>
      </c>
      <c r="C543" s="84">
        <v>2</v>
      </c>
      <c r="D543" s="123">
        <v>0</v>
      </c>
      <c r="E543" s="123">
        <v>1.130333768495006</v>
      </c>
      <c r="F543" s="84" t="s">
        <v>2123</v>
      </c>
      <c r="G543" s="84" t="b">
        <v>1</v>
      </c>
      <c r="H543" s="84" t="b">
        <v>0</v>
      </c>
      <c r="I543" s="84" t="b">
        <v>0</v>
      </c>
      <c r="J543" s="84" t="b">
        <v>0</v>
      </c>
      <c r="K543" s="84" t="b">
        <v>0</v>
      </c>
      <c r="L543" s="84" t="b">
        <v>0</v>
      </c>
    </row>
    <row r="544" spans="1:12" ht="15">
      <c r="A544" s="84" t="s">
        <v>2868</v>
      </c>
      <c r="B544" s="84" t="s">
        <v>2743</v>
      </c>
      <c r="C544" s="84">
        <v>2</v>
      </c>
      <c r="D544" s="123">
        <v>0</v>
      </c>
      <c r="E544" s="123">
        <v>1.130333768495006</v>
      </c>
      <c r="F544" s="84" t="s">
        <v>2123</v>
      </c>
      <c r="G544" s="84" t="b">
        <v>0</v>
      </c>
      <c r="H544" s="84" t="b">
        <v>0</v>
      </c>
      <c r="I544" s="84" t="b">
        <v>0</v>
      </c>
      <c r="J544" s="84" t="b">
        <v>1</v>
      </c>
      <c r="K544" s="84" t="b">
        <v>0</v>
      </c>
      <c r="L544" s="84" t="b">
        <v>0</v>
      </c>
    </row>
    <row r="545" spans="1:12" ht="15">
      <c r="A545" s="84" t="s">
        <v>2743</v>
      </c>
      <c r="B545" s="84" t="s">
        <v>2869</v>
      </c>
      <c r="C545" s="84">
        <v>2</v>
      </c>
      <c r="D545" s="123">
        <v>0</v>
      </c>
      <c r="E545" s="123">
        <v>1.130333768495006</v>
      </c>
      <c r="F545" s="84" t="s">
        <v>2123</v>
      </c>
      <c r="G545" s="84" t="b">
        <v>1</v>
      </c>
      <c r="H545" s="84" t="b">
        <v>0</v>
      </c>
      <c r="I545" s="84" t="b">
        <v>0</v>
      </c>
      <c r="J545" s="84" t="b">
        <v>0</v>
      </c>
      <c r="K545" s="84" t="b">
        <v>0</v>
      </c>
      <c r="L545" s="84" t="b">
        <v>0</v>
      </c>
    </row>
    <row r="546" spans="1:12" ht="15">
      <c r="A546" s="84" t="s">
        <v>2869</v>
      </c>
      <c r="B546" s="84" t="s">
        <v>2870</v>
      </c>
      <c r="C546" s="84">
        <v>2</v>
      </c>
      <c r="D546" s="123">
        <v>0</v>
      </c>
      <c r="E546" s="123">
        <v>1.130333768495006</v>
      </c>
      <c r="F546" s="84" t="s">
        <v>2123</v>
      </c>
      <c r="G546" s="84" t="b">
        <v>0</v>
      </c>
      <c r="H546" s="84" t="b">
        <v>0</v>
      </c>
      <c r="I546" s="84" t="b">
        <v>0</v>
      </c>
      <c r="J546" s="84" t="b">
        <v>0</v>
      </c>
      <c r="K546" s="84" t="b">
        <v>0</v>
      </c>
      <c r="L546" s="84" t="b">
        <v>0</v>
      </c>
    </row>
    <row r="547" spans="1:12" ht="15">
      <c r="A547" s="84" t="s">
        <v>2870</v>
      </c>
      <c r="B547" s="84" t="s">
        <v>2871</v>
      </c>
      <c r="C547" s="84">
        <v>2</v>
      </c>
      <c r="D547" s="123">
        <v>0</v>
      </c>
      <c r="E547" s="123">
        <v>1.130333768495006</v>
      </c>
      <c r="F547" s="84" t="s">
        <v>2123</v>
      </c>
      <c r="G547" s="84" t="b">
        <v>0</v>
      </c>
      <c r="H547" s="84" t="b">
        <v>0</v>
      </c>
      <c r="I547" s="84" t="b">
        <v>0</v>
      </c>
      <c r="J547" s="84" t="b">
        <v>0</v>
      </c>
      <c r="K547" s="84" t="b">
        <v>0</v>
      </c>
      <c r="L547" s="84" t="b">
        <v>0</v>
      </c>
    </row>
    <row r="548" spans="1:12" ht="15">
      <c r="A548" s="84" t="s">
        <v>2871</v>
      </c>
      <c r="B548" s="84" t="s">
        <v>2872</v>
      </c>
      <c r="C548" s="84">
        <v>2</v>
      </c>
      <c r="D548" s="123">
        <v>0</v>
      </c>
      <c r="E548" s="123">
        <v>1.130333768495006</v>
      </c>
      <c r="F548" s="84" t="s">
        <v>2123</v>
      </c>
      <c r="G548" s="84" t="b">
        <v>0</v>
      </c>
      <c r="H548" s="84" t="b">
        <v>0</v>
      </c>
      <c r="I548" s="84" t="b">
        <v>0</v>
      </c>
      <c r="J548" s="84" t="b">
        <v>0</v>
      </c>
      <c r="K548" s="84" t="b">
        <v>0</v>
      </c>
      <c r="L548" s="84" t="b">
        <v>0</v>
      </c>
    </row>
    <row r="549" spans="1:12" ht="15">
      <c r="A549" s="84" t="s">
        <v>2872</v>
      </c>
      <c r="B549" s="84" t="s">
        <v>2702</v>
      </c>
      <c r="C549" s="84">
        <v>2</v>
      </c>
      <c r="D549" s="123">
        <v>0</v>
      </c>
      <c r="E549" s="123">
        <v>1.130333768495006</v>
      </c>
      <c r="F549" s="84" t="s">
        <v>2123</v>
      </c>
      <c r="G549" s="84" t="b">
        <v>0</v>
      </c>
      <c r="H549" s="84" t="b">
        <v>0</v>
      </c>
      <c r="I549" s="84" t="b">
        <v>0</v>
      </c>
      <c r="J549" s="84" t="b">
        <v>0</v>
      </c>
      <c r="K549" s="84" t="b">
        <v>0</v>
      </c>
      <c r="L549" s="84" t="b">
        <v>0</v>
      </c>
    </row>
    <row r="550" spans="1:12" ht="15">
      <c r="A550" s="84" t="s">
        <v>2702</v>
      </c>
      <c r="B550" s="84" t="s">
        <v>2725</v>
      </c>
      <c r="C550" s="84">
        <v>2</v>
      </c>
      <c r="D550" s="123">
        <v>0</v>
      </c>
      <c r="E550" s="123">
        <v>1.130333768495006</v>
      </c>
      <c r="F550" s="84" t="s">
        <v>2123</v>
      </c>
      <c r="G550" s="84" t="b">
        <v>0</v>
      </c>
      <c r="H550" s="84" t="b">
        <v>0</v>
      </c>
      <c r="I550" s="84" t="b">
        <v>0</v>
      </c>
      <c r="J550" s="84" t="b">
        <v>0</v>
      </c>
      <c r="K550" s="84" t="b">
        <v>0</v>
      </c>
      <c r="L550" s="84" t="b">
        <v>0</v>
      </c>
    </row>
    <row r="551" spans="1:12" ht="15">
      <c r="A551" s="84" t="s">
        <v>2899</v>
      </c>
      <c r="B551" s="84" t="s">
        <v>2900</v>
      </c>
      <c r="C551" s="84">
        <v>2</v>
      </c>
      <c r="D551" s="123">
        <v>0.006521898483543749</v>
      </c>
      <c r="E551" s="123">
        <v>1.4065401804339552</v>
      </c>
      <c r="F551" s="84" t="s">
        <v>2125</v>
      </c>
      <c r="G551" s="84" t="b">
        <v>0</v>
      </c>
      <c r="H551" s="84" t="b">
        <v>0</v>
      </c>
      <c r="I551" s="84" t="b">
        <v>0</v>
      </c>
      <c r="J551" s="84" t="b">
        <v>0</v>
      </c>
      <c r="K551" s="84" t="b">
        <v>0</v>
      </c>
      <c r="L551" s="84" t="b">
        <v>0</v>
      </c>
    </row>
    <row r="552" spans="1:12" ht="15">
      <c r="A552" s="84" t="s">
        <v>2900</v>
      </c>
      <c r="B552" s="84" t="s">
        <v>2901</v>
      </c>
      <c r="C552" s="84">
        <v>2</v>
      </c>
      <c r="D552" s="123">
        <v>0.006521898483543749</v>
      </c>
      <c r="E552" s="123">
        <v>1.4065401804339552</v>
      </c>
      <c r="F552" s="84" t="s">
        <v>2125</v>
      </c>
      <c r="G552" s="84" t="b">
        <v>0</v>
      </c>
      <c r="H552" s="84" t="b">
        <v>0</v>
      </c>
      <c r="I552" s="84" t="b">
        <v>0</v>
      </c>
      <c r="J552" s="84" t="b">
        <v>0</v>
      </c>
      <c r="K552" s="84" t="b">
        <v>1</v>
      </c>
      <c r="L552" s="84" t="b">
        <v>0</v>
      </c>
    </row>
    <row r="553" spans="1:12" ht="15">
      <c r="A553" s="84" t="s">
        <v>2901</v>
      </c>
      <c r="B553" s="84" t="s">
        <v>2902</v>
      </c>
      <c r="C553" s="84">
        <v>2</v>
      </c>
      <c r="D553" s="123">
        <v>0.006521898483543749</v>
      </c>
      <c r="E553" s="123">
        <v>1.4065401804339552</v>
      </c>
      <c r="F553" s="84" t="s">
        <v>2125</v>
      </c>
      <c r="G553" s="84" t="b">
        <v>0</v>
      </c>
      <c r="H553" s="84" t="b">
        <v>1</v>
      </c>
      <c r="I553" s="84" t="b">
        <v>0</v>
      </c>
      <c r="J553" s="84" t="b">
        <v>1</v>
      </c>
      <c r="K553" s="84" t="b">
        <v>0</v>
      </c>
      <c r="L553" s="84" t="b">
        <v>0</v>
      </c>
    </row>
    <row r="554" spans="1:12" ht="15">
      <c r="A554" s="84" t="s">
        <v>2902</v>
      </c>
      <c r="B554" s="84" t="s">
        <v>2903</v>
      </c>
      <c r="C554" s="84">
        <v>2</v>
      </c>
      <c r="D554" s="123">
        <v>0.006521898483543749</v>
      </c>
      <c r="E554" s="123">
        <v>1.4065401804339552</v>
      </c>
      <c r="F554" s="84" t="s">
        <v>2125</v>
      </c>
      <c r="G554" s="84" t="b">
        <v>1</v>
      </c>
      <c r="H554" s="84" t="b">
        <v>0</v>
      </c>
      <c r="I554" s="84" t="b">
        <v>0</v>
      </c>
      <c r="J554" s="84" t="b">
        <v>0</v>
      </c>
      <c r="K554" s="84" t="b">
        <v>0</v>
      </c>
      <c r="L554" s="84" t="b">
        <v>0</v>
      </c>
    </row>
    <row r="555" spans="1:12" ht="15">
      <c r="A555" s="84" t="s">
        <v>2903</v>
      </c>
      <c r="B555" s="84" t="s">
        <v>2764</v>
      </c>
      <c r="C555" s="84">
        <v>2</v>
      </c>
      <c r="D555" s="123">
        <v>0.006521898483543749</v>
      </c>
      <c r="E555" s="123">
        <v>1.4065401804339552</v>
      </c>
      <c r="F555" s="84" t="s">
        <v>2125</v>
      </c>
      <c r="G555" s="84" t="b">
        <v>0</v>
      </c>
      <c r="H555" s="84" t="b">
        <v>0</v>
      </c>
      <c r="I555" s="84" t="b">
        <v>0</v>
      </c>
      <c r="J555" s="84" t="b">
        <v>0</v>
      </c>
      <c r="K555" s="84" t="b">
        <v>0</v>
      </c>
      <c r="L555" s="84" t="b">
        <v>0</v>
      </c>
    </row>
    <row r="556" spans="1:12" ht="15">
      <c r="A556" s="84" t="s">
        <v>2764</v>
      </c>
      <c r="B556" s="84" t="s">
        <v>2904</v>
      </c>
      <c r="C556" s="84">
        <v>2</v>
      </c>
      <c r="D556" s="123">
        <v>0.006521898483543749</v>
      </c>
      <c r="E556" s="123">
        <v>1.4065401804339552</v>
      </c>
      <c r="F556" s="84" t="s">
        <v>2125</v>
      </c>
      <c r="G556" s="84" t="b">
        <v>0</v>
      </c>
      <c r="H556" s="84" t="b">
        <v>0</v>
      </c>
      <c r="I556" s="84" t="b">
        <v>0</v>
      </c>
      <c r="J556" s="84" t="b">
        <v>0</v>
      </c>
      <c r="K556" s="84" t="b">
        <v>0</v>
      </c>
      <c r="L556" s="84" t="b">
        <v>0</v>
      </c>
    </row>
    <row r="557" spans="1:12" ht="15">
      <c r="A557" s="84" t="s">
        <v>2904</v>
      </c>
      <c r="B557" s="84" t="s">
        <v>2905</v>
      </c>
      <c r="C557" s="84">
        <v>2</v>
      </c>
      <c r="D557" s="123">
        <v>0.006521898483543749</v>
      </c>
      <c r="E557" s="123">
        <v>1.4065401804339552</v>
      </c>
      <c r="F557" s="84" t="s">
        <v>2125</v>
      </c>
      <c r="G557" s="84" t="b">
        <v>0</v>
      </c>
      <c r="H557" s="84" t="b">
        <v>0</v>
      </c>
      <c r="I557" s="84" t="b">
        <v>0</v>
      </c>
      <c r="J557" s="84" t="b">
        <v>0</v>
      </c>
      <c r="K557" s="84" t="b">
        <v>1</v>
      </c>
      <c r="L557" s="84" t="b">
        <v>0</v>
      </c>
    </row>
    <row r="558" spans="1:12" ht="15">
      <c r="A558" s="84" t="s">
        <v>2905</v>
      </c>
      <c r="B558" s="84" t="s">
        <v>2906</v>
      </c>
      <c r="C558" s="84">
        <v>2</v>
      </c>
      <c r="D558" s="123">
        <v>0.006521898483543749</v>
      </c>
      <c r="E558" s="123">
        <v>1.4065401804339552</v>
      </c>
      <c r="F558" s="84" t="s">
        <v>2125</v>
      </c>
      <c r="G558" s="84" t="b">
        <v>0</v>
      </c>
      <c r="H558" s="84" t="b">
        <v>1</v>
      </c>
      <c r="I558" s="84" t="b">
        <v>0</v>
      </c>
      <c r="J558" s="84" t="b">
        <v>0</v>
      </c>
      <c r="K558" s="84" t="b">
        <v>1</v>
      </c>
      <c r="L558" s="84" t="b">
        <v>0</v>
      </c>
    </row>
    <row r="559" spans="1:12" ht="15">
      <c r="A559" s="84" t="s">
        <v>2906</v>
      </c>
      <c r="B559" s="84" t="s">
        <v>2907</v>
      </c>
      <c r="C559" s="84">
        <v>2</v>
      </c>
      <c r="D559" s="123">
        <v>0.006521898483543749</v>
      </c>
      <c r="E559" s="123">
        <v>1.4065401804339552</v>
      </c>
      <c r="F559" s="84" t="s">
        <v>2125</v>
      </c>
      <c r="G559" s="84" t="b">
        <v>0</v>
      </c>
      <c r="H559" s="84" t="b">
        <v>1</v>
      </c>
      <c r="I559" s="84" t="b">
        <v>0</v>
      </c>
      <c r="J559" s="84" t="b">
        <v>0</v>
      </c>
      <c r="K559" s="84" t="b">
        <v>1</v>
      </c>
      <c r="L55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2935</v>
      </c>
      <c r="B1" s="13" t="s">
        <v>34</v>
      </c>
    </row>
    <row r="2" spans="1:2" ht="15">
      <c r="A2" s="115" t="s">
        <v>278</v>
      </c>
      <c r="B2" s="78">
        <v>5366.8</v>
      </c>
    </row>
    <row r="3" spans="1:2" ht="15">
      <c r="A3" s="115" t="s">
        <v>284</v>
      </c>
      <c r="B3" s="78">
        <v>2881.833333</v>
      </c>
    </row>
    <row r="4" spans="1:2" ht="15">
      <c r="A4" s="115" t="s">
        <v>287</v>
      </c>
      <c r="B4" s="78">
        <v>790</v>
      </c>
    </row>
    <row r="5" spans="1:2" ht="15">
      <c r="A5" s="115" t="s">
        <v>286</v>
      </c>
      <c r="B5" s="78">
        <v>392.3</v>
      </c>
    </row>
    <row r="6" spans="1:2" ht="15">
      <c r="A6" s="115" t="s">
        <v>337</v>
      </c>
      <c r="B6" s="78">
        <v>189.4</v>
      </c>
    </row>
    <row r="7" spans="1:2" ht="15">
      <c r="A7" s="115" t="s">
        <v>273</v>
      </c>
      <c r="B7" s="78">
        <v>123.7</v>
      </c>
    </row>
    <row r="8" spans="1:2" ht="15">
      <c r="A8" s="115" t="s">
        <v>271</v>
      </c>
      <c r="B8" s="78">
        <v>64.3</v>
      </c>
    </row>
    <row r="9" spans="1:2" ht="15">
      <c r="A9" s="115" t="s">
        <v>285</v>
      </c>
      <c r="B9" s="78">
        <v>48.466667</v>
      </c>
    </row>
    <row r="10" spans="1:2" ht="15">
      <c r="A10" s="115" t="s">
        <v>303</v>
      </c>
      <c r="B10" s="78">
        <v>43.866667</v>
      </c>
    </row>
    <row r="11" spans="1:2" ht="15">
      <c r="A11" s="115" t="s">
        <v>282</v>
      </c>
      <c r="B11" s="78">
        <v>12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2956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1091</v>
      </c>
      <c r="AF2" s="13" t="s">
        <v>1092</v>
      </c>
      <c r="AG2" s="13" t="s">
        <v>1093</v>
      </c>
      <c r="AH2" s="13" t="s">
        <v>1094</v>
      </c>
      <c r="AI2" s="13" t="s">
        <v>1095</v>
      </c>
      <c r="AJ2" s="13" t="s">
        <v>1096</v>
      </c>
      <c r="AK2" s="13" t="s">
        <v>1097</v>
      </c>
      <c r="AL2" s="13" t="s">
        <v>1098</v>
      </c>
      <c r="AM2" s="13" t="s">
        <v>1099</v>
      </c>
      <c r="AN2" s="13" t="s">
        <v>1100</v>
      </c>
      <c r="AO2" s="13" t="s">
        <v>1101</v>
      </c>
      <c r="AP2" s="13" t="s">
        <v>1102</v>
      </c>
      <c r="AQ2" s="13" t="s">
        <v>1103</v>
      </c>
      <c r="AR2" s="13" t="s">
        <v>1104</v>
      </c>
      <c r="AS2" s="13" t="s">
        <v>1105</v>
      </c>
      <c r="AT2" s="13" t="s">
        <v>192</v>
      </c>
      <c r="AU2" s="13" t="s">
        <v>1106</v>
      </c>
      <c r="AV2" s="13" t="s">
        <v>1107</v>
      </c>
      <c r="AW2" s="13" t="s">
        <v>1108</v>
      </c>
      <c r="AX2" s="13" t="s">
        <v>1109</v>
      </c>
      <c r="AY2" s="13" t="s">
        <v>1110</v>
      </c>
      <c r="AZ2" s="13" t="s">
        <v>1111</v>
      </c>
      <c r="BA2" s="13" t="s">
        <v>2138</v>
      </c>
      <c r="BB2" s="120" t="s">
        <v>2506</v>
      </c>
      <c r="BC2" s="120" t="s">
        <v>2515</v>
      </c>
      <c r="BD2" s="120" t="s">
        <v>2517</v>
      </c>
      <c r="BE2" s="120" t="s">
        <v>2518</v>
      </c>
      <c r="BF2" s="120" t="s">
        <v>2520</v>
      </c>
      <c r="BG2" s="120" t="s">
        <v>2530</v>
      </c>
      <c r="BH2" s="120" t="s">
        <v>2541</v>
      </c>
      <c r="BI2" s="120" t="s">
        <v>2599</v>
      </c>
      <c r="BJ2" s="120" t="s">
        <v>2614</v>
      </c>
      <c r="BK2" s="120" t="s">
        <v>2672</v>
      </c>
      <c r="BL2" s="120" t="s">
        <v>2923</v>
      </c>
      <c r="BM2" s="120" t="s">
        <v>2924</v>
      </c>
      <c r="BN2" s="120" t="s">
        <v>2925</v>
      </c>
      <c r="BO2" s="120" t="s">
        <v>2926</v>
      </c>
      <c r="BP2" s="120" t="s">
        <v>2927</v>
      </c>
      <c r="BQ2" s="120" t="s">
        <v>2928</v>
      </c>
      <c r="BR2" s="120" t="s">
        <v>2929</v>
      </c>
      <c r="BS2" s="120" t="s">
        <v>2930</v>
      </c>
      <c r="BT2" s="120" t="s">
        <v>2932</v>
      </c>
      <c r="BU2" s="3"/>
      <c r="BV2" s="3"/>
    </row>
    <row r="3" spans="1:74" ht="41.45" customHeight="1">
      <c r="A3" s="64" t="s">
        <v>212</v>
      </c>
      <c r="C3" s="65"/>
      <c r="D3" s="65" t="s">
        <v>64</v>
      </c>
      <c r="E3" s="66">
        <v>162.67266837392066</v>
      </c>
      <c r="F3" s="68">
        <v>99.99941061118318</v>
      </c>
      <c r="G3" s="100" t="s">
        <v>666</v>
      </c>
      <c r="H3" s="65"/>
      <c r="I3" s="69" t="s">
        <v>212</v>
      </c>
      <c r="J3" s="70"/>
      <c r="K3" s="70"/>
      <c r="L3" s="69" t="s">
        <v>1937</v>
      </c>
      <c r="M3" s="73">
        <v>1.1964236463521467</v>
      </c>
      <c r="N3" s="74">
        <v>5113.19873046875</v>
      </c>
      <c r="O3" s="74">
        <v>2661.49853515625</v>
      </c>
      <c r="P3" s="75"/>
      <c r="Q3" s="76"/>
      <c r="R3" s="76"/>
      <c r="S3" s="48"/>
      <c r="T3" s="48">
        <v>1</v>
      </c>
      <c r="U3" s="48">
        <v>1</v>
      </c>
      <c r="V3" s="49">
        <v>0</v>
      </c>
      <c r="W3" s="49">
        <v>0</v>
      </c>
      <c r="X3" s="49">
        <v>0</v>
      </c>
      <c r="Y3" s="49">
        <v>0.999996</v>
      </c>
      <c r="Z3" s="49">
        <v>0</v>
      </c>
      <c r="AA3" s="49" t="s">
        <v>2934</v>
      </c>
      <c r="AB3" s="71">
        <v>3</v>
      </c>
      <c r="AC3" s="71"/>
      <c r="AD3" s="72"/>
      <c r="AE3" s="78" t="s">
        <v>1112</v>
      </c>
      <c r="AF3" s="78">
        <v>678</v>
      </c>
      <c r="AG3" s="78">
        <v>1417</v>
      </c>
      <c r="AH3" s="78">
        <v>507</v>
      </c>
      <c r="AI3" s="78">
        <v>149</v>
      </c>
      <c r="AJ3" s="78"/>
      <c r="AK3" s="78" t="s">
        <v>1243</v>
      </c>
      <c r="AL3" s="78" t="s">
        <v>1374</v>
      </c>
      <c r="AM3" s="82" t="s">
        <v>1467</v>
      </c>
      <c r="AN3" s="78"/>
      <c r="AO3" s="80">
        <v>41520.20532407407</v>
      </c>
      <c r="AP3" s="78"/>
      <c r="AQ3" s="78" t="b">
        <v>1</v>
      </c>
      <c r="AR3" s="78" t="b">
        <v>0</v>
      </c>
      <c r="AS3" s="78" t="b">
        <v>1</v>
      </c>
      <c r="AT3" s="78" t="s">
        <v>1034</v>
      </c>
      <c r="AU3" s="78">
        <v>1</v>
      </c>
      <c r="AV3" s="82" t="s">
        <v>1714</v>
      </c>
      <c r="AW3" s="78" t="b">
        <v>0</v>
      </c>
      <c r="AX3" s="78" t="s">
        <v>1801</v>
      </c>
      <c r="AY3" s="82" t="s">
        <v>1802</v>
      </c>
      <c r="AZ3" s="78" t="s">
        <v>66</v>
      </c>
      <c r="BA3" s="78" t="str">
        <f>REPLACE(INDEX(GroupVertices[Group],MATCH(Vertices[[#This Row],[Vertex]],GroupVertices[Vertex],0)),1,1,"")</f>
        <v>3</v>
      </c>
      <c r="BB3" s="48" t="s">
        <v>467</v>
      </c>
      <c r="BC3" s="48" t="s">
        <v>467</v>
      </c>
      <c r="BD3" s="48" t="s">
        <v>524</v>
      </c>
      <c r="BE3" s="48" t="s">
        <v>524</v>
      </c>
      <c r="BF3" s="48" t="s">
        <v>547</v>
      </c>
      <c r="BG3" s="48" t="s">
        <v>547</v>
      </c>
      <c r="BH3" s="121" t="s">
        <v>2542</v>
      </c>
      <c r="BI3" s="121" t="s">
        <v>2542</v>
      </c>
      <c r="BJ3" s="121" t="s">
        <v>2615</v>
      </c>
      <c r="BK3" s="121" t="s">
        <v>2615</v>
      </c>
      <c r="BL3" s="121">
        <v>1</v>
      </c>
      <c r="BM3" s="124">
        <v>9.090909090909092</v>
      </c>
      <c r="BN3" s="121">
        <v>0</v>
      </c>
      <c r="BO3" s="124">
        <v>0</v>
      </c>
      <c r="BP3" s="121">
        <v>0</v>
      </c>
      <c r="BQ3" s="124">
        <v>0</v>
      </c>
      <c r="BR3" s="121">
        <v>10</v>
      </c>
      <c r="BS3" s="124">
        <v>90.9090909090909</v>
      </c>
      <c r="BT3" s="121">
        <v>11</v>
      </c>
      <c r="BU3" s="3"/>
      <c r="BV3" s="3"/>
    </row>
    <row r="4" spans="1:77" ht="41.45" customHeight="1">
      <c r="A4" s="64" t="s">
        <v>213</v>
      </c>
      <c r="C4" s="65"/>
      <c r="D4" s="65" t="s">
        <v>64</v>
      </c>
      <c r="E4" s="66">
        <v>163.12814589011785</v>
      </c>
      <c r="F4" s="68">
        <v>99.99901152395867</v>
      </c>
      <c r="G4" s="100" t="s">
        <v>1729</v>
      </c>
      <c r="H4" s="65"/>
      <c r="I4" s="69" t="s">
        <v>213</v>
      </c>
      <c r="J4" s="70"/>
      <c r="K4" s="70"/>
      <c r="L4" s="69" t="s">
        <v>1938</v>
      </c>
      <c r="M4" s="73">
        <v>1.3294261153717757</v>
      </c>
      <c r="N4" s="74">
        <v>9601.0537109375</v>
      </c>
      <c r="O4" s="74">
        <v>6343.4833984375</v>
      </c>
      <c r="P4" s="75"/>
      <c r="Q4" s="76"/>
      <c r="R4" s="76"/>
      <c r="S4" s="86"/>
      <c r="T4" s="48">
        <v>0</v>
      </c>
      <c r="U4" s="48">
        <v>2</v>
      </c>
      <c r="V4" s="49">
        <v>2</v>
      </c>
      <c r="W4" s="49">
        <v>0.5</v>
      </c>
      <c r="X4" s="49">
        <v>0</v>
      </c>
      <c r="Y4" s="49">
        <v>1.459454</v>
      </c>
      <c r="Z4" s="49">
        <v>0</v>
      </c>
      <c r="AA4" s="49">
        <v>0</v>
      </c>
      <c r="AB4" s="71">
        <v>4</v>
      </c>
      <c r="AC4" s="71"/>
      <c r="AD4" s="72"/>
      <c r="AE4" s="78" t="s">
        <v>1113</v>
      </c>
      <c r="AF4" s="78">
        <v>373</v>
      </c>
      <c r="AG4" s="78">
        <v>2367</v>
      </c>
      <c r="AH4" s="78">
        <v>1399</v>
      </c>
      <c r="AI4" s="78">
        <v>367</v>
      </c>
      <c r="AJ4" s="78"/>
      <c r="AK4" s="78" t="s">
        <v>1244</v>
      </c>
      <c r="AL4" s="78" t="s">
        <v>1375</v>
      </c>
      <c r="AM4" s="82" t="s">
        <v>1468</v>
      </c>
      <c r="AN4" s="78"/>
      <c r="AO4" s="80">
        <v>39716.82755787037</v>
      </c>
      <c r="AP4" s="82" t="s">
        <v>1588</v>
      </c>
      <c r="AQ4" s="78" t="b">
        <v>0</v>
      </c>
      <c r="AR4" s="78" t="b">
        <v>0</v>
      </c>
      <c r="AS4" s="78" t="b">
        <v>1</v>
      </c>
      <c r="AT4" s="78" t="s">
        <v>1034</v>
      </c>
      <c r="AU4" s="78">
        <v>102</v>
      </c>
      <c r="AV4" s="82" t="s">
        <v>1715</v>
      </c>
      <c r="AW4" s="78" t="b">
        <v>0</v>
      </c>
      <c r="AX4" s="78" t="s">
        <v>1801</v>
      </c>
      <c r="AY4" s="82" t="s">
        <v>1803</v>
      </c>
      <c r="AZ4" s="78" t="s">
        <v>66</v>
      </c>
      <c r="BA4" s="78" t="str">
        <f>REPLACE(INDEX(GroupVertices[Group],MATCH(Vertices[[#This Row],[Vertex]],GroupVertices[Vertex],0)),1,1,"")</f>
        <v>9</v>
      </c>
      <c r="BB4" s="48" t="s">
        <v>468</v>
      </c>
      <c r="BC4" s="48" t="s">
        <v>468</v>
      </c>
      <c r="BD4" s="48" t="s">
        <v>525</v>
      </c>
      <c r="BE4" s="48" t="s">
        <v>525</v>
      </c>
      <c r="BF4" s="48" t="s">
        <v>548</v>
      </c>
      <c r="BG4" s="48" t="s">
        <v>548</v>
      </c>
      <c r="BH4" s="121" t="s">
        <v>2543</v>
      </c>
      <c r="BI4" s="121" t="s">
        <v>2543</v>
      </c>
      <c r="BJ4" s="121" t="s">
        <v>2616</v>
      </c>
      <c r="BK4" s="121" t="s">
        <v>2616</v>
      </c>
      <c r="BL4" s="121">
        <v>0</v>
      </c>
      <c r="BM4" s="124">
        <v>0</v>
      </c>
      <c r="BN4" s="121">
        <v>0</v>
      </c>
      <c r="BO4" s="124">
        <v>0</v>
      </c>
      <c r="BP4" s="121">
        <v>0</v>
      </c>
      <c r="BQ4" s="124">
        <v>0</v>
      </c>
      <c r="BR4" s="121">
        <v>9</v>
      </c>
      <c r="BS4" s="124">
        <v>100</v>
      </c>
      <c r="BT4" s="121">
        <v>9</v>
      </c>
      <c r="BU4" s="2"/>
      <c r="BV4" s="3"/>
      <c r="BW4" s="3"/>
      <c r="BX4" s="3"/>
      <c r="BY4" s="3"/>
    </row>
    <row r="5" spans="1:77" ht="41.45" customHeight="1">
      <c r="A5" s="64" t="s">
        <v>288</v>
      </c>
      <c r="C5" s="65"/>
      <c r="D5" s="65" t="s">
        <v>64</v>
      </c>
      <c r="E5" s="66">
        <v>162.19225945683692</v>
      </c>
      <c r="F5" s="68">
        <v>99.99983154318208</v>
      </c>
      <c r="G5" s="100" t="s">
        <v>1730</v>
      </c>
      <c r="H5" s="65"/>
      <c r="I5" s="69" t="s">
        <v>288</v>
      </c>
      <c r="J5" s="70"/>
      <c r="K5" s="70"/>
      <c r="L5" s="69" t="s">
        <v>1939</v>
      </c>
      <c r="M5" s="73">
        <v>1.05614104218618</v>
      </c>
      <c r="N5" s="74">
        <v>9194.9873046875</v>
      </c>
      <c r="O5" s="74">
        <v>6343.4833984375</v>
      </c>
      <c r="P5" s="75"/>
      <c r="Q5" s="76"/>
      <c r="R5" s="76"/>
      <c r="S5" s="86"/>
      <c r="T5" s="48">
        <v>1</v>
      </c>
      <c r="U5" s="48">
        <v>0</v>
      </c>
      <c r="V5" s="49">
        <v>0</v>
      </c>
      <c r="W5" s="49">
        <v>0.333333</v>
      </c>
      <c r="X5" s="49">
        <v>0</v>
      </c>
      <c r="Y5" s="49">
        <v>0.770268</v>
      </c>
      <c r="Z5" s="49">
        <v>0</v>
      </c>
      <c r="AA5" s="49">
        <v>0</v>
      </c>
      <c r="AB5" s="71">
        <v>5</v>
      </c>
      <c r="AC5" s="71"/>
      <c r="AD5" s="72"/>
      <c r="AE5" s="78" t="s">
        <v>1114</v>
      </c>
      <c r="AF5" s="78">
        <v>20</v>
      </c>
      <c r="AG5" s="78">
        <v>415</v>
      </c>
      <c r="AH5" s="78">
        <v>30</v>
      </c>
      <c r="AI5" s="78">
        <v>106</v>
      </c>
      <c r="AJ5" s="78"/>
      <c r="AK5" s="78" t="s">
        <v>1245</v>
      </c>
      <c r="AL5" s="78" t="s">
        <v>1376</v>
      </c>
      <c r="AM5" s="82" t="s">
        <v>1469</v>
      </c>
      <c r="AN5" s="78"/>
      <c r="AO5" s="80">
        <v>40027.62868055556</v>
      </c>
      <c r="AP5" s="82" t="s">
        <v>1589</v>
      </c>
      <c r="AQ5" s="78" t="b">
        <v>0</v>
      </c>
      <c r="AR5" s="78" t="b">
        <v>0</v>
      </c>
      <c r="AS5" s="78" t="b">
        <v>0</v>
      </c>
      <c r="AT5" s="78" t="s">
        <v>1034</v>
      </c>
      <c r="AU5" s="78">
        <v>19</v>
      </c>
      <c r="AV5" s="82" t="s">
        <v>1714</v>
      </c>
      <c r="AW5" s="78" t="b">
        <v>0</v>
      </c>
      <c r="AX5" s="78" t="s">
        <v>1801</v>
      </c>
      <c r="AY5" s="82" t="s">
        <v>1804</v>
      </c>
      <c r="AZ5" s="78" t="s">
        <v>65</v>
      </c>
      <c r="BA5" s="78" t="str">
        <f>REPLACE(INDEX(GroupVertices[Group],MATCH(Vertices[[#This Row],[Vertex]],GroupVertices[Vertex],0)),1,1,"")</f>
        <v>9</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289</v>
      </c>
      <c r="C6" s="65"/>
      <c r="D6" s="65" t="s">
        <v>64</v>
      </c>
      <c r="E6" s="66">
        <v>546.0648745076769</v>
      </c>
      <c r="F6" s="68">
        <v>99.66348419110481</v>
      </c>
      <c r="G6" s="100" t="s">
        <v>1731</v>
      </c>
      <c r="H6" s="65"/>
      <c r="I6" s="69" t="s">
        <v>289</v>
      </c>
      <c r="J6" s="70"/>
      <c r="K6" s="70"/>
      <c r="L6" s="69" t="s">
        <v>1940</v>
      </c>
      <c r="M6" s="73">
        <v>113.1495019111377</v>
      </c>
      <c r="N6" s="74">
        <v>9194.9873046875</v>
      </c>
      <c r="O6" s="74">
        <v>5478.86376953125</v>
      </c>
      <c r="P6" s="75"/>
      <c r="Q6" s="76"/>
      <c r="R6" s="76"/>
      <c r="S6" s="86"/>
      <c r="T6" s="48">
        <v>1</v>
      </c>
      <c r="U6" s="48">
        <v>0</v>
      </c>
      <c r="V6" s="49">
        <v>0</v>
      </c>
      <c r="W6" s="49">
        <v>0.333333</v>
      </c>
      <c r="X6" s="49">
        <v>0</v>
      </c>
      <c r="Y6" s="49">
        <v>0.770268</v>
      </c>
      <c r="Z6" s="49">
        <v>0</v>
      </c>
      <c r="AA6" s="49">
        <v>0</v>
      </c>
      <c r="AB6" s="71">
        <v>6</v>
      </c>
      <c r="AC6" s="71"/>
      <c r="AD6" s="72"/>
      <c r="AE6" s="78" t="s">
        <v>1115</v>
      </c>
      <c r="AF6" s="78">
        <v>45634</v>
      </c>
      <c r="AG6" s="78">
        <v>801067</v>
      </c>
      <c r="AH6" s="78">
        <v>83509</v>
      </c>
      <c r="AI6" s="78">
        <v>37543</v>
      </c>
      <c r="AJ6" s="78"/>
      <c r="AK6" s="78" t="s">
        <v>1246</v>
      </c>
      <c r="AL6" s="78" t="s">
        <v>1376</v>
      </c>
      <c r="AM6" s="82" t="s">
        <v>1470</v>
      </c>
      <c r="AN6" s="78"/>
      <c r="AO6" s="80">
        <v>39559.17886574074</v>
      </c>
      <c r="AP6" s="82" t="s">
        <v>1590</v>
      </c>
      <c r="AQ6" s="78" t="b">
        <v>0</v>
      </c>
      <c r="AR6" s="78" t="b">
        <v>0</v>
      </c>
      <c r="AS6" s="78" t="b">
        <v>1</v>
      </c>
      <c r="AT6" s="78" t="s">
        <v>1034</v>
      </c>
      <c r="AU6" s="78">
        <v>23506</v>
      </c>
      <c r="AV6" s="82" t="s">
        <v>1714</v>
      </c>
      <c r="AW6" s="78" t="b">
        <v>1</v>
      </c>
      <c r="AX6" s="78" t="s">
        <v>1801</v>
      </c>
      <c r="AY6" s="82" t="s">
        <v>1805</v>
      </c>
      <c r="AZ6" s="78" t="s">
        <v>65</v>
      </c>
      <c r="BA6" s="78" t="str">
        <f>REPLACE(INDEX(GroupVertices[Group],MATCH(Vertices[[#This Row],[Vertex]],GroupVertices[Vertex],0)),1,1,"")</f>
        <v>9</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214</v>
      </c>
      <c r="C7" s="65"/>
      <c r="D7" s="65" t="s">
        <v>64</v>
      </c>
      <c r="E7" s="66">
        <v>164.11341567515487</v>
      </c>
      <c r="F7" s="68">
        <v>99.99814823527831</v>
      </c>
      <c r="G7" s="100" t="s">
        <v>667</v>
      </c>
      <c r="H7" s="65"/>
      <c r="I7" s="69" t="s">
        <v>214</v>
      </c>
      <c r="J7" s="70"/>
      <c r="K7" s="70"/>
      <c r="L7" s="69" t="s">
        <v>1941</v>
      </c>
      <c r="M7" s="73">
        <v>1.6171314562510783</v>
      </c>
      <c r="N7" s="74">
        <v>8556.6494140625</v>
      </c>
      <c r="O7" s="74">
        <v>2826.18798828125</v>
      </c>
      <c r="P7" s="75"/>
      <c r="Q7" s="76"/>
      <c r="R7" s="76"/>
      <c r="S7" s="86"/>
      <c r="T7" s="48">
        <v>2</v>
      </c>
      <c r="U7" s="48">
        <v>1</v>
      </c>
      <c r="V7" s="49">
        <v>0</v>
      </c>
      <c r="W7" s="49">
        <v>1</v>
      </c>
      <c r="X7" s="49">
        <v>0</v>
      </c>
      <c r="Y7" s="49">
        <v>1.298241</v>
      </c>
      <c r="Z7" s="49">
        <v>0</v>
      </c>
      <c r="AA7" s="49">
        <v>0</v>
      </c>
      <c r="AB7" s="71">
        <v>7</v>
      </c>
      <c r="AC7" s="71"/>
      <c r="AD7" s="72"/>
      <c r="AE7" s="78" t="s">
        <v>1116</v>
      </c>
      <c r="AF7" s="78">
        <v>4335</v>
      </c>
      <c r="AG7" s="78">
        <v>4422</v>
      </c>
      <c r="AH7" s="78">
        <v>1641</v>
      </c>
      <c r="AI7" s="78">
        <v>1333</v>
      </c>
      <c r="AJ7" s="78"/>
      <c r="AK7" s="78" t="s">
        <v>1247</v>
      </c>
      <c r="AL7" s="78" t="s">
        <v>1377</v>
      </c>
      <c r="AM7" s="82" t="s">
        <v>1471</v>
      </c>
      <c r="AN7" s="78"/>
      <c r="AO7" s="80">
        <v>39979.09621527778</v>
      </c>
      <c r="AP7" s="82" t="s">
        <v>1591</v>
      </c>
      <c r="AQ7" s="78" t="b">
        <v>1</v>
      </c>
      <c r="AR7" s="78" t="b">
        <v>0</v>
      </c>
      <c r="AS7" s="78" t="b">
        <v>0</v>
      </c>
      <c r="AT7" s="78" t="s">
        <v>1034</v>
      </c>
      <c r="AU7" s="78">
        <v>22</v>
      </c>
      <c r="AV7" s="82" t="s">
        <v>1714</v>
      </c>
      <c r="AW7" s="78" t="b">
        <v>0</v>
      </c>
      <c r="AX7" s="78" t="s">
        <v>1801</v>
      </c>
      <c r="AY7" s="82" t="s">
        <v>1806</v>
      </c>
      <c r="AZ7" s="78" t="s">
        <v>66</v>
      </c>
      <c r="BA7" s="78" t="str">
        <f>REPLACE(INDEX(GroupVertices[Group],MATCH(Vertices[[#This Row],[Vertex]],GroupVertices[Vertex],0)),1,1,"")</f>
        <v>15</v>
      </c>
      <c r="BB7" s="48" t="s">
        <v>469</v>
      </c>
      <c r="BC7" s="48" t="s">
        <v>469</v>
      </c>
      <c r="BD7" s="48" t="s">
        <v>526</v>
      </c>
      <c r="BE7" s="48" t="s">
        <v>526</v>
      </c>
      <c r="BF7" s="48" t="s">
        <v>2261</v>
      </c>
      <c r="BG7" s="48" t="s">
        <v>2531</v>
      </c>
      <c r="BH7" s="121" t="s">
        <v>2347</v>
      </c>
      <c r="BI7" s="121" t="s">
        <v>2347</v>
      </c>
      <c r="BJ7" s="121" t="s">
        <v>2617</v>
      </c>
      <c r="BK7" s="121" t="s">
        <v>2617</v>
      </c>
      <c r="BL7" s="121">
        <v>2</v>
      </c>
      <c r="BM7" s="124">
        <v>2.73972602739726</v>
      </c>
      <c r="BN7" s="121">
        <v>4</v>
      </c>
      <c r="BO7" s="124">
        <v>5.47945205479452</v>
      </c>
      <c r="BP7" s="121">
        <v>0</v>
      </c>
      <c r="BQ7" s="124">
        <v>0</v>
      </c>
      <c r="BR7" s="121">
        <v>67</v>
      </c>
      <c r="BS7" s="124">
        <v>91.78082191780823</v>
      </c>
      <c r="BT7" s="121">
        <v>73</v>
      </c>
      <c r="BU7" s="2"/>
      <c r="BV7" s="3"/>
      <c r="BW7" s="3"/>
      <c r="BX7" s="3"/>
      <c r="BY7" s="3"/>
    </row>
    <row r="8" spans="1:77" ht="41.45" customHeight="1">
      <c r="A8" s="64" t="s">
        <v>215</v>
      </c>
      <c r="C8" s="65"/>
      <c r="D8" s="65" t="s">
        <v>64</v>
      </c>
      <c r="E8" s="66">
        <v>166.34237880441873</v>
      </c>
      <c r="F8" s="68">
        <v>99.99619522842913</v>
      </c>
      <c r="G8" s="100" t="s">
        <v>668</v>
      </c>
      <c r="H8" s="65"/>
      <c r="I8" s="69" t="s">
        <v>215</v>
      </c>
      <c r="J8" s="70"/>
      <c r="K8" s="70"/>
      <c r="L8" s="69" t="s">
        <v>1942</v>
      </c>
      <c r="M8" s="73">
        <v>2.268003538853452</v>
      </c>
      <c r="N8" s="74">
        <v>8556.6494140625</v>
      </c>
      <c r="O8" s="74">
        <v>2220.3662109375</v>
      </c>
      <c r="P8" s="75"/>
      <c r="Q8" s="76"/>
      <c r="R8" s="76"/>
      <c r="S8" s="86"/>
      <c r="T8" s="48">
        <v>0</v>
      </c>
      <c r="U8" s="48">
        <v>1</v>
      </c>
      <c r="V8" s="49">
        <v>0</v>
      </c>
      <c r="W8" s="49">
        <v>1</v>
      </c>
      <c r="X8" s="49">
        <v>0</v>
      </c>
      <c r="Y8" s="49">
        <v>0.701752</v>
      </c>
      <c r="Z8" s="49">
        <v>0</v>
      </c>
      <c r="AA8" s="49">
        <v>0</v>
      </c>
      <c r="AB8" s="71">
        <v>8</v>
      </c>
      <c r="AC8" s="71"/>
      <c r="AD8" s="72"/>
      <c r="AE8" s="78" t="s">
        <v>1116</v>
      </c>
      <c r="AF8" s="78">
        <v>2654</v>
      </c>
      <c r="AG8" s="78">
        <v>9071</v>
      </c>
      <c r="AH8" s="78">
        <v>26708</v>
      </c>
      <c r="AI8" s="78">
        <v>1836</v>
      </c>
      <c r="AJ8" s="78"/>
      <c r="AK8" s="78" t="s">
        <v>1248</v>
      </c>
      <c r="AL8" s="78" t="s">
        <v>1377</v>
      </c>
      <c r="AM8" s="82" t="s">
        <v>1472</v>
      </c>
      <c r="AN8" s="78"/>
      <c r="AO8" s="80">
        <v>39638.64625</v>
      </c>
      <c r="AP8" s="82" t="s">
        <v>1592</v>
      </c>
      <c r="AQ8" s="78" t="b">
        <v>0</v>
      </c>
      <c r="AR8" s="78" t="b">
        <v>0</v>
      </c>
      <c r="AS8" s="78" t="b">
        <v>0</v>
      </c>
      <c r="AT8" s="78" t="s">
        <v>1034</v>
      </c>
      <c r="AU8" s="78">
        <v>194</v>
      </c>
      <c r="AV8" s="82" t="s">
        <v>1716</v>
      </c>
      <c r="AW8" s="78" t="b">
        <v>0</v>
      </c>
      <c r="AX8" s="78" t="s">
        <v>1801</v>
      </c>
      <c r="AY8" s="82" t="s">
        <v>1807</v>
      </c>
      <c r="AZ8" s="78" t="s">
        <v>66</v>
      </c>
      <c r="BA8" s="78" t="str">
        <f>REPLACE(INDEX(GroupVertices[Group],MATCH(Vertices[[#This Row],[Vertex]],GroupVertices[Vertex],0)),1,1,"")</f>
        <v>15</v>
      </c>
      <c r="BB8" s="48"/>
      <c r="BC8" s="48"/>
      <c r="BD8" s="48"/>
      <c r="BE8" s="48"/>
      <c r="BF8" s="48"/>
      <c r="BG8" s="48"/>
      <c r="BH8" s="121" t="s">
        <v>2544</v>
      </c>
      <c r="BI8" s="121" t="s">
        <v>2544</v>
      </c>
      <c r="BJ8" s="121" t="s">
        <v>2618</v>
      </c>
      <c r="BK8" s="121" t="s">
        <v>2618</v>
      </c>
      <c r="BL8" s="121">
        <v>1</v>
      </c>
      <c r="BM8" s="124">
        <v>4.545454545454546</v>
      </c>
      <c r="BN8" s="121">
        <v>4</v>
      </c>
      <c r="BO8" s="124">
        <v>18.181818181818183</v>
      </c>
      <c r="BP8" s="121">
        <v>0</v>
      </c>
      <c r="BQ8" s="124">
        <v>0</v>
      </c>
      <c r="BR8" s="121">
        <v>17</v>
      </c>
      <c r="BS8" s="124">
        <v>77.27272727272727</v>
      </c>
      <c r="BT8" s="121">
        <v>22</v>
      </c>
      <c r="BU8" s="2"/>
      <c r="BV8" s="3"/>
      <c r="BW8" s="3"/>
      <c r="BX8" s="3"/>
      <c r="BY8" s="3"/>
    </row>
    <row r="9" spans="1:77" ht="41.45" customHeight="1">
      <c r="A9" s="64" t="s">
        <v>216</v>
      </c>
      <c r="C9" s="65"/>
      <c r="D9" s="65" t="s">
        <v>64</v>
      </c>
      <c r="E9" s="66">
        <v>162.00047945001705</v>
      </c>
      <c r="F9" s="68">
        <v>99.99999957990819</v>
      </c>
      <c r="G9" s="100" t="s">
        <v>669</v>
      </c>
      <c r="H9" s="65"/>
      <c r="I9" s="69" t="s">
        <v>216</v>
      </c>
      <c r="J9" s="70"/>
      <c r="K9" s="70"/>
      <c r="L9" s="69" t="s">
        <v>1943</v>
      </c>
      <c r="M9" s="73">
        <v>1.000140002598968</v>
      </c>
      <c r="N9" s="74">
        <v>3969.71337890625</v>
      </c>
      <c r="O9" s="74">
        <v>3584.935546875</v>
      </c>
      <c r="P9" s="75"/>
      <c r="Q9" s="76"/>
      <c r="R9" s="76"/>
      <c r="S9" s="86"/>
      <c r="T9" s="48">
        <v>1</v>
      </c>
      <c r="U9" s="48">
        <v>1</v>
      </c>
      <c r="V9" s="49">
        <v>0</v>
      </c>
      <c r="W9" s="49">
        <v>0</v>
      </c>
      <c r="X9" s="49">
        <v>0</v>
      </c>
      <c r="Y9" s="49">
        <v>0.999996</v>
      </c>
      <c r="Z9" s="49">
        <v>0</v>
      </c>
      <c r="AA9" s="49" t="s">
        <v>2934</v>
      </c>
      <c r="AB9" s="71">
        <v>9</v>
      </c>
      <c r="AC9" s="71"/>
      <c r="AD9" s="72"/>
      <c r="AE9" s="78" t="s">
        <v>1117</v>
      </c>
      <c r="AF9" s="78">
        <v>97</v>
      </c>
      <c r="AG9" s="78">
        <v>15</v>
      </c>
      <c r="AH9" s="78">
        <v>12</v>
      </c>
      <c r="AI9" s="78">
        <v>18</v>
      </c>
      <c r="AJ9" s="78"/>
      <c r="AK9" s="78" t="s">
        <v>1249</v>
      </c>
      <c r="AL9" s="78"/>
      <c r="AM9" s="78"/>
      <c r="AN9" s="78"/>
      <c r="AO9" s="80">
        <v>43507.10576388889</v>
      </c>
      <c r="AP9" s="82" t="s">
        <v>1593</v>
      </c>
      <c r="AQ9" s="78" t="b">
        <v>1</v>
      </c>
      <c r="AR9" s="78" t="b">
        <v>0</v>
      </c>
      <c r="AS9" s="78" t="b">
        <v>0</v>
      </c>
      <c r="AT9" s="78" t="s">
        <v>1034</v>
      </c>
      <c r="AU9" s="78">
        <v>0</v>
      </c>
      <c r="AV9" s="78"/>
      <c r="AW9" s="78" t="b">
        <v>0</v>
      </c>
      <c r="AX9" s="78" t="s">
        <v>1801</v>
      </c>
      <c r="AY9" s="82" t="s">
        <v>1808</v>
      </c>
      <c r="AZ9" s="78" t="s">
        <v>66</v>
      </c>
      <c r="BA9" s="78" t="str">
        <f>REPLACE(INDEX(GroupVertices[Group],MATCH(Vertices[[#This Row],[Vertex]],GroupVertices[Vertex],0)),1,1,"")</f>
        <v>3</v>
      </c>
      <c r="BB9" s="48"/>
      <c r="BC9" s="48"/>
      <c r="BD9" s="48"/>
      <c r="BE9" s="48"/>
      <c r="BF9" s="48" t="s">
        <v>551</v>
      </c>
      <c r="BG9" s="48" t="s">
        <v>551</v>
      </c>
      <c r="BH9" s="121" t="s">
        <v>2545</v>
      </c>
      <c r="BI9" s="121" t="s">
        <v>2545</v>
      </c>
      <c r="BJ9" s="121" t="s">
        <v>2619</v>
      </c>
      <c r="BK9" s="121" t="s">
        <v>2619</v>
      </c>
      <c r="BL9" s="121">
        <v>0</v>
      </c>
      <c r="BM9" s="124">
        <v>0</v>
      </c>
      <c r="BN9" s="121">
        <v>0</v>
      </c>
      <c r="BO9" s="124">
        <v>0</v>
      </c>
      <c r="BP9" s="121">
        <v>0</v>
      </c>
      <c r="BQ9" s="124">
        <v>0</v>
      </c>
      <c r="BR9" s="121">
        <v>28</v>
      </c>
      <c r="BS9" s="124">
        <v>100</v>
      </c>
      <c r="BT9" s="121">
        <v>28</v>
      </c>
      <c r="BU9" s="2"/>
      <c r="BV9" s="3"/>
      <c r="BW9" s="3"/>
      <c r="BX9" s="3"/>
      <c r="BY9" s="3"/>
    </row>
    <row r="10" spans="1:77" ht="41.45" customHeight="1">
      <c r="A10" s="64" t="s">
        <v>217</v>
      </c>
      <c r="C10" s="65"/>
      <c r="D10" s="65" t="s">
        <v>64</v>
      </c>
      <c r="E10" s="66">
        <v>162.09732835346108</v>
      </c>
      <c r="F10" s="68">
        <v>99.9999147213615</v>
      </c>
      <c r="G10" s="100" t="s">
        <v>670</v>
      </c>
      <c r="H10" s="65"/>
      <c r="I10" s="69" t="s">
        <v>217</v>
      </c>
      <c r="J10" s="70"/>
      <c r="K10" s="70"/>
      <c r="L10" s="69" t="s">
        <v>1944</v>
      </c>
      <c r="M10" s="73">
        <v>1.0284205275905103</v>
      </c>
      <c r="N10" s="74">
        <v>6256.68408203125</v>
      </c>
      <c r="O10" s="74">
        <v>3584.935546875</v>
      </c>
      <c r="P10" s="75"/>
      <c r="Q10" s="76"/>
      <c r="R10" s="76"/>
      <c r="S10" s="86"/>
      <c r="T10" s="48">
        <v>1</v>
      </c>
      <c r="U10" s="48">
        <v>1</v>
      </c>
      <c r="V10" s="49">
        <v>0</v>
      </c>
      <c r="W10" s="49">
        <v>0</v>
      </c>
      <c r="X10" s="49">
        <v>0</v>
      </c>
      <c r="Y10" s="49">
        <v>0.999996</v>
      </c>
      <c r="Z10" s="49">
        <v>0</v>
      </c>
      <c r="AA10" s="49" t="s">
        <v>2934</v>
      </c>
      <c r="AB10" s="71">
        <v>10</v>
      </c>
      <c r="AC10" s="71"/>
      <c r="AD10" s="72"/>
      <c r="AE10" s="78" t="s">
        <v>1118</v>
      </c>
      <c r="AF10" s="78">
        <v>294</v>
      </c>
      <c r="AG10" s="78">
        <v>217</v>
      </c>
      <c r="AH10" s="78">
        <v>627</v>
      </c>
      <c r="AI10" s="78">
        <v>99</v>
      </c>
      <c r="AJ10" s="78"/>
      <c r="AK10" s="78" t="s">
        <v>1250</v>
      </c>
      <c r="AL10" s="78" t="s">
        <v>1378</v>
      </c>
      <c r="AM10" s="82" t="s">
        <v>1473</v>
      </c>
      <c r="AN10" s="78"/>
      <c r="AO10" s="80">
        <v>39903.632106481484</v>
      </c>
      <c r="AP10" s="78"/>
      <c r="AQ10" s="78" t="b">
        <v>0</v>
      </c>
      <c r="AR10" s="78" t="b">
        <v>0</v>
      </c>
      <c r="AS10" s="78" t="b">
        <v>0</v>
      </c>
      <c r="AT10" s="78" t="s">
        <v>1034</v>
      </c>
      <c r="AU10" s="78">
        <v>17</v>
      </c>
      <c r="AV10" s="82" t="s">
        <v>1714</v>
      </c>
      <c r="AW10" s="78" t="b">
        <v>0</v>
      </c>
      <c r="AX10" s="78" t="s">
        <v>1801</v>
      </c>
      <c r="AY10" s="82" t="s">
        <v>1809</v>
      </c>
      <c r="AZ10" s="78" t="s">
        <v>66</v>
      </c>
      <c r="BA10" s="78" t="str">
        <f>REPLACE(INDEX(GroupVertices[Group],MATCH(Vertices[[#This Row],[Vertex]],GroupVertices[Vertex],0)),1,1,"")</f>
        <v>3</v>
      </c>
      <c r="BB10" s="48" t="s">
        <v>470</v>
      </c>
      <c r="BC10" s="48" t="s">
        <v>470</v>
      </c>
      <c r="BD10" s="48" t="s">
        <v>527</v>
      </c>
      <c r="BE10" s="48" t="s">
        <v>527</v>
      </c>
      <c r="BF10" s="48" t="s">
        <v>552</v>
      </c>
      <c r="BG10" s="48" t="s">
        <v>552</v>
      </c>
      <c r="BH10" s="121" t="s">
        <v>2546</v>
      </c>
      <c r="BI10" s="121" t="s">
        <v>2546</v>
      </c>
      <c r="BJ10" s="121" t="s">
        <v>2620</v>
      </c>
      <c r="BK10" s="121" t="s">
        <v>2620</v>
      </c>
      <c r="BL10" s="121">
        <v>1</v>
      </c>
      <c r="BM10" s="124">
        <v>3.0303030303030303</v>
      </c>
      <c r="BN10" s="121">
        <v>2</v>
      </c>
      <c r="BO10" s="124">
        <v>6.0606060606060606</v>
      </c>
      <c r="BP10" s="121">
        <v>0</v>
      </c>
      <c r="BQ10" s="124">
        <v>0</v>
      </c>
      <c r="BR10" s="121">
        <v>30</v>
      </c>
      <c r="BS10" s="124">
        <v>90.9090909090909</v>
      </c>
      <c r="BT10" s="121">
        <v>33</v>
      </c>
      <c r="BU10" s="2"/>
      <c r="BV10" s="3"/>
      <c r="BW10" s="3"/>
      <c r="BX10" s="3"/>
      <c r="BY10" s="3"/>
    </row>
    <row r="11" spans="1:77" ht="41.45" customHeight="1">
      <c r="A11" s="64" t="s">
        <v>218</v>
      </c>
      <c r="C11" s="65"/>
      <c r="D11" s="65" t="s">
        <v>64</v>
      </c>
      <c r="E11" s="66">
        <v>162.01773965063083</v>
      </c>
      <c r="F11" s="68">
        <v>99.99998445660283</v>
      </c>
      <c r="G11" s="100" t="s">
        <v>671</v>
      </c>
      <c r="H11" s="65"/>
      <c r="I11" s="69" t="s">
        <v>218</v>
      </c>
      <c r="J11" s="70"/>
      <c r="K11" s="70"/>
      <c r="L11" s="69" t="s">
        <v>1945</v>
      </c>
      <c r="M11" s="73">
        <v>1.0051800961618171</v>
      </c>
      <c r="N11" s="74">
        <v>4541.4560546875</v>
      </c>
      <c r="O11" s="74">
        <v>3584.935546875</v>
      </c>
      <c r="P11" s="75"/>
      <c r="Q11" s="76"/>
      <c r="R11" s="76"/>
      <c r="S11" s="86"/>
      <c r="T11" s="48">
        <v>1</v>
      </c>
      <c r="U11" s="48">
        <v>1</v>
      </c>
      <c r="V11" s="49">
        <v>0</v>
      </c>
      <c r="W11" s="49">
        <v>0</v>
      </c>
      <c r="X11" s="49">
        <v>0</v>
      </c>
      <c r="Y11" s="49">
        <v>0.999996</v>
      </c>
      <c r="Z11" s="49">
        <v>0</v>
      </c>
      <c r="AA11" s="49" t="s">
        <v>2934</v>
      </c>
      <c r="AB11" s="71">
        <v>11</v>
      </c>
      <c r="AC11" s="71"/>
      <c r="AD11" s="72"/>
      <c r="AE11" s="78" t="s">
        <v>1119</v>
      </c>
      <c r="AF11" s="78">
        <v>33</v>
      </c>
      <c r="AG11" s="78">
        <v>51</v>
      </c>
      <c r="AH11" s="78">
        <v>376</v>
      </c>
      <c r="AI11" s="78">
        <v>0</v>
      </c>
      <c r="AJ11" s="78"/>
      <c r="AK11" s="78"/>
      <c r="AL11" s="78" t="s">
        <v>1379</v>
      </c>
      <c r="AM11" s="82" t="s">
        <v>1474</v>
      </c>
      <c r="AN11" s="78"/>
      <c r="AO11" s="80">
        <v>42891.32127314815</v>
      </c>
      <c r="AP11" s="82" t="s">
        <v>1594</v>
      </c>
      <c r="AQ11" s="78" t="b">
        <v>0</v>
      </c>
      <c r="AR11" s="78" t="b">
        <v>0</v>
      </c>
      <c r="AS11" s="78" t="b">
        <v>0</v>
      </c>
      <c r="AT11" s="78" t="s">
        <v>1034</v>
      </c>
      <c r="AU11" s="78">
        <v>1</v>
      </c>
      <c r="AV11" s="82" t="s">
        <v>1714</v>
      </c>
      <c r="AW11" s="78" t="b">
        <v>0</v>
      </c>
      <c r="AX11" s="78" t="s">
        <v>1801</v>
      </c>
      <c r="AY11" s="82" t="s">
        <v>1810</v>
      </c>
      <c r="AZ11" s="78" t="s">
        <v>66</v>
      </c>
      <c r="BA11" s="78" t="str">
        <f>REPLACE(INDEX(GroupVertices[Group],MATCH(Vertices[[#This Row],[Vertex]],GroupVertices[Vertex],0)),1,1,"")</f>
        <v>3</v>
      </c>
      <c r="BB11" s="48" t="s">
        <v>471</v>
      </c>
      <c r="BC11" s="48" t="s">
        <v>471</v>
      </c>
      <c r="BD11" s="48" t="s">
        <v>527</v>
      </c>
      <c r="BE11" s="48" t="s">
        <v>527</v>
      </c>
      <c r="BF11" s="48" t="s">
        <v>553</v>
      </c>
      <c r="BG11" s="48" t="s">
        <v>553</v>
      </c>
      <c r="BH11" s="121" t="s">
        <v>2547</v>
      </c>
      <c r="BI11" s="121" t="s">
        <v>2547</v>
      </c>
      <c r="BJ11" s="121" t="s">
        <v>2621</v>
      </c>
      <c r="BK11" s="121" t="s">
        <v>2621</v>
      </c>
      <c r="BL11" s="121">
        <v>0</v>
      </c>
      <c r="BM11" s="124">
        <v>0</v>
      </c>
      <c r="BN11" s="121">
        <v>0</v>
      </c>
      <c r="BO11" s="124">
        <v>0</v>
      </c>
      <c r="BP11" s="121">
        <v>0</v>
      </c>
      <c r="BQ11" s="124">
        <v>0</v>
      </c>
      <c r="BR11" s="121">
        <v>15</v>
      </c>
      <c r="BS11" s="124">
        <v>100</v>
      </c>
      <c r="BT11" s="121">
        <v>15</v>
      </c>
      <c r="BU11" s="2"/>
      <c r="BV11" s="3"/>
      <c r="BW11" s="3"/>
      <c r="BX11" s="3"/>
      <c r="BY11" s="3"/>
    </row>
    <row r="12" spans="1:77" ht="41.45" customHeight="1">
      <c r="A12" s="64" t="s">
        <v>219</v>
      </c>
      <c r="C12" s="65"/>
      <c r="D12" s="65" t="s">
        <v>64</v>
      </c>
      <c r="E12" s="66">
        <v>163.21348799315268</v>
      </c>
      <c r="F12" s="68">
        <v>99.99893674761556</v>
      </c>
      <c r="G12" s="100" t="s">
        <v>1732</v>
      </c>
      <c r="H12" s="65"/>
      <c r="I12" s="69" t="s">
        <v>219</v>
      </c>
      <c r="J12" s="70"/>
      <c r="K12" s="70"/>
      <c r="L12" s="69" t="s">
        <v>1946</v>
      </c>
      <c r="M12" s="73">
        <v>1.354346577988085</v>
      </c>
      <c r="N12" s="74">
        <v>3969.71337890625</v>
      </c>
      <c r="O12" s="74">
        <v>1738.0615234375</v>
      </c>
      <c r="P12" s="75"/>
      <c r="Q12" s="76"/>
      <c r="R12" s="76"/>
      <c r="S12" s="86"/>
      <c r="T12" s="48">
        <v>1</v>
      </c>
      <c r="U12" s="48">
        <v>1</v>
      </c>
      <c r="V12" s="49">
        <v>0</v>
      </c>
      <c r="W12" s="49">
        <v>0</v>
      </c>
      <c r="X12" s="49">
        <v>0</v>
      </c>
      <c r="Y12" s="49">
        <v>0.999996</v>
      </c>
      <c r="Z12" s="49">
        <v>0</v>
      </c>
      <c r="AA12" s="49" t="s">
        <v>2934</v>
      </c>
      <c r="AB12" s="71">
        <v>12</v>
      </c>
      <c r="AC12" s="71"/>
      <c r="AD12" s="72"/>
      <c r="AE12" s="78" t="s">
        <v>1120</v>
      </c>
      <c r="AF12" s="78">
        <v>1693</v>
      </c>
      <c r="AG12" s="78">
        <v>2545</v>
      </c>
      <c r="AH12" s="78">
        <v>12121</v>
      </c>
      <c r="AI12" s="78">
        <v>620</v>
      </c>
      <c r="AJ12" s="78"/>
      <c r="AK12" s="78" t="s">
        <v>1251</v>
      </c>
      <c r="AL12" s="78" t="s">
        <v>1380</v>
      </c>
      <c r="AM12" s="82" t="s">
        <v>1475</v>
      </c>
      <c r="AN12" s="78"/>
      <c r="AO12" s="80">
        <v>40851.90851851852</v>
      </c>
      <c r="AP12" s="82" t="s">
        <v>1595</v>
      </c>
      <c r="AQ12" s="78" t="b">
        <v>0</v>
      </c>
      <c r="AR12" s="78" t="b">
        <v>0</v>
      </c>
      <c r="AS12" s="78" t="b">
        <v>1</v>
      </c>
      <c r="AT12" s="78" t="s">
        <v>1034</v>
      </c>
      <c r="AU12" s="78">
        <v>95</v>
      </c>
      <c r="AV12" s="82" t="s">
        <v>1714</v>
      </c>
      <c r="AW12" s="78" t="b">
        <v>0</v>
      </c>
      <c r="AX12" s="78" t="s">
        <v>1801</v>
      </c>
      <c r="AY12" s="82" t="s">
        <v>1811</v>
      </c>
      <c r="AZ12" s="78" t="s">
        <v>66</v>
      </c>
      <c r="BA12" s="78" t="str">
        <f>REPLACE(INDEX(GroupVertices[Group],MATCH(Vertices[[#This Row],[Vertex]],GroupVertices[Vertex],0)),1,1,"")</f>
        <v>3</v>
      </c>
      <c r="BB12" s="48" t="s">
        <v>472</v>
      </c>
      <c r="BC12" s="48" t="s">
        <v>472</v>
      </c>
      <c r="BD12" s="48" t="s">
        <v>528</v>
      </c>
      <c r="BE12" s="48" t="s">
        <v>528</v>
      </c>
      <c r="BF12" s="48" t="s">
        <v>554</v>
      </c>
      <c r="BG12" s="48" t="s">
        <v>554</v>
      </c>
      <c r="BH12" s="121" t="s">
        <v>2548</v>
      </c>
      <c r="BI12" s="121" t="s">
        <v>2548</v>
      </c>
      <c r="BJ12" s="121" t="s">
        <v>2622</v>
      </c>
      <c r="BK12" s="121" t="s">
        <v>2622</v>
      </c>
      <c r="BL12" s="121">
        <v>0</v>
      </c>
      <c r="BM12" s="124">
        <v>0</v>
      </c>
      <c r="BN12" s="121">
        <v>0</v>
      </c>
      <c r="BO12" s="124">
        <v>0</v>
      </c>
      <c r="BP12" s="121">
        <v>0</v>
      </c>
      <c r="BQ12" s="124">
        <v>0</v>
      </c>
      <c r="BR12" s="121">
        <v>20</v>
      </c>
      <c r="BS12" s="124">
        <v>100</v>
      </c>
      <c r="BT12" s="121">
        <v>20</v>
      </c>
      <c r="BU12" s="2"/>
      <c r="BV12" s="3"/>
      <c r="BW12" s="3"/>
      <c r="BX12" s="3"/>
      <c r="BY12" s="3"/>
    </row>
    <row r="13" spans="1:77" ht="41.45" customHeight="1">
      <c r="A13" s="64" t="s">
        <v>220</v>
      </c>
      <c r="C13" s="65"/>
      <c r="D13" s="65" t="s">
        <v>64</v>
      </c>
      <c r="E13" s="66">
        <v>163.31369304671605</v>
      </c>
      <c r="F13" s="68">
        <v>99.99884894842617</v>
      </c>
      <c r="G13" s="100" t="s">
        <v>672</v>
      </c>
      <c r="H13" s="65"/>
      <c r="I13" s="69" t="s">
        <v>220</v>
      </c>
      <c r="J13" s="70"/>
      <c r="K13" s="70"/>
      <c r="L13" s="69" t="s">
        <v>1947</v>
      </c>
      <c r="M13" s="73">
        <v>1.3836071211724035</v>
      </c>
      <c r="N13" s="74">
        <v>4541.4560546875</v>
      </c>
      <c r="O13" s="74">
        <v>1738.0615234375</v>
      </c>
      <c r="P13" s="75"/>
      <c r="Q13" s="76"/>
      <c r="R13" s="76"/>
      <c r="S13" s="86"/>
      <c r="T13" s="48">
        <v>1</v>
      </c>
      <c r="U13" s="48">
        <v>1</v>
      </c>
      <c r="V13" s="49">
        <v>0</v>
      </c>
      <c r="W13" s="49">
        <v>0</v>
      </c>
      <c r="X13" s="49">
        <v>0</v>
      </c>
      <c r="Y13" s="49">
        <v>0.999996</v>
      </c>
      <c r="Z13" s="49">
        <v>0</v>
      </c>
      <c r="AA13" s="49" t="s">
        <v>2934</v>
      </c>
      <c r="AB13" s="71">
        <v>13</v>
      </c>
      <c r="AC13" s="71"/>
      <c r="AD13" s="72"/>
      <c r="AE13" s="78" t="s">
        <v>1121</v>
      </c>
      <c r="AF13" s="78">
        <v>2329</v>
      </c>
      <c r="AG13" s="78">
        <v>2754</v>
      </c>
      <c r="AH13" s="78">
        <v>4493</v>
      </c>
      <c r="AI13" s="78">
        <v>18242</v>
      </c>
      <c r="AJ13" s="78"/>
      <c r="AK13" s="78" t="s">
        <v>1252</v>
      </c>
      <c r="AL13" s="78" t="s">
        <v>1381</v>
      </c>
      <c r="AM13" s="82" t="s">
        <v>1476</v>
      </c>
      <c r="AN13" s="78"/>
      <c r="AO13" s="80">
        <v>41715.70693287037</v>
      </c>
      <c r="AP13" s="82" t="s">
        <v>1596</v>
      </c>
      <c r="AQ13" s="78" t="b">
        <v>0</v>
      </c>
      <c r="AR13" s="78" t="b">
        <v>0</v>
      </c>
      <c r="AS13" s="78" t="b">
        <v>1</v>
      </c>
      <c r="AT13" s="78" t="s">
        <v>1034</v>
      </c>
      <c r="AU13" s="78">
        <v>157</v>
      </c>
      <c r="AV13" s="82" t="s">
        <v>1717</v>
      </c>
      <c r="AW13" s="78" t="b">
        <v>0</v>
      </c>
      <c r="AX13" s="78" t="s">
        <v>1801</v>
      </c>
      <c r="AY13" s="82" t="s">
        <v>1812</v>
      </c>
      <c r="AZ13" s="78" t="s">
        <v>66</v>
      </c>
      <c r="BA13" s="78" t="str">
        <f>REPLACE(INDEX(GroupVertices[Group],MATCH(Vertices[[#This Row],[Vertex]],GroupVertices[Vertex],0)),1,1,"")</f>
        <v>3</v>
      </c>
      <c r="BB13" s="48" t="s">
        <v>473</v>
      </c>
      <c r="BC13" s="48" t="s">
        <v>473</v>
      </c>
      <c r="BD13" s="48" t="s">
        <v>529</v>
      </c>
      <c r="BE13" s="48" t="s">
        <v>529</v>
      </c>
      <c r="BF13" s="48" t="s">
        <v>555</v>
      </c>
      <c r="BG13" s="48" t="s">
        <v>555</v>
      </c>
      <c r="BH13" s="121" t="s">
        <v>2549</v>
      </c>
      <c r="BI13" s="121" t="s">
        <v>2600</v>
      </c>
      <c r="BJ13" s="121" t="s">
        <v>2623</v>
      </c>
      <c r="BK13" s="121" t="s">
        <v>2673</v>
      </c>
      <c r="BL13" s="121">
        <v>4</v>
      </c>
      <c r="BM13" s="124">
        <v>8.88888888888889</v>
      </c>
      <c r="BN13" s="121">
        <v>0</v>
      </c>
      <c r="BO13" s="124">
        <v>0</v>
      </c>
      <c r="BP13" s="121">
        <v>0</v>
      </c>
      <c r="BQ13" s="124">
        <v>0</v>
      </c>
      <c r="BR13" s="121">
        <v>41</v>
      </c>
      <c r="BS13" s="124">
        <v>91.11111111111111</v>
      </c>
      <c r="BT13" s="121">
        <v>45</v>
      </c>
      <c r="BU13" s="2"/>
      <c r="BV13" s="3"/>
      <c r="BW13" s="3"/>
      <c r="BX13" s="3"/>
      <c r="BY13" s="3"/>
    </row>
    <row r="14" spans="1:77" ht="41.45" customHeight="1">
      <c r="A14" s="64" t="s">
        <v>221</v>
      </c>
      <c r="C14" s="65"/>
      <c r="D14" s="65" t="s">
        <v>64</v>
      </c>
      <c r="E14" s="66">
        <v>169.45400941507097</v>
      </c>
      <c r="F14" s="68">
        <v>99.99346883254805</v>
      </c>
      <c r="G14" s="100" t="s">
        <v>673</v>
      </c>
      <c r="H14" s="65"/>
      <c r="I14" s="69" t="s">
        <v>221</v>
      </c>
      <c r="J14" s="70"/>
      <c r="K14" s="70"/>
      <c r="L14" s="69" t="s">
        <v>1948</v>
      </c>
      <c r="M14" s="73">
        <v>3.1766204061559695</v>
      </c>
      <c r="N14" s="74">
        <v>1357.6146240234375</v>
      </c>
      <c r="O14" s="74">
        <v>4215.69921875</v>
      </c>
      <c r="P14" s="75"/>
      <c r="Q14" s="76"/>
      <c r="R14" s="76"/>
      <c r="S14" s="86"/>
      <c r="T14" s="48">
        <v>0</v>
      </c>
      <c r="U14" s="48">
        <v>1</v>
      </c>
      <c r="V14" s="49">
        <v>0</v>
      </c>
      <c r="W14" s="49">
        <v>0.005128</v>
      </c>
      <c r="X14" s="49">
        <v>0.01052</v>
      </c>
      <c r="Y14" s="49">
        <v>0.45097</v>
      </c>
      <c r="Z14" s="49">
        <v>0</v>
      </c>
      <c r="AA14" s="49">
        <v>0</v>
      </c>
      <c r="AB14" s="71">
        <v>14</v>
      </c>
      <c r="AC14" s="71"/>
      <c r="AD14" s="72"/>
      <c r="AE14" s="78" t="s">
        <v>1122</v>
      </c>
      <c r="AF14" s="78">
        <v>11683</v>
      </c>
      <c r="AG14" s="78">
        <v>15561</v>
      </c>
      <c r="AH14" s="78">
        <v>43164</v>
      </c>
      <c r="AI14" s="78">
        <v>40774</v>
      </c>
      <c r="AJ14" s="78"/>
      <c r="AK14" s="78" t="s">
        <v>1253</v>
      </c>
      <c r="AL14" s="78" t="s">
        <v>1382</v>
      </c>
      <c r="AM14" s="82" t="s">
        <v>1477</v>
      </c>
      <c r="AN14" s="78"/>
      <c r="AO14" s="80">
        <v>41777.4533912037</v>
      </c>
      <c r="AP14" s="82" t="s">
        <v>1597</v>
      </c>
      <c r="AQ14" s="78" t="b">
        <v>1</v>
      </c>
      <c r="AR14" s="78" t="b">
        <v>0</v>
      </c>
      <c r="AS14" s="78" t="b">
        <v>0</v>
      </c>
      <c r="AT14" s="78" t="s">
        <v>1034</v>
      </c>
      <c r="AU14" s="78">
        <v>221</v>
      </c>
      <c r="AV14" s="82" t="s">
        <v>1714</v>
      </c>
      <c r="AW14" s="78" t="b">
        <v>0</v>
      </c>
      <c r="AX14" s="78" t="s">
        <v>1801</v>
      </c>
      <c r="AY14" s="82" t="s">
        <v>1813</v>
      </c>
      <c r="AZ14" s="78" t="s">
        <v>66</v>
      </c>
      <c r="BA14" s="78" t="str">
        <f>REPLACE(INDEX(GroupVertices[Group],MATCH(Vertices[[#This Row],[Vertex]],GroupVertices[Vertex],0)),1,1,"")</f>
        <v>1</v>
      </c>
      <c r="BB14" s="48"/>
      <c r="BC14" s="48"/>
      <c r="BD14" s="48"/>
      <c r="BE14" s="48"/>
      <c r="BF14" s="48" t="s">
        <v>556</v>
      </c>
      <c r="BG14" s="48" t="s">
        <v>556</v>
      </c>
      <c r="BH14" s="121" t="s">
        <v>2550</v>
      </c>
      <c r="BI14" s="121" t="s">
        <v>2550</v>
      </c>
      <c r="BJ14" s="121" t="s">
        <v>2624</v>
      </c>
      <c r="BK14" s="121" t="s">
        <v>2624</v>
      </c>
      <c r="BL14" s="121">
        <v>2</v>
      </c>
      <c r="BM14" s="124">
        <v>12.5</v>
      </c>
      <c r="BN14" s="121">
        <v>0</v>
      </c>
      <c r="BO14" s="124">
        <v>0</v>
      </c>
      <c r="BP14" s="121">
        <v>0</v>
      </c>
      <c r="BQ14" s="124">
        <v>0</v>
      </c>
      <c r="BR14" s="121">
        <v>14</v>
      </c>
      <c r="BS14" s="124">
        <v>87.5</v>
      </c>
      <c r="BT14" s="121">
        <v>16</v>
      </c>
      <c r="BU14" s="2"/>
      <c r="BV14" s="3"/>
      <c r="BW14" s="3"/>
      <c r="BX14" s="3"/>
      <c r="BY14" s="3"/>
    </row>
    <row r="15" spans="1:77" ht="41.45" customHeight="1">
      <c r="A15" s="64" t="s">
        <v>278</v>
      </c>
      <c r="C15" s="65"/>
      <c r="D15" s="65" t="s">
        <v>64</v>
      </c>
      <c r="E15" s="66">
        <v>163.81088271439654</v>
      </c>
      <c r="F15" s="68">
        <v>99.99841331321373</v>
      </c>
      <c r="G15" s="100" t="s">
        <v>719</v>
      </c>
      <c r="H15" s="65"/>
      <c r="I15" s="69" t="s">
        <v>278</v>
      </c>
      <c r="J15" s="70"/>
      <c r="K15" s="70"/>
      <c r="L15" s="69" t="s">
        <v>1949</v>
      </c>
      <c r="M15" s="73">
        <v>1.5287898163022509</v>
      </c>
      <c r="N15" s="74">
        <v>1843.985595703125</v>
      </c>
      <c r="O15" s="74">
        <v>4075.83642578125</v>
      </c>
      <c r="P15" s="75"/>
      <c r="Q15" s="76"/>
      <c r="R15" s="76"/>
      <c r="S15" s="86"/>
      <c r="T15" s="48">
        <v>16</v>
      </c>
      <c r="U15" s="48">
        <v>45</v>
      </c>
      <c r="V15" s="49">
        <v>5366.8</v>
      </c>
      <c r="W15" s="49">
        <v>0.008772</v>
      </c>
      <c r="X15" s="49">
        <v>0.093633</v>
      </c>
      <c r="Y15" s="49">
        <v>19.82862</v>
      </c>
      <c r="Z15" s="49">
        <v>0.007744107744107744</v>
      </c>
      <c r="AA15" s="49">
        <v>0.07272727272727272</v>
      </c>
      <c r="AB15" s="71">
        <v>15</v>
      </c>
      <c r="AC15" s="71"/>
      <c r="AD15" s="72"/>
      <c r="AE15" s="78" t="s">
        <v>1123</v>
      </c>
      <c r="AF15" s="78">
        <v>2580</v>
      </c>
      <c r="AG15" s="78">
        <v>3791</v>
      </c>
      <c r="AH15" s="78">
        <v>13570</v>
      </c>
      <c r="AI15" s="78">
        <v>13561</v>
      </c>
      <c r="AJ15" s="78"/>
      <c r="AK15" s="78" t="s">
        <v>1254</v>
      </c>
      <c r="AL15" s="78" t="s">
        <v>1383</v>
      </c>
      <c r="AM15" s="82" t="s">
        <v>1478</v>
      </c>
      <c r="AN15" s="78"/>
      <c r="AO15" s="80">
        <v>40002.76049768519</v>
      </c>
      <c r="AP15" s="82" t="s">
        <v>1598</v>
      </c>
      <c r="AQ15" s="78" t="b">
        <v>0</v>
      </c>
      <c r="AR15" s="78" t="b">
        <v>0</v>
      </c>
      <c r="AS15" s="78" t="b">
        <v>1</v>
      </c>
      <c r="AT15" s="78" t="s">
        <v>1034</v>
      </c>
      <c r="AU15" s="78">
        <v>673</v>
      </c>
      <c r="AV15" s="82" t="s">
        <v>1714</v>
      </c>
      <c r="AW15" s="78" t="b">
        <v>0</v>
      </c>
      <c r="AX15" s="78" t="s">
        <v>1801</v>
      </c>
      <c r="AY15" s="82" t="s">
        <v>1814</v>
      </c>
      <c r="AZ15" s="78" t="s">
        <v>66</v>
      </c>
      <c r="BA15" s="78" t="str">
        <f>REPLACE(INDEX(GroupVertices[Group],MATCH(Vertices[[#This Row],[Vertex]],GroupVertices[Vertex],0)),1,1,"")</f>
        <v>1</v>
      </c>
      <c r="BB15" s="48" t="s">
        <v>503</v>
      </c>
      <c r="BC15" s="48" t="s">
        <v>503</v>
      </c>
      <c r="BD15" s="48" t="s">
        <v>546</v>
      </c>
      <c r="BE15" s="48" t="s">
        <v>546</v>
      </c>
      <c r="BF15" s="48" t="s">
        <v>2521</v>
      </c>
      <c r="BG15" s="48" t="s">
        <v>2532</v>
      </c>
      <c r="BH15" s="121" t="s">
        <v>2551</v>
      </c>
      <c r="BI15" s="121" t="s">
        <v>2601</v>
      </c>
      <c r="BJ15" s="121" t="s">
        <v>2625</v>
      </c>
      <c r="BK15" s="121" t="s">
        <v>2625</v>
      </c>
      <c r="BL15" s="121">
        <v>16</v>
      </c>
      <c r="BM15" s="124">
        <v>6.374501992031872</v>
      </c>
      <c r="BN15" s="121">
        <v>0</v>
      </c>
      <c r="BO15" s="124">
        <v>0</v>
      </c>
      <c r="BP15" s="121">
        <v>0</v>
      </c>
      <c r="BQ15" s="124">
        <v>0</v>
      </c>
      <c r="BR15" s="121">
        <v>235</v>
      </c>
      <c r="BS15" s="124">
        <v>93.62549800796813</v>
      </c>
      <c r="BT15" s="121">
        <v>251</v>
      </c>
      <c r="BU15" s="2"/>
      <c r="BV15" s="3"/>
      <c r="BW15" s="3"/>
      <c r="BX15" s="3"/>
      <c r="BY15" s="3"/>
    </row>
    <row r="16" spans="1:77" ht="41.45" customHeight="1">
      <c r="A16" s="64" t="s">
        <v>222</v>
      </c>
      <c r="C16" s="65"/>
      <c r="D16" s="65" t="s">
        <v>64</v>
      </c>
      <c r="E16" s="66">
        <v>186.81825068255833</v>
      </c>
      <c r="F16" s="68">
        <v>99.97825436727452</v>
      </c>
      <c r="G16" s="100" t="s">
        <v>674</v>
      </c>
      <c r="H16" s="65"/>
      <c r="I16" s="69" t="s">
        <v>222</v>
      </c>
      <c r="J16" s="70"/>
      <c r="K16" s="70"/>
      <c r="L16" s="69" t="s">
        <v>1950</v>
      </c>
      <c r="M16" s="73">
        <v>8.247094532981128</v>
      </c>
      <c r="N16" s="74">
        <v>1206.018310546875</v>
      </c>
      <c r="O16" s="74">
        <v>5404.28125</v>
      </c>
      <c r="P16" s="75"/>
      <c r="Q16" s="76"/>
      <c r="R16" s="76"/>
      <c r="S16" s="86"/>
      <c r="T16" s="48">
        <v>0</v>
      </c>
      <c r="U16" s="48">
        <v>1</v>
      </c>
      <c r="V16" s="49">
        <v>0</v>
      </c>
      <c r="W16" s="49">
        <v>0.005128</v>
      </c>
      <c r="X16" s="49">
        <v>0.01052</v>
      </c>
      <c r="Y16" s="49">
        <v>0.45097</v>
      </c>
      <c r="Z16" s="49">
        <v>0</v>
      </c>
      <c r="AA16" s="49">
        <v>0</v>
      </c>
      <c r="AB16" s="71">
        <v>16</v>
      </c>
      <c r="AC16" s="71"/>
      <c r="AD16" s="72"/>
      <c r="AE16" s="78" t="s">
        <v>1124</v>
      </c>
      <c r="AF16" s="78">
        <v>30221</v>
      </c>
      <c r="AG16" s="78">
        <v>51778</v>
      </c>
      <c r="AH16" s="78">
        <v>112510</v>
      </c>
      <c r="AI16" s="78">
        <v>43583</v>
      </c>
      <c r="AJ16" s="78"/>
      <c r="AK16" s="78" t="s">
        <v>1255</v>
      </c>
      <c r="AL16" s="78" t="s">
        <v>1384</v>
      </c>
      <c r="AM16" s="82" t="s">
        <v>1479</v>
      </c>
      <c r="AN16" s="78"/>
      <c r="AO16" s="80">
        <v>39885.73616898148</v>
      </c>
      <c r="AP16" s="82" t="s">
        <v>1599</v>
      </c>
      <c r="AQ16" s="78" t="b">
        <v>0</v>
      </c>
      <c r="AR16" s="78" t="b">
        <v>0</v>
      </c>
      <c r="AS16" s="78" t="b">
        <v>1</v>
      </c>
      <c r="AT16" s="78" t="s">
        <v>1034</v>
      </c>
      <c r="AU16" s="78">
        <v>4529</v>
      </c>
      <c r="AV16" s="82" t="s">
        <v>1715</v>
      </c>
      <c r="AW16" s="78" t="b">
        <v>1</v>
      </c>
      <c r="AX16" s="78" t="s">
        <v>1801</v>
      </c>
      <c r="AY16" s="82" t="s">
        <v>1815</v>
      </c>
      <c r="AZ16" s="78" t="s">
        <v>66</v>
      </c>
      <c r="BA16" s="78" t="str">
        <f>REPLACE(INDEX(GroupVertices[Group],MATCH(Vertices[[#This Row],[Vertex]],GroupVertices[Vertex],0)),1,1,"")</f>
        <v>1</v>
      </c>
      <c r="BB16" s="48"/>
      <c r="BC16" s="48"/>
      <c r="BD16" s="48"/>
      <c r="BE16" s="48"/>
      <c r="BF16" s="48" t="s">
        <v>556</v>
      </c>
      <c r="BG16" s="48" t="s">
        <v>556</v>
      </c>
      <c r="BH16" s="121" t="s">
        <v>2550</v>
      </c>
      <c r="BI16" s="121" t="s">
        <v>2550</v>
      </c>
      <c r="BJ16" s="121" t="s">
        <v>2624</v>
      </c>
      <c r="BK16" s="121" t="s">
        <v>2624</v>
      </c>
      <c r="BL16" s="121">
        <v>2</v>
      </c>
      <c r="BM16" s="124">
        <v>12.5</v>
      </c>
      <c r="BN16" s="121">
        <v>0</v>
      </c>
      <c r="BO16" s="124">
        <v>0</v>
      </c>
      <c r="BP16" s="121">
        <v>0</v>
      </c>
      <c r="BQ16" s="124">
        <v>0</v>
      </c>
      <c r="BR16" s="121">
        <v>14</v>
      </c>
      <c r="BS16" s="124">
        <v>87.5</v>
      </c>
      <c r="BT16" s="121">
        <v>16</v>
      </c>
      <c r="BU16" s="2"/>
      <c r="BV16" s="3"/>
      <c r="BW16" s="3"/>
      <c r="BX16" s="3"/>
      <c r="BY16" s="3"/>
    </row>
    <row r="17" spans="1:77" ht="41.45" customHeight="1">
      <c r="A17" s="64" t="s">
        <v>223</v>
      </c>
      <c r="C17" s="65"/>
      <c r="D17" s="65" t="s">
        <v>64</v>
      </c>
      <c r="E17" s="66">
        <v>169.24832535775667</v>
      </c>
      <c r="F17" s="68">
        <v>99.99364905193679</v>
      </c>
      <c r="G17" s="100" t="s">
        <v>675</v>
      </c>
      <c r="H17" s="65"/>
      <c r="I17" s="69" t="s">
        <v>223</v>
      </c>
      <c r="J17" s="70"/>
      <c r="K17" s="70"/>
      <c r="L17" s="69" t="s">
        <v>1951</v>
      </c>
      <c r="M17" s="73">
        <v>3.1165592911986844</v>
      </c>
      <c r="N17" s="74">
        <v>675.966064453125</v>
      </c>
      <c r="O17" s="74">
        <v>5089.76953125</v>
      </c>
      <c r="P17" s="75"/>
      <c r="Q17" s="76"/>
      <c r="R17" s="76"/>
      <c r="S17" s="86"/>
      <c r="T17" s="48">
        <v>0</v>
      </c>
      <c r="U17" s="48">
        <v>1</v>
      </c>
      <c r="V17" s="49">
        <v>0</v>
      </c>
      <c r="W17" s="49">
        <v>0.005128</v>
      </c>
      <c r="X17" s="49">
        <v>0.01052</v>
      </c>
      <c r="Y17" s="49">
        <v>0.45097</v>
      </c>
      <c r="Z17" s="49">
        <v>0</v>
      </c>
      <c r="AA17" s="49">
        <v>0</v>
      </c>
      <c r="AB17" s="71">
        <v>17</v>
      </c>
      <c r="AC17" s="71"/>
      <c r="AD17" s="72"/>
      <c r="AE17" s="78" t="s">
        <v>1125</v>
      </c>
      <c r="AF17" s="78">
        <v>12262</v>
      </c>
      <c r="AG17" s="78">
        <v>15132</v>
      </c>
      <c r="AH17" s="78">
        <v>32835</v>
      </c>
      <c r="AI17" s="78">
        <v>63851</v>
      </c>
      <c r="AJ17" s="78"/>
      <c r="AK17" s="78" t="s">
        <v>1256</v>
      </c>
      <c r="AL17" s="78" t="s">
        <v>1385</v>
      </c>
      <c r="AM17" s="82" t="s">
        <v>1480</v>
      </c>
      <c r="AN17" s="78"/>
      <c r="AO17" s="80">
        <v>41757.65263888889</v>
      </c>
      <c r="AP17" s="82" t="s">
        <v>1600</v>
      </c>
      <c r="AQ17" s="78" t="b">
        <v>0</v>
      </c>
      <c r="AR17" s="78" t="b">
        <v>0</v>
      </c>
      <c r="AS17" s="78" t="b">
        <v>1</v>
      </c>
      <c r="AT17" s="78" t="s">
        <v>1034</v>
      </c>
      <c r="AU17" s="78">
        <v>604</v>
      </c>
      <c r="AV17" s="82" t="s">
        <v>1714</v>
      </c>
      <c r="AW17" s="78" t="b">
        <v>0</v>
      </c>
      <c r="AX17" s="78" t="s">
        <v>1801</v>
      </c>
      <c r="AY17" s="82" t="s">
        <v>1816</v>
      </c>
      <c r="AZ17" s="78" t="s">
        <v>66</v>
      </c>
      <c r="BA17" s="78" t="str">
        <f>REPLACE(INDEX(GroupVertices[Group],MATCH(Vertices[[#This Row],[Vertex]],GroupVertices[Vertex],0)),1,1,"")</f>
        <v>1</v>
      </c>
      <c r="BB17" s="48"/>
      <c r="BC17" s="48"/>
      <c r="BD17" s="48"/>
      <c r="BE17" s="48"/>
      <c r="BF17" s="48" t="s">
        <v>556</v>
      </c>
      <c r="BG17" s="48" t="s">
        <v>556</v>
      </c>
      <c r="BH17" s="121" t="s">
        <v>2550</v>
      </c>
      <c r="BI17" s="121" t="s">
        <v>2550</v>
      </c>
      <c r="BJ17" s="121" t="s">
        <v>2624</v>
      </c>
      <c r="BK17" s="121" t="s">
        <v>2624</v>
      </c>
      <c r="BL17" s="121">
        <v>2</v>
      </c>
      <c r="BM17" s="124">
        <v>12.5</v>
      </c>
      <c r="BN17" s="121">
        <v>0</v>
      </c>
      <c r="BO17" s="124">
        <v>0</v>
      </c>
      <c r="BP17" s="121">
        <v>0</v>
      </c>
      <c r="BQ17" s="124">
        <v>0</v>
      </c>
      <c r="BR17" s="121">
        <v>14</v>
      </c>
      <c r="BS17" s="124">
        <v>87.5</v>
      </c>
      <c r="BT17" s="121">
        <v>16</v>
      </c>
      <c r="BU17" s="2"/>
      <c r="BV17" s="3"/>
      <c r="BW17" s="3"/>
      <c r="BX17" s="3"/>
      <c r="BY17" s="3"/>
    </row>
    <row r="18" spans="1:77" ht="41.45" customHeight="1">
      <c r="A18" s="64" t="s">
        <v>224</v>
      </c>
      <c r="C18" s="65"/>
      <c r="D18" s="65" t="s">
        <v>64</v>
      </c>
      <c r="E18" s="66">
        <v>164.2634835304914</v>
      </c>
      <c r="F18" s="68">
        <v>99.99801674654013</v>
      </c>
      <c r="G18" s="100" t="s">
        <v>676</v>
      </c>
      <c r="H18" s="65"/>
      <c r="I18" s="69" t="s">
        <v>224</v>
      </c>
      <c r="J18" s="70"/>
      <c r="K18" s="70"/>
      <c r="L18" s="69" t="s">
        <v>1952</v>
      </c>
      <c r="M18" s="73">
        <v>1.6609522697280719</v>
      </c>
      <c r="N18" s="74">
        <v>8777.5498046875</v>
      </c>
      <c r="O18" s="74">
        <v>8919.5859375</v>
      </c>
      <c r="P18" s="75"/>
      <c r="Q18" s="76"/>
      <c r="R18" s="76"/>
      <c r="S18" s="86"/>
      <c r="T18" s="48">
        <v>0</v>
      </c>
      <c r="U18" s="48">
        <v>1</v>
      </c>
      <c r="V18" s="49">
        <v>0</v>
      </c>
      <c r="W18" s="49">
        <v>0.142857</v>
      </c>
      <c r="X18" s="49">
        <v>0</v>
      </c>
      <c r="Y18" s="49">
        <v>0.595236</v>
      </c>
      <c r="Z18" s="49">
        <v>0</v>
      </c>
      <c r="AA18" s="49">
        <v>0</v>
      </c>
      <c r="AB18" s="71">
        <v>18</v>
      </c>
      <c r="AC18" s="71"/>
      <c r="AD18" s="72"/>
      <c r="AE18" s="78" t="s">
        <v>1126</v>
      </c>
      <c r="AF18" s="78">
        <v>4243</v>
      </c>
      <c r="AG18" s="78">
        <v>4735</v>
      </c>
      <c r="AH18" s="78">
        <v>358548</v>
      </c>
      <c r="AI18" s="78">
        <v>325225</v>
      </c>
      <c r="AJ18" s="78"/>
      <c r="AK18" s="78" t="s">
        <v>1257</v>
      </c>
      <c r="AL18" s="78" t="s">
        <v>1386</v>
      </c>
      <c r="AM18" s="82" t="s">
        <v>1481</v>
      </c>
      <c r="AN18" s="78"/>
      <c r="AO18" s="80">
        <v>42287.49569444444</v>
      </c>
      <c r="AP18" s="82" t="s">
        <v>1601</v>
      </c>
      <c r="AQ18" s="78" t="b">
        <v>0</v>
      </c>
      <c r="AR18" s="78" t="b">
        <v>0</v>
      </c>
      <c r="AS18" s="78" t="b">
        <v>0</v>
      </c>
      <c r="AT18" s="78" t="s">
        <v>1034</v>
      </c>
      <c r="AU18" s="78">
        <v>5214</v>
      </c>
      <c r="AV18" s="82" t="s">
        <v>1714</v>
      </c>
      <c r="AW18" s="78" t="b">
        <v>0</v>
      </c>
      <c r="AX18" s="78" t="s">
        <v>1801</v>
      </c>
      <c r="AY18" s="82" t="s">
        <v>1817</v>
      </c>
      <c r="AZ18" s="78" t="s">
        <v>66</v>
      </c>
      <c r="BA18" s="78" t="str">
        <f>REPLACE(INDEX(GroupVertices[Group],MATCH(Vertices[[#This Row],[Vertex]],GroupVertices[Vertex],0)),1,1,"")</f>
        <v>6</v>
      </c>
      <c r="BB18" s="48" t="s">
        <v>2174</v>
      </c>
      <c r="BC18" s="48" t="s">
        <v>2508</v>
      </c>
      <c r="BD18" s="48" t="s">
        <v>530</v>
      </c>
      <c r="BE18" s="48" t="s">
        <v>530</v>
      </c>
      <c r="BF18" s="48" t="s">
        <v>557</v>
      </c>
      <c r="BG18" s="48" t="s">
        <v>557</v>
      </c>
      <c r="BH18" s="121" t="s">
        <v>2552</v>
      </c>
      <c r="BI18" s="121" t="s">
        <v>2602</v>
      </c>
      <c r="BJ18" s="121" t="s">
        <v>2626</v>
      </c>
      <c r="BK18" s="121" t="s">
        <v>2674</v>
      </c>
      <c r="BL18" s="121">
        <v>0</v>
      </c>
      <c r="BM18" s="124">
        <v>0</v>
      </c>
      <c r="BN18" s="121">
        <v>0</v>
      </c>
      <c r="BO18" s="124">
        <v>0</v>
      </c>
      <c r="BP18" s="121">
        <v>0</v>
      </c>
      <c r="BQ18" s="124">
        <v>0</v>
      </c>
      <c r="BR18" s="121">
        <v>22</v>
      </c>
      <c r="BS18" s="124">
        <v>100</v>
      </c>
      <c r="BT18" s="121">
        <v>22</v>
      </c>
      <c r="BU18" s="2"/>
      <c r="BV18" s="3"/>
      <c r="BW18" s="3"/>
      <c r="BX18" s="3"/>
      <c r="BY18" s="3"/>
    </row>
    <row r="19" spans="1:77" ht="41.45" customHeight="1">
      <c r="A19" s="64" t="s">
        <v>244</v>
      </c>
      <c r="C19" s="65"/>
      <c r="D19" s="65" t="s">
        <v>64</v>
      </c>
      <c r="E19" s="66">
        <v>170.01065088486564</v>
      </c>
      <c r="F19" s="68">
        <v>99.99298110595052</v>
      </c>
      <c r="G19" s="100" t="s">
        <v>691</v>
      </c>
      <c r="H19" s="65"/>
      <c r="I19" s="69" t="s">
        <v>244</v>
      </c>
      <c r="J19" s="70"/>
      <c r="K19" s="70"/>
      <c r="L19" s="69" t="s">
        <v>1953</v>
      </c>
      <c r="M19" s="73">
        <v>3.339163423557853</v>
      </c>
      <c r="N19" s="74">
        <v>9290.818359375</v>
      </c>
      <c r="O19" s="74">
        <v>8387.396484375</v>
      </c>
      <c r="P19" s="75"/>
      <c r="Q19" s="76"/>
      <c r="R19" s="76"/>
      <c r="S19" s="86"/>
      <c r="T19" s="48">
        <v>5</v>
      </c>
      <c r="U19" s="48">
        <v>1</v>
      </c>
      <c r="V19" s="49">
        <v>12</v>
      </c>
      <c r="W19" s="49">
        <v>0.25</v>
      </c>
      <c r="X19" s="49">
        <v>0</v>
      </c>
      <c r="Y19" s="49">
        <v>2.619037</v>
      </c>
      <c r="Z19" s="49">
        <v>0</v>
      </c>
      <c r="AA19" s="49">
        <v>0</v>
      </c>
      <c r="AB19" s="71">
        <v>19</v>
      </c>
      <c r="AC19" s="71"/>
      <c r="AD19" s="72"/>
      <c r="AE19" s="78" t="s">
        <v>1126</v>
      </c>
      <c r="AF19" s="78">
        <v>11268</v>
      </c>
      <c r="AG19" s="78">
        <v>16722</v>
      </c>
      <c r="AH19" s="78">
        <v>1064881</v>
      </c>
      <c r="AI19" s="78">
        <v>41994</v>
      </c>
      <c r="AJ19" s="78"/>
      <c r="AK19" s="78" t="s">
        <v>1258</v>
      </c>
      <c r="AL19" s="78" t="s">
        <v>1387</v>
      </c>
      <c r="AM19" s="82" t="s">
        <v>1482</v>
      </c>
      <c r="AN19" s="78"/>
      <c r="AO19" s="80">
        <v>40797.783472222225</v>
      </c>
      <c r="AP19" s="82" t="s">
        <v>1602</v>
      </c>
      <c r="AQ19" s="78" t="b">
        <v>0</v>
      </c>
      <c r="AR19" s="78" t="b">
        <v>0</v>
      </c>
      <c r="AS19" s="78" t="b">
        <v>1</v>
      </c>
      <c r="AT19" s="78" t="s">
        <v>1034</v>
      </c>
      <c r="AU19" s="78">
        <v>8067</v>
      </c>
      <c r="AV19" s="82" t="s">
        <v>1718</v>
      </c>
      <c r="AW19" s="78" t="b">
        <v>0</v>
      </c>
      <c r="AX19" s="78" t="s">
        <v>1801</v>
      </c>
      <c r="AY19" s="82" t="s">
        <v>1818</v>
      </c>
      <c r="AZ19" s="78" t="s">
        <v>66</v>
      </c>
      <c r="BA19" s="78" t="str">
        <f>REPLACE(INDEX(GroupVertices[Group],MATCH(Vertices[[#This Row],[Vertex]],GroupVertices[Vertex],0)),1,1,"")</f>
        <v>6</v>
      </c>
      <c r="BB19" s="48" t="s">
        <v>2174</v>
      </c>
      <c r="BC19" s="48" t="s">
        <v>2508</v>
      </c>
      <c r="BD19" s="48" t="s">
        <v>530</v>
      </c>
      <c r="BE19" s="48" t="s">
        <v>530</v>
      </c>
      <c r="BF19" s="48" t="s">
        <v>557</v>
      </c>
      <c r="BG19" s="48" t="s">
        <v>557</v>
      </c>
      <c r="BH19" s="121" t="s">
        <v>2553</v>
      </c>
      <c r="BI19" s="121" t="s">
        <v>2602</v>
      </c>
      <c r="BJ19" s="121" t="s">
        <v>2627</v>
      </c>
      <c r="BK19" s="121" t="s">
        <v>2675</v>
      </c>
      <c r="BL19" s="121">
        <v>0</v>
      </c>
      <c r="BM19" s="124">
        <v>0</v>
      </c>
      <c r="BN19" s="121">
        <v>0</v>
      </c>
      <c r="BO19" s="124">
        <v>0</v>
      </c>
      <c r="BP19" s="121">
        <v>0</v>
      </c>
      <c r="BQ19" s="124">
        <v>0</v>
      </c>
      <c r="BR19" s="121">
        <v>28</v>
      </c>
      <c r="BS19" s="124">
        <v>100</v>
      </c>
      <c r="BT19" s="121">
        <v>28</v>
      </c>
      <c r="BU19" s="2"/>
      <c r="BV19" s="3"/>
      <c r="BW19" s="3"/>
      <c r="BX19" s="3"/>
      <c r="BY19" s="3"/>
    </row>
    <row r="20" spans="1:77" ht="41.45" customHeight="1">
      <c r="A20" s="64" t="s">
        <v>225</v>
      </c>
      <c r="C20" s="65"/>
      <c r="D20" s="65" t="s">
        <v>64</v>
      </c>
      <c r="E20" s="66">
        <v>162.4991074677487</v>
      </c>
      <c r="F20" s="68">
        <v>99.99956268442031</v>
      </c>
      <c r="G20" s="100" t="s">
        <v>1733</v>
      </c>
      <c r="H20" s="65"/>
      <c r="I20" s="69" t="s">
        <v>225</v>
      </c>
      <c r="J20" s="70"/>
      <c r="K20" s="70"/>
      <c r="L20" s="69" t="s">
        <v>1954</v>
      </c>
      <c r="M20" s="73">
        <v>1.1457427055257197</v>
      </c>
      <c r="N20" s="74">
        <v>4541.4560546875</v>
      </c>
      <c r="O20" s="74">
        <v>2661.49853515625</v>
      </c>
      <c r="P20" s="75"/>
      <c r="Q20" s="76"/>
      <c r="R20" s="76"/>
      <c r="S20" s="86"/>
      <c r="T20" s="48">
        <v>1</v>
      </c>
      <c r="U20" s="48">
        <v>1</v>
      </c>
      <c r="V20" s="49">
        <v>0</v>
      </c>
      <c r="W20" s="49">
        <v>0</v>
      </c>
      <c r="X20" s="49">
        <v>0</v>
      </c>
      <c r="Y20" s="49">
        <v>0.999996</v>
      </c>
      <c r="Z20" s="49">
        <v>0</v>
      </c>
      <c r="AA20" s="49" t="s">
        <v>2934</v>
      </c>
      <c r="AB20" s="71">
        <v>20</v>
      </c>
      <c r="AC20" s="71"/>
      <c r="AD20" s="72"/>
      <c r="AE20" s="78" t="s">
        <v>1127</v>
      </c>
      <c r="AF20" s="78">
        <v>1294</v>
      </c>
      <c r="AG20" s="78">
        <v>1055</v>
      </c>
      <c r="AH20" s="78">
        <v>4841</v>
      </c>
      <c r="AI20" s="78">
        <v>63</v>
      </c>
      <c r="AJ20" s="78"/>
      <c r="AK20" s="78" t="s">
        <v>1259</v>
      </c>
      <c r="AL20" s="78" t="s">
        <v>1388</v>
      </c>
      <c r="AM20" s="82" t="s">
        <v>1483</v>
      </c>
      <c r="AN20" s="78"/>
      <c r="AO20" s="80">
        <v>39638.75476851852</v>
      </c>
      <c r="AP20" s="82" t="s">
        <v>1603</v>
      </c>
      <c r="AQ20" s="78" t="b">
        <v>0</v>
      </c>
      <c r="AR20" s="78" t="b">
        <v>0</v>
      </c>
      <c r="AS20" s="78" t="b">
        <v>1</v>
      </c>
      <c r="AT20" s="78" t="s">
        <v>1034</v>
      </c>
      <c r="AU20" s="78">
        <v>36</v>
      </c>
      <c r="AV20" s="82" t="s">
        <v>1719</v>
      </c>
      <c r="AW20" s="78" t="b">
        <v>0</v>
      </c>
      <c r="AX20" s="78" t="s">
        <v>1801</v>
      </c>
      <c r="AY20" s="82" t="s">
        <v>1819</v>
      </c>
      <c r="AZ20" s="78" t="s">
        <v>66</v>
      </c>
      <c r="BA20" s="78" t="str">
        <f>REPLACE(INDEX(GroupVertices[Group],MATCH(Vertices[[#This Row],[Vertex]],GroupVertices[Vertex],0)),1,1,"")</f>
        <v>3</v>
      </c>
      <c r="BB20" s="48" t="s">
        <v>2507</v>
      </c>
      <c r="BC20" s="48" t="s">
        <v>2507</v>
      </c>
      <c r="BD20" s="48" t="s">
        <v>531</v>
      </c>
      <c r="BE20" s="48" t="s">
        <v>531</v>
      </c>
      <c r="BF20" s="48" t="s">
        <v>558</v>
      </c>
      <c r="BG20" s="48" t="s">
        <v>558</v>
      </c>
      <c r="BH20" s="121" t="s">
        <v>2554</v>
      </c>
      <c r="BI20" s="121" t="s">
        <v>2603</v>
      </c>
      <c r="BJ20" s="121" t="s">
        <v>2628</v>
      </c>
      <c r="BK20" s="121" t="s">
        <v>2676</v>
      </c>
      <c r="BL20" s="121">
        <v>0</v>
      </c>
      <c r="BM20" s="124">
        <v>0</v>
      </c>
      <c r="BN20" s="121">
        <v>0</v>
      </c>
      <c r="BO20" s="124">
        <v>0</v>
      </c>
      <c r="BP20" s="121">
        <v>0</v>
      </c>
      <c r="BQ20" s="124">
        <v>0</v>
      </c>
      <c r="BR20" s="121">
        <v>17</v>
      </c>
      <c r="BS20" s="124">
        <v>100</v>
      </c>
      <c r="BT20" s="121">
        <v>17</v>
      </c>
      <c r="BU20" s="2"/>
      <c r="BV20" s="3"/>
      <c r="BW20" s="3"/>
      <c r="BX20" s="3"/>
      <c r="BY20" s="3"/>
    </row>
    <row r="21" spans="1:77" ht="41.45" customHeight="1">
      <c r="A21" s="64" t="s">
        <v>226</v>
      </c>
      <c r="C21" s="65"/>
      <c r="D21" s="65" t="s">
        <v>64</v>
      </c>
      <c r="E21" s="66">
        <v>188.3937234385835</v>
      </c>
      <c r="F21" s="68">
        <v>99.97687394556954</v>
      </c>
      <c r="G21" s="100" t="s">
        <v>677</v>
      </c>
      <c r="H21" s="65"/>
      <c r="I21" s="69" t="s">
        <v>226</v>
      </c>
      <c r="J21" s="70"/>
      <c r="K21" s="70"/>
      <c r="L21" s="69" t="s">
        <v>1955</v>
      </c>
      <c r="M21" s="73">
        <v>8.707143073190077</v>
      </c>
      <c r="N21" s="74">
        <v>3471.91064453125</v>
      </c>
      <c r="O21" s="74">
        <v>4452.16064453125</v>
      </c>
      <c r="P21" s="75"/>
      <c r="Q21" s="76"/>
      <c r="R21" s="76"/>
      <c r="S21" s="86"/>
      <c r="T21" s="48">
        <v>0</v>
      </c>
      <c r="U21" s="48">
        <v>1</v>
      </c>
      <c r="V21" s="49">
        <v>0</v>
      </c>
      <c r="W21" s="49">
        <v>0.005128</v>
      </c>
      <c r="X21" s="49">
        <v>0.01052</v>
      </c>
      <c r="Y21" s="49">
        <v>0.45097</v>
      </c>
      <c r="Z21" s="49">
        <v>0</v>
      </c>
      <c r="AA21" s="49">
        <v>0</v>
      </c>
      <c r="AB21" s="71">
        <v>21</v>
      </c>
      <c r="AC21" s="71"/>
      <c r="AD21" s="72"/>
      <c r="AE21" s="78" t="s">
        <v>1128</v>
      </c>
      <c r="AF21" s="78">
        <v>49683</v>
      </c>
      <c r="AG21" s="78">
        <v>55064</v>
      </c>
      <c r="AH21" s="78">
        <v>291169</v>
      </c>
      <c r="AI21" s="78">
        <v>47567</v>
      </c>
      <c r="AJ21" s="78"/>
      <c r="AK21" s="78" t="s">
        <v>1260</v>
      </c>
      <c r="AL21" s="78" t="s">
        <v>1389</v>
      </c>
      <c r="AM21" s="82" t="s">
        <v>1484</v>
      </c>
      <c r="AN21" s="78"/>
      <c r="AO21" s="80">
        <v>39581.84069444444</v>
      </c>
      <c r="AP21" s="82" t="s">
        <v>1604</v>
      </c>
      <c r="AQ21" s="78" t="b">
        <v>0</v>
      </c>
      <c r="AR21" s="78" t="b">
        <v>0</v>
      </c>
      <c r="AS21" s="78" t="b">
        <v>0</v>
      </c>
      <c r="AT21" s="78" t="s">
        <v>1034</v>
      </c>
      <c r="AU21" s="78">
        <v>4759</v>
      </c>
      <c r="AV21" s="82" t="s">
        <v>1720</v>
      </c>
      <c r="AW21" s="78" t="b">
        <v>0</v>
      </c>
      <c r="AX21" s="78" t="s">
        <v>1801</v>
      </c>
      <c r="AY21" s="82" t="s">
        <v>1820</v>
      </c>
      <c r="AZ21" s="78" t="s">
        <v>66</v>
      </c>
      <c r="BA21" s="78" t="str">
        <f>REPLACE(INDEX(GroupVertices[Group],MATCH(Vertices[[#This Row],[Vertex]],GroupVertices[Vertex],0)),1,1,"")</f>
        <v>1</v>
      </c>
      <c r="BB21" s="48"/>
      <c r="BC21" s="48"/>
      <c r="BD21" s="48"/>
      <c r="BE21" s="48"/>
      <c r="BF21" s="48" t="s">
        <v>556</v>
      </c>
      <c r="BG21" s="48" t="s">
        <v>556</v>
      </c>
      <c r="BH21" s="121" t="s">
        <v>2550</v>
      </c>
      <c r="BI21" s="121" t="s">
        <v>2550</v>
      </c>
      <c r="BJ21" s="121" t="s">
        <v>2624</v>
      </c>
      <c r="BK21" s="121" t="s">
        <v>2624</v>
      </c>
      <c r="BL21" s="121">
        <v>2</v>
      </c>
      <c r="BM21" s="124">
        <v>12.5</v>
      </c>
      <c r="BN21" s="121">
        <v>0</v>
      </c>
      <c r="BO21" s="124">
        <v>0</v>
      </c>
      <c r="BP21" s="121">
        <v>0</v>
      </c>
      <c r="BQ21" s="124">
        <v>0</v>
      </c>
      <c r="BR21" s="121">
        <v>14</v>
      </c>
      <c r="BS21" s="124">
        <v>87.5</v>
      </c>
      <c r="BT21" s="121">
        <v>16</v>
      </c>
      <c r="BU21" s="2"/>
      <c r="BV21" s="3"/>
      <c r="BW21" s="3"/>
      <c r="BX21" s="3"/>
      <c r="BY21" s="3"/>
    </row>
    <row r="22" spans="1:77" ht="41.45" customHeight="1">
      <c r="A22" s="64" t="s">
        <v>227</v>
      </c>
      <c r="C22" s="65"/>
      <c r="D22" s="65" t="s">
        <v>64</v>
      </c>
      <c r="E22" s="66">
        <v>162.270409809616</v>
      </c>
      <c r="F22" s="68">
        <v>99.99976306821618</v>
      </c>
      <c r="G22" s="100" t="s">
        <v>678</v>
      </c>
      <c r="H22" s="65"/>
      <c r="I22" s="69" t="s">
        <v>227</v>
      </c>
      <c r="J22" s="70"/>
      <c r="K22" s="70"/>
      <c r="L22" s="69" t="s">
        <v>1956</v>
      </c>
      <c r="M22" s="73">
        <v>1.0789614658179691</v>
      </c>
      <c r="N22" s="74">
        <v>3159.400634765625</v>
      </c>
      <c r="O22" s="74">
        <v>1995.0799560546875</v>
      </c>
      <c r="P22" s="75"/>
      <c r="Q22" s="76"/>
      <c r="R22" s="76"/>
      <c r="S22" s="86"/>
      <c r="T22" s="48">
        <v>0</v>
      </c>
      <c r="U22" s="48">
        <v>1</v>
      </c>
      <c r="V22" s="49">
        <v>0</v>
      </c>
      <c r="W22" s="49">
        <v>0.005128</v>
      </c>
      <c r="X22" s="49">
        <v>0.01052</v>
      </c>
      <c r="Y22" s="49">
        <v>0.45097</v>
      </c>
      <c r="Z22" s="49">
        <v>0</v>
      </c>
      <c r="AA22" s="49">
        <v>0</v>
      </c>
      <c r="AB22" s="71">
        <v>22</v>
      </c>
      <c r="AC22" s="71"/>
      <c r="AD22" s="72"/>
      <c r="AE22" s="78" t="s">
        <v>1129</v>
      </c>
      <c r="AF22" s="78">
        <v>2554</v>
      </c>
      <c r="AG22" s="78">
        <v>578</v>
      </c>
      <c r="AH22" s="78">
        <v>2372</v>
      </c>
      <c r="AI22" s="78">
        <v>2502</v>
      </c>
      <c r="AJ22" s="78"/>
      <c r="AK22" s="78" t="s">
        <v>1261</v>
      </c>
      <c r="AL22" s="78" t="s">
        <v>1390</v>
      </c>
      <c r="AM22" s="78"/>
      <c r="AN22" s="78"/>
      <c r="AO22" s="80">
        <v>40961.260300925926</v>
      </c>
      <c r="AP22" s="78"/>
      <c r="AQ22" s="78" t="b">
        <v>1</v>
      </c>
      <c r="AR22" s="78" t="b">
        <v>0</v>
      </c>
      <c r="AS22" s="78" t="b">
        <v>1</v>
      </c>
      <c r="AT22" s="78" t="s">
        <v>1034</v>
      </c>
      <c r="AU22" s="78">
        <v>112</v>
      </c>
      <c r="AV22" s="82" t="s">
        <v>1714</v>
      </c>
      <c r="AW22" s="78" t="b">
        <v>0</v>
      </c>
      <c r="AX22" s="78" t="s">
        <v>1801</v>
      </c>
      <c r="AY22" s="82" t="s">
        <v>1821</v>
      </c>
      <c r="AZ22" s="78" t="s">
        <v>66</v>
      </c>
      <c r="BA22" s="78" t="str">
        <f>REPLACE(INDEX(GroupVertices[Group],MATCH(Vertices[[#This Row],[Vertex]],GroupVertices[Vertex],0)),1,1,"")</f>
        <v>1</v>
      </c>
      <c r="BB22" s="48"/>
      <c r="BC22" s="48"/>
      <c r="BD22" s="48"/>
      <c r="BE22" s="48"/>
      <c r="BF22" s="48" t="s">
        <v>556</v>
      </c>
      <c r="BG22" s="48" t="s">
        <v>556</v>
      </c>
      <c r="BH22" s="121" t="s">
        <v>2550</v>
      </c>
      <c r="BI22" s="121" t="s">
        <v>2550</v>
      </c>
      <c r="BJ22" s="121" t="s">
        <v>2624</v>
      </c>
      <c r="BK22" s="121" t="s">
        <v>2624</v>
      </c>
      <c r="BL22" s="121">
        <v>2</v>
      </c>
      <c r="BM22" s="124">
        <v>12.5</v>
      </c>
      <c r="BN22" s="121">
        <v>0</v>
      </c>
      <c r="BO22" s="124">
        <v>0</v>
      </c>
      <c r="BP22" s="121">
        <v>0</v>
      </c>
      <c r="BQ22" s="124">
        <v>0</v>
      </c>
      <c r="BR22" s="121">
        <v>14</v>
      </c>
      <c r="BS22" s="124">
        <v>87.5</v>
      </c>
      <c r="BT22" s="121">
        <v>16</v>
      </c>
      <c r="BU22" s="2"/>
      <c r="BV22" s="3"/>
      <c r="BW22" s="3"/>
      <c r="BX22" s="3"/>
      <c r="BY22" s="3"/>
    </row>
    <row r="23" spans="1:77" ht="41.45" customHeight="1">
      <c r="A23" s="64" t="s">
        <v>228</v>
      </c>
      <c r="C23" s="65"/>
      <c r="D23" s="65" t="s">
        <v>64</v>
      </c>
      <c r="E23" s="66">
        <v>162.15102675537065</v>
      </c>
      <c r="F23" s="68">
        <v>99.99986767107819</v>
      </c>
      <c r="G23" s="100" t="s">
        <v>679</v>
      </c>
      <c r="H23" s="65"/>
      <c r="I23" s="69" t="s">
        <v>228</v>
      </c>
      <c r="J23" s="70"/>
      <c r="K23" s="70"/>
      <c r="L23" s="69" t="s">
        <v>1957</v>
      </c>
      <c r="M23" s="73">
        <v>1.0441008186749297</v>
      </c>
      <c r="N23" s="74">
        <v>3375.328369140625</v>
      </c>
      <c r="O23" s="74">
        <v>5213.5869140625</v>
      </c>
      <c r="P23" s="75"/>
      <c r="Q23" s="76"/>
      <c r="R23" s="76"/>
      <c r="S23" s="86"/>
      <c r="T23" s="48">
        <v>0</v>
      </c>
      <c r="U23" s="48">
        <v>1</v>
      </c>
      <c r="V23" s="49">
        <v>0</v>
      </c>
      <c r="W23" s="49">
        <v>0.005128</v>
      </c>
      <c r="X23" s="49">
        <v>0.01052</v>
      </c>
      <c r="Y23" s="49">
        <v>0.45097</v>
      </c>
      <c r="Z23" s="49">
        <v>0</v>
      </c>
      <c r="AA23" s="49">
        <v>0</v>
      </c>
      <c r="AB23" s="71">
        <v>23</v>
      </c>
      <c r="AC23" s="71"/>
      <c r="AD23" s="72"/>
      <c r="AE23" s="78" t="s">
        <v>1130</v>
      </c>
      <c r="AF23" s="78">
        <v>911</v>
      </c>
      <c r="AG23" s="78">
        <v>329</v>
      </c>
      <c r="AH23" s="78">
        <v>2208</v>
      </c>
      <c r="AI23" s="78">
        <v>3391</v>
      </c>
      <c r="AJ23" s="78"/>
      <c r="AK23" s="78"/>
      <c r="AL23" s="78"/>
      <c r="AM23" s="78"/>
      <c r="AN23" s="78"/>
      <c r="AO23" s="80">
        <v>43207.373020833336</v>
      </c>
      <c r="AP23" s="78"/>
      <c r="AQ23" s="78" t="b">
        <v>1</v>
      </c>
      <c r="AR23" s="78" t="b">
        <v>1</v>
      </c>
      <c r="AS23" s="78" t="b">
        <v>0</v>
      </c>
      <c r="AT23" s="78" t="s">
        <v>1711</v>
      </c>
      <c r="AU23" s="78">
        <v>3</v>
      </c>
      <c r="AV23" s="78"/>
      <c r="AW23" s="78" t="b">
        <v>0</v>
      </c>
      <c r="AX23" s="78" t="s">
        <v>1801</v>
      </c>
      <c r="AY23" s="82" t="s">
        <v>1822</v>
      </c>
      <c r="AZ23" s="78" t="s">
        <v>66</v>
      </c>
      <c r="BA23" s="78" t="str">
        <f>REPLACE(INDEX(GroupVertices[Group],MATCH(Vertices[[#This Row],[Vertex]],GroupVertices[Vertex],0)),1,1,"")</f>
        <v>1</v>
      </c>
      <c r="BB23" s="48"/>
      <c r="BC23" s="48"/>
      <c r="BD23" s="48"/>
      <c r="BE23" s="48"/>
      <c r="BF23" s="48" t="s">
        <v>556</v>
      </c>
      <c r="BG23" s="48" t="s">
        <v>556</v>
      </c>
      <c r="BH23" s="121" t="s">
        <v>2550</v>
      </c>
      <c r="BI23" s="121" t="s">
        <v>2550</v>
      </c>
      <c r="BJ23" s="121" t="s">
        <v>2624</v>
      </c>
      <c r="BK23" s="121" t="s">
        <v>2624</v>
      </c>
      <c r="BL23" s="121">
        <v>2</v>
      </c>
      <c r="BM23" s="124">
        <v>12.5</v>
      </c>
      <c r="BN23" s="121">
        <v>0</v>
      </c>
      <c r="BO23" s="124">
        <v>0</v>
      </c>
      <c r="BP23" s="121">
        <v>0</v>
      </c>
      <c r="BQ23" s="124">
        <v>0</v>
      </c>
      <c r="BR23" s="121">
        <v>14</v>
      </c>
      <c r="BS23" s="124">
        <v>87.5</v>
      </c>
      <c r="BT23" s="121">
        <v>16</v>
      </c>
      <c r="BU23" s="2"/>
      <c r="BV23" s="3"/>
      <c r="BW23" s="3"/>
      <c r="BX23" s="3"/>
      <c r="BY23" s="3"/>
    </row>
    <row r="24" spans="1:77" ht="41.45" customHeight="1">
      <c r="A24" s="64" t="s">
        <v>229</v>
      </c>
      <c r="C24" s="65"/>
      <c r="D24" s="65" t="s">
        <v>64</v>
      </c>
      <c r="E24" s="66">
        <v>169.69421387361285</v>
      </c>
      <c r="F24" s="68">
        <v>99.99325836654859</v>
      </c>
      <c r="G24" s="100" t="s">
        <v>1734</v>
      </c>
      <c r="H24" s="65"/>
      <c r="I24" s="69" t="s">
        <v>229</v>
      </c>
      <c r="J24" s="70"/>
      <c r="K24" s="70"/>
      <c r="L24" s="69" t="s">
        <v>1958</v>
      </c>
      <c r="M24" s="73">
        <v>3.2467617082389526</v>
      </c>
      <c r="N24" s="74">
        <v>3969.71337890625</v>
      </c>
      <c r="O24" s="74">
        <v>814.6243896484375</v>
      </c>
      <c r="P24" s="75"/>
      <c r="Q24" s="76"/>
      <c r="R24" s="76"/>
      <c r="S24" s="86"/>
      <c r="T24" s="48">
        <v>1</v>
      </c>
      <c r="U24" s="48">
        <v>1</v>
      </c>
      <c r="V24" s="49">
        <v>0</v>
      </c>
      <c r="W24" s="49">
        <v>0</v>
      </c>
      <c r="X24" s="49">
        <v>0</v>
      </c>
      <c r="Y24" s="49">
        <v>0.999996</v>
      </c>
      <c r="Z24" s="49">
        <v>0</v>
      </c>
      <c r="AA24" s="49" t="s">
        <v>2934</v>
      </c>
      <c r="AB24" s="71">
        <v>24</v>
      </c>
      <c r="AC24" s="71"/>
      <c r="AD24" s="72"/>
      <c r="AE24" s="78" t="s">
        <v>1131</v>
      </c>
      <c r="AF24" s="78">
        <v>12082</v>
      </c>
      <c r="AG24" s="78">
        <v>16062</v>
      </c>
      <c r="AH24" s="78">
        <v>12862</v>
      </c>
      <c r="AI24" s="78">
        <v>2942</v>
      </c>
      <c r="AJ24" s="78"/>
      <c r="AK24" s="78" t="s">
        <v>1262</v>
      </c>
      <c r="AL24" s="78" t="s">
        <v>1391</v>
      </c>
      <c r="AM24" s="82" t="s">
        <v>1485</v>
      </c>
      <c r="AN24" s="78"/>
      <c r="AO24" s="80">
        <v>41836.17653935185</v>
      </c>
      <c r="AP24" s="82" t="s">
        <v>1605</v>
      </c>
      <c r="AQ24" s="78" t="b">
        <v>0</v>
      </c>
      <c r="AR24" s="78" t="b">
        <v>0</v>
      </c>
      <c r="AS24" s="78" t="b">
        <v>0</v>
      </c>
      <c r="AT24" s="78" t="s">
        <v>1034</v>
      </c>
      <c r="AU24" s="78">
        <v>741</v>
      </c>
      <c r="AV24" s="82" t="s">
        <v>1720</v>
      </c>
      <c r="AW24" s="78" t="b">
        <v>0</v>
      </c>
      <c r="AX24" s="78" t="s">
        <v>1801</v>
      </c>
      <c r="AY24" s="82" t="s">
        <v>1823</v>
      </c>
      <c r="AZ24" s="78" t="s">
        <v>66</v>
      </c>
      <c r="BA24" s="78" t="str">
        <f>REPLACE(INDEX(GroupVertices[Group],MATCH(Vertices[[#This Row],[Vertex]],GroupVertices[Vertex],0)),1,1,"")</f>
        <v>3</v>
      </c>
      <c r="BB24" s="48"/>
      <c r="BC24" s="48"/>
      <c r="BD24" s="48"/>
      <c r="BE24" s="48"/>
      <c r="BF24" s="48" t="s">
        <v>559</v>
      </c>
      <c r="BG24" s="48" t="s">
        <v>559</v>
      </c>
      <c r="BH24" s="121" t="s">
        <v>2555</v>
      </c>
      <c r="BI24" s="121" t="s">
        <v>2555</v>
      </c>
      <c r="BJ24" s="121" t="s">
        <v>2629</v>
      </c>
      <c r="BK24" s="121" t="s">
        <v>2629</v>
      </c>
      <c r="BL24" s="121">
        <v>0</v>
      </c>
      <c r="BM24" s="124">
        <v>0</v>
      </c>
      <c r="BN24" s="121">
        <v>0</v>
      </c>
      <c r="BO24" s="124">
        <v>0</v>
      </c>
      <c r="BP24" s="121">
        <v>0</v>
      </c>
      <c r="BQ24" s="124">
        <v>0</v>
      </c>
      <c r="BR24" s="121">
        <v>23</v>
      </c>
      <c r="BS24" s="124">
        <v>100</v>
      </c>
      <c r="BT24" s="121">
        <v>23</v>
      </c>
      <c r="BU24" s="2"/>
      <c r="BV24" s="3"/>
      <c r="BW24" s="3"/>
      <c r="BX24" s="3"/>
      <c r="BY24" s="3"/>
    </row>
    <row r="25" spans="1:77" ht="41.45" customHeight="1">
      <c r="A25" s="64" t="s">
        <v>230</v>
      </c>
      <c r="C25" s="65"/>
      <c r="D25" s="65" t="s">
        <v>64</v>
      </c>
      <c r="E25" s="66">
        <v>162.80451712860932</v>
      </c>
      <c r="F25" s="68">
        <v>99.99929508593398</v>
      </c>
      <c r="G25" s="100" t="s">
        <v>680</v>
      </c>
      <c r="H25" s="65"/>
      <c r="I25" s="69" t="s">
        <v>230</v>
      </c>
      <c r="J25" s="70"/>
      <c r="K25" s="70"/>
      <c r="L25" s="69" t="s">
        <v>1959</v>
      </c>
      <c r="M25" s="73">
        <v>1.2349243610683551</v>
      </c>
      <c r="N25" s="74">
        <v>5684.94140625</v>
      </c>
      <c r="O25" s="74">
        <v>2661.49853515625</v>
      </c>
      <c r="P25" s="75"/>
      <c r="Q25" s="76"/>
      <c r="R25" s="76"/>
      <c r="S25" s="86"/>
      <c r="T25" s="48">
        <v>1</v>
      </c>
      <c r="U25" s="48">
        <v>1</v>
      </c>
      <c r="V25" s="49">
        <v>0</v>
      </c>
      <c r="W25" s="49">
        <v>0</v>
      </c>
      <c r="X25" s="49">
        <v>0</v>
      </c>
      <c r="Y25" s="49">
        <v>0.999996</v>
      </c>
      <c r="Z25" s="49">
        <v>0</v>
      </c>
      <c r="AA25" s="49" t="s">
        <v>2934</v>
      </c>
      <c r="AB25" s="71">
        <v>25</v>
      </c>
      <c r="AC25" s="71"/>
      <c r="AD25" s="72"/>
      <c r="AE25" s="78" t="s">
        <v>1132</v>
      </c>
      <c r="AF25" s="78">
        <v>1751</v>
      </c>
      <c r="AG25" s="78">
        <v>1692</v>
      </c>
      <c r="AH25" s="78">
        <v>2311</v>
      </c>
      <c r="AI25" s="78">
        <v>3624</v>
      </c>
      <c r="AJ25" s="78"/>
      <c r="AK25" s="78" t="s">
        <v>1263</v>
      </c>
      <c r="AL25" s="78" t="s">
        <v>1392</v>
      </c>
      <c r="AM25" s="82" t="s">
        <v>1486</v>
      </c>
      <c r="AN25" s="78"/>
      <c r="AO25" s="80">
        <v>41647.18613425926</v>
      </c>
      <c r="AP25" s="82" t="s">
        <v>1606</v>
      </c>
      <c r="AQ25" s="78" t="b">
        <v>0</v>
      </c>
      <c r="AR25" s="78" t="b">
        <v>0</v>
      </c>
      <c r="AS25" s="78" t="b">
        <v>0</v>
      </c>
      <c r="AT25" s="78" t="s">
        <v>1034</v>
      </c>
      <c r="AU25" s="78">
        <v>97</v>
      </c>
      <c r="AV25" s="82" t="s">
        <v>1721</v>
      </c>
      <c r="AW25" s="78" t="b">
        <v>0</v>
      </c>
      <c r="AX25" s="78" t="s">
        <v>1801</v>
      </c>
      <c r="AY25" s="82" t="s">
        <v>1824</v>
      </c>
      <c r="AZ25" s="78" t="s">
        <v>66</v>
      </c>
      <c r="BA25" s="78" t="str">
        <f>REPLACE(INDEX(GroupVertices[Group],MATCH(Vertices[[#This Row],[Vertex]],GroupVertices[Vertex],0)),1,1,"")</f>
        <v>3</v>
      </c>
      <c r="BB25" s="48" t="s">
        <v>478</v>
      </c>
      <c r="BC25" s="48" t="s">
        <v>478</v>
      </c>
      <c r="BD25" s="48" t="s">
        <v>532</v>
      </c>
      <c r="BE25" s="48" t="s">
        <v>532</v>
      </c>
      <c r="BF25" s="48" t="s">
        <v>560</v>
      </c>
      <c r="BG25" s="48" t="s">
        <v>560</v>
      </c>
      <c r="BH25" s="121" t="s">
        <v>2556</v>
      </c>
      <c r="BI25" s="121" t="s">
        <v>2556</v>
      </c>
      <c r="BJ25" s="121" t="s">
        <v>2630</v>
      </c>
      <c r="BK25" s="121" t="s">
        <v>2630</v>
      </c>
      <c r="BL25" s="121">
        <v>2</v>
      </c>
      <c r="BM25" s="124">
        <v>10</v>
      </c>
      <c r="BN25" s="121">
        <v>0</v>
      </c>
      <c r="BO25" s="124">
        <v>0</v>
      </c>
      <c r="BP25" s="121">
        <v>0</v>
      </c>
      <c r="BQ25" s="124">
        <v>0</v>
      </c>
      <c r="BR25" s="121">
        <v>18</v>
      </c>
      <c r="BS25" s="124">
        <v>90</v>
      </c>
      <c r="BT25" s="121">
        <v>20</v>
      </c>
      <c r="BU25" s="2"/>
      <c r="BV25" s="3"/>
      <c r="BW25" s="3"/>
      <c r="BX25" s="3"/>
      <c r="BY25" s="3"/>
    </row>
    <row r="26" spans="1:77" ht="41.45" customHeight="1">
      <c r="A26" s="64" t="s">
        <v>231</v>
      </c>
      <c r="C26" s="65"/>
      <c r="D26" s="65" t="s">
        <v>64</v>
      </c>
      <c r="E26" s="66">
        <v>162.04986280177317</v>
      </c>
      <c r="F26" s="68">
        <v>99.99995631045121</v>
      </c>
      <c r="G26" s="100" t="s">
        <v>681</v>
      </c>
      <c r="H26" s="65"/>
      <c r="I26" s="69" t="s">
        <v>231</v>
      </c>
      <c r="J26" s="70"/>
      <c r="K26" s="70"/>
      <c r="L26" s="69" t="s">
        <v>1960</v>
      </c>
      <c r="M26" s="73">
        <v>1.0145602702926753</v>
      </c>
      <c r="N26" s="74">
        <v>8582.6376953125</v>
      </c>
      <c r="O26" s="74">
        <v>8361.490234375</v>
      </c>
      <c r="P26" s="75"/>
      <c r="Q26" s="76"/>
      <c r="R26" s="76"/>
      <c r="S26" s="86"/>
      <c r="T26" s="48">
        <v>0</v>
      </c>
      <c r="U26" s="48">
        <v>1</v>
      </c>
      <c r="V26" s="49">
        <v>0</v>
      </c>
      <c r="W26" s="49">
        <v>0.003509</v>
      </c>
      <c r="X26" s="49">
        <v>0.001614</v>
      </c>
      <c r="Y26" s="49">
        <v>0.441758</v>
      </c>
      <c r="Z26" s="49">
        <v>0</v>
      </c>
      <c r="AA26" s="49">
        <v>0</v>
      </c>
      <c r="AB26" s="71">
        <v>26</v>
      </c>
      <c r="AC26" s="71"/>
      <c r="AD26" s="72"/>
      <c r="AE26" s="78" t="s">
        <v>1133</v>
      </c>
      <c r="AF26" s="78">
        <v>198</v>
      </c>
      <c r="AG26" s="78">
        <v>118</v>
      </c>
      <c r="AH26" s="78">
        <v>3295</v>
      </c>
      <c r="AI26" s="78">
        <v>5347</v>
      </c>
      <c r="AJ26" s="78"/>
      <c r="AK26" s="78" t="s">
        <v>1264</v>
      </c>
      <c r="AL26" s="78" t="s">
        <v>1072</v>
      </c>
      <c r="AM26" s="82" t="s">
        <v>1487</v>
      </c>
      <c r="AN26" s="78"/>
      <c r="AO26" s="80">
        <v>40948.638020833336</v>
      </c>
      <c r="AP26" s="82" t="s">
        <v>1607</v>
      </c>
      <c r="AQ26" s="78" t="b">
        <v>0</v>
      </c>
      <c r="AR26" s="78" t="b">
        <v>0</v>
      </c>
      <c r="AS26" s="78" t="b">
        <v>0</v>
      </c>
      <c r="AT26" s="78" t="s">
        <v>1034</v>
      </c>
      <c r="AU26" s="78">
        <v>44</v>
      </c>
      <c r="AV26" s="82" t="s">
        <v>1714</v>
      </c>
      <c r="AW26" s="78" t="b">
        <v>0</v>
      </c>
      <c r="AX26" s="78" t="s">
        <v>1801</v>
      </c>
      <c r="AY26" s="82" t="s">
        <v>1825</v>
      </c>
      <c r="AZ26" s="78" t="s">
        <v>66</v>
      </c>
      <c r="BA26" s="78" t="str">
        <f>REPLACE(INDEX(GroupVertices[Group],MATCH(Vertices[[#This Row],[Vertex]],GroupVertices[Vertex],0)),1,1,"")</f>
        <v>4</v>
      </c>
      <c r="BB26" s="48"/>
      <c r="BC26" s="48"/>
      <c r="BD26" s="48"/>
      <c r="BE26" s="48"/>
      <c r="BF26" s="48"/>
      <c r="BG26" s="48"/>
      <c r="BH26" s="121" t="s">
        <v>2557</v>
      </c>
      <c r="BI26" s="121" t="s">
        <v>2557</v>
      </c>
      <c r="BJ26" s="121" t="s">
        <v>2631</v>
      </c>
      <c r="BK26" s="121" t="s">
        <v>2631</v>
      </c>
      <c r="BL26" s="121">
        <v>0</v>
      </c>
      <c r="BM26" s="124">
        <v>0</v>
      </c>
      <c r="BN26" s="121">
        <v>0</v>
      </c>
      <c r="BO26" s="124">
        <v>0</v>
      </c>
      <c r="BP26" s="121">
        <v>0</v>
      </c>
      <c r="BQ26" s="124">
        <v>0</v>
      </c>
      <c r="BR26" s="121">
        <v>40</v>
      </c>
      <c r="BS26" s="124">
        <v>100</v>
      </c>
      <c r="BT26" s="121">
        <v>40</v>
      </c>
      <c r="BU26" s="2"/>
      <c r="BV26" s="3"/>
      <c r="BW26" s="3"/>
      <c r="BX26" s="3"/>
      <c r="BY26" s="3"/>
    </row>
    <row r="27" spans="1:77" ht="41.45" customHeight="1">
      <c r="A27" s="64" t="s">
        <v>287</v>
      </c>
      <c r="C27" s="65"/>
      <c r="D27" s="65" t="s">
        <v>64</v>
      </c>
      <c r="E27" s="66">
        <v>163.50067855336542</v>
      </c>
      <c r="F27" s="68">
        <v>99.99868511261822</v>
      </c>
      <c r="G27" s="100" t="s">
        <v>727</v>
      </c>
      <c r="H27" s="65"/>
      <c r="I27" s="69" t="s">
        <v>287</v>
      </c>
      <c r="J27" s="70"/>
      <c r="K27" s="70"/>
      <c r="L27" s="69" t="s">
        <v>1961</v>
      </c>
      <c r="M27" s="73">
        <v>1.4382081347699354</v>
      </c>
      <c r="N27" s="74">
        <v>7885.279296875</v>
      </c>
      <c r="O27" s="74">
        <v>8398.3115234375</v>
      </c>
      <c r="P27" s="75"/>
      <c r="Q27" s="76"/>
      <c r="R27" s="76"/>
      <c r="S27" s="86"/>
      <c r="T27" s="48">
        <v>8</v>
      </c>
      <c r="U27" s="48">
        <v>3</v>
      </c>
      <c r="V27" s="49">
        <v>790</v>
      </c>
      <c r="W27" s="49">
        <v>0.004902</v>
      </c>
      <c r="X27" s="49">
        <v>0.014366</v>
      </c>
      <c r="Y27" s="49">
        <v>3.089207</v>
      </c>
      <c r="Z27" s="49">
        <v>0.07142857142857142</v>
      </c>
      <c r="AA27" s="49">
        <v>0.125</v>
      </c>
      <c r="AB27" s="71">
        <v>27</v>
      </c>
      <c r="AC27" s="71"/>
      <c r="AD27" s="72"/>
      <c r="AE27" s="78" t="s">
        <v>1134</v>
      </c>
      <c r="AF27" s="78">
        <v>2957</v>
      </c>
      <c r="AG27" s="78">
        <v>3144</v>
      </c>
      <c r="AH27" s="78">
        <v>20437</v>
      </c>
      <c r="AI27" s="78">
        <v>27170</v>
      </c>
      <c r="AJ27" s="78"/>
      <c r="AK27" s="78" t="s">
        <v>1265</v>
      </c>
      <c r="AL27" s="78" t="s">
        <v>1072</v>
      </c>
      <c r="AM27" s="82" t="s">
        <v>1488</v>
      </c>
      <c r="AN27" s="78"/>
      <c r="AO27" s="80">
        <v>42295.68561342593</v>
      </c>
      <c r="AP27" s="82" t="s">
        <v>1608</v>
      </c>
      <c r="AQ27" s="78" t="b">
        <v>0</v>
      </c>
      <c r="AR27" s="78" t="b">
        <v>0</v>
      </c>
      <c r="AS27" s="78" t="b">
        <v>1</v>
      </c>
      <c r="AT27" s="78" t="s">
        <v>1034</v>
      </c>
      <c r="AU27" s="78">
        <v>95</v>
      </c>
      <c r="AV27" s="82" t="s">
        <v>1714</v>
      </c>
      <c r="AW27" s="78" t="b">
        <v>0</v>
      </c>
      <c r="AX27" s="78" t="s">
        <v>1801</v>
      </c>
      <c r="AY27" s="82" t="s">
        <v>1826</v>
      </c>
      <c r="AZ27" s="78" t="s">
        <v>66</v>
      </c>
      <c r="BA27" s="78" t="str">
        <f>REPLACE(INDEX(GroupVertices[Group],MATCH(Vertices[[#This Row],[Vertex]],GroupVertices[Vertex],0)),1,1,"")</f>
        <v>4</v>
      </c>
      <c r="BB27" s="48" t="s">
        <v>522</v>
      </c>
      <c r="BC27" s="48" t="s">
        <v>522</v>
      </c>
      <c r="BD27" s="48" t="s">
        <v>527</v>
      </c>
      <c r="BE27" s="48" t="s">
        <v>527</v>
      </c>
      <c r="BF27" s="48" t="s">
        <v>2256</v>
      </c>
      <c r="BG27" s="48" t="s">
        <v>2533</v>
      </c>
      <c r="BH27" s="121" t="s">
        <v>2558</v>
      </c>
      <c r="BI27" s="121" t="s">
        <v>2604</v>
      </c>
      <c r="BJ27" s="121" t="s">
        <v>2632</v>
      </c>
      <c r="BK27" s="121" t="s">
        <v>2677</v>
      </c>
      <c r="BL27" s="121">
        <v>3</v>
      </c>
      <c r="BM27" s="124">
        <v>4.477611940298507</v>
      </c>
      <c r="BN27" s="121">
        <v>0</v>
      </c>
      <c r="BO27" s="124">
        <v>0</v>
      </c>
      <c r="BP27" s="121">
        <v>0</v>
      </c>
      <c r="BQ27" s="124">
        <v>0</v>
      </c>
      <c r="BR27" s="121">
        <v>64</v>
      </c>
      <c r="BS27" s="124">
        <v>95.5223880597015</v>
      </c>
      <c r="BT27" s="121">
        <v>67</v>
      </c>
      <c r="BU27" s="2"/>
      <c r="BV27" s="3"/>
      <c r="BW27" s="3"/>
      <c r="BX27" s="3"/>
      <c r="BY27" s="3"/>
    </row>
    <row r="28" spans="1:77" ht="41.45" customHeight="1">
      <c r="A28" s="64" t="s">
        <v>232</v>
      </c>
      <c r="C28" s="65"/>
      <c r="D28" s="65" t="s">
        <v>64</v>
      </c>
      <c r="E28" s="66">
        <v>162.7321201760348</v>
      </c>
      <c r="F28" s="68">
        <v>99.9993585197981</v>
      </c>
      <c r="G28" s="100" t="s">
        <v>682</v>
      </c>
      <c r="H28" s="65"/>
      <c r="I28" s="69" t="s">
        <v>232</v>
      </c>
      <c r="J28" s="70"/>
      <c r="K28" s="70"/>
      <c r="L28" s="69" t="s">
        <v>1962</v>
      </c>
      <c r="M28" s="73">
        <v>1.2137839686241825</v>
      </c>
      <c r="N28" s="74">
        <v>8118.357421875</v>
      </c>
      <c r="O28" s="74">
        <v>9646.09375</v>
      </c>
      <c r="P28" s="75"/>
      <c r="Q28" s="76"/>
      <c r="R28" s="76"/>
      <c r="S28" s="86"/>
      <c r="T28" s="48">
        <v>0</v>
      </c>
      <c r="U28" s="48">
        <v>1</v>
      </c>
      <c r="V28" s="49">
        <v>0</v>
      </c>
      <c r="W28" s="49">
        <v>0.003509</v>
      </c>
      <c r="X28" s="49">
        <v>0.001614</v>
      </c>
      <c r="Y28" s="49">
        <v>0.441758</v>
      </c>
      <c r="Z28" s="49">
        <v>0</v>
      </c>
      <c r="AA28" s="49">
        <v>0</v>
      </c>
      <c r="AB28" s="71">
        <v>28</v>
      </c>
      <c r="AC28" s="71"/>
      <c r="AD28" s="72"/>
      <c r="AE28" s="78" t="s">
        <v>1135</v>
      </c>
      <c r="AF28" s="78">
        <v>910</v>
      </c>
      <c r="AG28" s="78">
        <v>1541</v>
      </c>
      <c r="AH28" s="78">
        <v>245794</v>
      </c>
      <c r="AI28" s="78">
        <v>5156</v>
      </c>
      <c r="AJ28" s="78"/>
      <c r="AK28" s="78" t="s">
        <v>1266</v>
      </c>
      <c r="AL28" s="78" t="s">
        <v>1072</v>
      </c>
      <c r="AM28" s="82" t="s">
        <v>1489</v>
      </c>
      <c r="AN28" s="78"/>
      <c r="AO28" s="80">
        <v>40513.661307870374</v>
      </c>
      <c r="AP28" s="82" t="s">
        <v>1609</v>
      </c>
      <c r="AQ28" s="78" t="b">
        <v>0</v>
      </c>
      <c r="AR28" s="78" t="b">
        <v>0</v>
      </c>
      <c r="AS28" s="78" t="b">
        <v>0</v>
      </c>
      <c r="AT28" s="78" t="s">
        <v>1034</v>
      </c>
      <c r="AU28" s="78">
        <v>55</v>
      </c>
      <c r="AV28" s="82" t="s">
        <v>1714</v>
      </c>
      <c r="AW28" s="78" t="b">
        <v>0</v>
      </c>
      <c r="AX28" s="78" t="s">
        <v>1801</v>
      </c>
      <c r="AY28" s="82" t="s">
        <v>1827</v>
      </c>
      <c r="AZ28" s="78" t="s">
        <v>66</v>
      </c>
      <c r="BA28" s="78" t="str">
        <f>REPLACE(INDEX(GroupVertices[Group],MATCH(Vertices[[#This Row],[Vertex]],GroupVertices[Vertex],0)),1,1,"")</f>
        <v>4</v>
      </c>
      <c r="BB28" s="48"/>
      <c r="BC28" s="48"/>
      <c r="BD28" s="48"/>
      <c r="BE28" s="48"/>
      <c r="BF28" s="48"/>
      <c r="BG28" s="48"/>
      <c r="BH28" s="121" t="s">
        <v>2557</v>
      </c>
      <c r="BI28" s="121" t="s">
        <v>2557</v>
      </c>
      <c r="BJ28" s="121" t="s">
        <v>2631</v>
      </c>
      <c r="BK28" s="121" t="s">
        <v>2631</v>
      </c>
      <c r="BL28" s="121">
        <v>0</v>
      </c>
      <c r="BM28" s="124">
        <v>0</v>
      </c>
      <c r="BN28" s="121">
        <v>0</v>
      </c>
      <c r="BO28" s="124">
        <v>0</v>
      </c>
      <c r="BP28" s="121">
        <v>0</v>
      </c>
      <c r="BQ28" s="124">
        <v>0</v>
      </c>
      <c r="BR28" s="121">
        <v>20</v>
      </c>
      <c r="BS28" s="124">
        <v>100</v>
      </c>
      <c r="BT28" s="121">
        <v>20</v>
      </c>
      <c r="BU28" s="2"/>
      <c r="BV28" s="3"/>
      <c r="BW28" s="3"/>
      <c r="BX28" s="3"/>
      <c r="BY28" s="3"/>
    </row>
    <row r="29" spans="1:77" ht="41.45" customHeight="1">
      <c r="A29" s="64" t="s">
        <v>233</v>
      </c>
      <c r="C29" s="65"/>
      <c r="D29" s="65" t="s">
        <v>64</v>
      </c>
      <c r="E29" s="66">
        <v>162.07287640259156</v>
      </c>
      <c r="F29" s="68">
        <v>99.99993614604408</v>
      </c>
      <c r="G29" s="100" t="s">
        <v>683</v>
      </c>
      <c r="H29" s="65"/>
      <c r="I29" s="69" t="s">
        <v>233</v>
      </c>
      <c r="J29" s="70"/>
      <c r="K29" s="70"/>
      <c r="L29" s="69" t="s">
        <v>1963</v>
      </c>
      <c r="M29" s="73">
        <v>1.0212803950431406</v>
      </c>
      <c r="N29" s="74">
        <v>7333.14599609375</v>
      </c>
      <c r="O29" s="74">
        <v>9206.2197265625</v>
      </c>
      <c r="P29" s="75"/>
      <c r="Q29" s="76"/>
      <c r="R29" s="76"/>
      <c r="S29" s="86"/>
      <c r="T29" s="48">
        <v>0</v>
      </c>
      <c r="U29" s="48">
        <v>1</v>
      </c>
      <c r="V29" s="49">
        <v>0</v>
      </c>
      <c r="W29" s="49">
        <v>0.003509</v>
      </c>
      <c r="X29" s="49">
        <v>0.001614</v>
      </c>
      <c r="Y29" s="49">
        <v>0.441758</v>
      </c>
      <c r="Z29" s="49">
        <v>0</v>
      </c>
      <c r="AA29" s="49">
        <v>0</v>
      </c>
      <c r="AB29" s="71">
        <v>29</v>
      </c>
      <c r="AC29" s="71"/>
      <c r="AD29" s="72"/>
      <c r="AE29" s="78" t="s">
        <v>1136</v>
      </c>
      <c r="AF29" s="78">
        <v>355</v>
      </c>
      <c r="AG29" s="78">
        <v>166</v>
      </c>
      <c r="AH29" s="78">
        <v>17598</v>
      </c>
      <c r="AI29" s="78">
        <v>5154</v>
      </c>
      <c r="AJ29" s="78"/>
      <c r="AK29" s="78" t="s">
        <v>1267</v>
      </c>
      <c r="AL29" s="78"/>
      <c r="AM29" s="78"/>
      <c r="AN29" s="78"/>
      <c r="AO29" s="80">
        <v>42294.491122685184</v>
      </c>
      <c r="AP29" s="82" t="s">
        <v>1610</v>
      </c>
      <c r="AQ29" s="78" t="b">
        <v>1</v>
      </c>
      <c r="AR29" s="78" t="b">
        <v>0</v>
      </c>
      <c r="AS29" s="78" t="b">
        <v>0</v>
      </c>
      <c r="AT29" s="78" t="s">
        <v>1034</v>
      </c>
      <c r="AU29" s="78">
        <v>8</v>
      </c>
      <c r="AV29" s="82" t="s">
        <v>1714</v>
      </c>
      <c r="AW29" s="78" t="b">
        <v>0</v>
      </c>
      <c r="AX29" s="78" t="s">
        <v>1801</v>
      </c>
      <c r="AY29" s="82" t="s">
        <v>1828</v>
      </c>
      <c r="AZ29" s="78" t="s">
        <v>66</v>
      </c>
      <c r="BA29" s="78" t="str">
        <f>REPLACE(INDEX(GroupVertices[Group],MATCH(Vertices[[#This Row],[Vertex]],GroupVertices[Vertex],0)),1,1,"")</f>
        <v>4</v>
      </c>
      <c r="BB29" s="48"/>
      <c r="BC29" s="48"/>
      <c r="BD29" s="48"/>
      <c r="BE29" s="48"/>
      <c r="BF29" s="48"/>
      <c r="BG29" s="48"/>
      <c r="BH29" s="121" t="s">
        <v>2557</v>
      </c>
      <c r="BI29" s="121" t="s">
        <v>2557</v>
      </c>
      <c r="BJ29" s="121" t="s">
        <v>2631</v>
      </c>
      <c r="BK29" s="121" t="s">
        <v>2631</v>
      </c>
      <c r="BL29" s="121">
        <v>0</v>
      </c>
      <c r="BM29" s="124">
        <v>0</v>
      </c>
      <c r="BN29" s="121">
        <v>0</v>
      </c>
      <c r="BO29" s="124">
        <v>0</v>
      </c>
      <c r="BP29" s="121">
        <v>0</v>
      </c>
      <c r="BQ29" s="124">
        <v>0</v>
      </c>
      <c r="BR29" s="121">
        <v>20</v>
      </c>
      <c r="BS29" s="124">
        <v>100</v>
      </c>
      <c r="BT29" s="121">
        <v>20</v>
      </c>
      <c r="BU29" s="2"/>
      <c r="BV29" s="3"/>
      <c r="BW29" s="3"/>
      <c r="BX29" s="3"/>
      <c r="BY29" s="3"/>
    </row>
    <row r="30" spans="1:77" ht="41.45" customHeight="1">
      <c r="A30" s="64" t="s">
        <v>234</v>
      </c>
      <c r="C30" s="65"/>
      <c r="D30" s="65" t="s">
        <v>64</v>
      </c>
      <c r="E30" s="66">
        <v>162.01390405049443</v>
      </c>
      <c r="F30" s="68">
        <v>99.99998781733736</v>
      </c>
      <c r="G30" s="100" t="s">
        <v>684</v>
      </c>
      <c r="H30" s="65"/>
      <c r="I30" s="69" t="s">
        <v>234</v>
      </c>
      <c r="J30" s="70"/>
      <c r="K30" s="70"/>
      <c r="L30" s="69" t="s">
        <v>1964</v>
      </c>
      <c r="M30" s="73">
        <v>1.0040600753700728</v>
      </c>
      <c r="N30" s="74">
        <v>8082.2626953125</v>
      </c>
      <c r="O30" s="74">
        <v>7128.69873046875</v>
      </c>
      <c r="P30" s="75"/>
      <c r="Q30" s="76"/>
      <c r="R30" s="76"/>
      <c r="S30" s="86"/>
      <c r="T30" s="48">
        <v>0</v>
      </c>
      <c r="U30" s="48">
        <v>1</v>
      </c>
      <c r="V30" s="49">
        <v>0</v>
      </c>
      <c r="W30" s="49">
        <v>0.003509</v>
      </c>
      <c r="X30" s="49">
        <v>0.001614</v>
      </c>
      <c r="Y30" s="49">
        <v>0.441758</v>
      </c>
      <c r="Z30" s="49">
        <v>0</v>
      </c>
      <c r="AA30" s="49">
        <v>0</v>
      </c>
      <c r="AB30" s="71">
        <v>30</v>
      </c>
      <c r="AC30" s="71"/>
      <c r="AD30" s="72"/>
      <c r="AE30" s="78" t="s">
        <v>1137</v>
      </c>
      <c r="AF30" s="78">
        <v>8</v>
      </c>
      <c r="AG30" s="78">
        <v>43</v>
      </c>
      <c r="AH30" s="78">
        <v>1917</v>
      </c>
      <c r="AI30" s="78">
        <v>5058</v>
      </c>
      <c r="AJ30" s="78"/>
      <c r="AK30" s="78" t="s">
        <v>1268</v>
      </c>
      <c r="AL30" s="78"/>
      <c r="AM30" s="78"/>
      <c r="AN30" s="78"/>
      <c r="AO30" s="80">
        <v>42337.80818287037</v>
      </c>
      <c r="AP30" s="82" t="s">
        <v>1611</v>
      </c>
      <c r="AQ30" s="78" t="b">
        <v>1</v>
      </c>
      <c r="AR30" s="78" t="b">
        <v>0</v>
      </c>
      <c r="AS30" s="78" t="b">
        <v>0</v>
      </c>
      <c r="AT30" s="78" t="s">
        <v>1034</v>
      </c>
      <c r="AU30" s="78">
        <v>8</v>
      </c>
      <c r="AV30" s="82" t="s">
        <v>1714</v>
      </c>
      <c r="AW30" s="78" t="b">
        <v>0</v>
      </c>
      <c r="AX30" s="78" t="s">
        <v>1801</v>
      </c>
      <c r="AY30" s="82" t="s">
        <v>1829</v>
      </c>
      <c r="AZ30" s="78" t="s">
        <v>66</v>
      </c>
      <c r="BA30" s="78" t="str">
        <f>REPLACE(INDEX(GroupVertices[Group],MATCH(Vertices[[#This Row],[Vertex]],GroupVertices[Vertex],0)),1,1,"")</f>
        <v>4</v>
      </c>
      <c r="BB30" s="48"/>
      <c r="BC30" s="48"/>
      <c r="BD30" s="48"/>
      <c r="BE30" s="48"/>
      <c r="BF30" s="48"/>
      <c r="BG30" s="48"/>
      <c r="BH30" s="121" t="s">
        <v>2557</v>
      </c>
      <c r="BI30" s="121" t="s">
        <v>2557</v>
      </c>
      <c r="BJ30" s="121" t="s">
        <v>2631</v>
      </c>
      <c r="BK30" s="121" t="s">
        <v>2631</v>
      </c>
      <c r="BL30" s="121">
        <v>0</v>
      </c>
      <c r="BM30" s="124">
        <v>0</v>
      </c>
      <c r="BN30" s="121">
        <v>0</v>
      </c>
      <c r="BO30" s="124">
        <v>0</v>
      </c>
      <c r="BP30" s="121">
        <v>0</v>
      </c>
      <c r="BQ30" s="124">
        <v>0</v>
      </c>
      <c r="BR30" s="121">
        <v>20</v>
      </c>
      <c r="BS30" s="124">
        <v>100</v>
      </c>
      <c r="BT30" s="121">
        <v>20</v>
      </c>
      <c r="BU30" s="2"/>
      <c r="BV30" s="3"/>
      <c r="BW30" s="3"/>
      <c r="BX30" s="3"/>
      <c r="BY30" s="3"/>
    </row>
    <row r="31" spans="1:77" ht="41.45" customHeight="1">
      <c r="A31" s="64" t="s">
        <v>235</v>
      </c>
      <c r="C31" s="65"/>
      <c r="D31" s="65" t="s">
        <v>64</v>
      </c>
      <c r="E31" s="66">
        <v>162.38068331353742</v>
      </c>
      <c r="F31" s="68">
        <v>99.99966644709868</v>
      </c>
      <c r="G31" s="100" t="s">
        <v>685</v>
      </c>
      <c r="H31" s="65"/>
      <c r="I31" s="69" t="s">
        <v>235</v>
      </c>
      <c r="J31" s="70"/>
      <c r="K31" s="70"/>
      <c r="L31" s="69" t="s">
        <v>1965</v>
      </c>
      <c r="M31" s="73">
        <v>1.111162063580616</v>
      </c>
      <c r="N31" s="74">
        <v>7309.21044921875</v>
      </c>
      <c r="O31" s="74">
        <v>7651.02783203125</v>
      </c>
      <c r="P31" s="75"/>
      <c r="Q31" s="76"/>
      <c r="R31" s="76"/>
      <c r="S31" s="86"/>
      <c r="T31" s="48">
        <v>0</v>
      </c>
      <c r="U31" s="48">
        <v>1</v>
      </c>
      <c r="V31" s="49">
        <v>0</v>
      </c>
      <c r="W31" s="49">
        <v>0.003509</v>
      </c>
      <c r="X31" s="49">
        <v>0.001614</v>
      </c>
      <c r="Y31" s="49">
        <v>0.441758</v>
      </c>
      <c r="Z31" s="49">
        <v>0</v>
      </c>
      <c r="AA31" s="49">
        <v>0</v>
      </c>
      <c r="AB31" s="71">
        <v>31</v>
      </c>
      <c r="AC31" s="71"/>
      <c r="AD31" s="72"/>
      <c r="AE31" s="78" t="s">
        <v>1138</v>
      </c>
      <c r="AF31" s="78">
        <v>1075</v>
      </c>
      <c r="AG31" s="78">
        <v>808</v>
      </c>
      <c r="AH31" s="78">
        <v>3681</v>
      </c>
      <c r="AI31" s="78">
        <v>4994</v>
      </c>
      <c r="AJ31" s="78"/>
      <c r="AK31" s="78" t="s">
        <v>1269</v>
      </c>
      <c r="AL31" s="78"/>
      <c r="AM31" s="78"/>
      <c r="AN31" s="78"/>
      <c r="AO31" s="80">
        <v>42357.80746527778</v>
      </c>
      <c r="AP31" s="82" t="s">
        <v>1612</v>
      </c>
      <c r="AQ31" s="78" t="b">
        <v>1</v>
      </c>
      <c r="AR31" s="78" t="b">
        <v>0</v>
      </c>
      <c r="AS31" s="78" t="b">
        <v>0</v>
      </c>
      <c r="AT31" s="78" t="s">
        <v>1034</v>
      </c>
      <c r="AU31" s="78">
        <v>10</v>
      </c>
      <c r="AV31" s="78"/>
      <c r="AW31" s="78" t="b">
        <v>0</v>
      </c>
      <c r="AX31" s="78" t="s">
        <v>1801</v>
      </c>
      <c r="AY31" s="82" t="s">
        <v>1830</v>
      </c>
      <c r="AZ31" s="78" t="s">
        <v>66</v>
      </c>
      <c r="BA31" s="78" t="str">
        <f>REPLACE(INDEX(GroupVertices[Group],MATCH(Vertices[[#This Row],[Vertex]],GroupVertices[Vertex],0)),1,1,"")</f>
        <v>4</v>
      </c>
      <c r="BB31" s="48"/>
      <c r="BC31" s="48"/>
      <c r="BD31" s="48"/>
      <c r="BE31" s="48"/>
      <c r="BF31" s="48"/>
      <c r="BG31" s="48"/>
      <c r="BH31" s="121" t="s">
        <v>2557</v>
      </c>
      <c r="BI31" s="121" t="s">
        <v>2557</v>
      </c>
      <c r="BJ31" s="121" t="s">
        <v>2631</v>
      </c>
      <c r="BK31" s="121" t="s">
        <v>2631</v>
      </c>
      <c r="BL31" s="121">
        <v>0</v>
      </c>
      <c r="BM31" s="124">
        <v>0</v>
      </c>
      <c r="BN31" s="121">
        <v>0</v>
      </c>
      <c r="BO31" s="124">
        <v>0</v>
      </c>
      <c r="BP31" s="121">
        <v>0</v>
      </c>
      <c r="BQ31" s="124">
        <v>0</v>
      </c>
      <c r="BR31" s="121">
        <v>20</v>
      </c>
      <c r="BS31" s="124">
        <v>100</v>
      </c>
      <c r="BT31" s="121">
        <v>20</v>
      </c>
      <c r="BU31" s="2"/>
      <c r="BV31" s="3"/>
      <c r="BW31" s="3"/>
      <c r="BX31" s="3"/>
      <c r="BY31" s="3"/>
    </row>
    <row r="32" spans="1:77" ht="41.45" customHeight="1">
      <c r="A32" s="64" t="s">
        <v>236</v>
      </c>
      <c r="C32" s="65"/>
      <c r="D32" s="65" t="s">
        <v>64</v>
      </c>
      <c r="E32" s="66">
        <v>224.03843495614007</v>
      </c>
      <c r="F32" s="68">
        <v>99.94564221956351</v>
      </c>
      <c r="G32" s="100" t="s">
        <v>686</v>
      </c>
      <c r="H32" s="65"/>
      <c r="I32" s="69" t="s">
        <v>236</v>
      </c>
      <c r="J32" s="70"/>
      <c r="K32" s="70"/>
      <c r="L32" s="69" t="s">
        <v>1966</v>
      </c>
      <c r="M32" s="73">
        <v>19.1156362934683</v>
      </c>
      <c r="N32" s="74">
        <v>811.4825439453125</v>
      </c>
      <c r="O32" s="74">
        <v>6410.8857421875</v>
      </c>
      <c r="P32" s="75"/>
      <c r="Q32" s="76"/>
      <c r="R32" s="76"/>
      <c r="S32" s="86"/>
      <c r="T32" s="48">
        <v>0</v>
      </c>
      <c r="U32" s="48">
        <v>1</v>
      </c>
      <c r="V32" s="49">
        <v>0</v>
      </c>
      <c r="W32" s="49">
        <v>0.005128</v>
      </c>
      <c r="X32" s="49">
        <v>0.01052</v>
      </c>
      <c r="Y32" s="49">
        <v>0.45097</v>
      </c>
      <c r="Z32" s="49">
        <v>0</v>
      </c>
      <c r="AA32" s="49">
        <v>0</v>
      </c>
      <c r="AB32" s="71">
        <v>32</v>
      </c>
      <c r="AC32" s="71"/>
      <c r="AD32" s="72"/>
      <c r="AE32" s="78" t="s">
        <v>1139</v>
      </c>
      <c r="AF32" s="78">
        <v>100671</v>
      </c>
      <c r="AG32" s="78">
        <v>129409</v>
      </c>
      <c r="AH32" s="78">
        <v>87115</v>
      </c>
      <c r="AI32" s="78">
        <v>23110</v>
      </c>
      <c r="AJ32" s="78"/>
      <c r="AK32" s="78" t="s">
        <v>1270</v>
      </c>
      <c r="AL32" s="78" t="s">
        <v>1393</v>
      </c>
      <c r="AM32" s="82" t="s">
        <v>1490</v>
      </c>
      <c r="AN32" s="78"/>
      <c r="AO32" s="80">
        <v>40860.97797453704</v>
      </c>
      <c r="AP32" s="82" t="s">
        <v>1613</v>
      </c>
      <c r="AQ32" s="78" t="b">
        <v>0</v>
      </c>
      <c r="AR32" s="78" t="b">
        <v>0</v>
      </c>
      <c r="AS32" s="78" t="b">
        <v>1</v>
      </c>
      <c r="AT32" s="78" t="s">
        <v>1034</v>
      </c>
      <c r="AU32" s="78">
        <v>3887</v>
      </c>
      <c r="AV32" s="82" t="s">
        <v>1717</v>
      </c>
      <c r="AW32" s="78" t="b">
        <v>0</v>
      </c>
      <c r="AX32" s="78" t="s">
        <v>1801</v>
      </c>
      <c r="AY32" s="82" t="s">
        <v>1831</v>
      </c>
      <c r="AZ32" s="78" t="s">
        <v>66</v>
      </c>
      <c r="BA32" s="78" t="str">
        <f>REPLACE(INDEX(GroupVertices[Group],MATCH(Vertices[[#This Row],[Vertex]],GroupVertices[Vertex],0)),1,1,"")</f>
        <v>1</v>
      </c>
      <c r="BB32" s="48" t="s">
        <v>479</v>
      </c>
      <c r="BC32" s="48" t="s">
        <v>479</v>
      </c>
      <c r="BD32" s="48" t="s">
        <v>533</v>
      </c>
      <c r="BE32" s="48" t="s">
        <v>533</v>
      </c>
      <c r="BF32" s="48" t="s">
        <v>561</v>
      </c>
      <c r="BG32" s="48" t="s">
        <v>2534</v>
      </c>
      <c r="BH32" s="121" t="s">
        <v>2559</v>
      </c>
      <c r="BI32" s="121" t="s">
        <v>2605</v>
      </c>
      <c r="BJ32" s="121" t="s">
        <v>2633</v>
      </c>
      <c r="BK32" s="121" t="s">
        <v>2678</v>
      </c>
      <c r="BL32" s="121">
        <v>0</v>
      </c>
      <c r="BM32" s="124">
        <v>0</v>
      </c>
      <c r="BN32" s="121">
        <v>0</v>
      </c>
      <c r="BO32" s="124">
        <v>0</v>
      </c>
      <c r="BP32" s="121">
        <v>0</v>
      </c>
      <c r="BQ32" s="124">
        <v>0</v>
      </c>
      <c r="BR32" s="121">
        <v>25</v>
      </c>
      <c r="BS32" s="124">
        <v>100</v>
      </c>
      <c r="BT32" s="121">
        <v>25</v>
      </c>
      <c r="BU32" s="2"/>
      <c r="BV32" s="3"/>
      <c r="BW32" s="3"/>
      <c r="BX32" s="3"/>
      <c r="BY32" s="3"/>
    </row>
    <row r="33" spans="1:77" ht="41.45" customHeight="1">
      <c r="A33" s="64" t="s">
        <v>237</v>
      </c>
      <c r="C33" s="65"/>
      <c r="D33" s="65" t="s">
        <v>64</v>
      </c>
      <c r="E33" s="66">
        <v>163.8664989163743</v>
      </c>
      <c r="F33" s="68">
        <v>99.99836458256317</v>
      </c>
      <c r="G33" s="100" t="s">
        <v>687</v>
      </c>
      <c r="H33" s="65"/>
      <c r="I33" s="69" t="s">
        <v>237</v>
      </c>
      <c r="J33" s="70"/>
      <c r="K33" s="70"/>
      <c r="L33" s="69" t="s">
        <v>1967</v>
      </c>
      <c r="M33" s="73">
        <v>1.5450301177825425</v>
      </c>
      <c r="N33" s="74">
        <v>5684.94140625</v>
      </c>
      <c r="O33" s="74">
        <v>1738.0615234375</v>
      </c>
      <c r="P33" s="75"/>
      <c r="Q33" s="76"/>
      <c r="R33" s="76"/>
      <c r="S33" s="86"/>
      <c r="T33" s="48">
        <v>1</v>
      </c>
      <c r="U33" s="48">
        <v>1</v>
      </c>
      <c r="V33" s="49">
        <v>0</v>
      </c>
      <c r="W33" s="49">
        <v>0</v>
      </c>
      <c r="X33" s="49">
        <v>0</v>
      </c>
      <c r="Y33" s="49">
        <v>0.999996</v>
      </c>
      <c r="Z33" s="49">
        <v>0</v>
      </c>
      <c r="AA33" s="49" t="s">
        <v>2934</v>
      </c>
      <c r="AB33" s="71">
        <v>33</v>
      </c>
      <c r="AC33" s="71"/>
      <c r="AD33" s="72"/>
      <c r="AE33" s="78" t="s">
        <v>1140</v>
      </c>
      <c r="AF33" s="78">
        <v>1837</v>
      </c>
      <c r="AG33" s="78">
        <v>3907</v>
      </c>
      <c r="AH33" s="78">
        <v>2365</v>
      </c>
      <c r="AI33" s="78">
        <v>886</v>
      </c>
      <c r="AJ33" s="78"/>
      <c r="AK33" s="78" t="s">
        <v>1271</v>
      </c>
      <c r="AL33" s="78" t="s">
        <v>1394</v>
      </c>
      <c r="AM33" s="82" t="s">
        <v>1491</v>
      </c>
      <c r="AN33" s="78"/>
      <c r="AO33" s="80">
        <v>39853.913402777776</v>
      </c>
      <c r="AP33" s="82" t="s">
        <v>1614</v>
      </c>
      <c r="AQ33" s="78" t="b">
        <v>0</v>
      </c>
      <c r="AR33" s="78" t="b">
        <v>0</v>
      </c>
      <c r="AS33" s="78" t="b">
        <v>1</v>
      </c>
      <c r="AT33" s="78" t="s">
        <v>1036</v>
      </c>
      <c r="AU33" s="78">
        <v>232</v>
      </c>
      <c r="AV33" s="82" t="s">
        <v>1722</v>
      </c>
      <c r="AW33" s="78" t="b">
        <v>0</v>
      </c>
      <c r="AX33" s="78" t="s">
        <v>1801</v>
      </c>
      <c r="AY33" s="82" t="s">
        <v>1832</v>
      </c>
      <c r="AZ33" s="78" t="s">
        <v>66</v>
      </c>
      <c r="BA33" s="78" t="str">
        <f>REPLACE(INDEX(GroupVertices[Group],MATCH(Vertices[[#This Row],[Vertex]],GroupVertices[Vertex],0)),1,1,"")</f>
        <v>3</v>
      </c>
      <c r="BB33" s="48" t="s">
        <v>480</v>
      </c>
      <c r="BC33" s="48" t="s">
        <v>480</v>
      </c>
      <c r="BD33" s="48" t="s">
        <v>527</v>
      </c>
      <c r="BE33" s="48" t="s">
        <v>527</v>
      </c>
      <c r="BF33" s="48" t="s">
        <v>2522</v>
      </c>
      <c r="BG33" s="48" t="s">
        <v>2522</v>
      </c>
      <c r="BH33" s="121" t="s">
        <v>2560</v>
      </c>
      <c r="BI33" s="121" t="s">
        <v>2560</v>
      </c>
      <c r="BJ33" s="121" t="s">
        <v>2634</v>
      </c>
      <c r="BK33" s="121" t="s">
        <v>2634</v>
      </c>
      <c r="BL33" s="121">
        <v>0</v>
      </c>
      <c r="BM33" s="124">
        <v>0</v>
      </c>
      <c r="BN33" s="121">
        <v>0</v>
      </c>
      <c r="BO33" s="124">
        <v>0</v>
      </c>
      <c r="BP33" s="121">
        <v>0</v>
      </c>
      <c r="BQ33" s="124">
        <v>0</v>
      </c>
      <c r="BR33" s="121">
        <v>24</v>
      </c>
      <c r="BS33" s="124">
        <v>100</v>
      </c>
      <c r="BT33" s="121">
        <v>24</v>
      </c>
      <c r="BU33" s="2"/>
      <c r="BV33" s="3"/>
      <c r="BW33" s="3"/>
      <c r="BX33" s="3"/>
      <c r="BY33" s="3"/>
    </row>
    <row r="34" spans="1:77" ht="41.45" customHeight="1">
      <c r="A34" s="64" t="s">
        <v>238</v>
      </c>
      <c r="C34" s="65"/>
      <c r="D34" s="65" t="s">
        <v>64</v>
      </c>
      <c r="E34" s="66">
        <v>163.50067855336542</v>
      </c>
      <c r="F34" s="68">
        <v>99.99868511261822</v>
      </c>
      <c r="G34" s="100" t="s">
        <v>688</v>
      </c>
      <c r="H34" s="65"/>
      <c r="I34" s="69" t="s">
        <v>238</v>
      </c>
      <c r="J34" s="70"/>
      <c r="K34" s="70"/>
      <c r="L34" s="69" t="s">
        <v>1968</v>
      </c>
      <c r="M34" s="73">
        <v>1.4382081347699354</v>
      </c>
      <c r="N34" s="74">
        <v>9507.833984375</v>
      </c>
      <c r="O34" s="74">
        <v>9646.09375</v>
      </c>
      <c r="P34" s="75"/>
      <c r="Q34" s="76"/>
      <c r="R34" s="76"/>
      <c r="S34" s="86"/>
      <c r="T34" s="48">
        <v>0</v>
      </c>
      <c r="U34" s="48">
        <v>1</v>
      </c>
      <c r="V34" s="49">
        <v>0</v>
      </c>
      <c r="W34" s="49">
        <v>0.142857</v>
      </c>
      <c r="X34" s="49">
        <v>0</v>
      </c>
      <c r="Y34" s="49">
        <v>0.595236</v>
      </c>
      <c r="Z34" s="49">
        <v>0</v>
      </c>
      <c r="AA34" s="49">
        <v>0</v>
      </c>
      <c r="AB34" s="71">
        <v>34</v>
      </c>
      <c r="AC34" s="71"/>
      <c r="AD34" s="72"/>
      <c r="AE34" s="78" t="s">
        <v>1141</v>
      </c>
      <c r="AF34" s="78">
        <v>2541</v>
      </c>
      <c r="AG34" s="78">
        <v>3144</v>
      </c>
      <c r="AH34" s="78">
        <v>398384</v>
      </c>
      <c r="AI34" s="78">
        <v>315969</v>
      </c>
      <c r="AJ34" s="78"/>
      <c r="AK34" s="78" t="s">
        <v>1272</v>
      </c>
      <c r="AL34" s="78" t="s">
        <v>1386</v>
      </c>
      <c r="AM34" s="82" t="s">
        <v>1492</v>
      </c>
      <c r="AN34" s="78"/>
      <c r="AO34" s="80">
        <v>42066.54739583333</v>
      </c>
      <c r="AP34" s="82" t="s">
        <v>1615</v>
      </c>
      <c r="AQ34" s="78" t="b">
        <v>1</v>
      </c>
      <c r="AR34" s="78" t="b">
        <v>0</v>
      </c>
      <c r="AS34" s="78" t="b">
        <v>0</v>
      </c>
      <c r="AT34" s="78" t="s">
        <v>1034</v>
      </c>
      <c r="AU34" s="78">
        <v>5913</v>
      </c>
      <c r="AV34" s="82" t="s">
        <v>1714</v>
      </c>
      <c r="AW34" s="78" t="b">
        <v>0</v>
      </c>
      <c r="AX34" s="78" t="s">
        <v>1801</v>
      </c>
      <c r="AY34" s="82" t="s">
        <v>1833</v>
      </c>
      <c r="AZ34" s="78" t="s">
        <v>66</v>
      </c>
      <c r="BA34" s="78" t="str">
        <f>REPLACE(INDEX(GroupVertices[Group],MATCH(Vertices[[#This Row],[Vertex]],GroupVertices[Vertex],0)),1,1,"")</f>
        <v>6</v>
      </c>
      <c r="BB34" s="48" t="s">
        <v>2174</v>
      </c>
      <c r="BC34" s="48" t="s">
        <v>2508</v>
      </c>
      <c r="BD34" s="48" t="s">
        <v>530</v>
      </c>
      <c r="BE34" s="48" t="s">
        <v>530</v>
      </c>
      <c r="BF34" s="48" t="s">
        <v>557</v>
      </c>
      <c r="BG34" s="48" t="s">
        <v>557</v>
      </c>
      <c r="BH34" s="121" t="s">
        <v>2552</v>
      </c>
      <c r="BI34" s="121" t="s">
        <v>2602</v>
      </c>
      <c r="BJ34" s="121" t="s">
        <v>2635</v>
      </c>
      <c r="BK34" s="121" t="s">
        <v>2679</v>
      </c>
      <c r="BL34" s="121">
        <v>0</v>
      </c>
      <c r="BM34" s="124">
        <v>0</v>
      </c>
      <c r="BN34" s="121">
        <v>0</v>
      </c>
      <c r="BO34" s="124">
        <v>0</v>
      </c>
      <c r="BP34" s="121">
        <v>0</v>
      </c>
      <c r="BQ34" s="124">
        <v>0</v>
      </c>
      <c r="BR34" s="121">
        <v>22</v>
      </c>
      <c r="BS34" s="124">
        <v>100</v>
      </c>
      <c r="BT34" s="121">
        <v>22</v>
      </c>
      <c r="BU34" s="2"/>
      <c r="BV34" s="3"/>
      <c r="BW34" s="3"/>
      <c r="BX34" s="3"/>
      <c r="BY34" s="3"/>
    </row>
    <row r="35" spans="1:77" ht="41.45" customHeight="1">
      <c r="A35" s="64" t="s">
        <v>239</v>
      </c>
      <c r="C35" s="65"/>
      <c r="D35" s="65" t="s">
        <v>64</v>
      </c>
      <c r="E35" s="66">
        <v>162.22054700784284</v>
      </c>
      <c r="F35" s="68">
        <v>99.99980675776497</v>
      </c>
      <c r="G35" s="100" t="s">
        <v>1735</v>
      </c>
      <c r="H35" s="65"/>
      <c r="I35" s="69" t="s">
        <v>239</v>
      </c>
      <c r="J35" s="70"/>
      <c r="K35" s="70"/>
      <c r="L35" s="69" t="s">
        <v>1969</v>
      </c>
      <c r="M35" s="73">
        <v>1.064401195525294</v>
      </c>
      <c r="N35" s="74">
        <v>3969.71337890625</v>
      </c>
      <c r="O35" s="74">
        <v>2661.49853515625</v>
      </c>
      <c r="P35" s="75"/>
      <c r="Q35" s="76"/>
      <c r="R35" s="76"/>
      <c r="S35" s="86"/>
      <c r="T35" s="48">
        <v>1</v>
      </c>
      <c r="U35" s="48">
        <v>1</v>
      </c>
      <c r="V35" s="49">
        <v>0</v>
      </c>
      <c r="W35" s="49">
        <v>0</v>
      </c>
      <c r="X35" s="49">
        <v>0</v>
      </c>
      <c r="Y35" s="49">
        <v>0.999996</v>
      </c>
      <c r="Z35" s="49">
        <v>0</v>
      </c>
      <c r="AA35" s="49" t="s">
        <v>2934</v>
      </c>
      <c r="AB35" s="71">
        <v>35</v>
      </c>
      <c r="AC35" s="71"/>
      <c r="AD35" s="72"/>
      <c r="AE35" s="78" t="s">
        <v>1142</v>
      </c>
      <c r="AF35" s="78">
        <v>602</v>
      </c>
      <c r="AG35" s="78">
        <v>474</v>
      </c>
      <c r="AH35" s="78">
        <v>3845</v>
      </c>
      <c r="AI35" s="78">
        <v>7929</v>
      </c>
      <c r="AJ35" s="78"/>
      <c r="AK35" s="78" t="s">
        <v>1273</v>
      </c>
      <c r="AL35" s="78" t="s">
        <v>1395</v>
      </c>
      <c r="AM35" s="78"/>
      <c r="AN35" s="78"/>
      <c r="AO35" s="80">
        <v>43220.72699074074</v>
      </c>
      <c r="AP35" s="82" t="s">
        <v>1616</v>
      </c>
      <c r="AQ35" s="78" t="b">
        <v>1</v>
      </c>
      <c r="AR35" s="78" t="b">
        <v>0</v>
      </c>
      <c r="AS35" s="78" t="b">
        <v>1</v>
      </c>
      <c r="AT35" s="78" t="s">
        <v>1034</v>
      </c>
      <c r="AU35" s="78">
        <v>4</v>
      </c>
      <c r="AV35" s="78"/>
      <c r="AW35" s="78" t="b">
        <v>0</v>
      </c>
      <c r="AX35" s="78" t="s">
        <v>1801</v>
      </c>
      <c r="AY35" s="82" t="s">
        <v>1834</v>
      </c>
      <c r="AZ35" s="78" t="s">
        <v>66</v>
      </c>
      <c r="BA35" s="78" t="str">
        <f>REPLACE(INDEX(GroupVertices[Group],MATCH(Vertices[[#This Row],[Vertex]],GroupVertices[Vertex],0)),1,1,"")</f>
        <v>3</v>
      </c>
      <c r="BB35" s="48" t="s">
        <v>481</v>
      </c>
      <c r="BC35" s="48" t="s">
        <v>481</v>
      </c>
      <c r="BD35" s="48" t="s">
        <v>535</v>
      </c>
      <c r="BE35" s="48" t="s">
        <v>535</v>
      </c>
      <c r="BF35" s="48" t="s">
        <v>564</v>
      </c>
      <c r="BG35" s="48" t="s">
        <v>564</v>
      </c>
      <c r="BH35" s="121" t="s">
        <v>2561</v>
      </c>
      <c r="BI35" s="121" t="s">
        <v>2561</v>
      </c>
      <c r="BJ35" s="121" t="s">
        <v>2636</v>
      </c>
      <c r="BK35" s="121" t="s">
        <v>2636</v>
      </c>
      <c r="BL35" s="121">
        <v>0</v>
      </c>
      <c r="BM35" s="124">
        <v>0</v>
      </c>
      <c r="BN35" s="121">
        <v>0</v>
      </c>
      <c r="BO35" s="124">
        <v>0</v>
      </c>
      <c r="BP35" s="121">
        <v>0</v>
      </c>
      <c r="BQ35" s="124">
        <v>0</v>
      </c>
      <c r="BR35" s="121">
        <v>23</v>
      </c>
      <c r="BS35" s="124">
        <v>100</v>
      </c>
      <c r="BT35" s="121">
        <v>23</v>
      </c>
      <c r="BU35" s="2"/>
      <c r="BV35" s="3"/>
      <c r="BW35" s="3"/>
      <c r="BX35" s="3"/>
      <c r="BY35" s="3"/>
    </row>
    <row r="36" spans="1:77" ht="41.45" customHeight="1">
      <c r="A36" s="64" t="s">
        <v>240</v>
      </c>
      <c r="C36" s="65"/>
      <c r="D36" s="65" t="s">
        <v>64</v>
      </c>
      <c r="E36" s="66">
        <v>227.14431216658772</v>
      </c>
      <c r="F36" s="68">
        <v>99.94292086478421</v>
      </c>
      <c r="G36" s="100" t="s">
        <v>1736</v>
      </c>
      <c r="H36" s="65"/>
      <c r="I36" s="69" t="s">
        <v>240</v>
      </c>
      <c r="J36" s="70"/>
      <c r="K36" s="70"/>
      <c r="L36" s="69" t="s">
        <v>1970</v>
      </c>
      <c r="M36" s="73">
        <v>20.0225731295832</v>
      </c>
      <c r="N36" s="74">
        <v>5113.19873046875</v>
      </c>
      <c r="O36" s="74">
        <v>814.6243896484375</v>
      </c>
      <c r="P36" s="75"/>
      <c r="Q36" s="76"/>
      <c r="R36" s="76"/>
      <c r="S36" s="86"/>
      <c r="T36" s="48">
        <v>1</v>
      </c>
      <c r="U36" s="48">
        <v>1</v>
      </c>
      <c r="V36" s="49">
        <v>0</v>
      </c>
      <c r="W36" s="49">
        <v>0</v>
      </c>
      <c r="X36" s="49">
        <v>0</v>
      </c>
      <c r="Y36" s="49">
        <v>0.999996</v>
      </c>
      <c r="Z36" s="49">
        <v>0</v>
      </c>
      <c r="AA36" s="49" t="s">
        <v>2934</v>
      </c>
      <c r="AB36" s="71">
        <v>36</v>
      </c>
      <c r="AC36" s="71"/>
      <c r="AD36" s="72"/>
      <c r="AE36" s="78" t="s">
        <v>1143</v>
      </c>
      <c r="AF36" s="78">
        <v>68752</v>
      </c>
      <c r="AG36" s="78">
        <v>135887</v>
      </c>
      <c r="AH36" s="78">
        <v>107820</v>
      </c>
      <c r="AI36" s="78">
        <v>2216</v>
      </c>
      <c r="AJ36" s="78"/>
      <c r="AK36" s="78" t="s">
        <v>1274</v>
      </c>
      <c r="AL36" s="78" t="s">
        <v>1396</v>
      </c>
      <c r="AM36" s="82" t="s">
        <v>1493</v>
      </c>
      <c r="AN36" s="78"/>
      <c r="AO36" s="80">
        <v>40938.808900462966</v>
      </c>
      <c r="AP36" s="82" t="s">
        <v>1617</v>
      </c>
      <c r="AQ36" s="78" t="b">
        <v>0</v>
      </c>
      <c r="AR36" s="78" t="b">
        <v>0</v>
      </c>
      <c r="AS36" s="78" t="b">
        <v>1</v>
      </c>
      <c r="AT36" s="78" t="s">
        <v>1034</v>
      </c>
      <c r="AU36" s="78">
        <v>3113</v>
      </c>
      <c r="AV36" s="82" t="s">
        <v>1723</v>
      </c>
      <c r="AW36" s="78" t="b">
        <v>0</v>
      </c>
      <c r="AX36" s="78" t="s">
        <v>1801</v>
      </c>
      <c r="AY36" s="82" t="s">
        <v>1835</v>
      </c>
      <c r="AZ36" s="78" t="s">
        <v>66</v>
      </c>
      <c r="BA36" s="78" t="str">
        <f>REPLACE(INDEX(GroupVertices[Group],MATCH(Vertices[[#This Row],[Vertex]],GroupVertices[Vertex],0)),1,1,"")</f>
        <v>3</v>
      </c>
      <c r="BB36" s="48" t="s">
        <v>482</v>
      </c>
      <c r="BC36" s="48" t="s">
        <v>482</v>
      </c>
      <c r="BD36" s="48" t="s">
        <v>536</v>
      </c>
      <c r="BE36" s="48" t="s">
        <v>536</v>
      </c>
      <c r="BF36" s="48" t="s">
        <v>565</v>
      </c>
      <c r="BG36" s="48" t="s">
        <v>565</v>
      </c>
      <c r="BH36" s="121" t="s">
        <v>2562</v>
      </c>
      <c r="BI36" s="121" t="s">
        <v>2562</v>
      </c>
      <c r="BJ36" s="121" t="s">
        <v>2637</v>
      </c>
      <c r="BK36" s="121" t="s">
        <v>2637</v>
      </c>
      <c r="BL36" s="121">
        <v>0</v>
      </c>
      <c r="BM36" s="124">
        <v>0</v>
      </c>
      <c r="BN36" s="121">
        <v>0</v>
      </c>
      <c r="BO36" s="124">
        <v>0</v>
      </c>
      <c r="BP36" s="121">
        <v>0</v>
      </c>
      <c r="BQ36" s="124">
        <v>0</v>
      </c>
      <c r="BR36" s="121">
        <v>27</v>
      </c>
      <c r="BS36" s="124">
        <v>100</v>
      </c>
      <c r="BT36" s="121">
        <v>27</v>
      </c>
      <c r="BU36" s="2"/>
      <c r="BV36" s="3"/>
      <c r="BW36" s="3"/>
      <c r="BX36" s="3"/>
      <c r="BY36" s="3"/>
    </row>
    <row r="37" spans="1:77" ht="41.45" customHeight="1">
      <c r="A37" s="64" t="s">
        <v>241</v>
      </c>
      <c r="C37" s="65"/>
      <c r="D37" s="65" t="s">
        <v>64</v>
      </c>
      <c r="E37" s="66">
        <v>164.9625216553498</v>
      </c>
      <c r="F37" s="68">
        <v>99.99740425267346</v>
      </c>
      <c r="G37" s="100" t="s">
        <v>689</v>
      </c>
      <c r="H37" s="65"/>
      <c r="I37" s="69" t="s">
        <v>241</v>
      </c>
      <c r="J37" s="70"/>
      <c r="K37" s="70"/>
      <c r="L37" s="69" t="s">
        <v>1971</v>
      </c>
      <c r="M37" s="73">
        <v>1.86507605902346</v>
      </c>
      <c r="N37" s="74">
        <v>9804.087890625</v>
      </c>
      <c r="O37" s="74">
        <v>7855.20703125</v>
      </c>
      <c r="P37" s="75"/>
      <c r="Q37" s="76"/>
      <c r="R37" s="76"/>
      <c r="S37" s="86"/>
      <c r="T37" s="48">
        <v>0</v>
      </c>
      <c r="U37" s="48">
        <v>1</v>
      </c>
      <c r="V37" s="49">
        <v>0</v>
      </c>
      <c r="W37" s="49">
        <v>0.142857</v>
      </c>
      <c r="X37" s="49">
        <v>0</v>
      </c>
      <c r="Y37" s="49">
        <v>0.595236</v>
      </c>
      <c r="Z37" s="49">
        <v>0</v>
      </c>
      <c r="AA37" s="49">
        <v>0</v>
      </c>
      <c r="AB37" s="71">
        <v>37</v>
      </c>
      <c r="AC37" s="71"/>
      <c r="AD37" s="72"/>
      <c r="AE37" s="78" t="s">
        <v>1126</v>
      </c>
      <c r="AF37" s="78">
        <v>4771</v>
      </c>
      <c r="AG37" s="78">
        <v>6193</v>
      </c>
      <c r="AH37" s="78">
        <v>589563</v>
      </c>
      <c r="AI37" s="78">
        <v>336522</v>
      </c>
      <c r="AJ37" s="78"/>
      <c r="AK37" s="78" t="s">
        <v>1275</v>
      </c>
      <c r="AL37" s="78" t="s">
        <v>1387</v>
      </c>
      <c r="AM37" s="82" t="s">
        <v>1492</v>
      </c>
      <c r="AN37" s="78"/>
      <c r="AO37" s="80">
        <v>41166.415</v>
      </c>
      <c r="AP37" s="82" t="s">
        <v>1618</v>
      </c>
      <c r="AQ37" s="78" t="b">
        <v>1</v>
      </c>
      <c r="AR37" s="78" t="b">
        <v>0</v>
      </c>
      <c r="AS37" s="78" t="b">
        <v>1</v>
      </c>
      <c r="AT37" s="78" t="s">
        <v>1034</v>
      </c>
      <c r="AU37" s="78">
        <v>6198</v>
      </c>
      <c r="AV37" s="82" t="s">
        <v>1714</v>
      </c>
      <c r="AW37" s="78" t="b">
        <v>0</v>
      </c>
      <c r="AX37" s="78" t="s">
        <v>1801</v>
      </c>
      <c r="AY37" s="82" t="s">
        <v>1836</v>
      </c>
      <c r="AZ37" s="78" t="s">
        <v>66</v>
      </c>
      <c r="BA37" s="78" t="str">
        <f>REPLACE(INDEX(GroupVertices[Group],MATCH(Vertices[[#This Row],[Vertex]],GroupVertices[Vertex],0)),1,1,"")</f>
        <v>6</v>
      </c>
      <c r="BB37" s="48" t="s">
        <v>2508</v>
      </c>
      <c r="BC37" s="48" t="s">
        <v>2508</v>
      </c>
      <c r="BD37" s="48" t="s">
        <v>530</v>
      </c>
      <c r="BE37" s="48" t="s">
        <v>530</v>
      </c>
      <c r="BF37" s="48" t="s">
        <v>557</v>
      </c>
      <c r="BG37" s="48" t="s">
        <v>557</v>
      </c>
      <c r="BH37" s="121" t="s">
        <v>2563</v>
      </c>
      <c r="BI37" s="121" t="s">
        <v>2563</v>
      </c>
      <c r="BJ37" s="121" t="s">
        <v>2638</v>
      </c>
      <c r="BK37" s="121" t="s">
        <v>2680</v>
      </c>
      <c r="BL37" s="121">
        <v>0</v>
      </c>
      <c r="BM37" s="124">
        <v>0</v>
      </c>
      <c r="BN37" s="121">
        <v>0</v>
      </c>
      <c r="BO37" s="124">
        <v>0</v>
      </c>
      <c r="BP37" s="121">
        <v>0</v>
      </c>
      <c r="BQ37" s="124">
        <v>0</v>
      </c>
      <c r="BR37" s="121">
        <v>13</v>
      </c>
      <c r="BS37" s="124">
        <v>100</v>
      </c>
      <c r="BT37" s="121">
        <v>13</v>
      </c>
      <c r="BU37" s="2"/>
      <c r="BV37" s="3"/>
      <c r="BW37" s="3"/>
      <c r="BX37" s="3"/>
      <c r="BY37" s="3"/>
    </row>
    <row r="38" spans="1:77" ht="41.45" customHeight="1">
      <c r="A38" s="64" t="s">
        <v>242</v>
      </c>
      <c r="C38" s="65"/>
      <c r="D38" s="65" t="s">
        <v>64</v>
      </c>
      <c r="E38" s="66">
        <v>162.02253415080133</v>
      </c>
      <c r="F38" s="68">
        <v>99.99998025568468</v>
      </c>
      <c r="G38" s="100" t="s">
        <v>690</v>
      </c>
      <c r="H38" s="65"/>
      <c r="I38" s="69" t="s">
        <v>242</v>
      </c>
      <c r="J38" s="70"/>
      <c r="K38" s="70"/>
      <c r="L38" s="69" t="s">
        <v>1972</v>
      </c>
      <c r="M38" s="73">
        <v>1.0065801221514974</v>
      </c>
      <c r="N38" s="74">
        <v>9453.24609375</v>
      </c>
      <c r="O38" s="74">
        <v>4390.7373046875</v>
      </c>
      <c r="P38" s="75"/>
      <c r="Q38" s="76"/>
      <c r="R38" s="76"/>
      <c r="S38" s="86"/>
      <c r="T38" s="48">
        <v>0</v>
      </c>
      <c r="U38" s="48">
        <v>1</v>
      </c>
      <c r="V38" s="49">
        <v>0</v>
      </c>
      <c r="W38" s="49">
        <v>1</v>
      </c>
      <c r="X38" s="49">
        <v>0</v>
      </c>
      <c r="Y38" s="49">
        <v>0.999996</v>
      </c>
      <c r="Z38" s="49">
        <v>0</v>
      </c>
      <c r="AA38" s="49">
        <v>0</v>
      </c>
      <c r="AB38" s="71">
        <v>38</v>
      </c>
      <c r="AC38" s="71"/>
      <c r="AD38" s="72"/>
      <c r="AE38" s="78" t="s">
        <v>1144</v>
      </c>
      <c r="AF38" s="78">
        <v>55</v>
      </c>
      <c r="AG38" s="78">
        <v>61</v>
      </c>
      <c r="AH38" s="78">
        <v>317</v>
      </c>
      <c r="AI38" s="78">
        <v>28</v>
      </c>
      <c r="AJ38" s="78"/>
      <c r="AK38" s="78" t="s">
        <v>1276</v>
      </c>
      <c r="AL38" s="78" t="s">
        <v>1397</v>
      </c>
      <c r="AM38" s="82" t="s">
        <v>1494</v>
      </c>
      <c r="AN38" s="78"/>
      <c r="AO38" s="80">
        <v>43503.05204861111</v>
      </c>
      <c r="AP38" s="82" t="s">
        <v>1619</v>
      </c>
      <c r="AQ38" s="78" t="b">
        <v>1</v>
      </c>
      <c r="AR38" s="78" t="b">
        <v>0</v>
      </c>
      <c r="AS38" s="78" t="b">
        <v>0</v>
      </c>
      <c r="AT38" s="78" t="s">
        <v>1034</v>
      </c>
      <c r="AU38" s="78">
        <v>0</v>
      </c>
      <c r="AV38" s="78"/>
      <c r="AW38" s="78" t="b">
        <v>0</v>
      </c>
      <c r="AX38" s="78" t="s">
        <v>1801</v>
      </c>
      <c r="AY38" s="82" t="s">
        <v>1837</v>
      </c>
      <c r="AZ38" s="78" t="s">
        <v>66</v>
      </c>
      <c r="BA38" s="78" t="str">
        <f>REPLACE(INDEX(GroupVertices[Group],MATCH(Vertices[[#This Row],[Vertex]],GroupVertices[Vertex],0)),1,1,"")</f>
        <v>14</v>
      </c>
      <c r="BB38" s="48" t="s">
        <v>483</v>
      </c>
      <c r="BC38" s="48" t="s">
        <v>483</v>
      </c>
      <c r="BD38" s="48" t="s">
        <v>537</v>
      </c>
      <c r="BE38" s="48" t="s">
        <v>537</v>
      </c>
      <c r="BF38" s="48" t="s">
        <v>556</v>
      </c>
      <c r="BG38" s="48" t="s">
        <v>556</v>
      </c>
      <c r="BH38" s="121" t="s">
        <v>2564</v>
      </c>
      <c r="BI38" s="121" t="s">
        <v>2564</v>
      </c>
      <c r="BJ38" s="121" t="s">
        <v>2639</v>
      </c>
      <c r="BK38" s="121" t="s">
        <v>2639</v>
      </c>
      <c r="BL38" s="121">
        <v>0</v>
      </c>
      <c r="BM38" s="124">
        <v>0</v>
      </c>
      <c r="BN38" s="121">
        <v>0</v>
      </c>
      <c r="BO38" s="124">
        <v>0</v>
      </c>
      <c r="BP38" s="121">
        <v>0</v>
      </c>
      <c r="BQ38" s="124">
        <v>0</v>
      </c>
      <c r="BR38" s="121">
        <v>6</v>
      </c>
      <c r="BS38" s="124">
        <v>100</v>
      </c>
      <c r="BT38" s="121">
        <v>6</v>
      </c>
      <c r="BU38" s="2"/>
      <c r="BV38" s="3"/>
      <c r="BW38" s="3"/>
      <c r="BX38" s="3"/>
      <c r="BY38" s="3"/>
    </row>
    <row r="39" spans="1:77" ht="41.45" customHeight="1">
      <c r="A39" s="64" t="s">
        <v>290</v>
      </c>
      <c r="C39" s="65"/>
      <c r="D39" s="65" t="s">
        <v>64</v>
      </c>
      <c r="E39" s="66">
        <v>168.13360406811623</v>
      </c>
      <c r="F39" s="68">
        <v>99.99462576540729</v>
      </c>
      <c r="G39" s="100" t="s">
        <v>1737</v>
      </c>
      <c r="H39" s="65"/>
      <c r="I39" s="69" t="s">
        <v>290</v>
      </c>
      <c r="J39" s="70"/>
      <c r="K39" s="70"/>
      <c r="L39" s="69" t="s">
        <v>1973</v>
      </c>
      <c r="M39" s="73">
        <v>2.7910532485980135</v>
      </c>
      <c r="N39" s="74">
        <v>9453.24609375</v>
      </c>
      <c r="O39" s="74">
        <v>3784.91552734375</v>
      </c>
      <c r="P39" s="75"/>
      <c r="Q39" s="76"/>
      <c r="R39" s="76"/>
      <c r="S39" s="86"/>
      <c r="T39" s="48">
        <v>1</v>
      </c>
      <c r="U39" s="48">
        <v>0</v>
      </c>
      <c r="V39" s="49">
        <v>0</v>
      </c>
      <c r="W39" s="49">
        <v>1</v>
      </c>
      <c r="X39" s="49">
        <v>0</v>
      </c>
      <c r="Y39" s="49">
        <v>0.999996</v>
      </c>
      <c r="Z39" s="49">
        <v>0</v>
      </c>
      <c r="AA39" s="49">
        <v>0</v>
      </c>
      <c r="AB39" s="71">
        <v>39</v>
      </c>
      <c r="AC39" s="71"/>
      <c r="AD39" s="72"/>
      <c r="AE39" s="78" t="s">
        <v>1145</v>
      </c>
      <c r="AF39" s="78">
        <v>692</v>
      </c>
      <c r="AG39" s="78">
        <v>12807</v>
      </c>
      <c r="AH39" s="78">
        <v>43481</v>
      </c>
      <c r="AI39" s="78">
        <v>1448</v>
      </c>
      <c r="AJ39" s="78"/>
      <c r="AK39" s="78" t="s">
        <v>1277</v>
      </c>
      <c r="AL39" s="78" t="s">
        <v>1398</v>
      </c>
      <c r="AM39" s="82" t="s">
        <v>1495</v>
      </c>
      <c r="AN39" s="78"/>
      <c r="AO39" s="80">
        <v>39570.74141203704</v>
      </c>
      <c r="AP39" s="78"/>
      <c r="AQ39" s="78" t="b">
        <v>0</v>
      </c>
      <c r="AR39" s="78" t="b">
        <v>0</v>
      </c>
      <c r="AS39" s="78" t="b">
        <v>1</v>
      </c>
      <c r="AT39" s="78" t="s">
        <v>1034</v>
      </c>
      <c r="AU39" s="78">
        <v>1374</v>
      </c>
      <c r="AV39" s="82" t="s">
        <v>1714</v>
      </c>
      <c r="AW39" s="78" t="b">
        <v>0</v>
      </c>
      <c r="AX39" s="78" t="s">
        <v>1801</v>
      </c>
      <c r="AY39" s="82" t="s">
        <v>1838</v>
      </c>
      <c r="AZ39" s="78" t="s">
        <v>65</v>
      </c>
      <c r="BA39" s="78" t="str">
        <f>REPLACE(INDEX(GroupVertices[Group],MATCH(Vertices[[#This Row],[Vertex]],GroupVertices[Vertex],0)),1,1,"")</f>
        <v>14</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243</v>
      </c>
      <c r="C40" s="65"/>
      <c r="D40" s="65" t="s">
        <v>64</v>
      </c>
      <c r="E40" s="66">
        <v>162.88074968132022</v>
      </c>
      <c r="F40" s="68">
        <v>99.99922829133536</v>
      </c>
      <c r="G40" s="100" t="s">
        <v>1738</v>
      </c>
      <c r="H40" s="65"/>
      <c r="I40" s="69" t="s">
        <v>243</v>
      </c>
      <c r="J40" s="70"/>
      <c r="K40" s="70"/>
      <c r="L40" s="69" t="s">
        <v>1974</v>
      </c>
      <c r="M40" s="73">
        <v>1.257184774304272</v>
      </c>
      <c r="N40" s="74">
        <v>6256.68408203125</v>
      </c>
      <c r="O40" s="74">
        <v>2661.49853515625</v>
      </c>
      <c r="P40" s="75"/>
      <c r="Q40" s="76"/>
      <c r="R40" s="76"/>
      <c r="S40" s="86"/>
      <c r="T40" s="48">
        <v>1</v>
      </c>
      <c r="U40" s="48">
        <v>1</v>
      </c>
      <c r="V40" s="49">
        <v>0</v>
      </c>
      <c r="W40" s="49">
        <v>0</v>
      </c>
      <c r="X40" s="49">
        <v>0</v>
      </c>
      <c r="Y40" s="49">
        <v>0.999996</v>
      </c>
      <c r="Z40" s="49">
        <v>0</v>
      </c>
      <c r="AA40" s="49" t="s">
        <v>2934</v>
      </c>
      <c r="AB40" s="71">
        <v>40</v>
      </c>
      <c r="AC40" s="71"/>
      <c r="AD40" s="72"/>
      <c r="AE40" s="78" t="s">
        <v>1146</v>
      </c>
      <c r="AF40" s="78">
        <v>3990</v>
      </c>
      <c r="AG40" s="78">
        <v>1851</v>
      </c>
      <c r="AH40" s="78">
        <v>432</v>
      </c>
      <c r="AI40" s="78">
        <v>267</v>
      </c>
      <c r="AJ40" s="78"/>
      <c r="AK40" s="78" t="s">
        <v>1278</v>
      </c>
      <c r="AL40" s="78" t="s">
        <v>1395</v>
      </c>
      <c r="AM40" s="82" t="s">
        <v>1496</v>
      </c>
      <c r="AN40" s="78"/>
      <c r="AO40" s="80">
        <v>42814.974270833336</v>
      </c>
      <c r="AP40" s="82" t="s">
        <v>1620</v>
      </c>
      <c r="AQ40" s="78" t="b">
        <v>1</v>
      </c>
      <c r="AR40" s="78" t="b">
        <v>0</v>
      </c>
      <c r="AS40" s="78" t="b">
        <v>0</v>
      </c>
      <c r="AT40" s="78" t="s">
        <v>1034</v>
      </c>
      <c r="AU40" s="78">
        <v>66</v>
      </c>
      <c r="AV40" s="78"/>
      <c r="AW40" s="78" t="b">
        <v>0</v>
      </c>
      <c r="AX40" s="78" t="s">
        <v>1801</v>
      </c>
      <c r="AY40" s="82" t="s">
        <v>1839</v>
      </c>
      <c r="AZ40" s="78" t="s">
        <v>66</v>
      </c>
      <c r="BA40" s="78" t="str">
        <f>REPLACE(INDEX(GroupVertices[Group],MATCH(Vertices[[#This Row],[Vertex]],GroupVertices[Vertex],0)),1,1,"")</f>
        <v>3</v>
      </c>
      <c r="BB40" s="48"/>
      <c r="BC40" s="48"/>
      <c r="BD40" s="48"/>
      <c r="BE40" s="48"/>
      <c r="BF40" s="48" t="s">
        <v>566</v>
      </c>
      <c r="BG40" s="48" t="s">
        <v>566</v>
      </c>
      <c r="BH40" s="121" t="s">
        <v>2565</v>
      </c>
      <c r="BI40" s="121" t="s">
        <v>2565</v>
      </c>
      <c r="BJ40" s="121" t="s">
        <v>2640</v>
      </c>
      <c r="BK40" s="121" t="s">
        <v>2640</v>
      </c>
      <c r="BL40" s="121">
        <v>0</v>
      </c>
      <c r="BM40" s="124">
        <v>0</v>
      </c>
      <c r="BN40" s="121">
        <v>0</v>
      </c>
      <c r="BO40" s="124">
        <v>0</v>
      </c>
      <c r="BP40" s="121">
        <v>0</v>
      </c>
      <c r="BQ40" s="124">
        <v>0</v>
      </c>
      <c r="BR40" s="121">
        <v>14</v>
      </c>
      <c r="BS40" s="124">
        <v>100</v>
      </c>
      <c r="BT40" s="121">
        <v>14</v>
      </c>
      <c r="BU40" s="2"/>
      <c r="BV40" s="3"/>
      <c r="BW40" s="3"/>
      <c r="BX40" s="3"/>
      <c r="BY40" s="3"/>
    </row>
    <row r="41" spans="1:77" ht="41.45" customHeight="1">
      <c r="A41" s="64" t="s">
        <v>245</v>
      </c>
      <c r="C41" s="65"/>
      <c r="D41" s="65" t="s">
        <v>64</v>
      </c>
      <c r="E41" s="66">
        <v>162.4876006673395</v>
      </c>
      <c r="F41" s="68">
        <v>99.99957276662387</v>
      </c>
      <c r="G41" s="100" t="s">
        <v>692</v>
      </c>
      <c r="H41" s="65"/>
      <c r="I41" s="69" t="s">
        <v>245</v>
      </c>
      <c r="J41" s="70"/>
      <c r="K41" s="70"/>
      <c r="L41" s="69" t="s">
        <v>1975</v>
      </c>
      <c r="M41" s="73">
        <v>1.1423826431504869</v>
      </c>
      <c r="N41" s="74">
        <v>9073.8037109375</v>
      </c>
      <c r="O41" s="74">
        <v>7128.69873046875</v>
      </c>
      <c r="P41" s="75"/>
      <c r="Q41" s="76"/>
      <c r="R41" s="76"/>
      <c r="S41" s="86"/>
      <c r="T41" s="48">
        <v>0</v>
      </c>
      <c r="U41" s="48">
        <v>1</v>
      </c>
      <c r="V41" s="49">
        <v>0</v>
      </c>
      <c r="W41" s="49">
        <v>0.142857</v>
      </c>
      <c r="X41" s="49">
        <v>0</v>
      </c>
      <c r="Y41" s="49">
        <v>0.595236</v>
      </c>
      <c r="Z41" s="49">
        <v>0</v>
      </c>
      <c r="AA41" s="49">
        <v>0</v>
      </c>
      <c r="AB41" s="71">
        <v>41</v>
      </c>
      <c r="AC41" s="71"/>
      <c r="AD41" s="72"/>
      <c r="AE41" s="78" t="s">
        <v>1147</v>
      </c>
      <c r="AF41" s="78">
        <v>260</v>
      </c>
      <c r="AG41" s="78">
        <v>1031</v>
      </c>
      <c r="AH41" s="78">
        <v>61736</v>
      </c>
      <c r="AI41" s="78">
        <v>32</v>
      </c>
      <c r="AJ41" s="78"/>
      <c r="AK41" s="78" t="s">
        <v>1279</v>
      </c>
      <c r="AL41" s="78"/>
      <c r="AM41" s="82" t="s">
        <v>1497</v>
      </c>
      <c r="AN41" s="78"/>
      <c r="AO41" s="80">
        <v>42567.92435185185</v>
      </c>
      <c r="AP41" s="82" t="s">
        <v>1621</v>
      </c>
      <c r="AQ41" s="78" t="b">
        <v>0</v>
      </c>
      <c r="AR41" s="78" t="b">
        <v>0</v>
      </c>
      <c r="AS41" s="78" t="b">
        <v>0</v>
      </c>
      <c r="AT41" s="78" t="s">
        <v>1036</v>
      </c>
      <c r="AU41" s="78">
        <v>117</v>
      </c>
      <c r="AV41" s="82" t="s">
        <v>1714</v>
      </c>
      <c r="AW41" s="78" t="b">
        <v>0</v>
      </c>
      <c r="AX41" s="78" t="s">
        <v>1801</v>
      </c>
      <c r="AY41" s="82" t="s">
        <v>1840</v>
      </c>
      <c r="AZ41" s="78" t="s">
        <v>66</v>
      </c>
      <c r="BA41" s="78" t="str">
        <f>REPLACE(INDEX(GroupVertices[Group],MATCH(Vertices[[#This Row],[Vertex]],GroupVertices[Vertex],0)),1,1,"")</f>
        <v>6</v>
      </c>
      <c r="BB41" s="48" t="s">
        <v>475</v>
      </c>
      <c r="BC41" s="48" t="s">
        <v>475</v>
      </c>
      <c r="BD41" s="48" t="s">
        <v>530</v>
      </c>
      <c r="BE41" s="48" t="s">
        <v>530</v>
      </c>
      <c r="BF41" s="48" t="s">
        <v>557</v>
      </c>
      <c r="BG41" s="48" t="s">
        <v>557</v>
      </c>
      <c r="BH41" s="121" t="s">
        <v>2566</v>
      </c>
      <c r="BI41" s="121" t="s">
        <v>2566</v>
      </c>
      <c r="BJ41" s="121" t="s">
        <v>2641</v>
      </c>
      <c r="BK41" s="121" t="s">
        <v>2641</v>
      </c>
      <c r="BL41" s="121">
        <v>0</v>
      </c>
      <c r="BM41" s="124">
        <v>0</v>
      </c>
      <c r="BN41" s="121">
        <v>0</v>
      </c>
      <c r="BO41" s="124">
        <v>0</v>
      </c>
      <c r="BP41" s="121">
        <v>0</v>
      </c>
      <c r="BQ41" s="124">
        <v>0</v>
      </c>
      <c r="BR41" s="121">
        <v>9</v>
      </c>
      <c r="BS41" s="124">
        <v>100</v>
      </c>
      <c r="BT41" s="121">
        <v>9</v>
      </c>
      <c r="BU41" s="2"/>
      <c r="BV41" s="3"/>
      <c r="BW41" s="3"/>
      <c r="BX41" s="3"/>
      <c r="BY41" s="3"/>
    </row>
    <row r="42" spans="1:77" ht="41.45" customHeight="1">
      <c r="A42" s="64" t="s">
        <v>246</v>
      </c>
      <c r="C42" s="65"/>
      <c r="D42" s="65" t="s">
        <v>64</v>
      </c>
      <c r="E42" s="66">
        <v>166.76381536940536</v>
      </c>
      <c r="F42" s="68">
        <v>99.9958259677235</v>
      </c>
      <c r="G42" s="100" t="s">
        <v>693</v>
      </c>
      <c r="H42" s="65"/>
      <c r="I42" s="69" t="s">
        <v>246</v>
      </c>
      <c r="J42" s="70"/>
      <c r="K42" s="70"/>
      <c r="L42" s="69" t="s">
        <v>1976</v>
      </c>
      <c r="M42" s="73">
        <v>2.3910658233463504</v>
      </c>
      <c r="N42" s="74">
        <v>8556.6494140625</v>
      </c>
      <c r="O42" s="74">
        <v>3784.91552734375</v>
      </c>
      <c r="P42" s="75"/>
      <c r="Q42" s="76"/>
      <c r="R42" s="76"/>
      <c r="S42" s="86"/>
      <c r="T42" s="48">
        <v>2</v>
      </c>
      <c r="U42" s="48">
        <v>1</v>
      </c>
      <c r="V42" s="49">
        <v>0</v>
      </c>
      <c r="W42" s="49">
        <v>1</v>
      </c>
      <c r="X42" s="49">
        <v>0</v>
      </c>
      <c r="Y42" s="49">
        <v>1.298241</v>
      </c>
      <c r="Z42" s="49">
        <v>0</v>
      </c>
      <c r="AA42" s="49">
        <v>0</v>
      </c>
      <c r="AB42" s="71">
        <v>42</v>
      </c>
      <c r="AC42" s="71"/>
      <c r="AD42" s="72"/>
      <c r="AE42" s="78" t="s">
        <v>1148</v>
      </c>
      <c r="AF42" s="78">
        <v>2663</v>
      </c>
      <c r="AG42" s="78">
        <v>9950</v>
      </c>
      <c r="AH42" s="78">
        <v>16085</v>
      </c>
      <c r="AI42" s="78">
        <v>802</v>
      </c>
      <c r="AJ42" s="78"/>
      <c r="AK42" s="78" t="s">
        <v>1280</v>
      </c>
      <c r="AL42" s="78" t="s">
        <v>1399</v>
      </c>
      <c r="AM42" s="82" t="s">
        <v>1498</v>
      </c>
      <c r="AN42" s="78"/>
      <c r="AO42" s="80">
        <v>41338.75672453704</v>
      </c>
      <c r="AP42" s="82" t="s">
        <v>1622</v>
      </c>
      <c r="AQ42" s="78" t="b">
        <v>0</v>
      </c>
      <c r="AR42" s="78" t="b">
        <v>0</v>
      </c>
      <c r="AS42" s="78" t="b">
        <v>0</v>
      </c>
      <c r="AT42" s="78" t="s">
        <v>1034</v>
      </c>
      <c r="AU42" s="78">
        <v>236</v>
      </c>
      <c r="AV42" s="82" t="s">
        <v>1714</v>
      </c>
      <c r="AW42" s="78" t="b">
        <v>0</v>
      </c>
      <c r="AX42" s="78" t="s">
        <v>1801</v>
      </c>
      <c r="AY42" s="82" t="s">
        <v>1841</v>
      </c>
      <c r="AZ42" s="78" t="s">
        <v>66</v>
      </c>
      <c r="BA42" s="78" t="str">
        <f>REPLACE(INDEX(GroupVertices[Group],MATCH(Vertices[[#This Row],[Vertex]],GroupVertices[Vertex],0)),1,1,"")</f>
        <v>13</v>
      </c>
      <c r="BB42" s="48" t="s">
        <v>484</v>
      </c>
      <c r="BC42" s="48" t="s">
        <v>484</v>
      </c>
      <c r="BD42" s="48" t="s">
        <v>538</v>
      </c>
      <c r="BE42" s="48" t="s">
        <v>538</v>
      </c>
      <c r="BF42" s="48" t="s">
        <v>2260</v>
      </c>
      <c r="BG42" s="48" t="s">
        <v>2260</v>
      </c>
      <c r="BH42" s="121" t="s">
        <v>2346</v>
      </c>
      <c r="BI42" s="121" t="s">
        <v>2346</v>
      </c>
      <c r="BJ42" s="121" t="s">
        <v>2642</v>
      </c>
      <c r="BK42" s="121" t="s">
        <v>2642</v>
      </c>
      <c r="BL42" s="121">
        <v>2</v>
      </c>
      <c r="BM42" s="124">
        <v>10.526315789473685</v>
      </c>
      <c r="BN42" s="121">
        <v>0</v>
      </c>
      <c r="BO42" s="124">
        <v>0</v>
      </c>
      <c r="BP42" s="121">
        <v>0</v>
      </c>
      <c r="BQ42" s="124">
        <v>0</v>
      </c>
      <c r="BR42" s="121">
        <v>17</v>
      </c>
      <c r="BS42" s="124">
        <v>89.47368421052632</v>
      </c>
      <c r="BT42" s="121">
        <v>19</v>
      </c>
      <c r="BU42" s="2"/>
      <c r="BV42" s="3"/>
      <c r="BW42" s="3"/>
      <c r="BX42" s="3"/>
      <c r="BY42" s="3"/>
    </row>
    <row r="43" spans="1:77" ht="41.45" customHeight="1">
      <c r="A43" s="64" t="s">
        <v>247</v>
      </c>
      <c r="C43" s="65"/>
      <c r="D43" s="65" t="s">
        <v>64</v>
      </c>
      <c r="E43" s="66">
        <v>162.06232850221645</v>
      </c>
      <c r="F43" s="68">
        <v>99.99994538806402</v>
      </c>
      <c r="G43" s="100" t="s">
        <v>694</v>
      </c>
      <c r="H43" s="65"/>
      <c r="I43" s="69" t="s">
        <v>247</v>
      </c>
      <c r="J43" s="70"/>
      <c r="K43" s="70"/>
      <c r="L43" s="69" t="s">
        <v>1977</v>
      </c>
      <c r="M43" s="73">
        <v>1.018200337865844</v>
      </c>
      <c r="N43" s="74">
        <v>8556.6494140625</v>
      </c>
      <c r="O43" s="74">
        <v>4390.7373046875</v>
      </c>
      <c r="P43" s="75"/>
      <c r="Q43" s="76"/>
      <c r="R43" s="76"/>
      <c r="S43" s="86"/>
      <c r="T43" s="48">
        <v>0</v>
      </c>
      <c r="U43" s="48">
        <v>1</v>
      </c>
      <c r="V43" s="49">
        <v>0</v>
      </c>
      <c r="W43" s="49">
        <v>1</v>
      </c>
      <c r="X43" s="49">
        <v>0</v>
      </c>
      <c r="Y43" s="49">
        <v>0.701752</v>
      </c>
      <c r="Z43" s="49">
        <v>0</v>
      </c>
      <c r="AA43" s="49">
        <v>0</v>
      </c>
      <c r="AB43" s="71">
        <v>43</v>
      </c>
      <c r="AC43" s="71"/>
      <c r="AD43" s="72"/>
      <c r="AE43" s="78" t="s">
        <v>1149</v>
      </c>
      <c r="AF43" s="78">
        <v>143</v>
      </c>
      <c r="AG43" s="78">
        <v>144</v>
      </c>
      <c r="AH43" s="78">
        <v>4381</v>
      </c>
      <c r="AI43" s="78">
        <v>0</v>
      </c>
      <c r="AJ43" s="78"/>
      <c r="AK43" s="78" t="s">
        <v>1281</v>
      </c>
      <c r="AL43" s="78"/>
      <c r="AM43" s="78"/>
      <c r="AN43" s="78"/>
      <c r="AO43" s="80">
        <v>43470.356620370374</v>
      </c>
      <c r="AP43" s="78"/>
      <c r="AQ43" s="78" t="b">
        <v>1</v>
      </c>
      <c r="AR43" s="78" t="b">
        <v>0</v>
      </c>
      <c r="AS43" s="78" t="b">
        <v>0</v>
      </c>
      <c r="AT43" s="78" t="s">
        <v>1034</v>
      </c>
      <c r="AU43" s="78">
        <v>6</v>
      </c>
      <c r="AV43" s="78"/>
      <c r="AW43" s="78" t="b">
        <v>0</v>
      </c>
      <c r="AX43" s="78" t="s">
        <v>1801</v>
      </c>
      <c r="AY43" s="82" t="s">
        <v>1842</v>
      </c>
      <c r="AZ43" s="78" t="s">
        <v>66</v>
      </c>
      <c r="BA43" s="78" t="str">
        <f>REPLACE(INDEX(GroupVertices[Group],MATCH(Vertices[[#This Row],[Vertex]],GroupVertices[Vertex],0)),1,1,"")</f>
        <v>13</v>
      </c>
      <c r="BB43" s="48" t="s">
        <v>484</v>
      </c>
      <c r="BC43" s="48" t="s">
        <v>484</v>
      </c>
      <c r="BD43" s="48" t="s">
        <v>538</v>
      </c>
      <c r="BE43" s="48" t="s">
        <v>538</v>
      </c>
      <c r="BF43" s="48" t="s">
        <v>568</v>
      </c>
      <c r="BG43" s="48" t="s">
        <v>568</v>
      </c>
      <c r="BH43" s="121" t="s">
        <v>2567</v>
      </c>
      <c r="BI43" s="121" t="s">
        <v>2567</v>
      </c>
      <c r="BJ43" s="121" t="s">
        <v>2643</v>
      </c>
      <c r="BK43" s="121" t="s">
        <v>2643</v>
      </c>
      <c r="BL43" s="121">
        <v>2</v>
      </c>
      <c r="BM43" s="124">
        <v>13.333333333333334</v>
      </c>
      <c r="BN43" s="121">
        <v>0</v>
      </c>
      <c r="BO43" s="124">
        <v>0</v>
      </c>
      <c r="BP43" s="121">
        <v>0</v>
      </c>
      <c r="BQ43" s="124">
        <v>0</v>
      </c>
      <c r="BR43" s="121">
        <v>13</v>
      </c>
      <c r="BS43" s="124">
        <v>86.66666666666667</v>
      </c>
      <c r="BT43" s="121">
        <v>15</v>
      </c>
      <c r="BU43" s="2"/>
      <c r="BV43" s="3"/>
      <c r="BW43" s="3"/>
      <c r="BX43" s="3"/>
      <c r="BY43" s="3"/>
    </row>
    <row r="44" spans="1:77" ht="41.45" customHeight="1">
      <c r="A44" s="64" t="s">
        <v>248</v>
      </c>
      <c r="C44" s="65"/>
      <c r="D44" s="65" t="s">
        <v>64</v>
      </c>
      <c r="E44" s="66">
        <v>167.71360585318072</v>
      </c>
      <c r="F44" s="68">
        <v>99.99499376583746</v>
      </c>
      <c r="G44" s="100" t="s">
        <v>695</v>
      </c>
      <c r="H44" s="65"/>
      <c r="I44" s="69" t="s">
        <v>248</v>
      </c>
      <c r="J44" s="70"/>
      <c r="K44" s="70"/>
      <c r="L44" s="69" t="s">
        <v>1978</v>
      </c>
      <c r="M44" s="73">
        <v>2.668410971902019</v>
      </c>
      <c r="N44" s="74">
        <v>6828.4267578125</v>
      </c>
      <c r="O44" s="74">
        <v>1738.0615234375</v>
      </c>
      <c r="P44" s="75"/>
      <c r="Q44" s="76"/>
      <c r="R44" s="76"/>
      <c r="S44" s="86"/>
      <c r="T44" s="48">
        <v>1</v>
      </c>
      <c r="U44" s="48">
        <v>1</v>
      </c>
      <c r="V44" s="49">
        <v>0</v>
      </c>
      <c r="W44" s="49">
        <v>0</v>
      </c>
      <c r="X44" s="49">
        <v>0</v>
      </c>
      <c r="Y44" s="49">
        <v>0.999996</v>
      </c>
      <c r="Z44" s="49">
        <v>0</v>
      </c>
      <c r="AA44" s="49" t="s">
        <v>2934</v>
      </c>
      <c r="AB44" s="71">
        <v>44</v>
      </c>
      <c r="AC44" s="71"/>
      <c r="AD44" s="72"/>
      <c r="AE44" s="78" t="s">
        <v>1150</v>
      </c>
      <c r="AF44" s="78">
        <v>9082</v>
      </c>
      <c r="AG44" s="78">
        <v>11931</v>
      </c>
      <c r="AH44" s="78">
        <v>28536</v>
      </c>
      <c r="AI44" s="78">
        <v>15502</v>
      </c>
      <c r="AJ44" s="78"/>
      <c r="AK44" s="78" t="s">
        <v>1282</v>
      </c>
      <c r="AL44" s="78" t="s">
        <v>1400</v>
      </c>
      <c r="AM44" s="82" t="s">
        <v>1499</v>
      </c>
      <c r="AN44" s="78"/>
      <c r="AO44" s="80">
        <v>42163.078414351854</v>
      </c>
      <c r="AP44" s="82" t="s">
        <v>1623</v>
      </c>
      <c r="AQ44" s="78" t="b">
        <v>0</v>
      </c>
      <c r="AR44" s="78" t="b">
        <v>0</v>
      </c>
      <c r="AS44" s="78" t="b">
        <v>1</v>
      </c>
      <c r="AT44" s="78" t="s">
        <v>1034</v>
      </c>
      <c r="AU44" s="78">
        <v>1408</v>
      </c>
      <c r="AV44" s="82" t="s">
        <v>1714</v>
      </c>
      <c r="AW44" s="78" t="b">
        <v>0</v>
      </c>
      <c r="AX44" s="78" t="s">
        <v>1801</v>
      </c>
      <c r="AY44" s="82" t="s">
        <v>1843</v>
      </c>
      <c r="AZ44" s="78" t="s">
        <v>66</v>
      </c>
      <c r="BA44" s="78" t="str">
        <f>REPLACE(INDEX(GroupVertices[Group],MATCH(Vertices[[#This Row],[Vertex]],GroupVertices[Vertex],0)),1,1,"")</f>
        <v>3</v>
      </c>
      <c r="BB44" s="48" t="s">
        <v>485</v>
      </c>
      <c r="BC44" s="48" t="s">
        <v>485</v>
      </c>
      <c r="BD44" s="48" t="s">
        <v>539</v>
      </c>
      <c r="BE44" s="48" t="s">
        <v>539</v>
      </c>
      <c r="BF44" s="48" t="s">
        <v>556</v>
      </c>
      <c r="BG44" s="48" t="s">
        <v>556</v>
      </c>
      <c r="BH44" s="121" t="s">
        <v>2568</v>
      </c>
      <c r="BI44" s="121" t="s">
        <v>2568</v>
      </c>
      <c r="BJ44" s="121" t="s">
        <v>2644</v>
      </c>
      <c r="BK44" s="121" t="s">
        <v>2644</v>
      </c>
      <c r="BL44" s="121">
        <v>0</v>
      </c>
      <c r="BM44" s="124">
        <v>0</v>
      </c>
      <c r="BN44" s="121">
        <v>0</v>
      </c>
      <c r="BO44" s="124">
        <v>0</v>
      </c>
      <c r="BP44" s="121">
        <v>0</v>
      </c>
      <c r="BQ44" s="124">
        <v>0</v>
      </c>
      <c r="BR44" s="121">
        <v>8</v>
      </c>
      <c r="BS44" s="124">
        <v>100</v>
      </c>
      <c r="BT44" s="121">
        <v>8</v>
      </c>
      <c r="BU44" s="2"/>
      <c r="BV44" s="3"/>
      <c r="BW44" s="3"/>
      <c r="BX44" s="3"/>
      <c r="BY44" s="3"/>
    </row>
    <row r="45" spans="1:77" ht="41.45" customHeight="1">
      <c r="A45" s="64" t="s">
        <v>249</v>
      </c>
      <c r="C45" s="65"/>
      <c r="D45" s="65" t="s">
        <v>64</v>
      </c>
      <c r="E45" s="66">
        <v>166.80073302071818</v>
      </c>
      <c r="F45" s="68">
        <v>99.99579362065373</v>
      </c>
      <c r="G45" s="100" t="s">
        <v>696</v>
      </c>
      <c r="H45" s="65"/>
      <c r="I45" s="69" t="s">
        <v>249</v>
      </c>
      <c r="J45" s="70"/>
      <c r="K45" s="70"/>
      <c r="L45" s="69" t="s">
        <v>1979</v>
      </c>
      <c r="M45" s="73">
        <v>2.401846023466889</v>
      </c>
      <c r="N45" s="74">
        <v>7660.052734375</v>
      </c>
      <c r="O45" s="74">
        <v>3027.14794921875</v>
      </c>
      <c r="P45" s="75"/>
      <c r="Q45" s="76"/>
      <c r="R45" s="76"/>
      <c r="S45" s="86"/>
      <c r="T45" s="48">
        <v>0</v>
      </c>
      <c r="U45" s="48">
        <v>1</v>
      </c>
      <c r="V45" s="49">
        <v>0</v>
      </c>
      <c r="W45" s="49">
        <v>0.333333</v>
      </c>
      <c r="X45" s="49">
        <v>0</v>
      </c>
      <c r="Y45" s="49">
        <v>0.638296</v>
      </c>
      <c r="Z45" s="49">
        <v>0</v>
      </c>
      <c r="AA45" s="49">
        <v>0</v>
      </c>
      <c r="AB45" s="71">
        <v>45</v>
      </c>
      <c r="AC45" s="71"/>
      <c r="AD45" s="72"/>
      <c r="AE45" s="78" t="s">
        <v>1151</v>
      </c>
      <c r="AF45" s="78">
        <v>5410</v>
      </c>
      <c r="AG45" s="78">
        <v>10027</v>
      </c>
      <c r="AH45" s="78">
        <v>142511</v>
      </c>
      <c r="AI45" s="78">
        <v>2845</v>
      </c>
      <c r="AJ45" s="78"/>
      <c r="AK45" s="78" t="s">
        <v>1283</v>
      </c>
      <c r="AL45" s="78" t="s">
        <v>1401</v>
      </c>
      <c r="AM45" s="82" t="s">
        <v>1500</v>
      </c>
      <c r="AN45" s="78"/>
      <c r="AO45" s="80">
        <v>41826.52894675926</v>
      </c>
      <c r="AP45" s="82" t="s">
        <v>1624</v>
      </c>
      <c r="AQ45" s="78" t="b">
        <v>0</v>
      </c>
      <c r="AR45" s="78" t="b">
        <v>0</v>
      </c>
      <c r="AS45" s="78" t="b">
        <v>0</v>
      </c>
      <c r="AT45" s="78" t="s">
        <v>1034</v>
      </c>
      <c r="AU45" s="78">
        <v>3110</v>
      </c>
      <c r="AV45" s="82" t="s">
        <v>1714</v>
      </c>
      <c r="AW45" s="78" t="b">
        <v>0</v>
      </c>
      <c r="AX45" s="78" t="s">
        <v>1801</v>
      </c>
      <c r="AY45" s="82" t="s">
        <v>1844</v>
      </c>
      <c r="AZ45" s="78" t="s">
        <v>66</v>
      </c>
      <c r="BA45" s="78" t="str">
        <f>REPLACE(INDEX(GroupVertices[Group],MATCH(Vertices[[#This Row],[Vertex]],GroupVertices[Vertex],0)),1,1,"")</f>
        <v>8</v>
      </c>
      <c r="BB45" s="48"/>
      <c r="BC45" s="48"/>
      <c r="BD45" s="48"/>
      <c r="BE45" s="48"/>
      <c r="BF45" s="48" t="s">
        <v>569</v>
      </c>
      <c r="BG45" s="48" t="s">
        <v>569</v>
      </c>
      <c r="BH45" s="121" t="s">
        <v>2569</v>
      </c>
      <c r="BI45" s="121" t="s">
        <v>2569</v>
      </c>
      <c r="BJ45" s="121" t="s">
        <v>2645</v>
      </c>
      <c r="BK45" s="121" t="s">
        <v>2645</v>
      </c>
      <c r="BL45" s="121">
        <v>1</v>
      </c>
      <c r="BM45" s="124">
        <v>4.761904761904762</v>
      </c>
      <c r="BN45" s="121">
        <v>0</v>
      </c>
      <c r="BO45" s="124">
        <v>0</v>
      </c>
      <c r="BP45" s="121">
        <v>0</v>
      </c>
      <c r="BQ45" s="124">
        <v>0</v>
      </c>
      <c r="BR45" s="121">
        <v>20</v>
      </c>
      <c r="BS45" s="124">
        <v>95.23809523809524</v>
      </c>
      <c r="BT45" s="121">
        <v>21</v>
      </c>
      <c r="BU45" s="2"/>
      <c r="BV45" s="3"/>
      <c r="BW45" s="3"/>
      <c r="BX45" s="3"/>
      <c r="BY45" s="3"/>
    </row>
    <row r="46" spans="1:77" ht="41.45" customHeight="1">
      <c r="A46" s="64" t="s">
        <v>258</v>
      </c>
      <c r="C46" s="65"/>
      <c r="D46" s="65" t="s">
        <v>64</v>
      </c>
      <c r="E46" s="66">
        <v>162.02493140088657</v>
      </c>
      <c r="F46" s="68">
        <v>99.9999781552256</v>
      </c>
      <c r="G46" s="100" t="s">
        <v>1739</v>
      </c>
      <c r="H46" s="65"/>
      <c r="I46" s="69" t="s">
        <v>258</v>
      </c>
      <c r="J46" s="70"/>
      <c r="K46" s="70"/>
      <c r="L46" s="69" t="s">
        <v>1980</v>
      </c>
      <c r="M46" s="73">
        <v>1.0072801351463376</v>
      </c>
      <c r="N46" s="74">
        <v>7660.052734375</v>
      </c>
      <c r="O46" s="74">
        <v>4360.34814453125</v>
      </c>
      <c r="P46" s="75"/>
      <c r="Q46" s="76"/>
      <c r="R46" s="76"/>
      <c r="S46" s="86"/>
      <c r="T46" s="48">
        <v>3</v>
      </c>
      <c r="U46" s="48">
        <v>1</v>
      </c>
      <c r="V46" s="49">
        <v>2</v>
      </c>
      <c r="W46" s="49">
        <v>0.5</v>
      </c>
      <c r="X46" s="49">
        <v>0</v>
      </c>
      <c r="Y46" s="49">
        <v>1.723398</v>
      </c>
      <c r="Z46" s="49">
        <v>0</v>
      </c>
      <c r="AA46" s="49">
        <v>0</v>
      </c>
      <c r="AB46" s="71">
        <v>46</v>
      </c>
      <c r="AC46" s="71"/>
      <c r="AD46" s="72"/>
      <c r="AE46" s="78" t="s">
        <v>1152</v>
      </c>
      <c r="AF46" s="78">
        <v>151</v>
      </c>
      <c r="AG46" s="78">
        <v>66</v>
      </c>
      <c r="AH46" s="78">
        <v>80</v>
      </c>
      <c r="AI46" s="78">
        <v>34</v>
      </c>
      <c r="AJ46" s="78"/>
      <c r="AK46" s="78" t="s">
        <v>1284</v>
      </c>
      <c r="AL46" s="78" t="s">
        <v>1402</v>
      </c>
      <c r="AM46" s="82" t="s">
        <v>1501</v>
      </c>
      <c r="AN46" s="78"/>
      <c r="AO46" s="80">
        <v>42335.42434027778</v>
      </c>
      <c r="AP46" s="82" t="s">
        <v>1625</v>
      </c>
      <c r="AQ46" s="78" t="b">
        <v>1</v>
      </c>
      <c r="AR46" s="78" t="b">
        <v>0</v>
      </c>
      <c r="AS46" s="78" t="b">
        <v>0</v>
      </c>
      <c r="AT46" s="78" t="s">
        <v>1034</v>
      </c>
      <c r="AU46" s="78">
        <v>3</v>
      </c>
      <c r="AV46" s="82" t="s">
        <v>1714</v>
      </c>
      <c r="AW46" s="78" t="b">
        <v>0</v>
      </c>
      <c r="AX46" s="78" t="s">
        <v>1801</v>
      </c>
      <c r="AY46" s="82" t="s">
        <v>1845</v>
      </c>
      <c r="AZ46" s="78" t="s">
        <v>66</v>
      </c>
      <c r="BA46" s="78" t="str">
        <f>REPLACE(INDEX(GroupVertices[Group],MATCH(Vertices[[#This Row],[Vertex]],GroupVertices[Vertex],0)),1,1,"")</f>
        <v>8</v>
      </c>
      <c r="BB46" s="48" t="s">
        <v>2509</v>
      </c>
      <c r="BC46" s="48" t="s">
        <v>2509</v>
      </c>
      <c r="BD46" s="48" t="s">
        <v>542</v>
      </c>
      <c r="BE46" s="48" t="s">
        <v>542</v>
      </c>
      <c r="BF46" s="48" t="s">
        <v>2523</v>
      </c>
      <c r="BG46" s="48" t="s">
        <v>2535</v>
      </c>
      <c r="BH46" s="121" t="s">
        <v>2570</v>
      </c>
      <c r="BI46" s="121" t="s">
        <v>2570</v>
      </c>
      <c r="BJ46" s="121" t="s">
        <v>2646</v>
      </c>
      <c r="BK46" s="121" t="s">
        <v>2646</v>
      </c>
      <c r="BL46" s="121">
        <v>7</v>
      </c>
      <c r="BM46" s="124">
        <v>6.930693069306931</v>
      </c>
      <c r="BN46" s="121">
        <v>0</v>
      </c>
      <c r="BO46" s="124">
        <v>0</v>
      </c>
      <c r="BP46" s="121">
        <v>0</v>
      </c>
      <c r="BQ46" s="124">
        <v>0</v>
      </c>
      <c r="BR46" s="121">
        <v>94</v>
      </c>
      <c r="BS46" s="124">
        <v>93.06930693069307</v>
      </c>
      <c r="BT46" s="121">
        <v>101</v>
      </c>
      <c r="BU46" s="2"/>
      <c r="BV46" s="3"/>
      <c r="BW46" s="3"/>
      <c r="BX46" s="3"/>
      <c r="BY46" s="3"/>
    </row>
    <row r="47" spans="1:77" ht="41.45" customHeight="1">
      <c r="A47" s="64" t="s">
        <v>250</v>
      </c>
      <c r="C47" s="65"/>
      <c r="D47" s="65" t="s">
        <v>64</v>
      </c>
      <c r="E47" s="66">
        <v>163.55581530532612</v>
      </c>
      <c r="F47" s="68">
        <v>99.99863680205945</v>
      </c>
      <c r="G47" s="100" t="s">
        <v>1740</v>
      </c>
      <c r="H47" s="65"/>
      <c r="I47" s="69" t="s">
        <v>250</v>
      </c>
      <c r="J47" s="70"/>
      <c r="K47" s="70"/>
      <c r="L47" s="69" t="s">
        <v>1981</v>
      </c>
      <c r="M47" s="73">
        <v>1.4543084336512588</v>
      </c>
      <c r="N47" s="74">
        <v>5113.19873046875</v>
      </c>
      <c r="O47" s="74">
        <v>1738.0615234375</v>
      </c>
      <c r="P47" s="75"/>
      <c r="Q47" s="76"/>
      <c r="R47" s="76"/>
      <c r="S47" s="86"/>
      <c r="T47" s="48">
        <v>1</v>
      </c>
      <c r="U47" s="48">
        <v>1</v>
      </c>
      <c r="V47" s="49">
        <v>0</v>
      </c>
      <c r="W47" s="49">
        <v>0</v>
      </c>
      <c r="X47" s="49">
        <v>0</v>
      </c>
      <c r="Y47" s="49">
        <v>0.999996</v>
      </c>
      <c r="Z47" s="49">
        <v>0</v>
      </c>
      <c r="AA47" s="49" t="s">
        <v>2934</v>
      </c>
      <c r="AB47" s="71">
        <v>47</v>
      </c>
      <c r="AC47" s="71"/>
      <c r="AD47" s="72"/>
      <c r="AE47" s="78" t="s">
        <v>1153</v>
      </c>
      <c r="AF47" s="78">
        <v>2242</v>
      </c>
      <c r="AG47" s="78">
        <v>3259</v>
      </c>
      <c r="AH47" s="78">
        <v>21216</v>
      </c>
      <c r="AI47" s="78">
        <v>19244</v>
      </c>
      <c r="AJ47" s="78"/>
      <c r="AK47" s="78" t="s">
        <v>1285</v>
      </c>
      <c r="AL47" s="78" t="s">
        <v>1403</v>
      </c>
      <c r="AM47" s="82" t="s">
        <v>1502</v>
      </c>
      <c r="AN47" s="78"/>
      <c r="AO47" s="80">
        <v>42631.53571759259</v>
      </c>
      <c r="AP47" s="82" t="s">
        <v>1626</v>
      </c>
      <c r="AQ47" s="78" t="b">
        <v>1</v>
      </c>
      <c r="AR47" s="78" t="b">
        <v>0</v>
      </c>
      <c r="AS47" s="78" t="b">
        <v>0</v>
      </c>
      <c r="AT47" s="78" t="s">
        <v>1034</v>
      </c>
      <c r="AU47" s="78">
        <v>228</v>
      </c>
      <c r="AV47" s="78"/>
      <c r="AW47" s="78" t="b">
        <v>0</v>
      </c>
      <c r="AX47" s="78" t="s">
        <v>1801</v>
      </c>
      <c r="AY47" s="82" t="s">
        <v>1846</v>
      </c>
      <c r="AZ47" s="78" t="s">
        <v>66</v>
      </c>
      <c r="BA47" s="78" t="str">
        <f>REPLACE(INDEX(GroupVertices[Group],MATCH(Vertices[[#This Row],[Vertex]],GroupVertices[Vertex],0)),1,1,"")</f>
        <v>3</v>
      </c>
      <c r="BB47" s="48"/>
      <c r="BC47" s="48"/>
      <c r="BD47" s="48"/>
      <c r="BE47" s="48"/>
      <c r="BF47" s="48" t="s">
        <v>570</v>
      </c>
      <c r="BG47" s="48" t="s">
        <v>570</v>
      </c>
      <c r="BH47" s="121" t="s">
        <v>2571</v>
      </c>
      <c r="BI47" s="121" t="s">
        <v>2571</v>
      </c>
      <c r="BJ47" s="121" t="s">
        <v>2647</v>
      </c>
      <c r="BK47" s="121" t="s">
        <v>2647</v>
      </c>
      <c r="BL47" s="121">
        <v>0</v>
      </c>
      <c r="BM47" s="124">
        <v>0</v>
      </c>
      <c r="BN47" s="121">
        <v>0</v>
      </c>
      <c r="BO47" s="124">
        <v>0</v>
      </c>
      <c r="BP47" s="121">
        <v>0</v>
      </c>
      <c r="BQ47" s="124">
        <v>0</v>
      </c>
      <c r="BR47" s="121">
        <v>16</v>
      </c>
      <c r="BS47" s="124">
        <v>100</v>
      </c>
      <c r="BT47" s="121">
        <v>16</v>
      </c>
      <c r="BU47" s="2"/>
      <c r="BV47" s="3"/>
      <c r="BW47" s="3"/>
      <c r="BX47" s="3"/>
      <c r="BY47" s="3"/>
    </row>
    <row r="48" spans="1:77" ht="41.45" customHeight="1">
      <c r="A48" s="64" t="s">
        <v>251</v>
      </c>
      <c r="C48" s="65"/>
      <c r="D48" s="65" t="s">
        <v>64</v>
      </c>
      <c r="E48" s="66">
        <v>162.68273682427872</v>
      </c>
      <c r="F48" s="68">
        <v>99.99940178925506</v>
      </c>
      <c r="G48" s="100" t="s">
        <v>697</v>
      </c>
      <c r="H48" s="65"/>
      <c r="I48" s="69" t="s">
        <v>251</v>
      </c>
      <c r="J48" s="70"/>
      <c r="K48" s="70"/>
      <c r="L48" s="69" t="s">
        <v>1982</v>
      </c>
      <c r="M48" s="73">
        <v>1.1993637009304754</v>
      </c>
      <c r="N48" s="74">
        <v>9453.24609375</v>
      </c>
      <c r="O48" s="74">
        <v>1261.6385498046875</v>
      </c>
      <c r="P48" s="75"/>
      <c r="Q48" s="76"/>
      <c r="R48" s="76"/>
      <c r="S48" s="86"/>
      <c r="T48" s="48">
        <v>0</v>
      </c>
      <c r="U48" s="48">
        <v>1</v>
      </c>
      <c r="V48" s="49">
        <v>0</v>
      </c>
      <c r="W48" s="49">
        <v>1</v>
      </c>
      <c r="X48" s="49">
        <v>0</v>
      </c>
      <c r="Y48" s="49">
        <v>0.999996</v>
      </c>
      <c r="Z48" s="49">
        <v>0</v>
      </c>
      <c r="AA48" s="49">
        <v>0</v>
      </c>
      <c r="AB48" s="71">
        <v>48</v>
      </c>
      <c r="AC48" s="71"/>
      <c r="AD48" s="72"/>
      <c r="AE48" s="78" t="s">
        <v>1154</v>
      </c>
      <c r="AF48" s="78">
        <v>1300</v>
      </c>
      <c r="AG48" s="78">
        <v>1438</v>
      </c>
      <c r="AH48" s="78">
        <v>2702</v>
      </c>
      <c r="AI48" s="78">
        <v>1455</v>
      </c>
      <c r="AJ48" s="78"/>
      <c r="AK48" s="78" t="s">
        <v>1286</v>
      </c>
      <c r="AL48" s="78" t="s">
        <v>1404</v>
      </c>
      <c r="AM48" s="82" t="s">
        <v>1503</v>
      </c>
      <c r="AN48" s="78"/>
      <c r="AO48" s="80">
        <v>40615.84866898148</v>
      </c>
      <c r="AP48" s="82" t="s">
        <v>1627</v>
      </c>
      <c r="AQ48" s="78" t="b">
        <v>1</v>
      </c>
      <c r="AR48" s="78" t="b">
        <v>0</v>
      </c>
      <c r="AS48" s="78" t="b">
        <v>1</v>
      </c>
      <c r="AT48" s="78" t="s">
        <v>1712</v>
      </c>
      <c r="AU48" s="78">
        <v>86</v>
      </c>
      <c r="AV48" s="82" t="s">
        <v>1714</v>
      </c>
      <c r="AW48" s="78" t="b">
        <v>0</v>
      </c>
      <c r="AX48" s="78" t="s">
        <v>1801</v>
      </c>
      <c r="AY48" s="82" t="s">
        <v>1847</v>
      </c>
      <c r="AZ48" s="78" t="s">
        <v>66</v>
      </c>
      <c r="BA48" s="78" t="str">
        <f>REPLACE(INDEX(GroupVertices[Group],MATCH(Vertices[[#This Row],[Vertex]],GroupVertices[Vertex],0)),1,1,"")</f>
        <v>12</v>
      </c>
      <c r="BB48" s="48" t="s">
        <v>486</v>
      </c>
      <c r="BC48" s="48" t="s">
        <v>486</v>
      </c>
      <c r="BD48" s="48" t="s">
        <v>540</v>
      </c>
      <c r="BE48" s="48" t="s">
        <v>540</v>
      </c>
      <c r="BF48" s="48" t="s">
        <v>571</v>
      </c>
      <c r="BG48" s="48" t="s">
        <v>571</v>
      </c>
      <c r="BH48" s="121" t="s">
        <v>2572</v>
      </c>
      <c r="BI48" s="121" t="s">
        <v>2572</v>
      </c>
      <c r="BJ48" s="121" t="s">
        <v>2648</v>
      </c>
      <c r="BK48" s="121" t="s">
        <v>2648</v>
      </c>
      <c r="BL48" s="121">
        <v>0</v>
      </c>
      <c r="BM48" s="124">
        <v>0</v>
      </c>
      <c r="BN48" s="121">
        <v>1</v>
      </c>
      <c r="BO48" s="124">
        <v>3.7037037037037037</v>
      </c>
      <c r="BP48" s="121">
        <v>0</v>
      </c>
      <c r="BQ48" s="124">
        <v>0</v>
      </c>
      <c r="BR48" s="121">
        <v>26</v>
      </c>
      <c r="BS48" s="124">
        <v>96.29629629629629</v>
      </c>
      <c r="BT48" s="121">
        <v>27</v>
      </c>
      <c r="BU48" s="2"/>
      <c r="BV48" s="3"/>
      <c r="BW48" s="3"/>
      <c r="BX48" s="3"/>
      <c r="BY48" s="3"/>
    </row>
    <row r="49" spans="1:77" ht="41.45" customHeight="1">
      <c r="A49" s="64" t="s">
        <v>291</v>
      </c>
      <c r="C49" s="65"/>
      <c r="D49" s="65" t="s">
        <v>64</v>
      </c>
      <c r="E49" s="66">
        <v>163.06725573795254</v>
      </c>
      <c r="F49" s="68">
        <v>99.99906487561921</v>
      </c>
      <c r="G49" s="100" t="s">
        <v>1741</v>
      </c>
      <c r="H49" s="65"/>
      <c r="I49" s="69" t="s">
        <v>291</v>
      </c>
      <c r="J49" s="70"/>
      <c r="K49" s="70"/>
      <c r="L49" s="69" t="s">
        <v>1983</v>
      </c>
      <c r="M49" s="73">
        <v>1.3116457853028358</v>
      </c>
      <c r="N49" s="74">
        <v>9453.24609375</v>
      </c>
      <c r="O49" s="74">
        <v>655.8167724609375</v>
      </c>
      <c r="P49" s="75"/>
      <c r="Q49" s="76"/>
      <c r="R49" s="76"/>
      <c r="S49" s="86"/>
      <c r="T49" s="48">
        <v>1</v>
      </c>
      <c r="U49" s="48">
        <v>0</v>
      </c>
      <c r="V49" s="49">
        <v>0</v>
      </c>
      <c r="W49" s="49">
        <v>1</v>
      </c>
      <c r="X49" s="49">
        <v>0</v>
      </c>
      <c r="Y49" s="49">
        <v>0.999996</v>
      </c>
      <c r="Z49" s="49">
        <v>0</v>
      </c>
      <c r="AA49" s="49">
        <v>0</v>
      </c>
      <c r="AB49" s="71">
        <v>49</v>
      </c>
      <c r="AC49" s="71"/>
      <c r="AD49" s="72"/>
      <c r="AE49" s="78" t="s">
        <v>1155</v>
      </c>
      <c r="AF49" s="78">
        <v>1580</v>
      </c>
      <c r="AG49" s="78">
        <v>2240</v>
      </c>
      <c r="AH49" s="78">
        <v>30970</v>
      </c>
      <c r="AI49" s="78">
        <v>2107</v>
      </c>
      <c r="AJ49" s="78"/>
      <c r="AK49" s="78" t="s">
        <v>1287</v>
      </c>
      <c r="AL49" s="78" t="s">
        <v>1405</v>
      </c>
      <c r="AM49" s="82" t="s">
        <v>1504</v>
      </c>
      <c r="AN49" s="78"/>
      <c r="AO49" s="80">
        <v>40060.685011574074</v>
      </c>
      <c r="AP49" s="82" t="s">
        <v>1628</v>
      </c>
      <c r="AQ49" s="78" t="b">
        <v>0</v>
      </c>
      <c r="AR49" s="78" t="b">
        <v>0</v>
      </c>
      <c r="AS49" s="78" t="b">
        <v>1</v>
      </c>
      <c r="AT49" s="78" t="s">
        <v>1712</v>
      </c>
      <c r="AU49" s="78">
        <v>284</v>
      </c>
      <c r="AV49" s="82" t="s">
        <v>1714</v>
      </c>
      <c r="AW49" s="78" t="b">
        <v>0</v>
      </c>
      <c r="AX49" s="78" t="s">
        <v>1801</v>
      </c>
      <c r="AY49" s="82" t="s">
        <v>1848</v>
      </c>
      <c r="AZ49" s="78" t="s">
        <v>65</v>
      </c>
      <c r="BA49" s="78" t="str">
        <f>REPLACE(INDEX(GroupVertices[Group],MATCH(Vertices[[#This Row],[Vertex]],GroupVertices[Vertex],0)),1,1,"")</f>
        <v>12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252</v>
      </c>
      <c r="C50" s="65"/>
      <c r="D50" s="65" t="s">
        <v>64</v>
      </c>
      <c r="E50" s="66">
        <v>162.1073968038191</v>
      </c>
      <c r="F50" s="68">
        <v>99.99990589943339</v>
      </c>
      <c r="G50" s="100" t="s">
        <v>698</v>
      </c>
      <c r="H50" s="65"/>
      <c r="I50" s="69" t="s">
        <v>252</v>
      </c>
      <c r="J50" s="70"/>
      <c r="K50" s="70"/>
      <c r="L50" s="69" t="s">
        <v>1984</v>
      </c>
      <c r="M50" s="73">
        <v>1.0313605821688387</v>
      </c>
      <c r="N50" s="74">
        <v>9453.24609375</v>
      </c>
      <c r="O50" s="74">
        <v>2220.3662109375</v>
      </c>
      <c r="P50" s="75"/>
      <c r="Q50" s="76"/>
      <c r="R50" s="76"/>
      <c r="S50" s="86"/>
      <c r="T50" s="48">
        <v>2</v>
      </c>
      <c r="U50" s="48">
        <v>1</v>
      </c>
      <c r="V50" s="49">
        <v>0</v>
      </c>
      <c r="W50" s="49">
        <v>1</v>
      </c>
      <c r="X50" s="49">
        <v>0</v>
      </c>
      <c r="Y50" s="49">
        <v>1.298241</v>
      </c>
      <c r="Z50" s="49">
        <v>0</v>
      </c>
      <c r="AA50" s="49">
        <v>0</v>
      </c>
      <c r="AB50" s="71">
        <v>50</v>
      </c>
      <c r="AC50" s="71"/>
      <c r="AD50" s="72"/>
      <c r="AE50" s="78" t="s">
        <v>252</v>
      </c>
      <c r="AF50" s="78">
        <v>308</v>
      </c>
      <c r="AG50" s="78">
        <v>238</v>
      </c>
      <c r="AH50" s="78">
        <v>901</v>
      </c>
      <c r="AI50" s="78">
        <v>1107</v>
      </c>
      <c r="AJ50" s="78"/>
      <c r="AK50" s="78" t="s">
        <v>1288</v>
      </c>
      <c r="AL50" s="78" t="s">
        <v>1406</v>
      </c>
      <c r="AM50" s="82" t="s">
        <v>1505</v>
      </c>
      <c r="AN50" s="78"/>
      <c r="AO50" s="80">
        <v>39703.70361111111</v>
      </c>
      <c r="AP50" s="78"/>
      <c r="AQ50" s="78" t="b">
        <v>0</v>
      </c>
      <c r="AR50" s="78" t="b">
        <v>0</v>
      </c>
      <c r="AS50" s="78" t="b">
        <v>0</v>
      </c>
      <c r="AT50" s="78" t="s">
        <v>1034</v>
      </c>
      <c r="AU50" s="78">
        <v>8</v>
      </c>
      <c r="AV50" s="82" t="s">
        <v>1714</v>
      </c>
      <c r="AW50" s="78" t="b">
        <v>0</v>
      </c>
      <c r="AX50" s="78" t="s">
        <v>1801</v>
      </c>
      <c r="AY50" s="82" t="s">
        <v>1849</v>
      </c>
      <c r="AZ50" s="78" t="s">
        <v>66</v>
      </c>
      <c r="BA50" s="78" t="str">
        <f>REPLACE(INDEX(GroupVertices[Group],MATCH(Vertices[[#This Row],[Vertex]],GroupVertices[Vertex],0)),1,1,"")</f>
        <v>11</v>
      </c>
      <c r="BB50" s="48" t="s">
        <v>487</v>
      </c>
      <c r="BC50" s="48" t="s">
        <v>487</v>
      </c>
      <c r="BD50" s="48" t="s">
        <v>532</v>
      </c>
      <c r="BE50" s="48" t="s">
        <v>532</v>
      </c>
      <c r="BF50" s="48" t="s">
        <v>572</v>
      </c>
      <c r="BG50" s="48" t="s">
        <v>572</v>
      </c>
      <c r="BH50" s="121" t="s">
        <v>2573</v>
      </c>
      <c r="BI50" s="121" t="s">
        <v>2573</v>
      </c>
      <c r="BJ50" s="121" t="s">
        <v>2444</v>
      </c>
      <c r="BK50" s="121" t="s">
        <v>2444</v>
      </c>
      <c r="BL50" s="121">
        <v>1</v>
      </c>
      <c r="BM50" s="124">
        <v>10</v>
      </c>
      <c r="BN50" s="121">
        <v>0</v>
      </c>
      <c r="BO50" s="124">
        <v>0</v>
      </c>
      <c r="BP50" s="121">
        <v>0</v>
      </c>
      <c r="BQ50" s="124">
        <v>0</v>
      </c>
      <c r="BR50" s="121">
        <v>9</v>
      </c>
      <c r="BS50" s="124">
        <v>90</v>
      </c>
      <c r="BT50" s="121">
        <v>10</v>
      </c>
      <c r="BU50" s="2"/>
      <c r="BV50" s="3"/>
      <c r="BW50" s="3"/>
      <c r="BX50" s="3"/>
      <c r="BY50" s="3"/>
    </row>
    <row r="51" spans="1:77" ht="41.45" customHeight="1">
      <c r="A51" s="64" t="s">
        <v>253</v>
      </c>
      <c r="C51" s="65"/>
      <c r="D51" s="65" t="s">
        <v>64</v>
      </c>
      <c r="E51" s="66">
        <v>162.07479420265975</v>
      </c>
      <c r="F51" s="68">
        <v>99.99993446567682</v>
      </c>
      <c r="G51" s="100" t="s">
        <v>699</v>
      </c>
      <c r="H51" s="65"/>
      <c r="I51" s="69" t="s">
        <v>253</v>
      </c>
      <c r="J51" s="70"/>
      <c r="K51" s="70"/>
      <c r="L51" s="69" t="s">
        <v>1985</v>
      </c>
      <c r="M51" s="73">
        <v>1.0218404054390127</v>
      </c>
      <c r="N51" s="74">
        <v>9453.24609375</v>
      </c>
      <c r="O51" s="74">
        <v>2826.18798828125</v>
      </c>
      <c r="P51" s="75"/>
      <c r="Q51" s="76"/>
      <c r="R51" s="76"/>
      <c r="S51" s="86"/>
      <c r="T51" s="48">
        <v>0</v>
      </c>
      <c r="U51" s="48">
        <v>1</v>
      </c>
      <c r="V51" s="49">
        <v>0</v>
      </c>
      <c r="W51" s="49">
        <v>1</v>
      </c>
      <c r="X51" s="49">
        <v>0</v>
      </c>
      <c r="Y51" s="49">
        <v>0.701752</v>
      </c>
      <c r="Z51" s="49">
        <v>0</v>
      </c>
      <c r="AA51" s="49">
        <v>0</v>
      </c>
      <c r="AB51" s="71">
        <v>51</v>
      </c>
      <c r="AC51" s="71"/>
      <c r="AD51" s="72"/>
      <c r="AE51" s="78" t="s">
        <v>1156</v>
      </c>
      <c r="AF51" s="78">
        <v>740</v>
      </c>
      <c r="AG51" s="78">
        <v>170</v>
      </c>
      <c r="AH51" s="78">
        <v>347</v>
      </c>
      <c r="AI51" s="78">
        <v>329</v>
      </c>
      <c r="AJ51" s="78"/>
      <c r="AK51" s="78" t="s">
        <v>1289</v>
      </c>
      <c r="AL51" s="78" t="s">
        <v>1407</v>
      </c>
      <c r="AM51" s="82" t="s">
        <v>1506</v>
      </c>
      <c r="AN51" s="78"/>
      <c r="AO51" s="80">
        <v>43106.65246527778</v>
      </c>
      <c r="AP51" s="82" t="s">
        <v>1629</v>
      </c>
      <c r="AQ51" s="78" t="b">
        <v>1</v>
      </c>
      <c r="AR51" s="78" t="b">
        <v>0</v>
      </c>
      <c r="AS51" s="78" t="b">
        <v>1</v>
      </c>
      <c r="AT51" s="78" t="s">
        <v>1034</v>
      </c>
      <c r="AU51" s="78">
        <v>1</v>
      </c>
      <c r="AV51" s="78"/>
      <c r="AW51" s="78" t="b">
        <v>0</v>
      </c>
      <c r="AX51" s="78" t="s">
        <v>1801</v>
      </c>
      <c r="AY51" s="82" t="s">
        <v>1850</v>
      </c>
      <c r="AZ51" s="78" t="s">
        <v>66</v>
      </c>
      <c r="BA51" s="78" t="str">
        <f>REPLACE(INDEX(GroupVertices[Group],MATCH(Vertices[[#This Row],[Vertex]],GroupVertices[Vertex],0)),1,1,"")</f>
        <v>11</v>
      </c>
      <c r="BB51" s="48"/>
      <c r="BC51" s="48"/>
      <c r="BD51" s="48"/>
      <c r="BE51" s="48"/>
      <c r="BF51" s="48" t="s">
        <v>572</v>
      </c>
      <c r="BG51" s="48" t="s">
        <v>572</v>
      </c>
      <c r="BH51" s="121" t="s">
        <v>2574</v>
      </c>
      <c r="BI51" s="121" t="s">
        <v>2574</v>
      </c>
      <c r="BJ51" s="121" t="s">
        <v>2649</v>
      </c>
      <c r="BK51" s="121" t="s">
        <v>2649</v>
      </c>
      <c r="BL51" s="121">
        <v>1</v>
      </c>
      <c r="BM51" s="124">
        <v>7.6923076923076925</v>
      </c>
      <c r="BN51" s="121">
        <v>0</v>
      </c>
      <c r="BO51" s="124">
        <v>0</v>
      </c>
      <c r="BP51" s="121">
        <v>0</v>
      </c>
      <c r="BQ51" s="124">
        <v>0</v>
      </c>
      <c r="BR51" s="121">
        <v>12</v>
      </c>
      <c r="BS51" s="124">
        <v>92.3076923076923</v>
      </c>
      <c r="BT51" s="121">
        <v>13</v>
      </c>
      <c r="BU51" s="2"/>
      <c r="BV51" s="3"/>
      <c r="BW51" s="3"/>
      <c r="BX51" s="3"/>
      <c r="BY51" s="3"/>
    </row>
    <row r="52" spans="1:77" ht="41.45" customHeight="1">
      <c r="A52" s="64" t="s">
        <v>254</v>
      </c>
      <c r="C52" s="65"/>
      <c r="D52" s="65" t="s">
        <v>64</v>
      </c>
      <c r="E52" s="66">
        <v>164.08416922411485</v>
      </c>
      <c r="F52" s="68">
        <v>99.99817386087904</v>
      </c>
      <c r="G52" s="100" t="s">
        <v>700</v>
      </c>
      <c r="H52" s="65"/>
      <c r="I52" s="69" t="s">
        <v>254</v>
      </c>
      <c r="J52" s="70"/>
      <c r="K52" s="70"/>
      <c r="L52" s="69" t="s">
        <v>1986</v>
      </c>
      <c r="M52" s="73">
        <v>1.6085912977140284</v>
      </c>
      <c r="N52" s="74">
        <v>6796.74267578125</v>
      </c>
      <c r="O52" s="74">
        <v>5432.6142578125</v>
      </c>
      <c r="P52" s="75"/>
      <c r="Q52" s="76"/>
      <c r="R52" s="76"/>
      <c r="S52" s="86"/>
      <c r="T52" s="48">
        <v>0</v>
      </c>
      <c r="U52" s="48">
        <v>1</v>
      </c>
      <c r="V52" s="49">
        <v>0</v>
      </c>
      <c r="W52" s="49">
        <v>0.00463</v>
      </c>
      <c r="X52" s="49">
        <v>0.005945</v>
      </c>
      <c r="Y52" s="49">
        <v>0.409037</v>
      </c>
      <c r="Z52" s="49">
        <v>0</v>
      </c>
      <c r="AA52" s="49">
        <v>0</v>
      </c>
      <c r="AB52" s="71">
        <v>52</v>
      </c>
      <c r="AC52" s="71"/>
      <c r="AD52" s="72"/>
      <c r="AE52" s="78" t="s">
        <v>1157</v>
      </c>
      <c r="AF52" s="78">
        <v>958</v>
      </c>
      <c r="AG52" s="78">
        <v>4361</v>
      </c>
      <c r="AH52" s="78">
        <v>4851</v>
      </c>
      <c r="AI52" s="78">
        <v>2538</v>
      </c>
      <c r="AJ52" s="78"/>
      <c r="AK52" s="78" t="s">
        <v>1290</v>
      </c>
      <c r="AL52" s="78" t="s">
        <v>1408</v>
      </c>
      <c r="AM52" s="82" t="s">
        <v>1507</v>
      </c>
      <c r="AN52" s="78"/>
      <c r="AO52" s="80">
        <v>40792.599965277775</v>
      </c>
      <c r="AP52" s="78"/>
      <c r="AQ52" s="78" t="b">
        <v>0</v>
      </c>
      <c r="AR52" s="78" t="b">
        <v>0</v>
      </c>
      <c r="AS52" s="78" t="b">
        <v>0</v>
      </c>
      <c r="AT52" s="78" t="s">
        <v>1034</v>
      </c>
      <c r="AU52" s="78">
        <v>57</v>
      </c>
      <c r="AV52" s="82" t="s">
        <v>1714</v>
      </c>
      <c r="AW52" s="78" t="b">
        <v>0</v>
      </c>
      <c r="AX52" s="78" t="s">
        <v>1801</v>
      </c>
      <c r="AY52" s="82" t="s">
        <v>1851</v>
      </c>
      <c r="AZ52" s="78" t="s">
        <v>66</v>
      </c>
      <c r="BA52" s="78" t="str">
        <f>REPLACE(INDEX(GroupVertices[Group],MATCH(Vertices[[#This Row],[Vertex]],GroupVertices[Vertex],0)),1,1,"")</f>
        <v>2</v>
      </c>
      <c r="BB52" s="48"/>
      <c r="BC52" s="48"/>
      <c r="BD52" s="48"/>
      <c r="BE52" s="48"/>
      <c r="BF52" s="48" t="s">
        <v>573</v>
      </c>
      <c r="BG52" s="48" t="s">
        <v>573</v>
      </c>
      <c r="BH52" s="121" t="s">
        <v>2575</v>
      </c>
      <c r="BI52" s="121" t="s">
        <v>2575</v>
      </c>
      <c r="BJ52" s="121" t="s">
        <v>2650</v>
      </c>
      <c r="BK52" s="121" t="s">
        <v>2650</v>
      </c>
      <c r="BL52" s="121">
        <v>0</v>
      </c>
      <c r="BM52" s="124">
        <v>0</v>
      </c>
      <c r="BN52" s="121">
        <v>1</v>
      </c>
      <c r="BO52" s="124">
        <v>5</v>
      </c>
      <c r="BP52" s="121">
        <v>0</v>
      </c>
      <c r="BQ52" s="124">
        <v>0</v>
      </c>
      <c r="BR52" s="121">
        <v>19</v>
      </c>
      <c r="BS52" s="124">
        <v>95</v>
      </c>
      <c r="BT52" s="121">
        <v>20</v>
      </c>
      <c r="BU52" s="2"/>
      <c r="BV52" s="3"/>
      <c r="BW52" s="3"/>
      <c r="BX52" s="3"/>
      <c r="BY52" s="3"/>
    </row>
    <row r="53" spans="1:77" ht="41.45" customHeight="1">
      <c r="A53" s="64" t="s">
        <v>284</v>
      </c>
      <c r="C53" s="65"/>
      <c r="D53" s="65" t="s">
        <v>64</v>
      </c>
      <c r="E53" s="66">
        <v>165.05553495865746</v>
      </c>
      <c r="F53" s="68">
        <v>99.9973227548613</v>
      </c>
      <c r="G53" s="100" t="s">
        <v>728</v>
      </c>
      <c r="H53" s="65"/>
      <c r="I53" s="69" t="s">
        <v>284</v>
      </c>
      <c r="J53" s="70"/>
      <c r="K53" s="70"/>
      <c r="L53" s="69" t="s">
        <v>1987</v>
      </c>
      <c r="M53" s="73">
        <v>1.892236563223258</v>
      </c>
      <c r="N53" s="74">
        <v>5363.693359375</v>
      </c>
      <c r="O53" s="74">
        <v>7075.71435546875</v>
      </c>
      <c r="P53" s="75"/>
      <c r="Q53" s="76"/>
      <c r="R53" s="76"/>
      <c r="S53" s="86"/>
      <c r="T53" s="48">
        <v>14</v>
      </c>
      <c r="U53" s="48">
        <v>22</v>
      </c>
      <c r="V53" s="49">
        <v>2881.833333</v>
      </c>
      <c r="W53" s="49">
        <v>0.007407</v>
      </c>
      <c r="X53" s="49">
        <v>0.052915</v>
      </c>
      <c r="Y53" s="49">
        <v>9.447242</v>
      </c>
      <c r="Z53" s="49">
        <v>0.027586206896551724</v>
      </c>
      <c r="AA53" s="49">
        <v>0.13333333333333333</v>
      </c>
      <c r="AB53" s="71">
        <v>53</v>
      </c>
      <c r="AC53" s="71"/>
      <c r="AD53" s="72"/>
      <c r="AE53" s="78" t="s">
        <v>1158</v>
      </c>
      <c r="AF53" s="78">
        <v>1023</v>
      </c>
      <c r="AG53" s="78">
        <v>6387</v>
      </c>
      <c r="AH53" s="78">
        <v>13473</v>
      </c>
      <c r="AI53" s="78">
        <v>14346</v>
      </c>
      <c r="AJ53" s="78"/>
      <c r="AK53" s="78" t="s">
        <v>1291</v>
      </c>
      <c r="AL53" s="78" t="s">
        <v>1409</v>
      </c>
      <c r="AM53" s="82" t="s">
        <v>1508</v>
      </c>
      <c r="AN53" s="78"/>
      <c r="AO53" s="80">
        <v>41225.767175925925</v>
      </c>
      <c r="AP53" s="82" t="s">
        <v>1630</v>
      </c>
      <c r="AQ53" s="78" t="b">
        <v>0</v>
      </c>
      <c r="AR53" s="78" t="b">
        <v>0</v>
      </c>
      <c r="AS53" s="78" t="b">
        <v>1</v>
      </c>
      <c r="AT53" s="78" t="s">
        <v>1034</v>
      </c>
      <c r="AU53" s="78">
        <v>102</v>
      </c>
      <c r="AV53" s="82" t="s">
        <v>1714</v>
      </c>
      <c r="AW53" s="78" t="b">
        <v>0</v>
      </c>
      <c r="AX53" s="78" t="s">
        <v>1801</v>
      </c>
      <c r="AY53" s="82" t="s">
        <v>1852</v>
      </c>
      <c r="AZ53" s="78" t="s">
        <v>66</v>
      </c>
      <c r="BA53" s="78" t="str">
        <f>REPLACE(INDEX(GroupVertices[Group],MATCH(Vertices[[#This Row],[Vertex]],GroupVertices[Vertex],0)),1,1,"")</f>
        <v>2</v>
      </c>
      <c r="BB53" s="48" t="s">
        <v>523</v>
      </c>
      <c r="BC53" s="48" t="s">
        <v>523</v>
      </c>
      <c r="BD53" s="48" t="s">
        <v>544</v>
      </c>
      <c r="BE53" s="48" t="s">
        <v>544</v>
      </c>
      <c r="BF53" s="48" t="s">
        <v>2524</v>
      </c>
      <c r="BG53" s="48" t="s">
        <v>2536</v>
      </c>
      <c r="BH53" s="121" t="s">
        <v>2576</v>
      </c>
      <c r="BI53" s="121" t="s">
        <v>2606</v>
      </c>
      <c r="BJ53" s="121" t="s">
        <v>2651</v>
      </c>
      <c r="BK53" s="121" t="s">
        <v>2651</v>
      </c>
      <c r="BL53" s="121">
        <v>10</v>
      </c>
      <c r="BM53" s="124">
        <v>3.389830508474576</v>
      </c>
      <c r="BN53" s="121">
        <v>3</v>
      </c>
      <c r="BO53" s="124">
        <v>1.0169491525423728</v>
      </c>
      <c r="BP53" s="121">
        <v>0</v>
      </c>
      <c r="BQ53" s="124">
        <v>0</v>
      </c>
      <c r="BR53" s="121">
        <v>282</v>
      </c>
      <c r="BS53" s="124">
        <v>95.59322033898304</v>
      </c>
      <c r="BT53" s="121">
        <v>295</v>
      </c>
      <c r="BU53" s="2"/>
      <c r="BV53" s="3"/>
      <c r="BW53" s="3"/>
      <c r="BX53" s="3"/>
      <c r="BY53" s="3"/>
    </row>
    <row r="54" spans="1:77" ht="41.45" customHeight="1">
      <c r="A54" s="64" t="s">
        <v>255</v>
      </c>
      <c r="C54" s="65"/>
      <c r="D54" s="65" t="s">
        <v>64</v>
      </c>
      <c r="E54" s="66">
        <v>171.88290320144452</v>
      </c>
      <c r="F54" s="68">
        <v>99.9913406474119</v>
      </c>
      <c r="G54" s="100" t="s">
        <v>701</v>
      </c>
      <c r="H54" s="65"/>
      <c r="I54" s="69" t="s">
        <v>255</v>
      </c>
      <c r="J54" s="70"/>
      <c r="K54" s="70"/>
      <c r="L54" s="69" t="s">
        <v>1988</v>
      </c>
      <c r="M54" s="73">
        <v>3.885873572528012</v>
      </c>
      <c r="N54" s="74">
        <v>4541.4560546875</v>
      </c>
      <c r="O54" s="74">
        <v>814.6243896484375</v>
      </c>
      <c r="P54" s="75"/>
      <c r="Q54" s="76"/>
      <c r="R54" s="76"/>
      <c r="S54" s="86"/>
      <c r="T54" s="48">
        <v>1</v>
      </c>
      <c r="U54" s="48">
        <v>1</v>
      </c>
      <c r="V54" s="49">
        <v>0</v>
      </c>
      <c r="W54" s="49">
        <v>0</v>
      </c>
      <c r="X54" s="49">
        <v>0</v>
      </c>
      <c r="Y54" s="49">
        <v>0.999996</v>
      </c>
      <c r="Z54" s="49">
        <v>0</v>
      </c>
      <c r="AA54" s="49" t="s">
        <v>2934</v>
      </c>
      <c r="AB54" s="71">
        <v>54</v>
      </c>
      <c r="AC54" s="71"/>
      <c r="AD54" s="72"/>
      <c r="AE54" s="78" t="s">
        <v>1159</v>
      </c>
      <c r="AF54" s="78">
        <v>19385</v>
      </c>
      <c r="AG54" s="78">
        <v>20627</v>
      </c>
      <c r="AH54" s="78">
        <v>2329</v>
      </c>
      <c r="AI54" s="78">
        <v>2217</v>
      </c>
      <c r="AJ54" s="78"/>
      <c r="AK54" s="78" t="s">
        <v>1292</v>
      </c>
      <c r="AL54" s="78" t="s">
        <v>1410</v>
      </c>
      <c r="AM54" s="82" t="s">
        <v>1509</v>
      </c>
      <c r="AN54" s="78"/>
      <c r="AO54" s="80">
        <v>41251.41427083333</v>
      </c>
      <c r="AP54" s="82" t="s">
        <v>1631</v>
      </c>
      <c r="AQ54" s="78" t="b">
        <v>0</v>
      </c>
      <c r="AR54" s="78" t="b">
        <v>0</v>
      </c>
      <c r="AS54" s="78" t="b">
        <v>0</v>
      </c>
      <c r="AT54" s="78" t="s">
        <v>1712</v>
      </c>
      <c r="AU54" s="78">
        <v>540</v>
      </c>
      <c r="AV54" s="82" t="s">
        <v>1714</v>
      </c>
      <c r="AW54" s="78" t="b">
        <v>0</v>
      </c>
      <c r="AX54" s="78" t="s">
        <v>1801</v>
      </c>
      <c r="AY54" s="82" t="s">
        <v>1853</v>
      </c>
      <c r="AZ54" s="78" t="s">
        <v>66</v>
      </c>
      <c r="BA54" s="78" t="str">
        <f>REPLACE(INDEX(GroupVertices[Group],MATCH(Vertices[[#This Row],[Vertex]],GroupVertices[Vertex],0)),1,1,"")</f>
        <v>3</v>
      </c>
      <c r="BB54" s="48" t="s">
        <v>488</v>
      </c>
      <c r="BC54" s="48" t="s">
        <v>488</v>
      </c>
      <c r="BD54" s="48" t="s">
        <v>541</v>
      </c>
      <c r="BE54" s="48" t="s">
        <v>541</v>
      </c>
      <c r="BF54" s="48" t="s">
        <v>574</v>
      </c>
      <c r="BG54" s="48" t="s">
        <v>574</v>
      </c>
      <c r="BH54" s="121" t="s">
        <v>2577</v>
      </c>
      <c r="BI54" s="121" t="s">
        <v>2577</v>
      </c>
      <c r="BJ54" s="121" t="s">
        <v>2652</v>
      </c>
      <c r="BK54" s="121" t="s">
        <v>2652</v>
      </c>
      <c r="BL54" s="121">
        <v>0</v>
      </c>
      <c r="BM54" s="124">
        <v>0</v>
      </c>
      <c r="BN54" s="121">
        <v>0</v>
      </c>
      <c r="BO54" s="124">
        <v>0</v>
      </c>
      <c r="BP54" s="121">
        <v>0</v>
      </c>
      <c r="BQ54" s="124">
        <v>0</v>
      </c>
      <c r="BR54" s="121">
        <v>9</v>
      </c>
      <c r="BS54" s="124">
        <v>100</v>
      </c>
      <c r="BT54" s="121">
        <v>9</v>
      </c>
      <c r="BU54" s="2"/>
      <c r="BV54" s="3"/>
      <c r="BW54" s="3"/>
      <c r="BX54" s="3"/>
      <c r="BY54" s="3"/>
    </row>
    <row r="55" spans="1:77" ht="41.45" customHeight="1">
      <c r="A55" s="64" t="s">
        <v>256</v>
      </c>
      <c r="C55" s="65"/>
      <c r="D55" s="65" t="s">
        <v>64</v>
      </c>
      <c r="E55" s="66">
        <v>162.51684711837953</v>
      </c>
      <c r="F55" s="68">
        <v>99.99954714102314</v>
      </c>
      <c r="G55" s="100" t="s">
        <v>702</v>
      </c>
      <c r="H55" s="65"/>
      <c r="I55" s="69" t="s">
        <v>256</v>
      </c>
      <c r="J55" s="70"/>
      <c r="K55" s="70"/>
      <c r="L55" s="69" t="s">
        <v>1989</v>
      </c>
      <c r="M55" s="73">
        <v>1.1509228016875368</v>
      </c>
      <c r="N55" s="74">
        <v>7114.29833984375</v>
      </c>
      <c r="O55" s="74">
        <v>7419.8408203125</v>
      </c>
      <c r="P55" s="75"/>
      <c r="Q55" s="76"/>
      <c r="R55" s="76"/>
      <c r="S55" s="86"/>
      <c r="T55" s="48">
        <v>0</v>
      </c>
      <c r="U55" s="48">
        <v>1</v>
      </c>
      <c r="V55" s="49">
        <v>0</v>
      </c>
      <c r="W55" s="49">
        <v>0.00463</v>
      </c>
      <c r="X55" s="49">
        <v>0.005945</v>
      </c>
      <c r="Y55" s="49">
        <v>0.409037</v>
      </c>
      <c r="Z55" s="49">
        <v>0</v>
      </c>
      <c r="AA55" s="49">
        <v>0</v>
      </c>
      <c r="AB55" s="71">
        <v>55</v>
      </c>
      <c r="AC55" s="71"/>
      <c r="AD55" s="72"/>
      <c r="AE55" s="78" t="s">
        <v>1160</v>
      </c>
      <c r="AF55" s="78">
        <v>1322</v>
      </c>
      <c r="AG55" s="78">
        <v>1092</v>
      </c>
      <c r="AH55" s="78">
        <v>2794</v>
      </c>
      <c r="AI55" s="78">
        <v>512</v>
      </c>
      <c r="AJ55" s="78"/>
      <c r="AK55" s="78" t="s">
        <v>1293</v>
      </c>
      <c r="AL55" s="78" t="s">
        <v>1411</v>
      </c>
      <c r="AM55" s="82" t="s">
        <v>1510</v>
      </c>
      <c r="AN55" s="78"/>
      <c r="AO55" s="80">
        <v>41898.71618055556</v>
      </c>
      <c r="AP55" s="82" t="s">
        <v>1632</v>
      </c>
      <c r="AQ55" s="78" t="b">
        <v>0</v>
      </c>
      <c r="AR55" s="78" t="b">
        <v>0</v>
      </c>
      <c r="AS55" s="78" t="b">
        <v>1</v>
      </c>
      <c r="AT55" s="78" t="s">
        <v>1034</v>
      </c>
      <c r="AU55" s="78">
        <v>96</v>
      </c>
      <c r="AV55" s="82" t="s">
        <v>1714</v>
      </c>
      <c r="AW55" s="78" t="b">
        <v>0</v>
      </c>
      <c r="AX55" s="78" t="s">
        <v>1801</v>
      </c>
      <c r="AY55" s="82" t="s">
        <v>1854</v>
      </c>
      <c r="AZ55" s="78" t="s">
        <v>66</v>
      </c>
      <c r="BA55" s="78" t="str">
        <f>REPLACE(INDEX(GroupVertices[Group],MATCH(Vertices[[#This Row],[Vertex]],GroupVertices[Vertex],0)),1,1,"")</f>
        <v>2</v>
      </c>
      <c r="BB55" s="48"/>
      <c r="BC55" s="48"/>
      <c r="BD55" s="48"/>
      <c r="BE55" s="48"/>
      <c r="BF55" s="48" t="s">
        <v>575</v>
      </c>
      <c r="BG55" s="48" t="s">
        <v>575</v>
      </c>
      <c r="BH55" s="121" t="s">
        <v>2578</v>
      </c>
      <c r="BI55" s="121" t="s">
        <v>2578</v>
      </c>
      <c r="BJ55" s="121" t="s">
        <v>2653</v>
      </c>
      <c r="BK55" s="121" t="s">
        <v>2653</v>
      </c>
      <c r="BL55" s="121">
        <v>1</v>
      </c>
      <c r="BM55" s="124">
        <v>4.761904761904762</v>
      </c>
      <c r="BN55" s="121">
        <v>0</v>
      </c>
      <c r="BO55" s="124">
        <v>0</v>
      </c>
      <c r="BP55" s="121">
        <v>0</v>
      </c>
      <c r="BQ55" s="124">
        <v>0</v>
      </c>
      <c r="BR55" s="121">
        <v>20</v>
      </c>
      <c r="BS55" s="124">
        <v>95.23809523809524</v>
      </c>
      <c r="BT55" s="121">
        <v>21</v>
      </c>
      <c r="BU55" s="2"/>
      <c r="BV55" s="3"/>
      <c r="BW55" s="3"/>
      <c r="BX55" s="3"/>
      <c r="BY55" s="3"/>
    </row>
    <row r="56" spans="1:77" ht="41.45" customHeight="1">
      <c r="A56" s="64" t="s">
        <v>257</v>
      </c>
      <c r="C56" s="65"/>
      <c r="D56" s="65" t="s">
        <v>64</v>
      </c>
      <c r="E56" s="66">
        <v>164.19492217805333</v>
      </c>
      <c r="F56" s="68">
        <v>99.9980768196697</v>
      </c>
      <c r="G56" s="100" t="s">
        <v>703</v>
      </c>
      <c r="H56" s="65"/>
      <c r="I56" s="69" t="s">
        <v>257</v>
      </c>
      <c r="J56" s="70"/>
      <c r="K56" s="70"/>
      <c r="L56" s="69" t="s">
        <v>1990</v>
      </c>
      <c r="M56" s="73">
        <v>1.6409318980756433</v>
      </c>
      <c r="N56" s="74">
        <v>5553.7890625</v>
      </c>
      <c r="O56" s="74">
        <v>4527.638671875</v>
      </c>
      <c r="P56" s="75"/>
      <c r="Q56" s="76"/>
      <c r="R56" s="76"/>
      <c r="S56" s="86"/>
      <c r="T56" s="48">
        <v>0</v>
      </c>
      <c r="U56" s="48">
        <v>2</v>
      </c>
      <c r="V56" s="49">
        <v>0</v>
      </c>
      <c r="W56" s="49">
        <v>0.004651</v>
      </c>
      <c r="X56" s="49">
        <v>0.006698</v>
      </c>
      <c r="Y56" s="49">
        <v>0.711369</v>
      </c>
      <c r="Z56" s="49">
        <v>0.5</v>
      </c>
      <c r="AA56" s="49">
        <v>0</v>
      </c>
      <c r="AB56" s="71">
        <v>56</v>
      </c>
      <c r="AC56" s="71"/>
      <c r="AD56" s="72"/>
      <c r="AE56" s="78" t="s">
        <v>1161</v>
      </c>
      <c r="AF56" s="78">
        <v>2656</v>
      </c>
      <c r="AG56" s="78">
        <v>4592</v>
      </c>
      <c r="AH56" s="78">
        <v>28286</v>
      </c>
      <c r="AI56" s="78">
        <v>27000</v>
      </c>
      <c r="AJ56" s="78"/>
      <c r="AK56" s="78" t="s">
        <v>1294</v>
      </c>
      <c r="AL56" s="78" t="s">
        <v>1409</v>
      </c>
      <c r="AM56" s="82" t="s">
        <v>1511</v>
      </c>
      <c r="AN56" s="78"/>
      <c r="AO56" s="80">
        <v>40491.64934027778</v>
      </c>
      <c r="AP56" s="82" t="s">
        <v>1633</v>
      </c>
      <c r="AQ56" s="78" t="b">
        <v>0</v>
      </c>
      <c r="AR56" s="78" t="b">
        <v>0</v>
      </c>
      <c r="AS56" s="78" t="b">
        <v>1</v>
      </c>
      <c r="AT56" s="78" t="s">
        <v>1034</v>
      </c>
      <c r="AU56" s="78">
        <v>329</v>
      </c>
      <c r="AV56" s="82" t="s">
        <v>1714</v>
      </c>
      <c r="AW56" s="78" t="b">
        <v>0</v>
      </c>
      <c r="AX56" s="78" t="s">
        <v>1801</v>
      </c>
      <c r="AY56" s="82" t="s">
        <v>1855</v>
      </c>
      <c r="AZ56" s="78" t="s">
        <v>66</v>
      </c>
      <c r="BA56" s="78" t="str">
        <f>REPLACE(INDEX(GroupVertices[Group],MATCH(Vertices[[#This Row],[Vertex]],GroupVertices[Vertex],0)),1,1,"")</f>
        <v>2</v>
      </c>
      <c r="BB56" s="48"/>
      <c r="BC56" s="48"/>
      <c r="BD56" s="48"/>
      <c r="BE56" s="48"/>
      <c r="BF56" s="48" t="s">
        <v>576</v>
      </c>
      <c r="BG56" s="48" t="s">
        <v>576</v>
      </c>
      <c r="BH56" s="121" t="s">
        <v>2579</v>
      </c>
      <c r="BI56" s="121" t="s">
        <v>2579</v>
      </c>
      <c r="BJ56" s="121" t="s">
        <v>2654</v>
      </c>
      <c r="BK56" s="121" t="s">
        <v>2654</v>
      </c>
      <c r="BL56" s="121">
        <v>0</v>
      </c>
      <c r="BM56" s="124">
        <v>0</v>
      </c>
      <c r="BN56" s="121">
        <v>1</v>
      </c>
      <c r="BO56" s="124">
        <v>4.761904761904762</v>
      </c>
      <c r="BP56" s="121">
        <v>0</v>
      </c>
      <c r="BQ56" s="124">
        <v>0</v>
      </c>
      <c r="BR56" s="121">
        <v>20</v>
      </c>
      <c r="BS56" s="124">
        <v>95.23809523809524</v>
      </c>
      <c r="BT56" s="121">
        <v>21</v>
      </c>
      <c r="BU56" s="2"/>
      <c r="BV56" s="3"/>
      <c r="BW56" s="3"/>
      <c r="BX56" s="3"/>
      <c r="BY56" s="3"/>
    </row>
    <row r="57" spans="1:77" ht="41.45" customHeight="1">
      <c r="A57" s="64" t="s">
        <v>292</v>
      </c>
      <c r="C57" s="65"/>
      <c r="D57" s="65" t="s">
        <v>64</v>
      </c>
      <c r="E57" s="66">
        <v>168.32298682485083</v>
      </c>
      <c r="F57" s="68">
        <v>99.99445982914025</v>
      </c>
      <c r="G57" s="100" t="s">
        <v>1742</v>
      </c>
      <c r="H57" s="65"/>
      <c r="I57" s="69" t="s">
        <v>292</v>
      </c>
      <c r="J57" s="70"/>
      <c r="K57" s="70"/>
      <c r="L57" s="69" t="s">
        <v>1991</v>
      </c>
      <c r="M57" s="73">
        <v>2.846354275190386</v>
      </c>
      <c r="N57" s="74">
        <v>4380.27734375</v>
      </c>
      <c r="O57" s="74">
        <v>5137.88623046875</v>
      </c>
      <c r="P57" s="75"/>
      <c r="Q57" s="76"/>
      <c r="R57" s="76"/>
      <c r="S57" s="86"/>
      <c r="T57" s="48">
        <v>2</v>
      </c>
      <c r="U57" s="48">
        <v>0</v>
      </c>
      <c r="V57" s="49">
        <v>0</v>
      </c>
      <c r="W57" s="49">
        <v>0.004651</v>
      </c>
      <c r="X57" s="49">
        <v>0.006698</v>
      </c>
      <c r="Y57" s="49">
        <v>0.711369</v>
      </c>
      <c r="Z57" s="49">
        <v>0.5</v>
      </c>
      <c r="AA57" s="49">
        <v>0</v>
      </c>
      <c r="AB57" s="71">
        <v>57</v>
      </c>
      <c r="AC57" s="71"/>
      <c r="AD57" s="72"/>
      <c r="AE57" s="78" t="s">
        <v>1162</v>
      </c>
      <c r="AF57" s="78">
        <v>999</v>
      </c>
      <c r="AG57" s="78">
        <v>13202</v>
      </c>
      <c r="AH57" s="78">
        <v>17607</v>
      </c>
      <c r="AI57" s="78">
        <v>14583</v>
      </c>
      <c r="AJ57" s="78"/>
      <c r="AK57" s="78" t="s">
        <v>1295</v>
      </c>
      <c r="AL57" s="78" t="s">
        <v>1412</v>
      </c>
      <c r="AM57" s="82" t="s">
        <v>1512</v>
      </c>
      <c r="AN57" s="78"/>
      <c r="AO57" s="80">
        <v>41859.84644675926</v>
      </c>
      <c r="AP57" s="82" t="s">
        <v>1634</v>
      </c>
      <c r="AQ57" s="78" t="b">
        <v>0</v>
      </c>
      <c r="AR57" s="78" t="b">
        <v>0</v>
      </c>
      <c r="AS57" s="78" t="b">
        <v>1</v>
      </c>
      <c r="AT57" s="78" t="s">
        <v>1034</v>
      </c>
      <c r="AU57" s="78">
        <v>952</v>
      </c>
      <c r="AV57" s="82" t="s">
        <v>1717</v>
      </c>
      <c r="AW57" s="78" t="b">
        <v>0</v>
      </c>
      <c r="AX57" s="78" t="s">
        <v>1801</v>
      </c>
      <c r="AY57" s="82" t="s">
        <v>1856</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259</v>
      </c>
      <c r="C58" s="65"/>
      <c r="D58" s="65" t="s">
        <v>64</v>
      </c>
      <c r="E58" s="66">
        <v>163.30410404637507</v>
      </c>
      <c r="F58" s="68">
        <v>99.99885735026247</v>
      </c>
      <c r="G58" s="100" t="s">
        <v>704</v>
      </c>
      <c r="H58" s="65"/>
      <c r="I58" s="69" t="s">
        <v>259</v>
      </c>
      <c r="J58" s="70"/>
      <c r="K58" s="70"/>
      <c r="L58" s="69" t="s">
        <v>1992</v>
      </c>
      <c r="M58" s="73">
        <v>1.3808070691930427</v>
      </c>
      <c r="N58" s="74">
        <v>7660.052734375</v>
      </c>
      <c r="O58" s="74">
        <v>3693.748291015625</v>
      </c>
      <c r="P58" s="75"/>
      <c r="Q58" s="76"/>
      <c r="R58" s="76"/>
      <c r="S58" s="86"/>
      <c r="T58" s="48">
        <v>0</v>
      </c>
      <c r="U58" s="48">
        <v>1</v>
      </c>
      <c r="V58" s="49">
        <v>0</v>
      </c>
      <c r="W58" s="49">
        <v>0.333333</v>
      </c>
      <c r="X58" s="49">
        <v>0</v>
      </c>
      <c r="Y58" s="49">
        <v>0.638296</v>
      </c>
      <c r="Z58" s="49">
        <v>0</v>
      </c>
      <c r="AA58" s="49">
        <v>0</v>
      </c>
      <c r="AB58" s="71">
        <v>58</v>
      </c>
      <c r="AC58" s="71"/>
      <c r="AD58" s="72"/>
      <c r="AE58" s="78" t="s">
        <v>1163</v>
      </c>
      <c r="AF58" s="78">
        <v>21</v>
      </c>
      <c r="AG58" s="78">
        <v>2734</v>
      </c>
      <c r="AH58" s="78">
        <v>130059</v>
      </c>
      <c r="AI58" s="78">
        <v>0</v>
      </c>
      <c r="AJ58" s="78"/>
      <c r="AK58" s="78" t="s">
        <v>1296</v>
      </c>
      <c r="AL58" s="78" t="s">
        <v>1413</v>
      </c>
      <c r="AM58" s="78"/>
      <c r="AN58" s="78"/>
      <c r="AO58" s="80">
        <v>42627.70309027778</v>
      </c>
      <c r="AP58" s="78"/>
      <c r="AQ58" s="78" t="b">
        <v>0</v>
      </c>
      <c r="AR58" s="78" t="b">
        <v>0</v>
      </c>
      <c r="AS58" s="78" t="b">
        <v>0</v>
      </c>
      <c r="AT58" s="78" t="s">
        <v>1034</v>
      </c>
      <c r="AU58" s="78">
        <v>931</v>
      </c>
      <c r="AV58" s="82" t="s">
        <v>1714</v>
      </c>
      <c r="AW58" s="78" t="b">
        <v>0</v>
      </c>
      <c r="AX58" s="78" t="s">
        <v>1801</v>
      </c>
      <c r="AY58" s="82" t="s">
        <v>1857</v>
      </c>
      <c r="AZ58" s="78" t="s">
        <v>66</v>
      </c>
      <c r="BA58" s="78" t="str">
        <f>REPLACE(INDEX(GroupVertices[Group],MATCH(Vertices[[#This Row],[Vertex]],GroupVertices[Vertex],0)),1,1,"")</f>
        <v>8</v>
      </c>
      <c r="BB58" s="48" t="s">
        <v>492</v>
      </c>
      <c r="BC58" s="48" t="s">
        <v>492</v>
      </c>
      <c r="BD58" s="48" t="s">
        <v>542</v>
      </c>
      <c r="BE58" s="48" t="s">
        <v>542</v>
      </c>
      <c r="BF58" s="48" t="s">
        <v>2525</v>
      </c>
      <c r="BG58" s="48" t="s">
        <v>2525</v>
      </c>
      <c r="BH58" s="121" t="s">
        <v>2580</v>
      </c>
      <c r="BI58" s="121" t="s">
        <v>2607</v>
      </c>
      <c r="BJ58" s="121" t="s">
        <v>2655</v>
      </c>
      <c r="BK58" s="121" t="s">
        <v>2655</v>
      </c>
      <c r="BL58" s="121">
        <v>3</v>
      </c>
      <c r="BM58" s="124">
        <v>8.108108108108109</v>
      </c>
      <c r="BN58" s="121">
        <v>0</v>
      </c>
      <c r="BO58" s="124">
        <v>0</v>
      </c>
      <c r="BP58" s="121">
        <v>0</v>
      </c>
      <c r="BQ58" s="124">
        <v>0</v>
      </c>
      <c r="BR58" s="121">
        <v>34</v>
      </c>
      <c r="BS58" s="124">
        <v>91.89189189189189</v>
      </c>
      <c r="BT58" s="121">
        <v>37</v>
      </c>
      <c r="BU58" s="2"/>
      <c r="BV58" s="3"/>
      <c r="BW58" s="3"/>
      <c r="BX58" s="3"/>
      <c r="BY58" s="3"/>
    </row>
    <row r="59" spans="1:77" ht="41.45" customHeight="1">
      <c r="A59" s="64" t="s">
        <v>260</v>
      </c>
      <c r="C59" s="65"/>
      <c r="D59" s="65" t="s">
        <v>64</v>
      </c>
      <c r="E59" s="66">
        <v>163.88807416714155</v>
      </c>
      <c r="F59" s="68">
        <v>99.99834567843148</v>
      </c>
      <c r="G59" s="100" t="s">
        <v>705</v>
      </c>
      <c r="H59" s="65"/>
      <c r="I59" s="69" t="s">
        <v>260</v>
      </c>
      <c r="J59" s="70"/>
      <c r="K59" s="70"/>
      <c r="L59" s="69" t="s">
        <v>1993</v>
      </c>
      <c r="M59" s="73">
        <v>1.551330234736104</v>
      </c>
      <c r="N59" s="74">
        <v>5522.4892578125</v>
      </c>
      <c r="O59" s="74">
        <v>9646.09375</v>
      </c>
      <c r="P59" s="75"/>
      <c r="Q59" s="76"/>
      <c r="R59" s="76"/>
      <c r="S59" s="86"/>
      <c r="T59" s="48">
        <v>0</v>
      </c>
      <c r="U59" s="48">
        <v>3</v>
      </c>
      <c r="V59" s="49">
        <v>0.666667</v>
      </c>
      <c r="W59" s="49">
        <v>0.004673</v>
      </c>
      <c r="X59" s="49">
        <v>0.007669</v>
      </c>
      <c r="Y59" s="49">
        <v>0.943931</v>
      </c>
      <c r="Z59" s="49">
        <v>0.3333333333333333</v>
      </c>
      <c r="AA59" s="49">
        <v>0</v>
      </c>
      <c r="AB59" s="71">
        <v>59</v>
      </c>
      <c r="AC59" s="71"/>
      <c r="AD59" s="72"/>
      <c r="AE59" s="78" t="s">
        <v>1164</v>
      </c>
      <c r="AF59" s="78">
        <v>3471</v>
      </c>
      <c r="AG59" s="78">
        <v>3952</v>
      </c>
      <c r="AH59" s="78">
        <v>22999</v>
      </c>
      <c r="AI59" s="78">
        <v>3374</v>
      </c>
      <c r="AJ59" s="78"/>
      <c r="AK59" s="78" t="s">
        <v>1297</v>
      </c>
      <c r="AL59" s="78" t="s">
        <v>1375</v>
      </c>
      <c r="AM59" s="82" t="s">
        <v>1513</v>
      </c>
      <c r="AN59" s="78"/>
      <c r="AO59" s="80">
        <v>41255.82677083334</v>
      </c>
      <c r="AP59" s="82" t="s">
        <v>1635</v>
      </c>
      <c r="AQ59" s="78" t="b">
        <v>0</v>
      </c>
      <c r="AR59" s="78" t="b">
        <v>0</v>
      </c>
      <c r="AS59" s="78" t="b">
        <v>0</v>
      </c>
      <c r="AT59" s="78" t="s">
        <v>1034</v>
      </c>
      <c r="AU59" s="78">
        <v>226</v>
      </c>
      <c r="AV59" s="82" t="s">
        <v>1714</v>
      </c>
      <c r="AW59" s="78" t="b">
        <v>0</v>
      </c>
      <c r="AX59" s="78" t="s">
        <v>1801</v>
      </c>
      <c r="AY59" s="82" t="s">
        <v>1858</v>
      </c>
      <c r="AZ59" s="78" t="s">
        <v>66</v>
      </c>
      <c r="BA59" s="78" t="str">
        <f>REPLACE(INDEX(GroupVertices[Group],MATCH(Vertices[[#This Row],[Vertex]],GroupVertices[Vertex],0)),1,1,"")</f>
        <v>2</v>
      </c>
      <c r="BB59" s="48"/>
      <c r="BC59" s="48"/>
      <c r="BD59" s="48"/>
      <c r="BE59" s="48"/>
      <c r="BF59" s="48" t="s">
        <v>583</v>
      </c>
      <c r="BG59" s="48" t="s">
        <v>583</v>
      </c>
      <c r="BH59" s="121" t="s">
        <v>2581</v>
      </c>
      <c r="BI59" s="121" t="s">
        <v>2581</v>
      </c>
      <c r="BJ59" s="121" t="s">
        <v>2656</v>
      </c>
      <c r="BK59" s="121" t="s">
        <v>2656</v>
      </c>
      <c r="BL59" s="121">
        <v>1</v>
      </c>
      <c r="BM59" s="124">
        <v>5</v>
      </c>
      <c r="BN59" s="121">
        <v>0</v>
      </c>
      <c r="BO59" s="124">
        <v>0</v>
      </c>
      <c r="BP59" s="121">
        <v>0</v>
      </c>
      <c r="BQ59" s="124">
        <v>0</v>
      </c>
      <c r="BR59" s="121">
        <v>19</v>
      </c>
      <c r="BS59" s="124">
        <v>95</v>
      </c>
      <c r="BT59" s="121">
        <v>20</v>
      </c>
      <c r="BU59" s="2"/>
      <c r="BV59" s="3"/>
      <c r="BW59" s="3"/>
      <c r="BX59" s="3"/>
      <c r="BY59" s="3"/>
    </row>
    <row r="60" spans="1:77" ht="41.45" customHeight="1">
      <c r="A60" s="64" t="s">
        <v>293</v>
      </c>
      <c r="C60" s="65"/>
      <c r="D60" s="65" t="s">
        <v>64</v>
      </c>
      <c r="E60" s="66">
        <v>207.23323240853261</v>
      </c>
      <c r="F60" s="68">
        <v>99.96036685778044</v>
      </c>
      <c r="G60" s="100" t="s">
        <v>1743</v>
      </c>
      <c r="H60" s="65"/>
      <c r="I60" s="69" t="s">
        <v>293</v>
      </c>
      <c r="J60" s="70"/>
      <c r="K60" s="70"/>
      <c r="L60" s="69" t="s">
        <v>1994</v>
      </c>
      <c r="M60" s="73">
        <v>14.208405197039864</v>
      </c>
      <c r="N60" s="74">
        <v>5163.35400390625</v>
      </c>
      <c r="O60" s="74">
        <v>9312.314453125</v>
      </c>
      <c r="P60" s="75"/>
      <c r="Q60" s="76"/>
      <c r="R60" s="76"/>
      <c r="S60" s="86"/>
      <c r="T60" s="48">
        <v>3</v>
      </c>
      <c r="U60" s="48">
        <v>0</v>
      </c>
      <c r="V60" s="49">
        <v>0.666667</v>
      </c>
      <c r="W60" s="49">
        <v>0.004673</v>
      </c>
      <c r="X60" s="49">
        <v>0.007669</v>
      </c>
      <c r="Y60" s="49">
        <v>0.943931</v>
      </c>
      <c r="Z60" s="49">
        <v>0.3333333333333333</v>
      </c>
      <c r="AA60" s="49">
        <v>0</v>
      </c>
      <c r="AB60" s="71">
        <v>60</v>
      </c>
      <c r="AC60" s="71"/>
      <c r="AD60" s="72"/>
      <c r="AE60" s="78" t="s">
        <v>1165</v>
      </c>
      <c r="AF60" s="78">
        <v>261</v>
      </c>
      <c r="AG60" s="78">
        <v>94358</v>
      </c>
      <c r="AH60" s="78">
        <v>3717</v>
      </c>
      <c r="AI60" s="78">
        <v>2360</v>
      </c>
      <c r="AJ60" s="78"/>
      <c r="AK60" s="78" t="s">
        <v>1298</v>
      </c>
      <c r="AL60" s="78"/>
      <c r="AM60" s="82" t="s">
        <v>1514</v>
      </c>
      <c r="AN60" s="78"/>
      <c r="AO60" s="80">
        <v>39841.24650462963</v>
      </c>
      <c r="AP60" s="82" t="s">
        <v>1636</v>
      </c>
      <c r="AQ60" s="78" t="b">
        <v>0</v>
      </c>
      <c r="AR60" s="78" t="b">
        <v>0</v>
      </c>
      <c r="AS60" s="78" t="b">
        <v>1</v>
      </c>
      <c r="AT60" s="78" t="s">
        <v>1034</v>
      </c>
      <c r="AU60" s="78">
        <v>574</v>
      </c>
      <c r="AV60" s="82" t="s">
        <v>1714</v>
      </c>
      <c r="AW60" s="78" t="b">
        <v>1</v>
      </c>
      <c r="AX60" s="78" t="s">
        <v>1801</v>
      </c>
      <c r="AY60" s="82" t="s">
        <v>1859</v>
      </c>
      <c r="AZ60" s="78" t="s">
        <v>65</v>
      </c>
      <c r="BA60" s="78" t="str">
        <f>REPLACE(INDEX(GroupVertices[Group],MATCH(Vertices[[#This Row],[Vertex]],GroupVertices[Vertex],0)),1,1,"")</f>
        <v>2</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294</v>
      </c>
      <c r="C61" s="65"/>
      <c r="D61" s="65" t="s">
        <v>64</v>
      </c>
      <c r="E61" s="66">
        <v>209.3207577827668</v>
      </c>
      <c r="F61" s="68">
        <v>99.95853777801676</v>
      </c>
      <c r="G61" s="100" t="s">
        <v>1744</v>
      </c>
      <c r="H61" s="65"/>
      <c r="I61" s="69" t="s">
        <v>294</v>
      </c>
      <c r="J61" s="70"/>
      <c r="K61" s="70"/>
      <c r="L61" s="69" t="s">
        <v>1995</v>
      </c>
      <c r="M61" s="73">
        <v>14.81797651294667</v>
      </c>
      <c r="N61" s="74">
        <v>6240.0830078125</v>
      </c>
      <c r="O61" s="74">
        <v>9239.6513671875</v>
      </c>
      <c r="P61" s="75"/>
      <c r="Q61" s="76"/>
      <c r="R61" s="76"/>
      <c r="S61" s="86"/>
      <c r="T61" s="48">
        <v>3</v>
      </c>
      <c r="U61" s="48">
        <v>0</v>
      </c>
      <c r="V61" s="49">
        <v>0.666667</v>
      </c>
      <c r="W61" s="49">
        <v>0.004673</v>
      </c>
      <c r="X61" s="49">
        <v>0.007669</v>
      </c>
      <c r="Y61" s="49">
        <v>0.943931</v>
      </c>
      <c r="Z61" s="49">
        <v>0.3333333333333333</v>
      </c>
      <c r="AA61" s="49">
        <v>0</v>
      </c>
      <c r="AB61" s="71">
        <v>61</v>
      </c>
      <c r="AC61" s="71"/>
      <c r="AD61" s="72"/>
      <c r="AE61" s="78" t="s">
        <v>1166</v>
      </c>
      <c r="AF61" s="78">
        <v>14284</v>
      </c>
      <c r="AG61" s="78">
        <v>98712</v>
      </c>
      <c r="AH61" s="78">
        <v>155901</v>
      </c>
      <c r="AI61" s="78">
        <v>123668</v>
      </c>
      <c r="AJ61" s="78"/>
      <c r="AK61" s="78" t="s">
        <v>1299</v>
      </c>
      <c r="AL61" s="78" t="s">
        <v>1375</v>
      </c>
      <c r="AM61" s="82" t="s">
        <v>1515</v>
      </c>
      <c r="AN61" s="78"/>
      <c r="AO61" s="80">
        <v>40664.86005787037</v>
      </c>
      <c r="AP61" s="82" t="s">
        <v>1637</v>
      </c>
      <c r="AQ61" s="78" t="b">
        <v>0</v>
      </c>
      <c r="AR61" s="78" t="b">
        <v>0</v>
      </c>
      <c r="AS61" s="78" t="b">
        <v>1</v>
      </c>
      <c r="AT61" s="78" t="s">
        <v>1034</v>
      </c>
      <c r="AU61" s="78">
        <v>2599</v>
      </c>
      <c r="AV61" s="82" t="s">
        <v>1724</v>
      </c>
      <c r="AW61" s="78" t="b">
        <v>1</v>
      </c>
      <c r="AX61" s="78" t="s">
        <v>1801</v>
      </c>
      <c r="AY61" s="82" t="s">
        <v>1860</v>
      </c>
      <c r="AZ61" s="78" t="s">
        <v>65</v>
      </c>
      <c r="BA61" s="78" t="str">
        <f>REPLACE(INDEX(GroupVertices[Group],MATCH(Vertices[[#This Row],[Vertex]],GroupVertices[Vertex],0)),1,1,"")</f>
        <v>2</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261</v>
      </c>
      <c r="C62" s="65"/>
      <c r="D62" s="65" t="s">
        <v>64</v>
      </c>
      <c r="E62" s="66">
        <v>162.38787506379316</v>
      </c>
      <c r="F62" s="68">
        <v>99.99966014572145</v>
      </c>
      <c r="G62" s="100" t="s">
        <v>706</v>
      </c>
      <c r="H62" s="65"/>
      <c r="I62" s="69" t="s">
        <v>261</v>
      </c>
      <c r="J62" s="70"/>
      <c r="K62" s="70"/>
      <c r="L62" s="69" t="s">
        <v>1996</v>
      </c>
      <c r="M62" s="73">
        <v>1.1132621025651366</v>
      </c>
      <c r="N62" s="74">
        <v>5842.85009765625</v>
      </c>
      <c r="O62" s="74">
        <v>9106.615234375</v>
      </c>
      <c r="P62" s="75"/>
      <c r="Q62" s="76"/>
      <c r="R62" s="76"/>
      <c r="S62" s="86"/>
      <c r="T62" s="48">
        <v>0</v>
      </c>
      <c r="U62" s="48">
        <v>3</v>
      </c>
      <c r="V62" s="49">
        <v>0.666667</v>
      </c>
      <c r="W62" s="49">
        <v>0.004673</v>
      </c>
      <c r="X62" s="49">
        <v>0.007669</v>
      </c>
      <c r="Y62" s="49">
        <v>0.943931</v>
      </c>
      <c r="Z62" s="49">
        <v>0.3333333333333333</v>
      </c>
      <c r="AA62" s="49">
        <v>0</v>
      </c>
      <c r="AB62" s="71">
        <v>62</v>
      </c>
      <c r="AC62" s="71"/>
      <c r="AD62" s="72"/>
      <c r="AE62" s="78" t="s">
        <v>1167</v>
      </c>
      <c r="AF62" s="78">
        <v>435</v>
      </c>
      <c r="AG62" s="78">
        <v>823</v>
      </c>
      <c r="AH62" s="78">
        <v>45261</v>
      </c>
      <c r="AI62" s="78">
        <v>3</v>
      </c>
      <c r="AJ62" s="78"/>
      <c r="AK62" s="78" t="s">
        <v>1300</v>
      </c>
      <c r="AL62" s="78" t="s">
        <v>1399</v>
      </c>
      <c r="AM62" s="82" t="s">
        <v>1516</v>
      </c>
      <c r="AN62" s="78"/>
      <c r="AO62" s="80">
        <v>42160.905173611114</v>
      </c>
      <c r="AP62" s="82" t="s">
        <v>1638</v>
      </c>
      <c r="AQ62" s="78" t="b">
        <v>0</v>
      </c>
      <c r="AR62" s="78" t="b">
        <v>0</v>
      </c>
      <c r="AS62" s="78" t="b">
        <v>0</v>
      </c>
      <c r="AT62" s="78" t="s">
        <v>1034</v>
      </c>
      <c r="AU62" s="78">
        <v>249</v>
      </c>
      <c r="AV62" s="82" t="s">
        <v>1714</v>
      </c>
      <c r="AW62" s="78" t="b">
        <v>0</v>
      </c>
      <c r="AX62" s="78" t="s">
        <v>1801</v>
      </c>
      <c r="AY62" s="82" t="s">
        <v>1861</v>
      </c>
      <c r="AZ62" s="78" t="s">
        <v>66</v>
      </c>
      <c r="BA62" s="78" t="str">
        <f>REPLACE(INDEX(GroupVertices[Group],MATCH(Vertices[[#This Row],[Vertex]],GroupVertices[Vertex],0)),1,1,"")</f>
        <v>2</v>
      </c>
      <c r="BB62" s="48"/>
      <c r="BC62" s="48"/>
      <c r="BD62" s="48"/>
      <c r="BE62" s="48"/>
      <c r="BF62" s="48" t="s">
        <v>583</v>
      </c>
      <c r="BG62" s="48" t="s">
        <v>583</v>
      </c>
      <c r="BH62" s="121" t="s">
        <v>2581</v>
      </c>
      <c r="BI62" s="121" t="s">
        <v>2581</v>
      </c>
      <c r="BJ62" s="121" t="s">
        <v>2656</v>
      </c>
      <c r="BK62" s="121" t="s">
        <v>2656</v>
      </c>
      <c r="BL62" s="121">
        <v>1</v>
      </c>
      <c r="BM62" s="124">
        <v>5</v>
      </c>
      <c r="BN62" s="121">
        <v>0</v>
      </c>
      <c r="BO62" s="124">
        <v>0</v>
      </c>
      <c r="BP62" s="121">
        <v>0</v>
      </c>
      <c r="BQ62" s="124">
        <v>0</v>
      </c>
      <c r="BR62" s="121">
        <v>19</v>
      </c>
      <c r="BS62" s="124">
        <v>95</v>
      </c>
      <c r="BT62" s="121">
        <v>20</v>
      </c>
      <c r="BU62" s="2"/>
      <c r="BV62" s="3"/>
      <c r="BW62" s="3"/>
      <c r="BX62" s="3"/>
      <c r="BY62" s="3"/>
    </row>
    <row r="63" spans="1:77" ht="41.45" customHeight="1">
      <c r="A63" s="64" t="s">
        <v>262</v>
      </c>
      <c r="C63" s="65"/>
      <c r="D63" s="65" t="s">
        <v>64</v>
      </c>
      <c r="E63" s="66">
        <v>162.2819166100252</v>
      </c>
      <c r="F63" s="68">
        <v>99.99975298601262</v>
      </c>
      <c r="G63" s="100" t="s">
        <v>707</v>
      </c>
      <c r="H63" s="65"/>
      <c r="I63" s="69" t="s">
        <v>262</v>
      </c>
      <c r="J63" s="70"/>
      <c r="K63" s="70"/>
      <c r="L63" s="69" t="s">
        <v>1997</v>
      </c>
      <c r="M63" s="73">
        <v>1.082321528193202</v>
      </c>
      <c r="N63" s="74">
        <v>3837.851806640625</v>
      </c>
      <c r="O63" s="74">
        <v>8169.18505859375</v>
      </c>
      <c r="P63" s="75"/>
      <c r="Q63" s="76"/>
      <c r="R63" s="76"/>
      <c r="S63" s="86"/>
      <c r="T63" s="48">
        <v>0</v>
      </c>
      <c r="U63" s="48">
        <v>1</v>
      </c>
      <c r="V63" s="49">
        <v>0</v>
      </c>
      <c r="W63" s="49">
        <v>0.00463</v>
      </c>
      <c r="X63" s="49">
        <v>0.005945</v>
      </c>
      <c r="Y63" s="49">
        <v>0.409037</v>
      </c>
      <c r="Z63" s="49">
        <v>0</v>
      </c>
      <c r="AA63" s="49">
        <v>0</v>
      </c>
      <c r="AB63" s="71">
        <v>63</v>
      </c>
      <c r="AC63" s="71"/>
      <c r="AD63" s="72"/>
      <c r="AE63" s="78" t="s">
        <v>1168</v>
      </c>
      <c r="AF63" s="78">
        <v>1128</v>
      </c>
      <c r="AG63" s="78">
        <v>602</v>
      </c>
      <c r="AH63" s="78">
        <v>5386</v>
      </c>
      <c r="AI63" s="78">
        <v>1194</v>
      </c>
      <c r="AJ63" s="78"/>
      <c r="AK63" s="78" t="s">
        <v>1301</v>
      </c>
      <c r="AL63" s="78" t="s">
        <v>1414</v>
      </c>
      <c r="AM63" s="82" t="s">
        <v>1517</v>
      </c>
      <c r="AN63" s="78"/>
      <c r="AO63" s="80">
        <v>40820.93890046296</v>
      </c>
      <c r="AP63" s="82" t="s">
        <v>1639</v>
      </c>
      <c r="AQ63" s="78" t="b">
        <v>0</v>
      </c>
      <c r="AR63" s="78" t="b">
        <v>0</v>
      </c>
      <c r="AS63" s="78" t="b">
        <v>0</v>
      </c>
      <c r="AT63" s="78" t="s">
        <v>1034</v>
      </c>
      <c r="AU63" s="78">
        <v>77</v>
      </c>
      <c r="AV63" s="82" t="s">
        <v>1715</v>
      </c>
      <c r="AW63" s="78" t="b">
        <v>0</v>
      </c>
      <c r="AX63" s="78" t="s">
        <v>1801</v>
      </c>
      <c r="AY63" s="82" t="s">
        <v>1862</v>
      </c>
      <c r="AZ63" s="78" t="s">
        <v>66</v>
      </c>
      <c r="BA63" s="78" t="str">
        <f>REPLACE(INDEX(GroupVertices[Group],MATCH(Vertices[[#This Row],[Vertex]],GroupVertices[Vertex],0)),1,1,"")</f>
        <v>2</v>
      </c>
      <c r="BB63" s="48"/>
      <c r="BC63" s="48"/>
      <c r="BD63" s="48"/>
      <c r="BE63" s="48"/>
      <c r="BF63" s="48" t="s">
        <v>575</v>
      </c>
      <c r="BG63" s="48" t="s">
        <v>575</v>
      </c>
      <c r="BH63" s="121" t="s">
        <v>2578</v>
      </c>
      <c r="BI63" s="121" t="s">
        <v>2578</v>
      </c>
      <c r="BJ63" s="121" t="s">
        <v>2653</v>
      </c>
      <c r="BK63" s="121" t="s">
        <v>2653</v>
      </c>
      <c r="BL63" s="121">
        <v>1</v>
      </c>
      <c r="BM63" s="124">
        <v>4.761904761904762</v>
      </c>
      <c r="BN63" s="121">
        <v>0</v>
      </c>
      <c r="BO63" s="124">
        <v>0</v>
      </c>
      <c r="BP63" s="121">
        <v>0</v>
      </c>
      <c r="BQ63" s="124">
        <v>0</v>
      </c>
      <c r="BR63" s="121">
        <v>20</v>
      </c>
      <c r="BS63" s="124">
        <v>95.23809523809524</v>
      </c>
      <c r="BT63" s="121">
        <v>21</v>
      </c>
      <c r="BU63" s="2"/>
      <c r="BV63" s="3"/>
      <c r="BW63" s="3"/>
      <c r="BX63" s="3"/>
      <c r="BY63" s="3"/>
    </row>
    <row r="64" spans="1:77" ht="41.45" customHeight="1">
      <c r="A64" s="64" t="s">
        <v>263</v>
      </c>
      <c r="C64" s="65"/>
      <c r="D64" s="65" t="s">
        <v>64</v>
      </c>
      <c r="E64" s="66">
        <v>165.29286271709702</v>
      </c>
      <c r="F64" s="68">
        <v>99.99711480941275</v>
      </c>
      <c r="G64" s="100" t="s">
        <v>1745</v>
      </c>
      <c r="H64" s="65"/>
      <c r="I64" s="69" t="s">
        <v>263</v>
      </c>
      <c r="J64" s="70"/>
      <c r="K64" s="70"/>
      <c r="L64" s="69" t="s">
        <v>1998</v>
      </c>
      <c r="M64" s="73">
        <v>1.9615378497124332</v>
      </c>
      <c r="N64" s="74">
        <v>6256.68408203125</v>
      </c>
      <c r="O64" s="74">
        <v>1738.0615234375</v>
      </c>
      <c r="P64" s="75"/>
      <c r="Q64" s="76"/>
      <c r="R64" s="76"/>
      <c r="S64" s="86"/>
      <c r="T64" s="48">
        <v>1</v>
      </c>
      <c r="U64" s="48">
        <v>1</v>
      </c>
      <c r="V64" s="49">
        <v>0</v>
      </c>
      <c r="W64" s="49">
        <v>0</v>
      </c>
      <c r="X64" s="49">
        <v>0</v>
      </c>
      <c r="Y64" s="49">
        <v>0.999996</v>
      </c>
      <c r="Z64" s="49">
        <v>0</v>
      </c>
      <c r="AA64" s="49" t="s">
        <v>2934</v>
      </c>
      <c r="AB64" s="71">
        <v>64</v>
      </c>
      <c r="AC64" s="71"/>
      <c r="AD64" s="72"/>
      <c r="AE64" s="78" t="s">
        <v>1169</v>
      </c>
      <c r="AF64" s="78">
        <v>135</v>
      </c>
      <c r="AG64" s="78">
        <v>6882</v>
      </c>
      <c r="AH64" s="78">
        <v>3437</v>
      </c>
      <c r="AI64" s="78">
        <v>10</v>
      </c>
      <c r="AJ64" s="78"/>
      <c r="AK64" s="78" t="s">
        <v>1302</v>
      </c>
      <c r="AL64" s="78"/>
      <c r="AM64" s="82" t="s">
        <v>1518</v>
      </c>
      <c r="AN64" s="78"/>
      <c r="AO64" s="80">
        <v>40576.216319444444</v>
      </c>
      <c r="AP64" s="82" t="s">
        <v>1640</v>
      </c>
      <c r="AQ64" s="78" t="b">
        <v>0</v>
      </c>
      <c r="AR64" s="78" t="b">
        <v>0</v>
      </c>
      <c r="AS64" s="78" t="b">
        <v>0</v>
      </c>
      <c r="AT64" s="78" t="s">
        <v>1034</v>
      </c>
      <c r="AU64" s="78">
        <v>236</v>
      </c>
      <c r="AV64" s="82" t="s">
        <v>1714</v>
      </c>
      <c r="AW64" s="78" t="b">
        <v>0</v>
      </c>
      <c r="AX64" s="78" t="s">
        <v>1801</v>
      </c>
      <c r="AY64" s="82" t="s">
        <v>1863</v>
      </c>
      <c r="AZ64" s="78" t="s">
        <v>66</v>
      </c>
      <c r="BA64" s="78" t="str">
        <f>REPLACE(INDEX(GroupVertices[Group],MATCH(Vertices[[#This Row],[Vertex]],GroupVertices[Vertex],0)),1,1,"")</f>
        <v>3</v>
      </c>
      <c r="BB64" s="48"/>
      <c r="BC64" s="48"/>
      <c r="BD64" s="48"/>
      <c r="BE64" s="48"/>
      <c r="BF64" s="48" t="s">
        <v>2526</v>
      </c>
      <c r="BG64" s="48" t="s">
        <v>2526</v>
      </c>
      <c r="BH64" s="121" t="s">
        <v>2582</v>
      </c>
      <c r="BI64" s="121" t="s">
        <v>2582</v>
      </c>
      <c r="BJ64" s="121" t="s">
        <v>2657</v>
      </c>
      <c r="BK64" s="121" t="s">
        <v>2657</v>
      </c>
      <c r="BL64" s="121">
        <v>0</v>
      </c>
      <c r="BM64" s="124">
        <v>0</v>
      </c>
      <c r="BN64" s="121">
        <v>0</v>
      </c>
      <c r="BO64" s="124">
        <v>0</v>
      </c>
      <c r="BP64" s="121">
        <v>0</v>
      </c>
      <c r="BQ64" s="124">
        <v>0</v>
      </c>
      <c r="BR64" s="121">
        <v>17</v>
      </c>
      <c r="BS64" s="124">
        <v>100</v>
      </c>
      <c r="BT64" s="121">
        <v>17</v>
      </c>
      <c r="BU64" s="2"/>
      <c r="BV64" s="3"/>
      <c r="BW64" s="3"/>
      <c r="BX64" s="3"/>
      <c r="BY64" s="3"/>
    </row>
    <row r="65" spans="1:77" ht="41.45" customHeight="1">
      <c r="A65" s="64" t="s">
        <v>264</v>
      </c>
      <c r="C65" s="65"/>
      <c r="D65" s="65" t="s">
        <v>64</v>
      </c>
      <c r="E65" s="66">
        <v>164.57081099142025</v>
      </c>
      <c r="F65" s="68">
        <v>99.99774746768654</v>
      </c>
      <c r="G65" s="100" t="s">
        <v>708</v>
      </c>
      <c r="H65" s="65"/>
      <c r="I65" s="69" t="s">
        <v>264</v>
      </c>
      <c r="J65" s="70"/>
      <c r="K65" s="70"/>
      <c r="L65" s="69" t="s">
        <v>1999</v>
      </c>
      <c r="M65" s="73">
        <v>1.7506939356665794</v>
      </c>
      <c r="N65" s="74">
        <v>3683.842041015625</v>
      </c>
      <c r="O65" s="74">
        <v>7358.150390625</v>
      </c>
      <c r="P65" s="75"/>
      <c r="Q65" s="76"/>
      <c r="R65" s="76"/>
      <c r="S65" s="86"/>
      <c r="T65" s="48">
        <v>0</v>
      </c>
      <c r="U65" s="48">
        <v>1</v>
      </c>
      <c r="V65" s="49">
        <v>0</v>
      </c>
      <c r="W65" s="49">
        <v>0.00463</v>
      </c>
      <c r="X65" s="49">
        <v>0.005945</v>
      </c>
      <c r="Y65" s="49">
        <v>0.409037</v>
      </c>
      <c r="Z65" s="49">
        <v>0</v>
      </c>
      <c r="AA65" s="49">
        <v>0</v>
      </c>
      <c r="AB65" s="71">
        <v>65</v>
      </c>
      <c r="AC65" s="71"/>
      <c r="AD65" s="72"/>
      <c r="AE65" s="78" t="s">
        <v>1170</v>
      </c>
      <c r="AF65" s="78">
        <v>5123</v>
      </c>
      <c r="AG65" s="78">
        <v>5376</v>
      </c>
      <c r="AH65" s="78">
        <v>55644</v>
      </c>
      <c r="AI65" s="78">
        <v>50799</v>
      </c>
      <c r="AJ65" s="78"/>
      <c r="AK65" s="78" t="s">
        <v>1303</v>
      </c>
      <c r="AL65" s="78" t="s">
        <v>1415</v>
      </c>
      <c r="AM65" s="82" t="s">
        <v>1519</v>
      </c>
      <c r="AN65" s="78"/>
      <c r="AO65" s="80">
        <v>40680.509421296294</v>
      </c>
      <c r="AP65" s="82" t="s">
        <v>1641</v>
      </c>
      <c r="AQ65" s="78" t="b">
        <v>0</v>
      </c>
      <c r="AR65" s="78" t="b">
        <v>0</v>
      </c>
      <c r="AS65" s="78" t="b">
        <v>1</v>
      </c>
      <c r="AT65" s="78" t="s">
        <v>1034</v>
      </c>
      <c r="AU65" s="78">
        <v>1032</v>
      </c>
      <c r="AV65" s="82" t="s">
        <v>1714</v>
      </c>
      <c r="AW65" s="78" t="b">
        <v>0</v>
      </c>
      <c r="AX65" s="78" t="s">
        <v>1801</v>
      </c>
      <c r="AY65" s="82" t="s">
        <v>1864</v>
      </c>
      <c r="AZ65" s="78" t="s">
        <v>66</v>
      </c>
      <c r="BA65" s="78" t="str">
        <f>REPLACE(INDEX(GroupVertices[Group],MATCH(Vertices[[#This Row],[Vertex]],GroupVertices[Vertex],0)),1,1,"")</f>
        <v>2</v>
      </c>
      <c r="BB65" s="48"/>
      <c r="BC65" s="48"/>
      <c r="BD65" s="48"/>
      <c r="BE65" s="48"/>
      <c r="BF65" s="48" t="s">
        <v>575</v>
      </c>
      <c r="BG65" s="48" t="s">
        <v>575</v>
      </c>
      <c r="BH65" s="121" t="s">
        <v>2578</v>
      </c>
      <c r="BI65" s="121" t="s">
        <v>2578</v>
      </c>
      <c r="BJ65" s="121" t="s">
        <v>2653</v>
      </c>
      <c r="BK65" s="121" t="s">
        <v>2653</v>
      </c>
      <c r="BL65" s="121">
        <v>1</v>
      </c>
      <c r="BM65" s="124">
        <v>4.761904761904762</v>
      </c>
      <c r="BN65" s="121">
        <v>0</v>
      </c>
      <c r="BO65" s="124">
        <v>0</v>
      </c>
      <c r="BP65" s="121">
        <v>0</v>
      </c>
      <c r="BQ65" s="124">
        <v>0</v>
      </c>
      <c r="BR65" s="121">
        <v>20</v>
      </c>
      <c r="BS65" s="124">
        <v>95.23809523809524</v>
      </c>
      <c r="BT65" s="121">
        <v>21</v>
      </c>
      <c r="BU65" s="2"/>
      <c r="BV65" s="3"/>
      <c r="BW65" s="3"/>
      <c r="BX65" s="3"/>
      <c r="BY65" s="3"/>
    </row>
    <row r="66" spans="1:77" ht="41.45" customHeight="1">
      <c r="A66" s="64" t="s">
        <v>265</v>
      </c>
      <c r="C66" s="65"/>
      <c r="D66" s="65" t="s">
        <v>64</v>
      </c>
      <c r="E66" s="66">
        <v>168.27743907323114</v>
      </c>
      <c r="F66" s="68">
        <v>99.99449973786271</v>
      </c>
      <c r="G66" s="100" t="s">
        <v>709</v>
      </c>
      <c r="H66" s="65"/>
      <c r="I66" s="69" t="s">
        <v>265</v>
      </c>
      <c r="J66" s="70"/>
      <c r="K66" s="70"/>
      <c r="L66" s="69" t="s">
        <v>2000</v>
      </c>
      <c r="M66" s="73">
        <v>2.833054028288423</v>
      </c>
      <c r="N66" s="74">
        <v>1118.0003662109375</v>
      </c>
      <c r="O66" s="74">
        <v>2626.319091796875</v>
      </c>
      <c r="P66" s="75"/>
      <c r="Q66" s="76"/>
      <c r="R66" s="76"/>
      <c r="S66" s="86"/>
      <c r="T66" s="48">
        <v>0</v>
      </c>
      <c r="U66" s="48">
        <v>1</v>
      </c>
      <c r="V66" s="49">
        <v>0</v>
      </c>
      <c r="W66" s="49">
        <v>0.005128</v>
      </c>
      <c r="X66" s="49">
        <v>0.01052</v>
      </c>
      <c r="Y66" s="49">
        <v>0.45097</v>
      </c>
      <c r="Z66" s="49">
        <v>0</v>
      </c>
      <c r="AA66" s="49">
        <v>0</v>
      </c>
      <c r="AB66" s="71">
        <v>66</v>
      </c>
      <c r="AC66" s="71"/>
      <c r="AD66" s="72"/>
      <c r="AE66" s="78" t="s">
        <v>1171</v>
      </c>
      <c r="AF66" s="78">
        <v>12026</v>
      </c>
      <c r="AG66" s="78">
        <v>13107</v>
      </c>
      <c r="AH66" s="78">
        <v>51120</v>
      </c>
      <c r="AI66" s="78">
        <v>3699</v>
      </c>
      <c r="AJ66" s="78"/>
      <c r="AK66" s="78" t="s">
        <v>1304</v>
      </c>
      <c r="AL66" s="78" t="s">
        <v>1416</v>
      </c>
      <c r="AM66" s="82" t="s">
        <v>1520</v>
      </c>
      <c r="AN66" s="78"/>
      <c r="AO66" s="80">
        <v>39535.99107638889</v>
      </c>
      <c r="AP66" s="82" t="s">
        <v>1642</v>
      </c>
      <c r="AQ66" s="78" t="b">
        <v>0</v>
      </c>
      <c r="AR66" s="78" t="b">
        <v>0</v>
      </c>
      <c r="AS66" s="78" t="b">
        <v>1</v>
      </c>
      <c r="AT66" s="78" t="s">
        <v>1034</v>
      </c>
      <c r="AU66" s="78">
        <v>906</v>
      </c>
      <c r="AV66" s="82" t="s">
        <v>1714</v>
      </c>
      <c r="AW66" s="78" t="b">
        <v>0</v>
      </c>
      <c r="AX66" s="78" t="s">
        <v>1801</v>
      </c>
      <c r="AY66" s="82" t="s">
        <v>1865</v>
      </c>
      <c r="AZ66" s="78" t="s">
        <v>66</v>
      </c>
      <c r="BA66" s="78" t="str">
        <f>REPLACE(INDEX(GroupVertices[Group],MATCH(Vertices[[#This Row],[Vertex]],GroupVertices[Vertex],0)),1,1,"")</f>
        <v>1</v>
      </c>
      <c r="BB66" s="48"/>
      <c r="BC66" s="48"/>
      <c r="BD66" s="48"/>
      <c r="BE66" s="48"/>
      <c r="BF66" s="48" t="s">
        <v>585</v>
      </c>
      <c r="BG66" s="48" t="s">
        <v>585</v>
      </c>
      <c r="BH66" s="121" t="s">
        <v>2583</v>
      </c>
      <c r="BI66" s="121" t="s">
        <v>2583</v>
      </c>
      <c r="BJ66" s="121" t="s">
        <v>2658</v>
      </c>
      <c r="BK66" s="121" t="s">
        <v>2658</v>
      </c>
      <c r="BL66" s="121">
        <v>2</v>
      </c>
      <c r="BM66" s="124">
        <v>10.526315789473685</v>
      </c>
      <c r="BN66" s="121">
        <v>0</v>
      </c>
      <c r="BO66" s="124">
        <v>0</v>
      </c>
      <c r="BP66" s="121">
        <v>0</v>
      </c>
      <c r="BQ66" s="124">
        <v>0</v>
      </c>
      <c r="BR66" s="121">
        <v>17</v>
      </c>
      <c r="BS66" s="124">
        <v>89.47368421052632</v>
      </c>
      <c r="BT66" s="121">
        <v>19</v>
      </c>
      <c r="BU66" s="2"/>
      <c r="BV66" s="3"/>
      <c r="BW66" s="3"/>
      <c r="BX66" s="3"/>
      <c r="BY66" s="3"/>
    </row>
    <row r="67" spans="1:77" ht="41.45" customHeight="1">
      <c r="A67" s="64" t="s">
        <v>266</v>
      </c>
      <c r="C67" s="65"/>
      <c r="D67" s="65" t="s">
        <v>64</v>
      </c>
      <c r="E67" s="66">
        <v>162.00191780006818</v>
      </c>
      <c r="F67" s="68">
        <v>99.99999831963274</v>
      </c>
      <c r="G67" s="100" t="s">
        <v>1746</v>
      </c>
      <c r="H67" s="65"/>
      <c r="I67" s="69" t="s">
        <v>266</v>
      </c>
      <c r="J67" s="70"/>
      <c r="K67" s="70"/>
      <c r="L67" s="69" t="s">
        <v>2001</v>
      </c>
      <c r="M67" s="73">
        <v>1.000560010395872</v>
      </c>
      <c r="N67" s="74">
        <v>8556.6494140625</v>
      </c>
      <c r="O67" s="74">
        <v>1261.6385498046875</v>
      </c>
      <c r="P67" s="75"/>
      <c r="Q67" s="76"/>
      <c r="R67" s="76"/>
      <c r="S67" s="86"/>
      <c r="T67" s="48">
        <v>0</v>
      </c>
      <c r="U67" s="48">
        <v>1</v>
      </c>
      <c r="V67" s="49">
        <v>0</v>
      </c>
      <c r="W67" s="49">
        <v>1</v>
      </c>
      <c r="X67" s="49">
        <v>0</v>
      </c>
      <c r="Y67" s="49">
        <v>0.999996</v>
      </c>
      <c r="Z67" s="49">
        <v>0</v>
      </c>
      <c r="AA67" s="49">
        <v>0</v>
      </c>
      <c r="AB67" s="71">
        <v>67</v>
      </c>
      <c r="AC67" s="71"/>
      <c r="AD67" s="72"/>
      <c r="AE67" s="78" t="s">
        <v>1172</v>
      </c>
      <c r="AF67" s="78">
        <v>44</v>
      </c>
      <c r="AG67" s="78">
        <v>18</v>
      </c>
      <c r="AH67" s="78">
        <v>77</v>
      </c>
      <c r="AI67" s="78">
        <v>7</v>
      </c>
      <c r="AJ67" s="78"/>
      <c r="AK67" s="78"/>
      <c r="AL67" s="78"/>
      <c r="AM67" s="78"/>
      <c r="AN67" s="78"/>
      <c r="AO67" s="80">
        <v>41077.49513888889</v>
      </c>
      <c r="AP67" s="78"/>
      <c r="AQ67" s="78" t="b">
        <v>1</v>
      </c>
      <c r="AR67" s="78" t="b">
        <v>0</v>
      </c>
      <c r="AS67" s="78" t="b">
        <v>0</v>
      </c>
      <c r="AT67" s="78" t="s">
        <v>1034</v>
      </c>
      <c r="AU67" s="78">
        <v>2</v>
      </c>
      <c r="AV67" s="82" t="s">
        <v>1714</v>
      </c>
      <c r="AW67" s="78" t="b">
        <v>0</v>
      </c>
      <c r="AX67" s="78" t="s">
        <v>1801</v>
      </c>
      <c r="AY67" s="82" t="s">
        <v>1866</v>
      </c>
      <c r="AZ67" s="78" t="s">
        <v>66</v>
      </c>
      <c r="BA67" s="78" t="str">
        <f>REPLACE(INDEX(GroupVertices[Group],MATCH(Vertices[[#This Row],[Vertex]],GroupVertices[Vertex],0)),1,1,"")</f>
        <v>10</v>
      </c>
      <c r="BB67" s="48"/>
      <c r="BC67" s="48"/>
      <c r="BD67" s="48"/>
      <c r="BE67" s="48"/>
      <c r="BF67" s="48" t="s">
        <v>556</v>
      </c>
      <c r="BG67" s="48" t="s">
        <v>556</v>
      </c>
      <c r="BH67" s="121" t="s">
        <v>2584</v>
      </c>
      <c r="BI67" s="121" t="s">
        <v>2584</v>
      </c>
      <c r="BJ67" s="121" t="s">
        <v>2659</v>
      </c>
      <c r="BK67" s="121" t="s">
        <v>2659</v>
      </c>
      <c r="BL67" s="121">
        <v>2</v>
      </c>
      <c r="BM67" s="124">
        <v>8.333333333333334</v>
      </c>
      <c r="BN67" s="121">
        <v>0</v>
      </c>
      <c r="BO67" s="124">
        <v>0</v>
      </c>
      <c r="BP67" s="121">
        <v>0</v>
      </c>
      <c r="BQ67" s="124">
        <v>0</v>
      </c>
      <c r="BR67" s="121">
        <v>22</v>
      </c>
      <c r="BS67" s="124">
        <v>91.66666666666667</v>
      </c>
      <c r="BT67" s="121">
        <v>24</v>
      </c>
      <c r="BU67" s="2"/>
      <c r="BV67" s="3"/>
      <c r="BW67" s="3"/>
      <c r="BX67" s="3"/>
      <c r="BY67" s="3"/>
    </row>
    <row r="68" spans="1:77" ht="41.45" customHeight="1">
      <c r="A68" s="64" t="s">
        <v>295</v>
      </c>
      <c r="C68" s="65"/>
      <c r="D68" s="65" t="s">
        <v>64</v>
      </c>
      <c r="E68" s="66">
        <v>181.88662780718556</v>
      </c>
      <c r="F68" s="68">
        <v>99.98257543168634</v>
      </c>
      <c r="G68" s="100" t="s">
        <v>1747</v>
      </c>
      <c r="H68" s="65"/>
      <c r="I68" s="69" t="s">
        <v>295</v>
      </c>
      <c r="J68" s="70"/>
      <c r="K68" s="70"/>
      <c r="L68" s="69" t="s">
        <v>2002</v>
      </c>
      <c r="M68" s="73">
        <v>6.807027799995967</v>
      </c>
      <c r="N68" s="74">
        <v>8556.6494140625</v>
      </c>
      <c r="O68" s="74">
        <v>655.8167724609375</v>
      </c>
      <c r="P68" s="75"/>
      <c r="Q68" s="76"/>
      <c r="R68" s="76"/>
      <c r="S68" s="86"/>
      <c r="T68" s="48">
        <v>1</v>
      </c>
      <c r="U68" s="48">
        <v>0</v>
      </c>
      <c r="V68" s="49">
        <v>0</v>
      </c>
      <c r="W68" s="49">
        <v>1</v>
      </c>
      <c r="X68" s="49">
        <v>0</v>
      </c>
      <c r="Y68" s="49">
        <v>0.999996</v>
      </c>
      <c r="Z68" s="49">
        <v>0</v>
      </c>
      <c r="AA68" s="49">
        <v>0</v>
      </c>
      <c r="AB68" s="71">
        <v>68</v>
      </c>
      <c r="AC68" s="71"/>
      <c r="AD68" s="72"/>
      <c r="AE68" s="78" t="s">
        <v>1173</v>
      </c>
      <c r="AF68" s="78">
        <v>624</v>
      </c>
      <c r="AG68" s="78">
        <v>41492</v>
      </c>
      <c r="AH68" s="78">
        <v>58021</v>
      </c>
      <c r="AI68" s="78">
        <v>17400</v>
      </c>
      <c r="AJ68" s="78"/>
      <c r="AK68" s="78" t="s">
        <v>1305</v>
      </c>
      <c r="AL68" s="78" t="s">
        <v>1417</v>
      </c>
      <c r="AM68" s="82" t="s">
        <v>1521</v>
      </c>
      <c r="AN68" s="78"/>
      <c r="AO68" s="80">
        <v>39546.880381944444</v>
      </c>
      <c r="AP68" s="82" t="s">
        <v>1643</v>
      </c>
      <c r="AQ68" s="78" t="b">
        <v>0</v>
      </c>
      <c r="AR68" s="78" t="b">
        <v>0</v>
      </c>
      <c r="AS68" s="78" t="b">
        <v>1</v>
      </c>
      <c r="AT68" s="78" t="s">
        <v>1034</v>
      </c>
      <c r="AU68" s="78">
        <v>713</v>
      </c>
      <c r="AV68" s="82" t="s">
        <v>1714</v>
      </c>
      <c r="AW68" s="78" t="b">
        <v>1</v>
      </c>
      <c r="AX68" s="78" t="s">
        <v>1801</v>
      </c>
      <c r="AY68" s="82" t="s">
        <v>1867</v>
      </c>
      <c r="AZ68" s="78" t="s">
        <v>65</v>
      </c>
      <c r="BA68" s="78" t="str">
        <f>REPLACE(INDEX(GroupVertices[Group],MATCH(Vertices[[#This Row],[Vertex]],GroupVertices[Vertex],0)),1,1,"")</f>
        <v>10</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267</v>
      </c>
      <c r="C69" s="65"/>
      <c r="D69" s="65" t="s">
        <v>64</v>
      </c>
      <c r="E69" s="66">
        <v>162.06712300238695</v>
      </c>
      <c r="F69" s="68">
        <v>99.99994118714586</v>
      </c>
      <c r="G69" s="100" t="s">
        <v>710</v>
      </c>
      <c r="H69" s="65"/>
      <c r="I69" s="69" t="s">
        <v>267</v>
      </c>
      <c r="J69" s="70"/>
      <c r="K69" s="70"/>
      <c r="L69" s="69" t="s">
        <v>2003</v>
      </c>
      <c r="M69" s="73">
        <v>1.0196003638555242</v>
      </c>
      <c r="N69" s="74">
        <v>4617.22607421875</v>
      </c>
      <c r="O69" s="74">
        <v>4579.9794921875</v>
      </c>
      <c r="P69" s="75"/>
      <c r="Q69" s="76"/>
      <c r="R69" s="76"/>
      <c r="S69" s="86"/>
      <c r="T69" s="48">
        <v>0</v>
      </c>
      <c r="U69" s="48">
        <v>1</v>
      </c>
      <c r="V69" s="49">
        <v>0</v>
      </c>
      <c r="W69" s="49">
        <v>0.00463</v>
      </c>
      <c r="X69" s="49">
        <v>0.005945</v>
      </c>
      <c r="Y69" s="49">
        <v>0.409037</v>
      </c>
      <c r="Z69" s="49">
        <v>0</v>
      </c>
      <c r="AA69" s="49">
        <v>0</v>
      </c>
      <c r="AB69" s="71">
        <v>69</v>
      </c>
      <c r="AC69" s="71"/>
      <c r="AD69" s="72"/>
      <c r="AE69" s="78" t="s">
        <v>1174</v>
      </c>
      <c r="AF69" s="78">
        <v>279</v>
      </c>
      <c r="AG69" s="78">
        <v>154</v>
      </c>
      <c r="AH69" s="78">
        <v>202</v>
      </c>
      <c r="AI69" s="78">
        <v>462</v>
      </c>
      <c r="AJ69" s="78"/>
      <c r="AK69" s="78" t="s">
        <v>1306</v>
      </c>
      <c r="AL69" s="78" t="s">
        <v>1418</v>
      </c>
      <c r="AM69" s="82" t="s">
        <v>1522</v>
      </c>
      <c r="AN69" s="78"/>
      <c r="AO69" s="80">
        <v>43521.74490740741</v>
      </c>
      <c r="AP69" s="82" t="s">
        <v>1644</v>
      </c>
      <c r="AQ69" s="78" t="b">
        <v>1</v>
      </c>
      <c r="AR69" s="78" t="b">
        <v>0</v>
      </c>
      <c r="AS69" s="78" t="b">
        <v>0</v>
      </c>
      <c r="AT69" s="78" t="s">
        <v>1034</v>
      </c>
      <c r="AU69" s="78">
        <v>1</v>
      </c>
      <c r="AV69" s="78"/>
      <c r="AW69" s="78" t="b">
        <v>0</v>
      </c>
      <c r="AX69" s="78" t="s">
        <v>1801</v>
      </c>
      <c r="AY69" s="82" t="s">
        <v>1868</v>
      </c>
      <c r="AZ69" s="78" t="s">
        <v>66</v>
      </c>
      <c r="BA69" s="78" t="str">
        <f>REPLACE(INDEX(GroupVertices[Group],MATCH(Vertices[[#This Row],[Vertex]],GroupVertices[Vertex],0)),1,1,"")</f>
        <v>2</v>
      </c>
      <c r="BB69" s="48"/>
      <c r="BC69" s="48"/>
      <c r="BD69" s="48"/>
      <c r="BE69" s="48"/>
      <c r="BF69" s="48" t="s">
        <v>575</v>
      </c>
      <c r="BG69" s="48" t="s">
        <v>575</v>
      </c>
      <c r="BH69" s="121" t="s">
        <v>2578</v>
      </c>
      <c r="BI69" s="121" t="s">
        <v>2578</v>
      </c>
      <c r="BJ69" s="121" t="s">
        <v>2653</v>
      </c>
      <c r="BK69" s="121" t="s">
        <v>2653</v>
      </c>
      <c r="BL69" s="121">
        <v>1</v>
      </c>
      <c r="BM69" s="124">
        <v>4.761904761904762</v>
      </c>
      <c r="BN69" s="121">
        <v>0</v>
      </c>
      <c r="BO69" s="124">
        <v>0</v>
      </c>
      <c r="BP69" s="121">
        <v>0</v>
      </c>
      <c r="BQ69" s="124">
        <v>0</v>
      </c>
      <c r="BR69" s="121">
        <v>20</v>
      </c>
      <c r="BS69" s="124">
        <v>95.23809523809524</v>
      </c>
      <c r="BT69" s="121">
        <v>21</v>
      </c>
      <c r="BU69" s="2"/>
      <c r="BV69" s="3"/>
      <c r="BW69" s="3"/>
      <c r="BX69" s="3"/>
      <c r="BY69" s="3"/>
    </row>
    <row r="70" spans="1:77" ht="41.45" customHeight="1">
      <c r="A70" s="64" t="s">
        <v>268</v>
      </c>
      <c r="C70" s="65"/>
      <c r="D70" s="65" t="s">
        <v>64</v>
      </c>
      <c r="E70" s="66">
        <v>162.0752736526768</v>
      </c>
      <c r="F70" s="68">
        <v>99.99993404558501</v>
      </c>
      <c r="G70" s="100" t="s">
        <v>1748</v>
      </c>
      <c r="H70" s="65"/>
      <c r="I70" s="69" t="s">
        <v>268</v>
      </c>
      <c r="J70" s="70"/>
      <c r="K70" s="70"/>
      <c r="L70" s="69" t="s">
        <v>2004</v>
      </c>
      <c r="M70" s="73">
        <v>1.0219804080379808</v>
      </c>
      <c r="N70" s="74">
        <v>5684.94140625</v>
      </c>
      <c r="O70" s="74">
        <v>3584.935546875</v>
      </c>
      <c r="P70" s="75"/>
      <c r="Q70" s="76"/>
      <c r="R70" s="76"/>
      <c r="S70" s="86"/>
      <c r="T70" s="48">
        <v>1</v>
      </c>
      <c r="U70" s="48">
        <v>1</v>
      </c>
      <c r="V70" s="49">
        <v>0</v>
      </c>
      <c r="W70" s="49">
        <v>0</v>
      </c>
      <c r="X70" s="49">
        <v>0</v>
      </c>
      <c r="Y70" s="49">
        <v>0.999996</v>
      </c>
      <c r="Z70" s="49">
        <v>0</v>
      </c>
      <c r="AA70" s="49" t="s">
        <v>2934</v>
      </c>
      <c r="AB70" s="71">
        <v>70</v>
      </c>
      <c r="AC70" s="71"/>
      <c r="AD70" s="72"/>
      <c r="AE70" s="78" t="s">
        <v>1175</v>
      </c>
      <c r="AF70" s="78">
        <v>214</v>
      </c>
      <c r="AG70" s="78">
        <v>171</v>
      </c>
      <c r="AH70" s="78">
        <v>1261</v>
      </c>
      <c r="AI70" s="78">
        <v>323</v>
      </c>
      <c r="AJ70" s="78"/>
      <c r="AK70" s="78" t="s">
        <v>1307</v>
      </c>
      <c r="AL70" s="78" t="s">
        <v>1419</v>
      </c>
      <c r="AM70" s="82" t="s">
        <v>1523</v>
      </c>
      <c r="AN70" s="78"/>
      <c r="AO70" s="80">
        <v>41591.013090277775</v>
      </c>
      <c r="AP70" s="82" t="s">
        <v>1645</v>
      </c>
      <c r="AQ70" s="78" t="b">
        <v>0</v>
      </c>
      <c r="AR70" s="78" t="b">
        <v>0</v>
      </c>
      <c r="AS70" s="78" t="b">
        <v>0</v>
      </c>
      <c r="AT70" s="78" t="s">
        <v>1034</v>
      </c>
      <c r="AU70" s="78">
        <v>1</v>
      </c>
      <c r="AV70" s="82" t="s">
        <v>1714</v>
      </c>
      <c r="AW70" s="78" t="b">
        <v>0</v>
      </c>
      <c r="AX70" s="78" t="s">
        <v>1801</v>
      </c>
      <c r="AY70" s="82" t="s">
        <v>1869</v>
      </c>
      <c r="AZ70" s="78" t="s">
        <v>66</v>
      </c>
      <c r="BA70" s="78" t="str">
        <f>REPLACE(INDEX(GroupVertices[Group],MATCH(Vertices[[#This Row],[Vertex]],GroupVertices[Vertex],0)),1,1,"")</f>
        <v>3</v>
      </c>
      <c r="BB70" s="48" t="s">
        <v>2510</v>
      </c>
      <c r="BC70" s="48" t="s">
        <v>2516</v>
      </c>
      <c r="BD70" s="48" t="s">
        <v>543</v>
      </c>
      <c r="BE70" s="48" t="s">
        <v>543</v>
      </c>
      <c r="BF70" s="48" t="s">
        <v>586</v>
      </c>
      <c r="BG70" s="48" t="s">
        <v>586</v>
      </c>
      <c r="BH70" s="121" t="s">
        <v>2585</v>
      </c>
      <c r="BI70" s="121" t="s">
        <v>2608</v>
      </c>
      <c r="BJ70" s="121" t="s">
        <v>2438</v>
      </c>
      <c r="BK70" s="121" t="s">
        <v>2681</v>
      </c>
      <c r="BL70" s="121">
        <v>1</v>
      </c>
      <c r="BM70" s="124">
        <v>1.2987012987012987</v>
      </c>
      <c r="BN70" s="121">
        <v>0</v>
      </c>
      <c r="BO70" s="124">
        <v>0</v>
      </c>
      <c r="BP70" s="121">
        <v>0</v>
      </c>
      <c r="BQ70" s="124">
        <v>0</v>
      </c>
      <c r="BR70" s="121">
        <v>76</v>
      </c>
      <c r="BS70" s="124">
        <v>98.7012987012987</v>
      </c>
      <c r="BT70" s="121">
        <v>77</v>
      </c>
      <c r="BU70" s="2"/>
      <c r="BV70" s="3"/>
      <c r="BW70" s="3"/>
      <c r="BX70" s="3"/>
      <c r="BY70" s="3"/>
    </row>
    <row r="71" spans="1:77" ht="41.45" customHeight="1">
      <c r="A71" s="64" t="s">
        <v>269</v>
      </c>
      <c r="C71" s="65"/>
      <c r="D71" s="65" t="s">
        <v>64</v>
      </c>
      <c r="E71" s="66">
        <v>162.04650665165383</v>
      </c>
      <c r="F71" s="68">
        <v>99.99995925109391</v>
      </c>
      <c r="G71" s="100" t="s">
        <v>1749</v>
      </c>
      <c r="H71" s="65"/>
      <c r="I71" s="69" t="s">
        <v>269</v>
      </c>
      <c r="J71" s="70"/>
      <c r="K71" s="70"/>
      <c r="L71" s="69" t="s">
        <v>2005</v>
      </c>
      <c r="M71" s="73">
        <v>1.0135802520998989</v>
      </c>
      <c r="N71" s="74">
        <v>5113.19873046875</v>
      </c>
      <c r="O71" s="74">
        <v>3584.935546875</v>
      </c>
      <c r="P71" s="75"/>
      <c r="Q71" s="76"/>
      <c r="R71" s="76"/>
      <c r="S71" s="86"/>
      <c r="T71" s="48">
        <v>1</v>
      </c>
      <c r="U71" s="48">
        <v>1</v>
      </c>
      <c r="V71" s="49">
        <v>0</v>
      </c>
      <c r="W71" s="49">
        <v>0</v>
      </c>
      <c r="X71" s="49">
        <v>0</v>
      </c>
      <c r="Y71" s="49">
        <v>0.999996</v>
      </c>
      <c r="Z71" s="49">
        <v>0</v>
      </c>
      <c r="AA71" s="49" t="s">
        <v>2934</v>
      </c>
      <c r="AB71" s="71">
        <v>71</v>
      </c>
      <c r="AC71" s="71"/>
      <c r="AD71" s="72"/>
      <c r="AE71" s="78" t="s">
        <v>1176</v>
      </c>
      <c r="AF71" s="78">
        <v>141</v>
      </c>
      <c r="AG71" s="78">
        <v>111</v>
      </c>
      <c r="AH71" s="78">
        <v>1612</v>
      </c>
      <c r="AI71" s="78">
        <v>7</v>
      </c>
      <c r="AJ71" s="78"/>
      <c r="AK71" s="78" t="s">
        <v>1308</v>
      </c>
      <c r="AL71" s="78"/>
      <c r="AM71" s="82" t="s">
        <v>1524</v>
      </c>
      <c r="AN71" s="78"/>
      <c r="AO71" s="80">
        <v>41618.1415625</v>
      </c>
      <c r="AP71" s="82" t="s">
        <v>1646</v>
      </c>
      <c r="AQ71" s="78" t="b">
        <v>0</v>
      </c>
      <c r="AR71" s="78" t="b">
        <v>0</v>
      </c>
      <c r="AS71" s="78" t="b">
        <v>0</v>
      </c>
      <c r="AT71" s="78" t="s">
        <v>1034</v>
      </c>
      <c r="AU71" s="78">
        <v>0</v>
      </c>
      <c r="AV71" s="82" t="s">
        <v>1714</v>
      </c>
      <c r="AW71" s="78" t="b">
        <v>0</v>
      </c>
      <c r="AX71" s="78" t="s">
        <v>1801</v>
      </c>
      <c r="AY71" s="82" t="s">
        <v>1870</v>
      </c>
      <c r="AZ71" s="78" t="s">
        <v>66</v>
      </c>
      <c r="BA71" s="78" t="str">
        <f>REPLACE(INDEX(GroupVertices[Group],MATCH(Vertices[[#This Row],[Vertex]],GroupVertices[Vertex],0)),1,1,"")</f>
        <v>3</v>
      </c>
      <c r="BB71" s="48" t="s">
        <v>2510</v>
      </c>
      <c r="BC71" s="48" t="s">
        <v>2516</v>
      </c>
      <c r="BD71" s="48" t="s">
        <v>543</v>
      </c>
      <c r="BE71" s="48" t="s">
        <v>543</v>
      </c>
      <c r="BF71" s="48" t="s">
        <v>586</v>
      </c>
      <c r="BG71" s="48" t="s">
        <v>586</v>
      </c>
      <c r="BH71" s="121" t="s">
        <v>2585</v>
      </c>
      <c r="BI71" s="121" t="s">
        <v>2608</v>
      </c>
      <c r="BJ71" s="121" t="s">
        <v>2438</v>
      </c>
      <c r="BK71" s="121" t="s">
        <v>2681</v>
      </c>
      <c r="BL71" s="121">
        <v>1</v>
      </c>
      <c r="BM71" s="124">
        <v>1.2987012987012987</v>
      </c>
      <c r="BN71" s="121">
        <v>0</v>
      </c>
      <c r="BO71" s="124">
        <v>0</v>
      </c>
      <c r="BP71" s="121">
        <v>0</v>
      </c>
      <c r="BQ71" s="124">
        <v>0</v>
      </c>
      <c r="BR71" s="121">
        <v>76</v>
      </c>
      <c r="BS71" s="124">
        <v>98.7012987012987</v>
      </c>
      <c r="BT71" s="121">
        <v>77</v>
      </c>
      <c r="BU71" s="2"/>
      <c r="BV71" s="3"/>
      <c r="BW71" s="3"/>
      <c r="BX71" s="3"/>
      <c r="BY71" s="3"/>
    </row>
    <row r="72" spans="1:77" ht="41.45" customHeight="1">
      <c r="A72" s="64" t="s">
        <v>270</v>
      </c>
      <c r="C72" s="65"/>
      <c r="D72" s="65" t="s">
        <v>64</v>
      </c>
      <c r="E72" s="66">
        <v>163.05670783757745</v>
      </c>
      <c r="F72" s="68">
        <v>99.99907411763915</v>
      </c>
      <c r="G72" s="100" t="s">
        <v>711</v>
      </c>
      <c r="H72" s="65"/>
      <c r="I72" s="69" t="s">
        <v>270</v>
      </c>
      <c r="J72" s="70"/>
      <c r="K72" s="70"/>
      <c r="L72" s="69" t="s">
        <v>2006</v>
      </c>
      <c r="M72" s="73">
        <v>1.3085657281255392</v>
      </c>
      <c r="N72" s="74">
        <v>1515.2587890625</v>
      </c>
      <c r="O72" s="74">
        <v>6177.8125</v>
      </c>
      <c r="P72" s="75"/>
      <c r="Q72" s="76"/>
      <c r="R72" s="76"/>
      <c r="S72" s="86"/>
      <c r="T72" s="48">
        <v>0</v>
      </c>
      <c r="U72" s="48">
        <v>1</v>
      </c>
      <c r="V72" s="49">
        <v>0</v>
      </c>
      <c r="W72" s="49">
        <v>0.005128</v>
      </c>
      <c r="X72" s="49">
        <v>0.01052</v>
      </c>
      <c r="Y72" s="49">
        <v>0.45097</v>
      </c>
      <c r="Z72" s="49">
        <v>0</v>
      </c>
      <c r="AA72" s="49">
        <v>0</v>
      </c>
      <c r="AB72" s="71">
        <v>72</v>
      </c>
      <c r="AC72" s="71"/>
      <c r="AD72" s="72"/>
      <c r="AE72" s="78" t="s">
        <v>1177</v>
      </c>
      <c r="AF72" s="78">
        <v>1402</v>
      </c>
      <c r="AG72" s="78">
        <v>2218</v>
      </c>
      <c r="AH72" s="78">
        <v>12507</v>
      </c>
      <c r="AI72" s="78">
        <v>4912</v>
      </c>
      <c r="AJ72" s="78"/>
      <c r="AK72" s="78" t="s">
        <v>1309</v>
      </c>
      <c r="AL72" s="78" t="s">
        <v>1420</v>
      </c>
      <c r="AM72" s="82" t="s">
        <v>1525</v>
      </c>
      <c r="AN72" s="78"/>
      <c r="AO72" s="80">
        <v>40404.25570601852</v>
      </c>
      <c r="AP72" s="82" t="s">
        <v>1647</v>
      </c>
      <c r="AQ72" s="78" t="b">
        <v>0</v>
      </c>
      <c r="AR72" s="78" t="b">
        <v>0</v>
      </c>
      <c r="AS72" s="78" t="b">
        <v>1</v>
      </c>
      <c r="AT72" s="78" t="s">
        <v>1034</v>
      </c>
      <c r="AU72" s="78">
        <v>556</v>
      </c>
      <c r="AV72" s="82" t="s">
        <v>1714</v>
      </c>
      <c r="AW72" s="78" t="b">
        <v>0</v>
      </c>
      <c r="AX72" s="78" t="s">
        <v>1801</v>
      </c>
      <c r="AY72" s="82" t="s">
        <v>1871</v>
      </c>
      <c r="AZ72" s="78" t="s">
        <v>66</v>
      </c>
      <c r="BA72" s="78" t="str">
        <f>REPLACE(INDEX(GroupVertices[Group],MATCH(Vertices[[#This Row],[Vertex]],GroupVertices[Vertex],0)),1,1,"")</f>
        <v>1</v>
      </c>
      <c r="BB72" s="48"/>
      <c r="BC72" s="48"/>
      <c r="BD72" s="48"/>
      <c r="BE72" s="48"/>
      <c r="BF72" s="48" t="s">
        <v>556</v>
      </c>
      <c r="BG72" s="48" t="s">
        <v>556</v>
      </c>
      <c r="BH72" s="121" t="s">
        <v>2586</v>
      </c>
      <c r="BI72" s="121" t="s">
        <v>2609</v>
      </c>
      <c r="BJ72" s="121" t="s">
        <v>2660</v>
      </c>
      <c r="BK72" s="121" t="s">
        <v>2682</v>
      </c>
      <c r="BL72" s="121">
        <v>3</v>
      </c>
      <c r="BM72" s="124">
        <v>10.344827586206897</v>
      </c>
      <c r="BN72" s="121">
        <v>0</v>
      </c>
      <c r="BO72" s="124">
        <v>0</v>
      </c>
      <c r="BP72" s="121">
        <v>0</v>
      </c>
      <c r="BQ72" s="124">
        <v>0</v>
      </c>
      <c r="BR72" s="121">
        <v>26</v>
      </c>
      <c r="BS72" s="124">
        <v>89.65517241379311</v>
      </c>
      <c r="BT72" s="121">
        <v>29</v>
      </c>
      <c r="BU72" s="2"/>
      <c r="BV72" s="3"/>
      <c r="BW72" s="3"/>
      <c r="BX72" s="3"/>
      <c r="BY72" s="3"/>
    </row>
    <row r="73" spans="1:77" ht="41.45" customHeight="1">
      <c r="A73" s="64" t="s">
        <v>271</v>
      </c>
      <c r="C73" s="65"/>
      <c r="D73" s="65" t="s">
        <v>64</v>
      </c>
      <c r="E73" s="66">
        <v>164.26971638071308</v>
      </c>
      <c r="F73" s="68">
        <v>99.99801128534652</v>
      </c>
      <c r="G73" s="100" t="s">
        <v>712</v>
      </c>
      <c r="H73" s="65"/>
      <c r="I73" s="69" t="s">
        <v>271</v>
      </c>
      <c r="J73" s="70"/>
      <c r="K73" s="70"/>
      <c r="L73" s="69" t="s">
        <v>2007</v>
      </c>
      <c r="M73" s="73">
        <v>1.6627723035146562</v>
      </c>
      <c r="N73" s="74">
        <v>2839.618896484375</v>
      </c>
      <c r="O73" s="74">
        <v>7136.97216796875</v>
      </c>
      <c r="P73" s="75"/>
      <c r="Q73" s="76"/>
      <c r="R73" s="76"/>
      <c r="S73" s="86"/>
      <c r="T73" s="48">
        <v>3</v>
      </c>
      <c r="U73" s="48">
        <v>1</v>
      </c>
      <c r="V73" s="49">
        <v>64.3</v>
      </c>
      <c r="W73" s="49">
        <v>0.005208</v>
      </c>
      <c r="X73" s="49">
        <v>0.013691</v>
      </c>
      <c r="Y73" s="49">
        <v>1.015419</v>
      </c>
      <c r="Z73" s="49">
        <v>0.5</v>
      </c>
      <c r="AA73" s="49">
        <v>0.3333333333333333</v>
      </c>
      <c r="AB73" s="71">
        <v>73</v>
      </c>
      <c r="AC73" s="71"/>
      <c r="AD73" s="72"/>
      <c r="AE73" s="78" t="s">
        <v>1178</v>
      </c>
      <c r="AF73" s="78">
        <v>4202</v>
      </c>
      <c r="AG73" s="78">
        <v>4748</v>
      </c>
      <c r="AH73" s="78">
        <v>24153</v>
      </c>
      <c r="AI73" s="78">
        <v>13047</v>
      </c>
      <c r="AJ73" s="78"/>
      <c r="AK73" s="78" t="s">
        <v>1310</v>
      </c>
      <c r="AL73" s="78" t="s">
        <v>1069</v>
      </c>
      <c r="AM73" s="82" t="s">
        <v>1526</v>
      </c>
      <c r="AN73" s="78"/>
      <c r="AO73" s="80">
        <v>40767.10013888889</v>
      </c>
      <c r="AP73" s="82" t="s">
        <v>1648</v>
      </c>
      <c r="AQ73" s="78" t="b">
        <v>0</v>
      </c>
      <c r="AR73" s="78" t="b">
        <v>0</v>
      </c>
      <c r="AS73" s="78" t="b">
        <v>1</v>
      </c>
      <c r="AT73" s="78" t="s">
        <v>1034</v>
      </c>
      <c r="AU73" s="78">
        <v>613</v>
      </c>
      <c r="AV73" s="82" t="s">
        <v>1725</v>
      </c>
      <c r="AW73" s="78" t="b">
        <v>0</v>
      </c>
      <c r="AX73" s="78" t="s">
        <v>1801</v>
      </c>
      <c r="AY73" s="82" t="s">
        <v>1872</v>
      </c>
      <c r="AZ73" s="78" t="s">
        <v>66</v>
      </c>
      <c r="BA73" s="78" t="str">
        <f>REPLACE(INDEX(GroupVertices[Group],MATCH(Vertices[[#This Row],[Vertex]],GroupVertices[Vertex],0)),1,1,"")</f>
        <v>1</v>
      </c>
      <c r="BB73" s="48" t="s">
        <v>495</v>
      </c>
      <c r="BC73" s="48" t="s">
        <v>495</v>
      </c>
      <c r="BD73" s="48" t="s">
        <v>532</v>
      </c>
      <c r="BE73" s="48" t="s">
        <v>532</v>
      </c>
      <c r="BF73" s="48" t="s">
        <v>587</v>
      </c>
      <c r="BG73" s="48" t="s">
        <v>587</v>
      </c>
      <c r="BH73" s="121" t="s">
        <v>2587</v>
      </c>
      <c r="BI73" s="121" t="s">
        <v>2587</v>
      </c>
      <c r="BJ73" s="121" t="s">
        <v>2661</v>
      </c>
      <c r="BK73" s="121" t="s">
        <v>2661</v>
      </c>
      <c r="BL73" s="121">
        <v>1</v>
      </c>
      <c r="BM73" s="124">
        <v>5.2631578947368425</v>
      </c>
      <c r="BN73" s="121">
        <v>0</v>
      </c>
      <c r="BO73" s="124">
        <v>0</v>
      </c>
      <c r="BP73" s="121">
        <v>0</v>
      </c>
      <c r="BQ73" s="124">
        <v>0</v>
      </c>
      <c r="BR73" s="121">
        <v>18</v>
      </c>
      <c r="BS73" s="124">
        <v>94.73684210526316</v>
      </c>
      <c r="BT73" s="121">
        <v>19</v>
      </c>
      <c r="BU73" s="2"/>
      <c r="BV73" s="3"/>
      <c r="BW73" s="3"/>
      <c r="BX73" s="3"/>
      <c r="BY73" s="3"/>
    </row>
    <row r="74" spans="1:77" ht="41.45" customHeight="1">
      <c r="A74" s="64" t="s">
        <v>272</v>
      </c>
      <c r="C74" s="65"/>
      <c r="D74" s="65" t="s">
        <v>64</v>
      </c>
      <c r="E74" s="66">
        <v>164.21841522888874</v>
      </c>
      <c r="F74" s="68">
        <v>99.99805623517076</v>
      </c>
      <c r="G74" s="100" t="s">
        <v>713</v>
      </c>
      <c r="H74" s="65"/>
      <c r="I74" s="69" t="s">
        <v>272</v>
      </c>
      <c r="J74" s="70"/>
      <c r="K74" s="70"/>
      <c r="L74" s="69" t="s">
        <v>2008</v>
      </c>
      <c r="M74" s="73">
        <v>1.6477920254250769</v>
      </c>
      <c r="N74" s="74">
        <v>3331.004638671875</v>
      </c>
      <c r="O74" s="74">
        <v>9646.09375</v>
      </c>
      <c r="P74" s="75"/>
      <c r="Q74" s="76"/>
      <c r="R74" s="76"/>
      <c r="S74" s="86"/>
      <c r="T74" s="48">
        <v>2</v>
      </c>
      <c r="U74" s="48">
        <v>1</v>
      </c>
      <c r="V74" s="49">
        <v>0</v>
      </c>
      <c r="W74" s="49">
        <v>0.003774</v>
      </c>
      <c r="X74" s="49">
        <v>0.004233</v>
      </c>
      <c r="Y74" s="49">
        <v>0.703264</v>
      </c>
      <c r="Z74" s="49">
        <v>0.5</v>
      </c>
      <c r="AA74" s="49">
        <v>0.5</v>
      </c>
      <c r="AB74" s="71">
        <v>74</v>
      </c>
      <c r="AC74" s="71"/>
      <c r="AD74" s="72"/>
      <c r="AE74" s="78" t="s">
        <v>1179</v>
      </c>
      <c r="AF74" s="78">
        <v>4349</v>
      </c>
      <c r="AG74" s="78">
        <v>4641</v>
      </c>
      <c r="AH74" s="78">
        <v>6908</v>
      </c>
      <c r="AI74" s="78">
        <v>5236</v>
      </c>
      <c r="AJ74" s="78"/>
      <c r="AK74" s="78" t="s">
        <v>1311</v>
      </c>
      <c r="AL74" s="78" t="s">
        <v>1421</v>
      </c>
      <c r="AM74" s="82" t="s">
        <v>1527</v>
      </c>
      <c r="AN74" s="78"/>
      <c r="AO74" s="80">
        <v>42239.701875</v>
      </c>
      <c r="AP74" s="82" t="s">
        <v>1649</v>
      </c>
      <c r="AQ74" s="78" t="b">
        <v>0</v>
      </c>
      <c r="AR74" s="78" t="b">
        <v>0</v>
      </c>
      <c r="AS74" s="78" t="b">
        <v>1</v>
      </c>
      <c r="AT74" s="78" t="s">
        <v>1034</v>
      </c>
      <c r="AU74" s="78">
        <v>465</v>
      </c>
      <c r="AV74" s="82" t="s">
        <v>1717</v>
      </c>
      <c r="AW74" s="78" t="b">
        <v>0</v>
      </c>
      <c r="AX74" s="78" t="s">
        <v>1801</v>
      </c>
      <c r="AY74" s="82" t="s">
        <v>1873</v>
      </c>
      <c r="AZ74" s="78" t="s">
        <v>66</v>
      </c>
      <c r="BA74" s="78" t="str">
        <f>REPLACE(INDEX(GroupVertices[Group],MATCH(Vertices[[#This Row],[Vertex]],GroupVertices[Vertex],0)),1,1,"")</f>
        <v>1</v>
      </c>
      <c r="BB74" s="48"/>
      <c r="BC74" s="48"/>
      <c r="BD74" s="48"/>
      <c r="BE74" s="48"/>
      <c r="BF74" s="48"/>
      <c r="BG74" s="48"/>
      <c r="BH74" s="121" t="s">
        <v>2588</v>
      </c>
      <c r="BI74" s="121" t="s">
        <v>2588</v>
      </c>
      <c r="BJ74" s="121" t="s">
        <v>2662</v>
      </c>
      <c r="BK74" s="121" t="s">
        <v>2662</v>
      </c>
      <c r="BL74" s="121">
        <v>1</v>
      </c>
      <c r="BM74" s="124">
        <v>5.2631578947368425</v>
      </c>
      <c r="BN74" s="121">
        <v>0</v>
      </c>
      <c r="BO74" s="124">
        <v>0</v>
      </c>
      <c r="BP74" s="121">
        <v>0</v>
      </c>
      <c r="BQ74" s="124">
        <v>0</v>
      </c>
      <c r="BR74" s="121">
        <v>18</v>
      </c>
      <c r="BS74" s="124">
        <v>94.73684210526316</v>
      </c>
      <c r="BT74" s="121">
        <v>19</v>
      </c>
      <c r="BU74" s="2"/>
      <c r="BV74" s="3"/>
      <c r="BW74" s="3"/>
      <c r="BX74" s="3"/>
      <c r="BY74" s="3"/>
    </row>
    <row r="75" spans="1:77" ht="41.45" customHeight="1">
      <c r="A75" s="64" t="s">
        <v>273</v>
      </c>
      <c r="C75" s="65"/>
      <c r="D75" s="65" t="s">
        <v>64</v>
      </c>
      <c r="E75" s="66">
        <v>162.4267105151742</v>
      </c>
      <c r="F75" s="68">
        <v>99.99962611828441</v>
      </c>
      <c r="G75" s="100" t="s">
        <v>714</v>
      </c>
      <c r="H75" s="65"/>
      <c r="I75" s="69" t="s">
        <v>273</v>
      </c>
      <c r="J75" s="70"/>
      <c r="K75" s="70"/>
      <c r="L75" s="69" t="s">
        <v>2009</v>
      </c>
      <c r="M75" s="73">
        <v>1.124602313081547</v>
      </c>
      <c r="N75" s="74">
        <v>2550.197021484375</v>
      </c>
      <c r="O75" s="74">
        <v>6965.291015625</v>
      </c>
      <c r="P75" s="75"/>
      <c r="Q75" s="76"/>
      <c r="R75" s="76"/>
      <c r="S75" s="86"/>
      <c r="T75" s="48">
        <v>1</v>
      </c>
      <c r="U75" s="48">
        <v>10</v>
      </c>
      <c r="V75" s="49">
        <v>123.7</v>
      </c>
      <c r="W75" s="49">
        <v>0.005405</v>
      </c>
      <c r="X75" s="49">
        <v>0.023986</v>
      </c>
      <c r="Y75" s="49">
        <v>3.12426</v>
      </c>
      <c r="Z75" s="49">
        <v>0.1111111111111111</v>
      </c>
      <c r="AA75" s="49">
        <v>0.1</v>
      </c>
      <c r="AB75" s="71">
        <v>75</v>
      </c>
      <c r="AC75" s="71"/>
      <c r="AD75" s="72"/>
      <c r="AE75" s="78" t="s">
        <v>1180</v>
      </c>
      <c r="AF75" s="78">
        <v>1437</v>
      </c>
      <c r="AG75" s="78">
        <v>904</v>
      </c>
      <c r="AH75" s="78">
        <v>998</v>
      </c>
      <c r="AI75" s="78">
        <v>3338</v>
      </c>
      <c r="AJ75" s="78"/>
      <c r="AK75" s="78" t="s">
        <v>1312</v>
      </c>
      <c r="AL75" s="78" t="s">
        <v>1067</v>
      </c>
      <c r="AM75" s="82" t="s">
        <v>1528</v>
      </c>
      <c r="AN75" s="78"/>
      <c r="AO75" s="80">
        <v>42935.8443287037</v>
      </c>
      <c r="AP75" s="82" t="s">
        <v>1650</v>
      </c>
      <c r="AQ75" s="78" t="b">
        <v>1</v>
      </c>
      <c r="AR75" s="78" t="b">
        <v>0</v>
      </c>
      <c r="AS75" s="78" t="b">
        <v>0</v>
      </c>
      <c r="AT75" s="78" t="s">
        <v>1034</v>
      </c>
      <c r="AU75" s="78">
        <v>27</v>
      </c>
      <c r="AV75" s="78"/>
      <c r="AW75" s="78" t="b">
        <v>0</v>
      </c>
      <c r="AX75" s="78" t="s">
        <v>1801</v>
      </c>
      <c r="AY75" s="82" t="s">
        <v>1874</v>
      </c>
      <c r="AZ75" s="78" t="s">
        <v>66</v>
      </c>
      <c r="BA75" s="78" t="str">
        <f>REPLACE(INDEX(GroupVertices[Group],MATCH(Vertices[[#This Row],[Vertex]],GroupVertices[Vertex],0)),1,1,"")</f>
        <v>1</v>
      </c>
      <c r="BB75" s="48"/>
      <c r="BC75" s="48"/>
      <c r="BD75" s="48"/>
      <c r="BE75" s="48"/>
      <c r="BF75" s="48"/>
      <c r="BG75" s="48"/>
      <c r="BH75" s="121" t="s">
        <v>2589</v>
      </c>
      <c r="BI75" s="121" t="s">
        <v>2610</v>
      </c>
      <c r="BJ75" s="121" t="s">
        <v>2663</v>
      </c>
      <c r="BK75" s="121" t="s">
        <v>2663</v>
      </c>
      <c r="BL75" s="121">
        <v>1</v>
      </c>
      <c r="BM75" s="124">
        <v>3.3333333333333335</v>
      </c>
      <c r="BN75" s="121">
        <v>0</v>
      </c>
      <c r="BO75" s="124">
        <v>0</v>
      </c>
      <c r="BP75" s="121">
        <v>0</v>
      </c>
      <c r="BQ75" s="124">
        <v>0</v>
      </c>
      <c r="BR75" s="121">
        <v>29</v>
      </c>
      <c r="BS75" s="124">
        <v>96.66666666666667</v>
      </c>
      <c r="BT75" s="121">
        <v>30</v>
      </c>
      <c r="BU75" s="2"/>
      <c r="BV75" s="3"/>
      <c r="BW75" s="3"/>
      <c r="BX75" s="3"/>
      <c r="BY75" s="3"/>
    </row>
    <row r="76" spans="1:77" ht="41.45" customHeight="1">
      <c r="A76" s="64" t="s">
        <v>274</v>
      </c>
      <c r="C76" s="65"/>
      <c r="D76" s="65" t="s">
        <v>64</v>
      </c>
      <c r="E76" s="66">
        <v>162.3715737632135</v>
      </c>
      <c r="F76" s="68">
        <v>99.99967442884316</v>
      </c>
      <c r="G76" s="100" t="s">
        <v>715</v>
      </c>
      <c r="H76" s="65"/>
      <c r="I76" s="69" t="s">
        <v>274</v>
      </c>
      <c r="J76" s="70"/>
      <c r="K76" s="70"/>
      <c r="L76" s="69" t="s">
        <v>2010</v>
      </c>
      <c r="M76" s="73">
        <v>1.1085020142002235</v>
      </c>
      <c r="N76" s="74">
        <v>7309.21044921875</v>
      </c>
      <c r="O76" s="74">
        <v>352.9058837890625</v>
      </c>
      <c r="P76" s="75"/>
      <c r="Q76" s="76"/>
      <c r="R76" s="76"/>
      <c r="S76" s="86"/>
      <c r="T76" s="48">
        <v>1</v>
      </c>
      <c r="U76" s="48">
        <v>1</v>
      </c>
      <c r="V76" s="49">
        <v>0</v>
      </c>
      <c r="W76" s="49">
        <v>0.333333</v>
      </c>
      <c r="X76" s="49">
        <v>0</v>
      </c>
      <c r="Y76" s="49">
        <v>0.638296</v>
      </c>
      <c r="Z76" s="49">
        <v>0</v>
      </c>
      <c r="AA76" s="49">
        <v>1</v>
      </c>
      <c r="AB76" s="71">
        <v>76</v>
      </c>
      <c r="AC76" s="71"/>
      <c r="AD76" s="72"/>
      <c r="AE76" s="78" t="s">
        <v>1181</v>
      </c>
      <c r="AF76" s="78">
        <v>266</v>
      </c>
      <c r="AG76" s="78">
        <v>789</v>
      </c>
      <c r="AH76" s="78">
        <v>547</v>
      </c>
      <c r="AI76" s="78">
        <v>8</v>
      </c>
      <c r="AJ76" s="78"/>
      <c r="AK76" s="78" t="s">
        <v>1313</v>
      </c>
      <c r="AL76" s="78" t="s">
        <v>1422</v>
      </c>
      <c r="AM76" s="82" t="s">
        <v>1529</v>
      </c>
      <c r="AN76" s="78"/>
      <c r="AO76" s="80">
        <v>39421.79255787037</v>
      </c>
      <c r="AP76" s="78"/>
      <c r="AQ76" s="78" t="b">
        <v>0</v>
      </c>
      <c r="AR76" s="78" t="b">
        <v>0</v>
      </c>
      <c r="AS76" s="78" t="b">
        <v>1</v>
      </c>
      <c r="AT76" s="78" t="s">
        <v>1034</v>
      </c>
      <c r="AU76" s="78">
        <v>16</v>
      </c>
      <c r="AV76" s="82" t="s">
        <v>1714</v>
      </c>
      <c r="AW76" s="78" t="b">
        <v>0</v>
      </c>
      <c r="AX76" s="78" t="s">
        <v>1801</v>
      </c>
      <c r="AY76" s="82" t="s">
        <v>1875</v>
      </c>
      <c r="AZ76" s="78" t="s">
        <v>66</v>
      </c>
      <c r="BA76" s="78" t="str">
        <f>REPLACE(INDEX(GroupVertices[Group],MATCH(Vertices[[#This Row],[Vertex]],GroupVertices[Vertex],0)),1,1,"")</f>
        <v>7</v>
      </c>
      <c r="BB76" s="48" t="s">
        <v>496</v>
      </c>
      <c r="BC76" s="48" t="s">
        <v>496</v>
      </c>
      <c r="BD76" s="48" t="s">
        <v>544</v>
      </c>
      <c r="BE76" s="48" t="s">
        <v>544</v>
      </c>
      <c r="BF76" s="48" t="s">
        <v>588</v>
      </c>
      <c r="BG76" s="48" t="s">
        <v>588</v>
      </c>
      <c r="BH76" s="121" t="s">
        <v>2590</v>
      </c>
      <c r="BI76" s="121" t="s">
        <v>2590</v>
      </c>
      <c r="BJ76" s="121" t="s">
        <v>2664</v>
      </c>
      <c r="BK76" s="121" t="s">
        <v>2664</v>
      </c>
      <c r="BL76" s="121">
        <v>1</v>
      </c>
      <c r="BM76" s="124">
        <v>9.090909090909092</v>
      </c>
      <c r="BN76" s="121">
        <v>0</v>
      </c>
      <c r="BO76" s="124">
        <v>0</v>
      </c>
      <c r="BP76" s="121">
        <v>0</v>
      </c>
      <c r="BQ76" s="124">
        <v>0</v>
      </c>
      <c r="BR76" s="121">
        <v>10</v>
      </c>
      <c r="BS76" s="124">
        <v>90.9090909090909</v>
      </c>
      <c r="BT76" s="121">
        <v>11</v>
      </c>
      <c r="BU76" s="2"/>
      <c r="BV76" s="3"/>
      <c r="BW76" s="3"/>
      <c r="BX76" s="3"/>
      <c r="BY76" s="3"/>
    </row>
    <row r="77" spans="1:77" ht="41.45" customHeight="1">
      <c r="A77" s="64" t="s">
        <v>275</v>
      </c>
      <c r="C77" s="65"/>
      <c r="D77" s="65" t="s">
        <v>64</v>
      </c>
      <c r="E77" s="66">
        <v>164.76690604839357</v>
      </c>
      <c r="F77" s="68">
        <v>99.9975756501341</v>
      </c>
      <c r="G77" s="100" t="s">
        <v>716</v>
      </c>
      <c r="H77" s="65"/>
      <c r="I77" s="69" t="s">
        <v>275</v>
      </c>
      <c r="J77" s="70"/>
      <c r="K77" s="70"/>
      <c r="L77" s="69" t="s">
        <v>2011</v>
      </c>
      <c r="M77" s="73">
        <v>1.8079549986445036</v>
      </c>
      <c r="N77" s="74">
        <v>7655.70263671875</v>
      </c>
      <c r="O77" s="74">
        <v>1347.1739501953125</v>
      </c>
      <c r="P77" s="75"/>
      <c r="Q77" s="76"/>
      <c r="R77" s="76"/>
      <c r="S77" s="86"/>
      <c r="T77" s="48">
        <v>3</v>
      </c>
      <c r="U77" s="48">
        <v>3</v>
      </c>
      <c r="V77" s="49">
        <v>2</v>
      </c>
      <c r="W77" s="49">
        <v>0.5</v>
      </c>
      <c r="X77" s="49">
        <v>0</v>
      </c>
      <c r="Y77" s="49">
        <v>1.723398</v>
      </c>
      <c r="Z77" s="49">
        <v>0</v>
      </c>
      <c r="AA77" s="49">
        <v>1</v>
      </c>
      <c r="AB77" s="71">
        <v>77</v>
      </c>
      <c r="AC77" s="71"/>
      <c r="AD77" s="72"/>
      <c r="AE77" s="78" t="s">
        <v>1182</v>
      </c>
      <c r="AF77" s="78">
        <v>6065</v>
      </c>
      <c r="AG77" s="78">
        <v>5785</v>
      </c>
      <c r="AH77" s="78">
        <v>17945</v>
      </c>
      <c r="AI77" s="78">
        <v>4834</v>
      </c>
      <c r="AJ77" s="78"/>
      <c r="AK77" s="78" t="s">
        <v>1314</v>
      </c>
      <c r="AL77" s="78" t="s">
        <v>1423</v>
      </c>
      <c r="AM77" s="82" t="s">
        <v>1530</v>
      </c>
      <c r="AN77" s="78"/>
      <c r="AO77" s="80">
        <v>39518.0987962963</v>
      </c>
      <c r="AP77" s="82" t="s">
        <v>1651</v>
      </c>
      <c r="AQ77" s="78" t="b">
        <v>0</v>
      </c>
      <c r="AR77" s="78" t="b">
        <v>0</v>
      </c>
      <c r="AS77" s="78" t="b">
        <v>1</v>
      </c>
      <c r="AT77" s="78" t="s">
        <v>1034</v>
      </c>
      <c r="AU77" s="78">
        <v>803</v>
      </c>
      <c r="AV77" s="82" t="s">
        <v>1714</v>
      </c>
      <c r="AW77" s="78" t="b">
        <v>0</v>
      </c>
      <c r="AX77" s="78" t="s">
        <v>1801</v>
      </c>
      <c r="AY77" s="82" t="s">
        <v>1876</v>
      </c>
      <c r="AZ77" s="78" t="s">
        <v>66</v>
      </c>
      <c r="BA77" s="78" t="str">
        <f>REPLACE(INDEX(GroupVertices[Group],MATCH(Vertices[[#This Row],[Vertex]],GroupVertices[Vertex],0)),1,1,"")</f>
        <v>7</v>
      </c>
      <c r="BB77" s="48" t="s">
        <v>2511</v>
      </c>
      <c r="BC77" s="48" t="s">
        <v>2511</v>
      </c>
      <c r="BD77" s="48" t="s">
        <v>2191</v>
      </c>
      <c r="BE77" s="48" t="s">
        <v>2519</v>
      </c>
      <c r="BF77" s="48" t="s">
        <v>2527</v>
      </c>
      <c r="BG77" s="48" t="s">
        <v>2537</v>
      </c>
      <c r="BH77" s="121" t="s">
        <v>2591</v>
      </c>
      <c r="BI77" s="121" t="s">
        <v>2611</v>
      </c>
      <c r="BJ77" s="121" t="s">
        <v>2665</v>
      </c>
      <c r="BK77" s="121" t="s">
        <v>2665</v>
      </c>
      <c r="BL77" s="121">
        <v>4</v>
      </c>
      <c r="BM77" s="124">
        <v>6.349206349206349</v>
      </c>
      <c r="BN77" s="121">
        <v>1</v>
      </c>
      <c r="BO77" s="124">
        <v>1.5873015873015872</v>
      </c>
      <c r="BP77" s="121">
        <v>0</v>
      </c>
      <c r="BQ77" s="124">
        <v>0</v>
      </c>
      <c r="BR77" s="121">
        <v>58</v>
      </c>
      <c r="BS77" s="124">
        <v>92.06349206349206</v>
      </c>
      <c r="BT77" s="121">
        <v>63</v>
      </c>
      <c r="BU77" s="2"/>
      <c r="BV77" s="3"/>
      <c r="BW77" s="3"/>
      <c r="BX77" s="3"/>
      <c r="BY77" s="3"/>
    </row>
    <row r="78" spans="1:77" ht="41.45" customHeight="1">
      <c r="A78" s="64" t="s">
        <v>276</v>
      </c>
      <c r="C78" s="65"/>
      <c r="D78" s="65" t="s">
        <v>64</v>
      </c>
      <c r="E78" s="66">
        <v>164.22704532919565</v>
      </c>
      <c r="F78" s="68">
        <v>99.99804867351808</v>
      </c>
      <c r="G78" s="100" t="s">
        <v>717</v>
      </c>
      <c r="H78" s="65"/>
      <c r="I78" s="69" t="s">
        <v>276</v>
      </c>
      <c r="J78" s="70"/>
      <c r="K78" s="70"/>
      <c r="L78" s="69" t="s">
        <v>2012</v>
      </c>
      <c r="M78" s="73">
        <v>1.6503120722065014</v>
      </c>
      <c r="N78" s="74">
        <v>8010.89453125</v>
      </c>
      <c r="O78" s="74">
        <v>2340.9423828125</v>
      </c>
      <c r="P78" s="75"/>
      <c r="Q78" s="76"/>
      <c r="R78" s="76"/>
      <c r="S78" s="86"/>
      <c r="T78" s="48">
        <v>1</v>
      </c>
      <c r="U78" s="48">
        <v>1</v>
      </c>
      <c r="V78" s="49">
        <v>0</v>
      </c>
      <c r="W78" s="49">
        <v>0.333333</v>
      </c>
      <c r="X78" s="49">
        <v>0</v>
      </c>
      <c r="Y78" s="49">
        <v>0.638296</v>
      </c>
      <c r="Z78" s="49">
        <v>0</v>
      </c>
      <c r="AA78" s="49">
        <v>1</v>
      </c>
      <c r="AB78" s="71">
        <v>78</v>
      </c>
      <c r="AC78" s="71"/>
      <c r="AD78" s="72"/>
      <c r="AE78" s="78" t="s">
        <v>1183</v>
      </c>
      <c r="AF78" s="78">
        <v>4184</v>
      </c>
      <c r="AG78" s="78">
        <v>4659</v>
      </c>
      <c r="AH78" s="78">
        <v>23056</v>
      </c>
      <c r="AI78" s="78">
        <v>27751</v>
      </c>
      <c r="AJ78" s="78"/>
      <c r="AK78" s="78" t="s">
        <v>1315</v>
      </c>
      <c r="AL78" s="78" t="s">
        <v>1424</v>
      </c>
      <c r="AM78" s="82" t="s">
        <v>1531</v>
      </c>
      <c r="AN78" s="78"/>
      <c r="AO78" s="80">
        <v>40927.96436342593</v>
      </c>
      <c r="AP78" s="82" t="s">
        <v>1652</v>
      </c>
      <c r="AQ78" s="78" t="b">
        <v>0</v>
      </c>
      <c r="AR78" s="78" t="b">
        <v>0</v>
      </c>
      <c r="AS78" s="78" t="b">
        <v>1</v>
      </c>
      <c r="AT78" s="78" t="s">
        <v>1034</v>
      </c>
      <c r="AU78" s="78">
        <v>309</v>
      </c>
      <c r="AV78" s="82" t="s">
        <v>1725</v>
      </c>
      <c r="AW78" s="78" t="b">
        <v>0</v>
      </c>
      <c r="AX78" s="78" t="s">
        <v>1801</v>
      </c>
      <c r="AY78" s="82" t="s">
        <v>1877</v>
      </c>
      <c r="AZ78" s="78" t="s">
        <v>66</v>
      </c>
      <c r="BA78" s="78" t="str">
        <f>REPLACE(INDEX(GroupVertices[Group],MATCH(Vertices[[#This Row],[Vertex]],GroupVertices[Vertex],0)),1,1,"")</f>
        <v>7</v>
      </c>
      <c r="BB78" s="48" t="s">
        <v>497</v>
      </c>
      <c r="BC78" s="48" t="s">
        <v>497</v>
      </c>
      <c r="BD78" s="48" t="s">
        <v>544</v>
      </c>
      <c r="BE78" s="48" t="s">
        <v>544</v>
      </c>
      <c r="BF78" s="48" t="s">
        <v>556</v>
      </c>
      <c r="BG78" s="48" t="s">
        <v>556</v>
      </c>
      <c r="BH78" s="121" t="s">
        <v>2592</v>
      </c>
      <c r="BI78" s="121" t="s">
        <v>2592</v>
      </c>
      <c r="BJ78" s="121" t="s">
        <v>2666</v>
      </c>
      <c r="BK78" s="121" t="s">
        <v>2666</v>
      </c>
      <c r="BL78" s="121">
        <v>1</v>
      </c>
      <c r="BM78" s="124">
        <v>9.090909090909092</v>
      </c>
      <c r="BN78" s="121">
        <v>0</v>
      </c>
      <c r="BO78" s="124">
        <v>0</v>
      </c>
      <c r="BP78" s="121">
        <v>0</v>
      </c>
      <c r="BQ78" s="124">
        <v>0</v>
      </c>
      <c r="BR78" s="121">
        <v>10</v>
      </c>
      <c r="BS78" s="124">
        <v>90.9090909090909</v>
      </c>
      <c r="BT78" s="121">
        <v>11</v>
      </c>
      <c r="BU78" s="2"/>
      <c r="BV78" s="3"/>
      <c r="BW78" s="3"/>
      <c r="BX78" s="3"/>
      <c r="BY78" s="3"/>
    </row>
    <row r="79" spans="1:77" ht="41.45" customHeight="1">
      <c r="A79" s="64" t="s">
        <v>277</v>
      </c>
      <c r="C79" s="65"/>
      <c r="D79" s="65" t="s">
        <v>64</v>
      </c>
      <c r="E79" s="66">
        <v>162.15486235550705</v>
      </c>
      <c r="F79" s="68">
        <v>99.99986431034367</v>
      </c>
      <c r="G79" s="100" t="s">
        <v>718</v>
      </c>
      <c r="H79" s="65"/>
      <c r="I79" s="69" t="s">
        <v>277</v>
      </c>
      <c r="J79" s="70"/>
      <c r="K79" s="70"/>
      <c r="L79" s="69" t="s">
        <v>2013</v>
      </c>
      <c r="M79" s="73">
        <v>1.0452208394666738</v>
      </c>
      <c r="N79" s="74">
        <v>6828.4267578125</v>
      </c>
      <c r="O79" s="74">
        <v>3584.935546875</v>
      </c>
      <c r="P79" s="75"/>
      <c r="Q79" s="76"/>
      <c r="R79" s="76"/>
      <c r="S79" s="86"/>
      <c r="T79" s="48">
        <v>1</v>
      </c>
      <c r="U79" s="48">
        <v>1</v>
      </c>
      <c r="V79" s="49">
        <v>0</v>
      </c>
      <c r="W79" s="49">
        <v>0</v>
      </c>
      <c r="X79" s="49">
        <v>0</v>
      </c>
      <c r="Y79" s="49">
        <v>0.999996</v>
      </c>
      <c r="Z79" s="49">
        <v>0</v>
      </c>
      <c r="AA79" s="49" t="s">
        <v>2934</v>
      </c>
      <c r="AB79" s="71">
        <v>79</v>
      </c>
      <c r="AC79" s="71"/>
      <c r="AD79" s="72"/>
      <c r="AE79" s="78" t="s">
        <v>1184</v>
      </c>
      <c r="AF79" s="78">
        <v>56</v>
      </c>
      <c r="AG79" s="78">
        <v>337</v>
      </c>
      <c r="AH79" s="78">
        <v>652</v>
      </c>
      <c r="AI79" s="78">
        <v>5</v>
      </c>
      <c r="AJ79" s="78"/>
      <c r="AK79" s="78" t="s">
        <v>1316</v>
      </c>
      <c r="AL79" s="78" t="s">
        <v>1425</v>
      </c>
      <c r="AM79" s="82" t="s">
        <v>1532</v>
      </c>
      <c r="AN79" s="78"/>
      <c r="AO79" s="80">
        <v>40053.155752314815</v>
      </c>
      <c r="AP79" s="82" t="s">
        <v>1653</v>
      </c>
      <c r="AQ79" s="78" t="b">
        <v>0</v>
      </c>
      <c r="AR79" s="78" t="b">
        <v>0</v>
      </c>
      <c r="AS79" s="78" t="b">
        <v>0</v>
      </c>
      <c r="AT79" s="78" t="s">
        <v>1034</v>
      </c>
      <c r="AU79" s="78">
        <v>25</v>
      </c>
      <c r="AV79" s="82" t="s">
        <v>1726</v>
      </c>
      <c r="AW79" s="78" t="b">
        <v>0</v>
      </c>
      <c r="AX79" s="78" t="s">
        <v>1801</v>
      </c>
      <c r="AY79" s="82" t="s">
        <v>1878</v>
      </c>
      <c r="AZ79" s="78" t="s">
        <v>66</v>
      </c>
      <c r="BA79" s="78" t="str">
        <f>REPLACE(INDEX(GroupVertices[Group],MATCH(Vertices[[#This Row],[Vertex]],GroupVertices[Vertex],0)),1,1,"")</f>
        <v>3</v>
      </c>
      <c r="BB79" s="48" t="s">
        <v>2512</v>
      </c>
      <c r="BC79" s="48" t="s">
        <v>2512</v>
      </c>
      <c r="BD79" s="48" t="s">
        <v>524</v>
      </c>
      <c r="BE79" s="48" t="s">
        <v>524</v>
      </c>
      <c r="BF79" s="48" t="s">
        <v>2528</v>
      </c>
      <c r="BG79" s="48" t="s">
        <v>2538</v>
      </c>
      <c r="BH79" s="121" t="s">
        <v>2593</v>
      </c>
      <c r="BI79" s="121" t="s">
        <v>2612</v>
      </c>
      <c r="BJ79" s="121" t="s">
        <v>2667</v>
      </c>
      <c r="BK79" s="121" t="s">
        <v>2683</v>
      </c>
      <c r="BL79" s="121">
        <v>1</v>
      </c>
      <c r="BM79" s="124">
        <v>2</v>
      </c>
      <c r="BN79" s="121">
        <v>0</v>
      </c>
      <c r="BO79" s="124">
        <v>0</v>
      </c>
      <c r="BP79" s="121">
        <v>0</v>
      </c>
      <c r="BQ79" s="124">
        <v>0</v>
      </c>
      <c r="BR79" s="121">
        <v>49</v>
      </c>
      <c r="BS79" s="124">
        <v>98</v>
      </c>
      <c r="BT79" s="121">
        <v>50</v>
      </c>
      <c r="BU79" s="2"/>
      <c r="BV79" s="3"/>
      <c r="BW79" s="3"/>
      <c r="BX79" s="3"/>
      <c r="BY79" s="3"/>
    </row>
    <row r="80" spans="1:77" ht="41.45" customHeight="1">
      <c r="A80" s="64" t="s">
        <v>296</v>
      </c>
      <c r="C80" s="65"/>
      <c r="D80" s="65" t="s">
        <v>64</v>
      </c>
      <c r="E80" s="66">
        <v>163.95567661954553</v>
      </c>
      <c r="F80" s="68">
        <v>99.99828644548552</v>
      </c>
      <c r="G80" s="100" t="s">
        <v>1750</v>
      </c>
      <c r="H80" s="65"/>
      <c r="I80" s="69" t="s">
        <v>296</v>
      </c>
      <c r="J80" s="70"/>
      <c r="K80" s="70"/>
      <c r="L80" s="69" t="s">
        <v>2014</v>
      </c>
      <c r="M80" s="73">
        <v>1.5710706011905962</v>
      </c>
      <c r="N80" s="74">
        <v>1224.0281982421875</v>
      </c>
      <c r="O80" s="74">
        <v>7299.35888671875</v>
      </c>
      <c r="P80" s="75"/>
      <c r="Q80" s="76"/>
      <c r="R80" s="76"/>
      <c r="S80" s="86"/>
      <c r="T80" s="48">
        <v>1</v>
      </c>
      <c r="U80" s="48">
        <v>0</v>
      </c>
      <c r="V80" s="49">
        <v>0</v>
      </c>
      <c r="W80" s="49">
        <v>0.005128</v>
      </c>
      <c r="X80" s="49">
        <v>0.01052</v>
      </c>
      <c r="Y80" s="49">
        <v>0.45097</v>
      </c>
      <c r="Z80" s="49">
        <v>0</v>
      </c>
      <c r="AA80" s="49">
        <v>0</v>
      </c>
      <c r="AB80" s="71">
        <v>80</v>
      </c>
      <c r="AC80" s="71"/>
      <c r="AD80" s="72"/>
      <c r="AE80" s="78" t="s">
        <v>1185</v>
      </c>
      <c r="AF80" s="78">
        <v>4436</v>
      </c>
      <c r="AG80" s="78">
        <v>4093</v>
      </c>
      <c r="AH80" s="78">
        <v>10579</v>
      </c>
      <c r="AI80" s="78">
        <v>1218</v>
      </c>
      <c r="AJ80" s="78"/>
      <c r="AK80" s="78" t="s">
        <v>1317</v>
      </c>
      <c r="AL80" s="78" t="s">
        <v>1426</v>
      </c>
      <c r="AM80" s="82" t="s">
        <v>1533</v>
      </c>
      <c r="AN80" s="78"/>
      <c r="AO80" s="80">
        <v>39966.477997685186</v>
      </c>
      <c r="AP80" s="82" t="s">
        <v>1654</v>
      </c>
      <c r="AQ80" s="78" t="b">
        <v>0</v>
      </c>
      <c r="AR80" s="78" t="b">
        <v>0</v>
      </c>
      <c r="AS80" s="78" t="b">
        <v>1</v>
      </c>
      <c r="AT80" s="78" t="s">
        <v>1034</v>
      </c>
      <c r="AU80" s="78">
        <v>356</v>
      </c>
      <c r="AV80" s="82" t="s">
        <v>1717</v>
      </c>
      <c r="AW80" s="78" t="b">
        <v>0</v>
      </c>
      <c r="AX80" s="78" t="s">
        <v>1801</v>
      </c>
      <c r="AY80" s="82" t="s">
        <v>1879</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297</v>
      </c>
      <c r="C81" s="65"/>
      <c r="D81" s="65" t="s">
        <v>64</v>
      </c>
      <c r="E81" s="66">
        <v>162.4104092145945</v>
      </c>
      <c r="F81" s="68">
        <v>99.99964040140613</v>
      </c>
      <c r="G81" s="100" t="s">
        <v>1751</v>
      </c>
      <c r="H81" s="65"/>
      <c r="I81" s="69" t="s">
        <v>297</v>
      </c>
      <c r="J81" s="70"/>
      <c r="K81" s="70"/>
      <c r="L81" s="69" t="s">
        <v>2015</v>
      </c>
      <c r="M81" s="73">
        <v>1.119842224716634</v>
      </c>
      <c r="N81" s="74">
        <v>194.9122772216797</v>
      </c>
      <c r="O81" s="74">
        <v>4559.88720703125</v>
      </c>
      <c r="P81" s="75"/>
      <c r="Q81" s="76"/>
      <c r="R81" s="76"/>
      <c r="S81" s="86"/>
      <c r="T81" s="48">
        <v>1</v>
      </c>
      <c r="U81" s="48">
        <v>0</v>
      </c>
      <c r="V81" s="49">
        <v>0</v>
      </c>
      <c r="W81" s="49">
        <v>0.005128</v>
      </c>
      <c r="X81" s="49">
        <v>0.01052</v>
      </c>
      <c r="Y81" s="49">
        <v>0.45097</v>
      </c>
      <c r="Z81" s="49">
        <v>0</v>
      </c>
      <c r="AA81" s="49">
        <v>0</v>
      </c>
      <c r="AB81" s="71">
        <v>81</v>
      </c>
      <c r="AC81" s="71"/>
      <c r="AD81" s="72"/>
      <c r="AE81" s="78" t="s">
        <v>1186</v>
      </c>
      <c r="AF81" s="78">
        <v>749</v>
      </c>
      <c r="AG81" s="78">
        <v>870</v>
      </c>
      <c r="AH81" s="78">
        <v>858</v>
      </c>
      <c r="AI81" s="78">
        <v>1844</v>
      </c>
      <c r="AJ81" s="78"/>
      <c r="AK81" s="78" t="s">
        <v>1318</v>
      </c>
      <c r="AL81" s="78" t="s">
        <v>1427</v>
      </c>
      <c r="AM81" s="82" t="s">
        <v>1534</v>
      </c>
      <c r="AN81" s="78"/>
      <c r="AO81" s="80">
        <v>39862.06083333334</v>
      </c>
      <c r="AP81" s="82" t="s">
        <v>1655</v>
      </c>
      <c r="AQ81" s="78" t="b">
        <v>0</v>
      </c>
      <c r="AR81" s="78" t="b">
        <v>0</v>
      </c>
      <c r="AS81" s="78" t="b">
        <v>1</v>
      </c>
      <c r="AT81" s="78" t="s">
        <v>1034</v>
      </c>
      <c r="AU81" s="78">
        <v>112</v>
      </c>
      <c r="AV81" s="82" t="s">
        <v>1714</v>
      </c>
      <c r="AW81" s="78" t="b">
        <v>0</v>
      </c>
      <c r="AX81" s="78" t="s">
        <v>1801</v>
      </c>
      <c r="AY81" s="82" t="s">
        <v>1880</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298</v>
      </c>
      <c r="C82" s="65"/>
      <c r="D82" s="65" t="s">
        <v>64</v>
      </c>
      <c r="E82" s="66">
        <v>162.71438052540398</v>
      </c>
      <c r="F82" s="68">
        <v>99.99937406319525</v>
      </c>
      <c r="G82" s="100" t="s">
        <v>1752</v>
      </c>
      <c r="H82" s="65"/>
      <c r="I82" s="69" t="s">
        <v>298</v>
      </c>
      <c r="J82" s="70"/>
      <c r="K82" s="70"/>
      <c r="L82" s="69" t="s">
        <v>2016</v>
      </c>
      <c r="M82" s="73">
        <v>1.2086038724623653</v>
      </c>
      <c r="N82" s="74">
        <v>2230.724853515625</v>
      </c>
      <c r="O82" s="74">
        <v>7519.4541015625</v>
      </c>
      <c r="P82" s="75"/>
      <c r="Q82" s="76"/>
      <c r="R82" s="76"/>
      <c r="S82" s="86"/>
      <c r="T82" s="48">
        <v>2</v>
      </c>
      <c r="U82" s="48">
        <v>0</v>
      </c>
      <c r="V82" s="49">
        <v>0</v>
      </c>
      <c r="W82" s="49">
        <v>0.005181</v>
      </c>
      <c r="X82" s="49">
        <v>0.013215</v>
      </c>
      <c r="Y82" s="49">
        <v>0.716532</v>
      </c>
      <c r="Z82" s="49">
        <v>1</v>
      </c>
      <c r="AA82" s="49">
        <v>0</v>
      </c>
      <c r="AB82" s="71">
        <v>82</v>
      </c>
      <c r="AC82" s="71"/>
      <c r="AD82" s="72"/>
      <c r="AE82" s="78" t="s">
        <v>1187</v>
      </c>
      <c r="AF82" s="78">
        <v>1672</v>
      </c>
      <c r="AG82" s="78">
        <v>1504</v>
      </c>
      <c r="AH82" s="78">
        <v>2326</v>
      </c>
      <c r="AI82" s="78">
        <v>155</v>
      </c>
      <c r="AJ82" s="78"/>
      <c r="AK82" s="78" t="s">
        <v>1319</v>
      </c>
      <c r="AL82" s="78" t="s">
        <v>1428</v>
      </c>
      <c r="AM82" s="82" t="s">
        <v>1535</v>
      </c>
      <c r="AN82" s="78"/>
      <c r="AO82" s="80">
        <v>39141.23357638889</v>
      </c>
      <c r="AP82" s="82" t="s">
        <v>1656</v>
      </c>
      <c r="AQ82" s="78" t="b">
        <v>0</v>
      </c>
      <c r="AR82" s="78" t="b">
        <v>0</v>
      </c>
      <c r="AS82" s="78" t="b">
        <v>1</v>
      </c>
      <c r="AT82" s="78" t="s">
        <v>1034</v>
      </c>
      <c r="AU82" s="78">
        <v>91</v>
      </c>
      <c r="AV82" s="82" t="s">
        <v>1714</v>
      </c>
      <c r="AW82" s="78" t="b">
        <v>0</v>
      </c>
      <c r="AX82" s="78" t="s">
        <v>1801</v>
      </c>
      <c r="AY82" s="82" t="s">
        <v>1881</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299</v>
      </c>
      <c r="C83" s="65"/>
      <c r="D83" s="65" t="s">
        <v>64</v>
      </c>
      <c r="E83" s="66">
        <v>164.05348442302366</v>
      </c>
      <c r="F83" s="68">
        <v>99.99820074675522</v>
      </c>
      <c r="G83" s="100" t="s">
        <v>1753</v>
      </c>
      <c r="H83" s="65"/>
      <c r="I83" s="69" t="s">
        <v>299</v>
      </c>
      <c r="J83" s="70"/>
      <c r="K83" s="70"/>
      <c r="L83" s="69" t="s">
        <v>2017</v>
      </c>
      <c r="M83" s="73">
        <v>1.5996311313800744</v>
      </c>
      <c r="N83" s="74">
        <v>2054.052734375</v>
      </c>
      <c r="O83" s="74">
        <v>6436.18408203125</v>
      </c>
      <c r="P83" s="75"/>
      <c r="Q83" s="76"/>
      <c r="R83" s="76"/>
      <c r="S83" s="86"/>
      <c r="T83" s="48">
        <v>2</v>
      </c>
      <c r="U83" s="48">
        <v>0</v>
      </c>
      <c r="V83" s="49">
        <v>0</v>
      </c>
      <c r="W83" s="49">
        <v>0.005181</v>
      </c>
      <c r="X83" s="49">
        <v>0.013215</v>
      </c>
      <c r="Y83" s="49">
        <v>0.716532</v>
      </c>
      <c r="Z83" s="49">
        <v>1</v>
      </c>
      <c r="AA83" s="49">
        <v>0</v>
      </c>
      <c r="AB83" s="71">
        <v>83</v>
      </c>
      <c r="AC83" s="71"/>
      <c r="AD83" s="72"/>
      <c r="AE83" s="78" t="s">
        <v>1188</v>
      </c>
      <c r="AF83" s="78">
        <v>1118</v>
      </c>
      <c r="AG83" s="78">
        <v>4297</v>
      </c>
      <c r="AH83" s="78">
        <v>32291</v>
      </c>
      <c r="AI83" s="78">
        <v>5332</v>
      </c>
      <c r="AJ83" s="78"/>
      <c r="AK83" s="78" t="s">
        <v>1320</v>
      </c>
      <c r="AL83" s="78" t="s">
        <v>1429</v>
      </c>
      <c r="AM83" s="82" t="s">
        <v>1536</v>
      </c>
      <c r="AN83" s="78"/>
      <c r="AO83" s="80">
        <v>39904.85532407407</v>
      </c>
      <c r="AP83" s="82" t="s">
        <v>1657</v>
      </c>
      <c r="AQ83" s="78" t="b">
        <v>0</v>
      </c>
      <c r="AR83" s="78" t="b">
        <v>0</v>
      </c>
      <c r="AS83" s="78" t="b">
        <v>1</v>
      </c>
      <c r="AT83" s="78" t="s">
        <v>1034</v>
      </c>
      <c r="AU83" s="78">
        <v>854</v>
      </c>
      <c r="AV83" s="82" t="s">
        <v>1724</v>
      </c>
      <c r="AW83" s="78" t="b">
        <v>0</v>
      </c>
      <c r="AX83" s="78" t="s">
        <v>1801</v>
      </c>
      <c r="AY83" s="82" t="s">
        <v>1882</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300</v>
      </c>
      <c r="C84" s="65"/>
      <c r="D84" s="65" t="s">
        <v>64</v>
      </c>
      <c r="E84" s="66">
        <v>166.94792417595244</v>
      </c>
      <c r="F84" s="68">
        <v>99.99566465246644</v>
      </c>
      <c r="G84" s="100" t="s">
        <v>1754</v>
      </c>
      <c r="H84" s="65"/>
      <c r="I84" s="69" t="s">
        <v>300</v>
      </c>
      <c r="J84" s="70"/>
      <c r="K84" s="70"/>
      <c r="L84" s="69" t="s">
        <v>2018</v>
      </c>
      <c r="M84" s="73">
        <v>2.444826821350074</v>
      </c>
      <c r="N84" s="74">
        <v>1909.108154296875</v>
      </c>
      <c r="O84" s="74">
        <v>7564.91064453125</v>
      </c>
      <c r="P84" s="75"/>
      <c r="Q84" s="76"/>
      <c r="R84" s="76"/>
      <c r="S84" s="86"/>
      <c r="T84" s="48">
        <v>2</v>
      </c>
      <c r="U84" s="48">
        <v>0</v>
      </c>
      <c r="V84" s="49">
        <v>0</v>
      </c>
      <c r="W84" s="49">
        <v>0.005181</v>
      </c>
      <c r="X84" s="49">
        <v>0.013215</v>
      </c>
      <c r="Y84" s="49">
        <v>0.716532</v>
      </c>
      <c r="Z84" s="49">
        <v>1</v>
      </c>
      <c r="AA84" s="49">
        <v>0</v>
      </c>
      <c r="AB84" s="71">
        <v>84</v>
      </c>
      <c r="AC84" s="71"/>
      <c r="AD84" s="72"/>
      <c r="AE84" s="78" t="s">
        <v>1189</v>
      </c>
      <c r="AF84" s="78">
        <v>8681</v>
      </c>
      <c r="AG84" s="78">
        <v>10334</v>
      </c>
      <c r="AH84" s="78">
        <v>13511</v>
      </c>
      <c r="AI84" s="78">
        <v>1491</v>
      </c>
      <c r="AJ84" s="78"/>
      <c r="AK84" s="78" t="s">
        <v>1321</v>
      </c>
      <c r="AL84" s="78" t="s">
        <v>1430</v>
      </c>
      <c r="AM84" s="82" t="s">
        <v>1537</v>
      </c>
      <c r="AN84" s="78"/>
      <c r="AO84" s="80">
        <v>40001.68240740741</v>
      </c>
      <c r="AP84" s="82" t="s">
        <v>1658</v>
      </c>
      <c r="AQ84" s="78" t="b">
        <v>0</v>
      </c>
      <c r="AR84" s="78" t="b">
        <v>0</v>
      </c>
      <c r="AS84" s="78" t="b">
        <v>1</v>
      </c>
      <c r="AT84" s="78" t="s">
        <v>1034</v>
      </c>
      <c r="AU84" s="78">
        <v>556</v>
      </c>
      <c r="AV84" s="82" t="s">
        <v>1727</v>
      </c>
      <c r="AW84" s="78" t="b">
        <v>0</v>
      </c>
      <c r="AX84" s="78" t="s">
        <v>1801</v>
      </c>
      <c r="AY84" s="82" t="s">
        <v>1883</v>
      </c>
      <c r="AZ84" s="78" t="s">
        <v>65</v>
      </c>
      <c r="BA84" s="78"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301</v>
      </c>
      <c r="C85" s="65"/>
      <c r="D85" s="65" t="s">
        <v>64</v>
      </c>
      <c r="E85" s="66">
        <v>169.17688730521627</v>
      </c>
      <c r="F85" s="68">
        <v>99.99371164561727</v>
      </c>
      <c r="G85" s="100" t="s">
        <v>1755</v>
      </c>
      <c r="H85" s="65"/>
      <c r="I85" s="69" t="s">
        <v>301</v>
      </c>
      <c r="J85" s="70"/>
      <c r="K85" s="70"/>
      <c r="L85" s="69" t="s">
        <v>2019</v>
      </c>
      <c r="M85" s="73">
        <v>3.095698903952448</v>
      </c>
      <c r="N85" s="74">
        <v>2446.822021484375</v>
      </c>
      <c r="O85" s="74">
        <v>5869.3798828125</v>
      </c>
      <c r="P85" s="75"/>
      <c r="Q85" s="76"/>
      <c r="R85" s="76"/>
      <c r="S85" s="86"/>
      <c r="T85" s="48">
        <v>2</v>
      </c>
      <c r="U85" s="48">
        <v>0</v>
      </c>
      <c r="V85" s="49">
        <v>0</v>
      </c>
      <c r="W85" s="49">
        <v>0.005181</v>
      </c>
      <c r="X85" s="49">
        <v>0.013215</v>
      </c>
      <c r="Y85" s="49">
        <v>0.716532</v>
      </c>
      <c r="Z85" s="49">
        <v>1</v>
      </c>
      <c r="AA85" s="49">
        <v>0</v>
      </c>
      <c r="AB85" s="71">
        <v>85</v>
      </c>
      <c r="AC85" s="71"/>
      <c r="AD85" s="72"/>
      <c r="AE85" s="78" t="s">
        <v>1190</v>
      </c>
      <c r="AF85" s="78">
        <v>8110</v>
      </c>
      <c r="AG85" s="78">
        <v>14983</v>
      </c>
      <c r="AH85" s="78">
        <v>45167</v>
      </c>
      <c r="AI85" s="78">
        <v>11500</v>
      </c>
      <c r="AJ85" s="78"/>
      <c r="AK85" s="78" t="s">
        <v>1322</v>
      </c>
      <c r="AL85" s="78" t="s">
        <v>1431</v>
      </c>
      <c r="AM85" s="78"/>
      <c r="AN85" s="78"/>
      <c r="AO85" s="80">
        <v>39949.009780092594</v>
      </c>
      <c r="AP85" s="82" t="s">
        <v>1659</v>
      </c>
      <c r="AQ85" s="78" t="b">
        <v>0</v>
      </c>
      <c r="AR85" s="78" t="b">
        <v>0</v>
      </c>
      <c r="AS85" s="78" t="b">
        <v>1</v>
      </c>
      <c r="AT85" s="78" t="s">
        <v>1034</v>
      </c>
      <c r="AU85" s="78">
        <v>560</v>
      </c>
      <c r="AV85" s="82" t="s">
        <v>1725</v>
      </c>
      <c r="AW85" s="78" t="b">
        <v>1</v>
      </c>
      <c r="AX85" s="78" t="s">
        <v>1801</v>
      </c>
      <c r="AY85" s="82" t="s">
        <v>1884</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302</v>
      </c>
      <c r="C86" s="65"/>
      <c r="D86" s="65" t="s">
        <v>64</v>
      </c>
      <c r="E86" s="66">
        <v>390.18416716442505</v>
      </c>
      <c r="F86" s="68">
        <v>99.80006612245172</v>
      </c>
      <c r="G86" s="100" t="s">
        <v>1756</v>
      </c>
      <c r="H86" s="65"/>
      <c r="I86" s="69" t="s">
        <v>302</v>
      </c>
      <c r="J86" s="70"/>
      <c r="K86" s="70"/>
      <c r="L86" s="69" t="s">
        <v>2020</v>
      </c>
      <c r="M86" s="73">
        <v>67.63129692425576</v>
      </c>
      <c r="N86" s="74">
        <v>3128.089111328125</v>
      </c>
      <c r="O86" s="74">
        <v>6269.54833984375</v>
      </c>
      <c r="P86" s="75"/>
      <c r="Q86" s="76"/>
      <c r="R86" s="76"/>
      <c r="S86" s="86"/>
      <c r="T86" s="48">
        <v>2</v>
      </c>
      <c r="U86" s="48">
        <v>0</v>
      </c>
      <c r="V86" s="49">
        <v>0</v>
      </c>
      <c r="W86" s="49">
        <v>0.005181</v>
      </c>
      <c r="X86" s="49">
        <v>0.013215</v>
      </c>
      <c r="Y86" s="49">
        <v>0.716532</v>
      </c>
      <c r="Z86" s="49">
        <v>1</v>
      </c>
      <c r="AA86" s="49">
        <v>0</v>
      </c>
      <c r="AB86" s="71">
        <v>86</v>
      </c>
      <c r="AC86" s="71"/>
      <c r="AD86" s="72"/>
      <c r="AE86" s="78" t="s">
        <v>1191</v>
      </c>
      <c r="AF86" s="78">
        <v>404738</v>
      </c>
      <c r="AG86" s="78">
        <v>475943</v>
      </c>
      <c r="AH86" s="78">
        <v>13617</v>
      </c>
      <c r="AI86" s="78">
        <v>2416</v>
      </c>
      <c r="AJ86" s="78"/>
      <c r="AK86" s="78" t="s">
        <v>1323</v>
      </c>
      <c r="AL86" s="78"/>
      <c r="AM86" s="82" t="s">
        <v>1538</v>
      </c>
      <c r="AN86" s="78"/>
      <c r="AO86" s="80">
        <v>40499.112175925926</v>
      </c>
      <c r="AP86" s="82" t="s">
        <v>1660</v>
      </c>
      <c r="AQ86" s="78" t="b">
        <v>0</v>
      </c>
      <c r="AR86" s="78" t="b">
        <v>0</v>
      </c>
      <c r="AS86" s="78" t="b">
        <v>0</v>
      </c>
      <c r="AT86" s="78" t="s">
        <v>1034</v>
      </c>
      <c r="AU86" s="78">
        <v>2968</v>
      </c>
      <c r="AV86" s="82" t="s">
        <v>1714</v>
      </c>
      <c r="AW86" s="78" t="b">
        <v>1</v>
      </c>
      <c r="AX86" s="78" t="s">
        <v>1801</v>
      </c>
      <c r="AY86" s="82" t="s">
        <v>1885</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303</v>
      </c>
      <c r="C87" s="65"/>
      <c r="D87" s="65" t="s">
        <v>64</v>
      </c>
      <c r="E87" s="66">
        <v>222.1676209896123</v>
      </c>
      <c r="F87" s="68">
        <v>99.94728141782669</v>
      </c>
      <c r="G87" s="100" t="s">
        <v>1757</v>
      </c>
      <c r="H87" s="65"/>
      <c r="I87" s="69" t="s">
        <v>303</v>
      </c>
      <c r="J87" s="70"/>
      <c r="K87" s="70"/>
      <c r="L87" s="69" t="s">
        <v>2021</v>
      </c>
      <c r="M87" s="73">
        <v>18.569346152295047</v>
      </c>
      <c r="N87" s="74">
        <v>4915.63671875</v>
      </c>
      <c r="O87" s="74">
        <v>5661.77197265625</v>
      </c>
      <c r="P87" s="75"/>
      <c r="Q87" s="76"/>
      <c r="R87" s="76"/>
      <c r="S87" s="86"/>
      <c r="T87" s="48">
        <v>4</v>
      </c>
      <c r="U87" s="48">
        <v>0</v>
      </c>
      <c r="V87" s="49">
        <v>43.866667</v>
      </c>
      <c r="W87" s="49">
        <v>0.006061</v>
      </c>
      <c r="X87" s="49">
        <v>0.022638</v>
      </c>
      <c r="Y87" s="49">
        <v>1.221396</v>
      </c>
      <c r="Z87" s="49">
        <v>0.5833333333333334</v>
      </c>
      <c r="AA87" s="49">
        <v>0</v>
      </c>
      <c r="AB87" s="71">
        <v>87</v>
      </c>
      <c r="AC87" s="71"/>
      <c r="AD87" s="72"/>
      <c r="AE87" s="78" t="s">
        <v>1192</v>
      </c>
      <c r="AF87" s="78">
        <v>56460</v>
      </c>
      <c r="AG87" s="78">
        <v>125507</v>
      </c>
      <c r="AH87" s="78">
        <v>175146</v>
      </c>
      <c r="AI87" s="78">
        <v>133716</v>
      </c>
      <c r="AJ87" s="78"/>
      <c r="AK87" s="78" t="s">
        <v>1324</v>
      </c>
      <c r="AL87" s="78" t="s">
        <v>1432</v>
      </c>
      <c r="AM87" s="82" t="s">
        <v>1539</v>
      </c>
      <c r="AN87" s="78"/>
      <c r="AO87" s="80">
        <v>41101.96475694444</v>
      </c>
      <c r="AP87" s="82" t="s">
        <v>1661</v>
      </c>
      <c r="AQ87" s="78" t="b">
        <v>0</v>
      </c>
      <c r="AR87" s="78" t="b">
        <v>0</v>
      </c>
      <c r="AS87" s="78" t="b">
        <v>1</v>
      </c>
      <c r="AT87" s="78" t="s">
        <v>1034</v>
      </c>
      <c r="AU87" s="78">
        <v>8174</v>
      </c>
      <c r="AV87" s="82" t="s">
        <v>1714</v>
      </c>
      <c r="AW87" s="78" t="b">
        <v>1</v>
      </c>
      <c r="AX87" s="78" t="s">
        <v>1801</v>
      </c>
      <c r="AY87" s="82" t="s">
        <v>1886</v>
      </c>
      <c r="AZ87" s="78" t="s">
        <v>65</v>
      </c>
      <c r="BA87" s="78" t="str">
        <f>REPLACE(INDEX(GroupVertices[Group],MATCH(Vertices[[#This Row],[Vertex]],GroupVertices[Vertex],0)),1,1,"")</f>
        <v>2</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304</v>
      </c>
      <c r="C88" s="65"/>
      <c r="D88" s="65" t="s">
        <v>64</v>
      </c>
      <c r="E88" s="66">
        <v>163.18232374204445</v>
      </c>
      <c r="F88" s="68">
        <v>99.99896405358355</v>
      </c>
      <c r="G88" s="100" t="s">
        <v>1758</v>
      </c>
      <c r="H88" s="65"/>
      <c r="I88" s="69" t="s">
        <v>304</v>
      </c>
      <c r="J88" s="70"/>
      <c r="K88" s="70"/>
      <c r="L88" s="69" t="s">
        <v>2022</v>
      </c>
      <c r="M88" s="73">
        <v>1.345246409055163</v>
      </c>
      <c r="N88" s="74">
        <v>2928.583740234375</v>
      </c>
      <c r="O88" s="74">
        <v>5732.490234375</v>
      </c>
      <c r="P88" s="75"/>
      <c r="Q88" s="76"/>
      <c r="R88" s="76"/>
      <c r="S88" s="86"/>
      <c r="T88" s="48">
        <v>2</v>
      </c>
      <c r="U88" s="48">
        <v>0</v>
      </c>
      <c r="V88" s="49">
        <v>0</v>
      </c>
      <c r="W88" s="49">
        <v>0.005181</v>
      </c>
      <c r="X88" s="49">
        <v>0.013215</v>
      </c>
      <c r="Y88" s="49">
        <v>0.716532</v>
      </c>
      <c r="Z88" s="49">
        <v>1</v>
      </c>
      <c r="AA88" s="49">
        <v>0</v>
      </c>
      <c r="AB88" s="71">
        <v>88</v>
      </c>
      <c r="AC88" s="71"/>
      <c r="AD88" s="72"/>
      <c r="AE88" s="78" t="s">
        <v>1193</v>
      </c>
      <c r="AF88" s="78">
        <v>2969</v>
      </c>
      <c r="AG88" s="78">
        <v>2480</v>
      </c>
      <c r="AH88" s="78">
        <v>9146</v>
      </c>
      <c r="AI88" s="78">
        <v>17896</v>
      </c>
      <c r="AJ88" s="78"/>
      <c r="AK88" s="78" t="s">
        <v>1325</v>
      </c>
      <c r="AL88" s="78" t="s">
        <v>1411</v>
      </c>
      <c r="AM88" s="82" t="s">
        <v>1528</v>
      </c>
      <c r="AN88" s="78"/>
      <c r="AO88" s="80">
        <v>39894.80480324074</v>
      </c>
      <c r="AP88" s="82" t="s">
        <v>1662</v>
      </c>
      <c r="AQ88" s="78" t="b">
        <v>0</v>
      </c>
      <c r="AR88" s="78" t="b">
        <v>0</v>
      </c>
      <c r="AS88" s="78" t="b">
        <v>1</v>
      </c>
      <c r="AT88" s="78" t="s">
        <v>1034</v>
      </c>
      <c r="AU88" s="78">
        <v>378</v>
      </c>
      <c r="AV88" s="82" t="s">
        <v>1721</v>
      </c>
      <c r="AW88" s="78" t="b">
        <v>0</v>
      </c>
      <c r="AX88" s="78" t="s">
        <v>1801</v>
      </c>
      <c r="AY88" s="82" t="s">
        <v>1887</v>
      </c>
      <c r="AZ88" s="78" t="s">
        <v>65</v>
      </c>
      <c r="BA88" s="78"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305</v>
      </c>
      <c r="C89" s="65"/>
      <c r="D89" s="65" t="s">
        <v>64</v>
      </c>
      <c r="E89" s="66">
        <v>283.23373131117563</v>
      </c>
      <c r="F89" s="68">
        <v>99.89377558359155</v>
      </c>
      <c r="G89" s="100" t="s">
        <v>1759</v>
      </c>
      <c r="H89" s="65"/>
      <c r="I89" s="69" t="s">
        <v>305</v>
      </c>
      <c r="J89" s="70"/>
      <c r="K89" s="70"/>
      <c r="L89" s="69" t="s">
        <v>2023</v>
      </c>
      <c r="M89" s="73">
        <v>36.40105717505618</v>
      </c>
      <c r="N89" s="74">
        <v>1682.35498046875</v>
      </c>
      <c r="O89" s="74">
        <v>1711.5576171875</v>
      </c>
      <c r="P89" s="75"/>
      <c r="Q89" s="76"/>
      <c r="R89" s="76"/>
      <c r="S89" s="86"/>
      <c r="T89" s="48">
        <v>1</v>
      </c>
      <c r="U89" s="48">
        <v>0</v>
      </c>
      <c r="V89" s="49">
        <v>0</v>
      </c>
      <c r="W89" s="49">
        <v>0.005128</v>
      </c>
      <c r="X89" s="49">
        <v>0.01052</v>
      </c>
      <c r="Y89" s="49">
        <v>0.45097</v>
      </c>
      <c r="Z89" s="49">
        <v>0</v>
      </c>
      <c r="AA89" s="49">
        <v>0</v>
      </c>
      <c r="AB89" s="71">
        <v>89</v>
      </c>
      <c r="AC89" s="71"/>
      <c r="AD89" s="72"/>
      <c r="AE89" s="78" t="s">
        <v>1194</v>
      </c>
      <c r="AF89" s="78">
        <v>10779</v>
      </c>
      <c r="AG89" s="78">
        <v>252874</v>
      </c>
      <c r="AH89" s="78">
        <v>30243</v>
      </c>
      <c r="AI89" s="78">
        <v>54</v>
      </c>
      <c r="AJ89" s="78"/>
      <c r="AK89" s="78" t="s">
        <v>1326</v>
      </c>
      <c r="AL89" s="78" t="s">
        <v>1433</v>
      </c>
      <c r="AM89" s="82" t="s">
        <v>1540</v>
      </c>
      <c r="AN89" s="78"/>
      <c r="AO89" s="80">
        <v>39380.226585648146</v>
      </c>
      <c r="AP89" s="82" t="s">
        <v>1663</v>
      </c>
      <c r="AQ89" s="78" t="b">
        <v>0</v>
      </c>
      <c r="AR89" s="78" t="b">
        <v>0</v>
      </c>
      <c r="AS89" s="78" t="b">
        <v>0</v>
      </c>
      <c r="AT89" s="78" t="s">
        <v>1034</v>
      </c>
      <c r="AU89" s="78">
        <v>4617</v>
      </c>
      <c r="AV89" s="82" t="s">
        <v>1714</v>
      </c>
      <c r="AW89" s="78" t="b">
        <v>1</v>
      </c>
      <c r="AX89" s="78" t="s">
        <v>1801</v>
      </c>
      <c r="AY89" s="82" t="s">
        <v>1888</v>
      </c>
      <c r="AZ89" s="78" t="s">
        <v>65</v>
      </c>
      <c r="BA89" s="78" t="str">
        <f>REPLACE(INDEX(GroupVertices[Group],MATCH(Vertices[[#This Row],[Vertex]],GroupVertices[Vertex],0)),1,1,"")</f>
        <v>1</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306</v>
      </c>
      <c r="C90" s="65"/>
      <c r="D90" s="65" t="s">
        <v>64</v>
      </c>
      <c r="E90" s="66">
        <v>205.87303271016273</v>
      </c>
      <c r="F90" s="68">
        <v>99.96155865826034</v>
      </c>
      <c r="G90" s="100" t="s">
        <v>1760</v>
      </c>
      <c r="H90" s="65"/>
      <c r="I90" s="69" t="s">
        <v>306</v>
      </c>
      <c r="J90" s="70"/>
      <c r="K90" s="70"/>
      <c r="L90" s="69" t="s">
        <v>2024</v>
      </c>
      <c r="M90" s="73">
        <v>13.811217823767562</v>
      </c>
      <c r="N90" s="74">
        <v>2133.71630859375</v>
      </c>
      <c r="O90" s="74">
        <v>1194.74072265625</v>
      </c>
      <c r="P90" s="75"/>
      <c r="Q90" s="76"/>
      <c r="R90" s="76"/>
      <c r="S90" s="86"/>
      <c r="T90" s="48">
        <v>1</v>
      </c>
      <c r="U90" s="48">
        <v>0</v>
      </c>
      <c r="V90" s="49">
        <v>0</v>
      </c>
      <c r="W90" s="49">
        <v>0.005128</v>
      </c>
      <c r="X90" s="49">
        <v>0.01052</v>
      </c>
      <c r="Y90" s="49">
        <v>0.45097</v>
      </c>
      <c r="Z90" s="49">
        <v>0</v>
      </c>
      <c r="AA90" s="49">
        <v>0</v>
      </c>
      <c r="AB90" s="71">
        <v>90</v>
      </c>
      <c r="AC90" s="71"/>
      <c r="AD90" s="72"/>
      <c r="AE90" s="78" t="s">
        <v>1195</v>
      </c>
      <c r="AF90" s="78">
        <v>12376</v>
      </c>
      <c r="AG90" s="78">
        <v>91521</v>
      </c>
      <c r="AH90" s="78">
        <v>113005</v>
      </c>
      <c r="AI90" s="78">
        <v>256242</v>
      </c>
      <c r="AJ90" s="78"/>
      <c r="AK90" s="78" t="s">
        <v>1327</v>
      </c>
      <c r="AL90" s="78" t="s">
        <v>1434</v>
      </c>
      <c r="AM90" s="82" t="s">
        <v>1541</v>
      </c>
      <c r="AN90" s="78"/>
      <c r="AO90" s="80">
        <v>39869.75444444444</v>
      </c>
      <c r="AP90" s="82" t="s">
        <v>1664</v>
      </c>
      <c r="AQ90" s="78" t="b">
        <v>0</v>
      </c>
      <c r="AR90" s="78" t="b">
        <v>0</v>
      </c>
      <c r="AS90" s="78" t="b">
        <v>1</v>
      </c>
      <c r="AT90" s="78" t="s">
        <v>1034</v>
      </c>
      <c r="AU90" s="78">
        <v>5564</v>
      </c>
      <c r="AV90" s="82" t="s">
        <v>1714</v>
      </c>
      <c r="AW90" s="78" t="b">
        <v>1</v>
      </c>
      <c r="AX90" s="78" t="s">
        <v>1801</v>
      </c>
      <c r="AY90" s="82" t="s">
        <v>1889</v>
      </c>
      <c r="AZ90" s="78" t="s">
        <v>65</v>
      </c>
      <c r="BA90" s="78" t="str">
        <f>REPLACE(INDEX(GroupVertices[Group],MATCH(Vertices[[#This Row],[Vertex]],GroupVertices[Vertex],0)),1,1,"")</f>
        <v>1</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279</v>
      </c>
      <c r="C91" s="65"/>
      <c r="D91" s="65" t="s">
        <v>64</v>
      </c>
      <c r="E91" s="66">
        <v>465.0622735771548</v>
      </c>
      <c r="F91" s="68">
        <v>99.73445828320237</v>
      </c>
      <c r="G91" s="100" t="s">
        <v>720</v>
      </c>
      <c r="H91" s="65"/>
      <c r="I91" s="69" t="s">
        <v>279</v>
      </c>
      <c r="J91" s="70"/>
      <c r="K91" s="70"/>
      <c r="L91" s="69" t="s">
        <v>2025</v>
      </c>
      <c r="M91" s="73">
        <v>89.49620281808792</v>
      </c>
      <c r="N91" s="74">
        <v>795.375244140625</v>
      </c>
      <c r="O91" s="74">
        <v>1512.0609130859375</v>
      </c>
      <c r="P91" s="75"/>
      <c r="Q91" s="76"/>
      <c r="R91" s="76"/>
      <c r="S91" s="86"/>
      <c r="T91" s="48">
        <v>1</v>
      </c>
      <c r="U91" s="48">
        <v>1</v>
      </c>
      <c r="V91" s="49">
        <v>0</v>
      </c>
      <c r="W91" s="49">
        <v>0.005128</v>
      </c>
      <c r="X91" s="49">
        <v>0.01052</v>
      </c>
      <c r="Y91" s="49">
        <v>0.45097</v>
      </c>
      <c r="Z91" s="49">
        <v>0</v>
      </c>
      <c r="AA91" s="49">
        <v>1</v>
      </c>
      <c r="AB91" s="71">
        <v>91</v>
      </c>
      <c r="AC91" s="71"/>
      <c r="AD91" s="72"/>
      <c r="AE91" s="78" t="s">
        <v>1196</v>
      </c>
      <c r="AF91" s="78">
        <v>469809</v>
      </c>
      <c r="AG91" s="78">
        <v>632118</v>
      </c>
      <c r="AH91" s="78">
        <v>25562</v>
      </c>
      <c r="AI91" s="78">
        <v>62030</v>
      </c>
      <c r="AJ91" s="78"/>
      <c r="AK91" s="78" t="s">
        <v>1328</v>
      </c>
      <c r="AL91" s="78" t="s">
        <v>1435</v>
      </c>
      <c r="AM91" s="82" t="s">
        <v>1542</v>
      </c>
      <c r="AN91" s="78"/>
      <c r="AO91" s="80">
        <v>41484.089791666665</v>
      </c>
      <c r="AP91" s="82" t="s">
        <v>1665</v>
      </c>
      <c r="AQ91" s="78" t="b">
        <v>0</v>
      </c>
      <c r="AR91" s="78" t="b">
        <v>0</v>
      </c>
      <c r="AS91" s="78" t="b">
        <v>1</v>
      </c>
      <c r="AT91" s="78" t="s">
        <v>1034</v>
      </c>
      <c r="AU91" s="78">
        <v>3464</v>
      </c>
      <c r="AV91" s="82" t="s">
        <v>1714</v>
      </c>
      <c r="AW91" s="78" t="b">
        <v>1</v>
      </c>
      <c r="AX91" s="78" t="s">
        <v>1801</v>
      </c>
      <c r="AY91" s="82" t="s">
        <v>1890</v>
      </c>
      <c r="AZ91" s="78" t="s">
        <v>66</v>
      </c>
      <c r="BA91" s="78" t="str">
        <f>REPLACE(INDEX(GroupVertices[Group],MATCH(Vertices[[#This Row],[Vertex]],GroupVertices[Vertex],0)),1,1,"")</f>
        <v>1</v>
      </c>
      <c r="BB91" s="48"/>
      <c r="BC91" s="48"/>
      <c r="BD91" s="48"/>
      <c r="BE91" s="48"/>
      <c r="BF91" s="48" t="s">
        <v>556</v>
      </c>
      <c r="BG91" s="48" t="s">
        <v>556</v>
      </c>
      <c r="BH91" s="121" t="s">
        <v>2550</v>
      </c>
      <c r="BI91" s="121" t="s">
        <v>2550</v>
      </c>
      <c r="BJ91" s="121" t="s">
        <v>2624</v>
      </c>
      <c r="BK91" s="121" t="s">
        <v>2624</v>
      </c>
      <c r="BL91" s="121">
        <v>2</v>
      </c>
      <c r="BM91" s="124">
        <v>12.5</v>
      </c>
      <c r="BN91" s="121">
        <v>0</v>
      </c>
      <c r="BO91" s="124">
        <v>0</v>
      </c>
      <c r="BP91" s="121">
        <v>0</v>
      </c>
      <c r="BQ91" s="124">
        <v>0</v>
      </c>
      <c r="BR91" s="121">
        <v>14</v>
      </c>
      <c r="BS91" s="124">
        <v>87.5</v>
      </c>
      <c r="BT91" s="121">
        <v>16</v>
      </c>
      <c r="BU91" s="2"/>
      <c r="BV91" s="3"/>
      <c r="BW91" s="3"/>
      <c r="BX91" s="3"/>
      <c r="BY91" s="3"/>
    </row>
    <row r="92" spans="1:77" ht="41.45" customHeight="1">
      <c r="A92" s="64" t="s">
        <v>307</v>
      </c>
      <c r="C92" s="65"/>
      <c r="D92" s="65" t="s">
        <v>64</v>
      </c>
      <c r="E92" s="66">
        <v>216.33319373213504</v>
      </c>
      <c r="F92" s="68">
        <v>99.95239351512667</v>
      </c>
      <c r="G92" s="100" t="s">
        <v>1761</v>
      </c>
      <c r="H92" s="65"/>
      <c r="I92" s="69" t="s">
        <v>307</v>
      </c>
      <c r="J92" s="70"/>
      <c r="K92" s="70"/>
      <c r="L92" s="69" t="s">
        <v>2026</v>
      </c>
      <c r="M92" s="73">
        <v>16.86565452545308</v>
      </c>
      <c r="N92" s="74">
        <v>3406.98828125</v>
      </c>
      <c r="O92" s="74">
        <v>2643.9365234375</v>
      </c>
      <c r="P92" s="75"/>
      <c r="Q92" s="76"/>
      <c r="R92" s="76"/>
      <c r="S92" s="86"/>
      <c r="T92" s="48">
        <v>1</v>
      </c>
      <c r="U92" s="48">
        <v>0</v>
      </c>
      <c r="V92" s="49">
        <v>0</v>
      </c>
      <c r="W92" s="49">
        <v>0.005128</v>
      </c>
      <c r="X92" s="49">
        <v>0.01052</v>
      </c>
      <c r="Y92" s="49">
        <v>0.45097</v>
      </c>
      <c r="Z92" s="49">
        <v>0</v>
      </c>
      <c r="AA92" s="49">
        <v>0</v>
      </c>
      <c r="AB92" s="71">
        <v>92</v>
      </c>
      <c r="AC92" s="71"/>
      <c r="AD92" s="72"/>
      <c r="AE92" s="78" t="s">
        <v>1197</v>
      </c>
      <c r="AF92" s="78">
        <v>44845</v>
      </c>
      <c r="AG92" s="78">
        <v>113338</v>
      </c>
      <c r="AH92" s="78">
        <v>99779</v>
      </c>
      <c r="AI92" s="78">
        <v>10832</v>
      </c>
      <c r="AJ92" s="78"/>
      <c r="AK92" s="78" t="s">
        <v>1329</v>
      </c>
      <c r="AL92" s="78" t="s">
        <v>1418</v>
      </c>
      <c r="AM92" s="82" t="s">
        <v>1543</v>
      </c>
      <c r="AN92" s="78"/>
      <c r="AO92" s="80">
        <v>39897.76054398148</v>
      </c>
      <c r="AP92" s="82" t="s">
        <v>1666</v>
      </c>
      <c r="AQ92" s="78" t="b">
        <v>0</v>
      </c>
      <c r="AR92" s="78" t="b">
        <v>0</v>
      </c>
      <c r="AS92" s="78" t="b">
        <v>1</v>
      </c>
      <c r="AT92" s="78" t="s">
        <v>1034</v>
      </c>
      <c r="AU92" s="78">
        <v>7501</v>
      </c>
      <c r="AV92" s="82" t="s">
        <v>1718</v>
      </c>
      <c r="AW92" s="78" t="b">
        <v>1</v>
      </c>
      <c r="AX92" s="78" t="s">
        <v>1801</v>
      </c>
      <c r="AY92" s="82" t="s">
        <v>1891</v>
      </c>
      <c r="AZ92" s="78" t="s">
        <v>65</v>
      </c>
      <c r="BA92" s="78"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308</v>
      </c>
      <c r="C93" s="65"/>
      <c r="D93" s="65" t="s">
        <v>64</v>
      </c>
      <c r="E93" s="66">
        <v>163.32711764719343</v>
      </c>
      <c r="F93" s="68">
        <v>99.99883718585534</v>
      </c>
      <c r="G93" s="100" t="s">
        <v>1762</v>
      </c>
      <c r="H93" s="65"/>
      <c r="I93" s="69" t="s">
        <v>308</v>
      </c>
      <c r="J93" s="70"/>
      <c r="K93" s="70"/>
      <c r="L93" s="69" t="s">
        <v>2027</v>
      </c>
      <c r="M93" s="73">
        <v>1.3875271939435083</v>
      </c>
      <c r="N93" s="74">
        <v>2532.061279296875</v>
      </c>
      <c r="O93" s="74">
        <v>3236.2998046875</v>
      </c>
      <c r="P93" s="75"/>
      <c r="Q93" s="76"/>
      <c r="R93" s="76"/>
      <c r="S93" s="86"/>
      <c r="T93" s="48">
        <v>1</v>
      </c>
      <c r="U93" s="48">
        <v>0</v>
      </c>
      <c r="V93" s="49">
        <v>0</v>
      </c>
      <c r="W93" s="49">
        <v>0.005128</v>
      </c>
      <c r="X93" s="49">
        <v>0.01052</v>
      </c>
      <c r="Y93" s="49">
        <v>0.45097</v>
      </c>
      <c r="Z93" s="49">
        <v>0</v>
      </c>
      <c r="AA93" s="49">
        <v>0</v>
      </c>
      <c r="AB93" s="71">
        <v>93</v>
      </c>
      <c r="AC93" s="71"/>
      <c r="AD93" s="72"/>
      <c r="AE93" s="78" t="s">
        <v>1198</v>
      </c>
      <c r="AF93" s="78">
        <v>1292</v>
      </c>
      <c r="AG93" s="78">
        <v>2782</v>
      </c>
      <c r="AH93" s="78">
        <v>11606</v>
      </c>
      <c r="AI93" s="78">
        <v>17215</v>
      </c>
      <c r="AJ93" s="78"/>
      <c r="AK93" s="78" t="s">
        <v>1330</v>
      </c>
      <c r="AL93" s="78"/>
      <c r="AM93" s="82" t="s">
        <v>1544</v>
      </c>
      <c r="AN93" s="78"/>
      <c r="AO93" s="80">
        <v>42308.682604166665</v>
      </c>
      <c r="AP93" s="82" t="s">
        <v>1667</v>
      </c>
      <c r="AQ93" s="78" t="b">
        <v>1</v>
      </c>
      <c r="AR93" s="78" t="b">
        <v>0</v>
      </c>
      <c r="AS93" s="78" t="b">
        <v>0</v>
      </c>
      <c r="AT93" s="78" t="s">
        <v>1034</v>
      </c>
      <c r="AU93" s="78">
        <v>393</v>
      </c>
      <c r="AV93" s="82" t="s">
        <v>1714</v>
      </c>
      <c r="AW93" s="78" t="b">
        <v>0</v>
      </c>
      <c r="AX93" s="78" t="s">
        <v>1801</v>
      </c>
      <c r="AY93" s="82" t="s">
        <v>1892</v>
      </c>
      <c r="AZ93" s="78" t="s">
        <v>65</v>
      </c>
      <c r="BA93" s="78" t="str">
        <f>REPLACE(INDEX(GroupVertices[Group],MATCH(Vertices[[#This Row],[Vertex]],GroupVertices[Vertex],0)),1,1,"")</f>
        <v>1</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309</v>
      </c>
      <c r="C94" s="65"/>
      <c r="D94" s="65" t="s">
        <v>64</v>
      </c>
      <c r="E94" s="66">
        <v>162.30732746092883</v>
      </c>
      <c r="F94" s="68">
        <v>99.99973072114642</v>
      </c>
      <c r="G94" s="100" t="s">
        <v>1763</v>
      </c>
      <c r="H94" s="65"/>
      <c r="I94" s="69" t="s">
        <v>309</v>
      </c>
      <c r="J94" s="70"/>
      <c r="K94" s="70"/>
      <c r="L94" s="69" t="s">
        <v>2028</v>
      </c>
      <c r="M94" s="73">
        <v>1.0897416659385075</v>
      </c>
      <c r="N94" s="74">
        <v>3488.929931640625</v>
      </c>
      <c r="O94" s="74">
        <v>3622.764892578125</v>
      </c>
      <c r="P94" s="75"/>
      <c r="Q94" s="76"/>
      <c r="R94" s="76"/>
      <c r="S94" s="86"/>
      <c r="T94" s="48">
        <v>1</v>
      </c>
      <c r="U94" s="48">
        <v>0</v>
      </c>
      <c r="V94" s="49">
        <v>0</v>
      </c>
      <c r="W94" s="49">
        <v>0.005128</v>
      </c>
      <c r="X94" s="49">
        <v>0.01052</v>
      </c>
      <c r="Y94" s="49">
        <v>0.45097</v>
      </c>
      <c r="Z94" s="49">
        <v>0</v>
      </c>
      <c r="AA94" s="49">
        <v>0</v>
      </c>
      <c r="AB94" s="71">
        <v>94</v>
      </c>
      <c r="AC94" s="71"/>
      <c r="AD94" s="72"/>
      <c r="AE94" s="78" t="s">
        <v>1199</v>
      </c>
      <c r="AF94" s="78">
        <v>1322</v>
      </c>
      <c r="AG94" s="78">
        <v>655</v>
      </c>
      <c r="AH94" s="78">
        <v>4777</v>
      </c>
      <c r="AI94" s="78">
        <v>723</v>
      </c>
      <c r="AJ94" s="78"/>
      <c r="AK94" s="78" t="s">
        <v>1331</v>
      </c>
      <c r="AL94" s="78" t="s">
        <v>1436</v>
      </c>
      <c r="AM94" s="82" t="s">
        <v>1545</v>
      </c>
      <c r="AN94" s="78"/>
      <c r="AO94" s="80">
        <v>42404.4425</v>
      </c>
      <c r="AP94" s="82" t="s">
        <v>1668</v>
      </c>
      <c r="AQ94" s="78" t="b">
        <v>0</v>
      </c>
      <c r="AR94" s="78" t="b">
        <v>0</v>
      </c>
      <c r="AS94" s="78" t="b">
        <v>1</v>
      </c>
      <c r="AT94" s="78" t="s">
        <v>1034</v>
      </c>
      <c r="AU94" s="78">
        <v>19</v>
      </c>
      <c r="AV94" s="82" t="s">
        <v>1714</v>
      </c>
      <c r="AW94" s="78" t="b">
        <v>0</v>
      </c>
      <c r="AX94" s="78" t="s">
        <v>1801</v>
      </c>
      <c r="AY94" s="82" t="s">
        <v>1893</v>
      </c>
      <c r="AZ94" s="78" t="s">
        <v>65</v>
      </c>
      <c r="BA94" s="78" t="str">
        <f>REPLACE(INDEX(GroupVertices[Group],MATCH(Vertices[[#This Row],[Vertex]],GroupVertices[Vertex],0)),1,1,"")</f>
        <v>1</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310</v>
      </c>
      <c r="C95" s="65"/>
      <c r="D95" s="65" t="s">
        <v>64</v>
      </c>
      <c r="E95" s="66">
        <v>167.17662183408513</v>
      </c>
      <c r="F95" s="68">
        <v>99.99546426867056</v>
      </c>
      <c r="G95" s="100" t="s">
        <v>1764</v>
      </c>
      <c r="H95" s="65"/>
      <c r="I95" s="69" t="s">
        <v>310</v>
      </c>
      <c r="J95" s="70"/>
      <c r="K95" s="70"/>
      <c r="L95" s="69" t="s">
        <v>2029</v>
      </c>
      <c r="M95" s="73">
        <v>2.511608061057825</v>
      </c>
      <c r="N95" s="74">
        <v>812.4263305664062</v>
      </c>
      <c r="O95" s="74">
        <v>3777.227294921875</v>
      </c>
      <c r="P95" s="75"/>
      <c r="Q95" s="76"/>
      <c r="R95" s="76"/>
      <c r="S95" s="86"/>
      <c r="T95" s="48">
        <v>1</v>
      </c>
      <c r="U95" s="48">
        <v>0</v>
      </c>
      <c r="V95" s="49">
        <v>0</v>
      </c>
      <c r="W95" s="49">
        <v>0.005128</v>
      </c>
      <c r="X95" s="49">
        <v>0.01052</v>
      </c>
      <c r="Y95" s="49">
        <v>0.45097</v>
      </c>
      <c r="Z95" s="49">
        <v>0</v>
      </c>
      <c r="AA95" s="49">
        <v>0</v>
      </c>
      <c r="AB95" s="71">
        <v>95</v>
      </c>
      <c r="AC95" s="71"/>
      <c r="AD95" s="72"/>
      <c r="AE95" s="78" t="s">
        <v>1200</v>
      </c>
      <c r="AF95" s="78">
        <v>8572</v>
      </c>
      <c r="AG95" s="78">
        <v>10811</v>
      </c>
      <c r="AH95" s="78">
        <v>85725</v>
      </c>
      <c r="AI95" s="78">
        <v>36973</v>
      </c>
      <c r="AJ95" s="78"/>
      <c r="AK95" s="78" t="s">
        <v>1332</v>
      </c>
      <c r="AL95" s="78" t="s">
        <v>1437</v>
      </c>
      <c r="AM95" s="82" t="s">
        <v>1546</v>
      </c>
      <c r="AN95" s="78"/>
      <c r="AO95" s="80">
        <v>41573.85824074074</v>
      </c>
      <c r="AP95" s="82" t="s">
        <v>1669</v>
      </c>
      <c r="AQ95" s="78" t="b">
        <v>0</v>
      </c>
      <c r="AR95" s="78" t="b">
        <v>0</v>
      </c>
      <c r="AS95" s="78" t="b">
        <v>1</v>
      </c>
      <c r="AT95" s="78" t="s">
        <v>1034</v>
      </c>
      <c r="AU95" s="78">
        <v>1372</v>
      </c>
      <c r="AV95" s="82" t="s">
        <v>1721</v>
      </c>
      <c r="AW95" s="78" t="b">
        <v>0</v>
      </c>
      <c r="AX95" s="78" t="s">
        <v>1801</v>
      </c>
      <c r="AY95" s="82" t="s">
        <v>1894</v>
      </c>
      <c r="AZ95" s="78" t="s">
        <v>65</v>
      </c>
      <c r="BA95" s="78" t="str">
        <f>REPLACE(INDEX(GroupVertices[Group],MATCH(Vertices[[#This Row],[Vertex]],GroupVertices[Vertex],0)),1,1,"")</f>
        <v>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311</v>
      </c>
      <c r="C96" s="65"/>
      <c r="D96" s="65" t="s">
        <v>64</v>
      </c>
      <c r="E96" s="66">
        <v>187.98427312402308</v>
      </c>
      <c r="F96" s="68">
        <v>99.97723270397978</v>
      </c>
      <c r="G96" s="100" t="s">
        <v>1765</v>
      </c>
      <c r="H96" s="65"/>
      <c r="I96" s="69" t="s">
        <v>311</v>
      </c>
      <c r="J96" s="70"/>
      <c r="K96" s="70"/>
      <c r="L96" s="69" t="s">
        <v>2030</v>
      </c>
      <c r="M96" s="73">
        <v>8.587580853671378</v>
      </c>
      <c r="N96" s="74">
        <v>2360.54248046875</v>
      </c>
      <c r="O96" s="74">
        <v>4544.1865234375</v>
      </c>
      <c r="P96" s="75"/>
      <c r="Q96" s="76"/>
      <c r="R96" s="76"/>
      <c r="S96" s="86"/>
      <c r="T96" s="48">
        <v>1</v>
      </c>
      <c r="U96" s="48">
        <v>0</v>
      </c>
      <c r="V96" s="49">
        <v>0</v>
      </c>
      <c r="W96" s="49">
        <v>0.005128</v>
      </c>
      <c r="X96" s="49">
        <v>0.01052</v>
      </c>
      <c r="Y96" s="49">
        <v>0.45097</v>
      </c>
      <c r="Z96" s="49">
        <v>0</v>
      </c>
      <c r="AA96" s="49">
        <v>0</v>
      </c>
      <c r="AB96" s="71">
        <v>96</v>
      </c>
      <c r="AC96" s="71"/>
      <c r="AD96" s="72"/>
      <c r="AE96" s="78" t="s">
        <v>1201</v>
      </c>
      <c r="AF96" s="78">
        <v>18947</v>
      </c>
      <c r="AG96" s="78">
        <v>54210</v>
      </c>
      <c r="AH96" s="78">
        <v>86563</v>
      </c>
      <c r="AI96" s="78">
        <v>7380</v>
      </c>
      <c r="AJ96" s="78"/>
      <c r="AK96" s="78" t="s">
        <v>1333</v>
      </c>
      <c r="AL96" s="78" t="s">
        <v>1438</v>
      </c>
      <c r="AM96" s="82" t="s">
        <v>1547</v>
      </c>
      <c r="AN96" s="78"/>
      <c r="AO96" s="80">
        <v>40793.734375</v>
      </c>
      <c r="AP96" s="82" t="s">
        <v>1670</v>
      </c>
      <c r="AQ96" s="78" t="b">
        <v>0</v>
      </c>
      <c r="AR96" s="78" t="b">
        <v>0</v>
      </c>
      <c r="AS96" s="78" t="b">
        <v>1</v>
      </c>
      <c r="AT96" s="78" t="s">
        <v>1034</v>
      </c>
      <c r="AU96" s="78">
        <v>2687</v>
      </c>
      <c r="AV96" s="82" t="s">
        <v>1717</v>
      </c>
      <c r="AW96" s="78" t="b">
        <v>0</v>
      </c>
      <c r="AX96" s="78" t="s">
        <v>1801</v>
      </c>
      <c r="AY96" s="82" t="s">
        <v>1895</v>
      </c>
      <c r="AZ96" s="78" t="s">
        <v>65</v>
      </c>
      <c r="BA96" s="78" t="str">
        <f>REPLACE(INDEX(GroupVertices[Group],MATCH(Vertices[[#This Row],[Vertex]],GroupVertices[Vertex],0)),1,1,"")</f>
        <v>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312</v>
      </c>
      <c r="C97" s="65"/>
      <c r="D97" s="65" t="s">
        <v>64</v>
      </c>
      <c r="E97" s="66">
        <v>443.3009962033051</v>
      </c>
      <c r="F97" s="68">
        <v>99.75352541051372</v>
      </c>
      <c r="G97" s="100" t="s">
        <v>1766</v>
      </c>
      <c r="H97" s="65"/>
      <c r="I97" s="69" t="s">
        <v>312</v>
      </c>
      <c r="J97" s="70"/>
      <c r="K97" s="70"/>
      <c r="L97" s="69" t="s">
        <v>2031</v>
      </c>
      <c r="M97" s="73">
        <v>83.14176485612695</v>
      </c>
      <c r="N97" s="74">
        <v>3068.640380859375</v>
      </c>
      <c r="O97" s="74">
        <v>3126.412109375</v>
      </c>
      <c r="P97" s="75"/>
      <c r="Q97" s="76"/>
      <c r="R97" s="76"/>
      <c r="S97" s="86"/>
      <c r="T97" s="48">
        <v>1</v>
      </c>
      <c r="U97" s="48">
        <v>0</v>
      </c>
      <c r="V97" s="49">
        <v>0</v>
      </c>
      <c r="W97" s="49">
        <v>0.005128</v>
      </c>
      <c r="X97" s="49">
        <v>0.01052</v>
      </c>
      <c r="Y97" s="49">
        <v>0.45097</v>
      </c>
      <c r="Z97" s="49">
        <v>0</v>
      </c>
      <c r="AA97" s="49">
        <v>0</v>
      </c>
      <c r="AB97" s="71">
        <v>97</v>
      </c>
      <c r="AC97" s="71"/>
      <c r="AD97" s="72"/>
      <c r="AE97" s="78" t="s">
        <v>1202</v>
      </c>
      <c r="AF97" s="78">
        <v>306753</v>
      </c>
      <c r="AG97" s="78">
        <v>586730</v>
      </c>
      <c r="AH97" s="78">
        <v>94978</v>
      </c>
      <c r="AI97" s="78">
        <v>6334</v>
      </c>
      <c r="AJ97" s="78"/>
      <c r="AK97" s="78" t="s">
        <v>1334</v>
      </c>
      <c r="AL97" s="78" t="s">
        <v>1439</v>
      </c>
      <c r="AM97" s="82" t="s">
        <v>1548</v>
      </c>
      <c r="AN97" s="78"/>
      <c r="AO97" s="80">
        <v>39336.932534722226</v>
      </c>
      <c r="AP97" s="82" t="s">
        <v>1671</v>
      </c>
      <c r="AQ97" s="78" t="b">
        <v>0</v>
      </c>
      <c r="AR97" s="78" t="b">
        <v>0</v>
      </c>
      <c r="AS97" s="78" t="b">
        <v>1</v>
      </c>
      <c r="AT97" s="78" t="s">
        <v>1034</v>
      </c>
      <c r="AU97" s="78">
        <v>21452</v>
      </c>
      <c r="AV97" s="82" t="s">
        <v>1714</v>
      </c>
      <c r="AW97" s="78" t="b">
        <v>0</v>
      </c>
      <c r="AX97" s="78" t="s">
        <v>1801</v>
      </c>
      <c r="AY97" s="82" t="s">
        <v>1896</v>
      </c>
      <c r="AZ97" s="78" t="s">
        <v>65</v>
      </c>
      <c r="BA97" s="78" t="str">
        <f>REPLACE(INDEX(GroupVertices[Group],MATCH(Vertices[[#This Row],[Vertex]],GroupVertices[Vertex],0)),1,1,"")</f>
        <v>1</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313</v>
      </c>
      <c r="C98" s="65"/>
      <c r="D98" s="65" t="s">
        <v>64</v>
      </c>
      <c r="E98" s="66">
        <v>165.398821170865</v>
      </c>
      <c r="F98" s="68">
        <v>99.99702196912158</v>
      </c>
      <c r="G98" s="100" t="s">
        <v>1767</v>
      </c>
      <c r="H98" s="65"/>
      <c r="I98" s="69" t="s">
        <v>313</v>
      </c>
      <c r="J98" s="70"/>
      <c r="K98" s="70"/>
      <c r="L98" s="69" t="s">
        <v>2032</v>
      </c>
      <c r="M98" s="73">
        <v>1.9924784240843678</v>
      </c>
      <c r="N98" s="74">
        <v>223.47439575195312</v>
      </c>
      <c r="O98" s="74">
        <v>3037.019775390625</v>
      </c>
      <c r="P98" s="75"/>
      <c r="Q98" s="76"/>
      <c r="R98" s="76"/>
      <c r="S98" s="86"/>
      <c r="T98" s="48">
        <v>1</v>
      </c>
      <c r="U98" s="48">
        <v>0</v>
      </c>
      <c r="V98" s="49">
        <v>0</v>
      </c>
      <c r="W98" s="49">
        <v>0.005128</v>
      </c>
      <c r="X98" s="49">
        <v>0.01052</v>
      </c>
      <c r="Y98" s="49">
        <v>0.45097</v>
      </c>
      <c r="Z98" s="49">
        <v>0</v>
      </c>
      <c r="AA98" s="49">
        <v>0</v>
      </c>
      <c r="AB98" s="71">
        <v>98</v>
      </c>
      <c r="AC98" s="71"/>
      <c r="AD98" s="72"/>
      <c r="AE98" s="78" t="s">
        <v>1203</v>
      </c>
      <c r="AF98" s="78">
        <v>7511</v>
      </c>
      <c r="AG98" s="78">
        <v>7103</v>
      </c>
      <c r="AH98" s="78">
        <v>12353</v>
      </c>
      <c r="AI98" s="78">
        <v>34593</v>
      </c>
      <c r="AJ98" s="78"/>
      <c r="AK98" s="78" t="s">
        <v>1335</v>
      </c>
      <c r="AL98" s="78" t="s">
        <v>1440</v>
      </c>
      <c r="AM98" s="82" t="s">
        <v>1549</v>
      </c>
      <c r="AN98" s="78"/>
      <c r="AO98" s="80">
        <v>42509.80131944444</v>
      </c>
      <c r="AP98" s="82" t="s">
        <v>1672</v>
      </c>
      <c r="AQ98" s="78" t="b">
        <v>0</v>
      </c>
      <c r="AR98" s="78" t="b">
        <v>0</v>
      </c>
      <c r="AS98" s="78" t="b">
        <v>1</v>
      </c>
      <c r="AT98" s="78" t="s">
        <v>1034</v>
      </c>
      <c r="AU98" s="78">
        <v>272</v>
      </c>
      <c r="AV98" s="82" t="s">
        <v>1714</v>
      </c>
      <c r="AW98" s="78" t="b">
        <v>0</v>
      </c>
      <c r="AX98" s="78" t="s">
        <v>1801</v>
      </c>
      <c r="AY98" s="82" t="s">
        <v>1897</v>
      </c>
      <c r="AZ98" s="78" t="s">
        <v>65</v>
      </c>
      <c r="BA98" s="78" t="str">
        <f>REPLACE(INDEX(GroupVertices[Group],MATCH(Vertices[[#This Row],[Vertex]],GroupVertices[Vertex],0)),1,1,"")</f>
        <v>1</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314</v>
      </c>
      <c r="C99" s="65"/>
      <c r="D99" s="65" t="s">
        <v>64</v>
      </c>
      <c r="E99" s="66">
        <v>171.33776853205907</v>
      </c>
      <c r="F99" s="68">
        <v>99.99181829180586</v>
      </c>
      <c r="G99" s="100" t="s">
        <v>1768</v>
      </c>
      <c r="H99" s="65"/>
      <c r="I99" s="69" t="s">
        <v>314</v>
      </c>
      <c r="J99" s="70"/>
      <c r="K99" s="70"/>
      <c r="L99" s="69" t="s">
        <v>2033</v>
      </c>
      <c r="M99" s="73">
        <v>3.726690617501361</v>
      </c>
      <c r="N99" s="74">
        <v>553.6600341796875</v>
      </c>
      <c r="O99" s="74">
        <v>2658.060791015625</v>
      </c>
      <c r="P99" s="75"/>
      <c r="Q99" s="76"/>
      <c r="R99" s="76"/>
      <c r="S99" s="86"/>
      <c r="T99" s="48">
        <v>1</v>
      </c>
      <c r="U99" s="48">
        <v>0</v>
      </c>
      <c r="V99" s="49">
        <v>0</v>
      </c>
      <c r="W99" s="49">
        <v>0.005128</v>
      </c>
      <c r="X99" s="49">
        <v>0.01052</v>
      </c>
      <c r="Y99" s="49">
        <v>0.45097</v>
      </c>
      <c r="Z99" s="49">
        <v>0</v>
      </c>
      <c r="AA99" s="49">
        <v>0</v>
      </c>
      <c r="AB99" s="71">
        <v>99</v>
      </c>
      <c r="AC99" s="71"/>
      <c r="AD99" s="72"/>
      <c r="AE99" s="78" t="s">
        <v>1204</v>
      </c>
      <c r="AF99" s="78">
        <v>6568</v>
      </c>
      <c r="AG99" s="78">
        <v>19490</v>
      </c>
      <c r="AH99" s="78">
        <v>34642</v>
      </c>
      <c r="AI99" s="78">
        <v>26370</v>
      </c>
      <c r="AJ99" s="78"/>
      <c r="AK99" s="78" t="s">
        <v>1336</v>
      </c>
      <c r="AL99" s="78" t="s">
        <v>1412</v>
      </c>
      <c r="AM99" s="82" t="s">
        <v>1550</v>
      </c>
      <c r="AN99" s="78"/>
      <c r="AO99" s="80">
        <v>41250.105671296296</v>
      </c>
      <c r="AP99" s="82" t="s">
        <v>1673</v>
      </c>
      <c r="AQ99" s="78" t="b">
        <v>0</v>
      </c>
      <c r="AR99" s="78" t="b">
        <v>0</v>
      </c>
      <c r="AS99" s="78" t="b">
        <v>1</v>
      </c>
      <c r="AT99" s="78" t="s">
        <v>1034</v>
      </c>
      <c r="AU99" s="78">
        <v>2104</v>
      </c>
      <c r="AV99" s="82" t="s">
        <v>1714</v>
      </c>
      <c r="AW99" s="78" t="b">
        <v>1</v>
      </c>
      <c r="AX99" s="78" t="s">
        <v>1801</v>
      </c>
      <c r="AY99" s="82" t="s">
        <v>1898</v>
      </c>
      <c r="AZ99" s="78" t="s">
        <v>65</v>
      </c>
      <c r="BA99" s="78" t="str">
        <f>REPLACE(INDEX(GroupVertices[Group],MATCH(Vertices[[#This Row],[Vertex]],GroupVertices[Vertex],0)),1,1,"")</f>
        <v>1</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315</v>
      </c>
      <c r="C100" s="65"/>
      <c r="D100" s="65" t="s">
        <v>64</v>
      </c>
      <c r="E100" s="66">
        <v>411.8591435352058</v>
      </c>
      <c r="F100" s="68">
        <v>99.78107461166712</v>
      </c>
      <c r="G100" s="100" t="s">
        <v>1769</v>
      </c>
      <c r="H100" s="65"/>
      <c r="I100" s="69" t="s">
        <v>315</v>
      </c>
      <c r="J100" s="70"/>
      <c r="K100" s="70"/>
      <c r="L100" s="69" t="s">
        <v>2034</v>
      </c>
      <c r="M100" s="73">
        <v>73.96053441840249</v>
      </c>
      <c r="N100" s="74">
        <v>467.3045959472656</v>
      </c>
      <c r="O100" s="74">
        <v>6217.7978515625</v>
      </c>
      <c r="P100" s="75"/>
      <c r="Q100" s="76"/>
      <c r="R100" s="76"/>
      <c r="S100" s="86"/>
      <c r="T100" s="48">
        <v>1</v>
      </c>
      <c r="U100" s="48">
        <v>0</v>
      </c>
      <c r="V100" s="49">
        <v>0</v>
      </c>
      <c r="W100" s="49">
        <v>0.005128</v>
      </c>
      <c r="X100" s="49">
        <v>0.01052</v>
      </c>
      <c r="Y100" s="49">
        <v>0.45097</v>
      </c>
      <c r="Z100" s="49">
        <v>0</v>
      </c>
      <c r="AA100" s="49">
        <v>0</v>
      </c>
      <c r="AB100" s="71">
        <v>100</v>
      </c>
      <c r="AC100" s="71"/>
      <c r="AD100" s="72"/>
      <c r="AE100" s="78" t="s">
        <v>1205</v>
      </c>
      <c r="AF100" s="78">
        <v>2817</v>
      </c>
      <c r="AG100" s="78">
        <v>521151</v>
      </c>
      <c r="AH100" s="78">
        <v>40089</v>
      </c>
      <c r="AI100" s="78">
        <v>19161</v>
      </c>
      <c r="AJ100" s="78"/>
      <c r="AK100" s="78" t="s">
        <v>1337</v>
      </c>
      <c r="AL100" s="78" t="s">
        <v>1441</v>
      </c>
      <c r="AM100" s="82" t="s">
        <v>1551</v>
      </c>
      <c r="AN100" s="78"/>
      <c r="AO100" s="80">
        <v>39999.62243055556</v>
      </c>
      <c r="AP100" s="82" t="s">
        <v>1674</v>
      </c>
      <c r="AQ100" s="78" t="b">
        <v>0</v>
      </c>
      <c r="AR100" s="78" t="b">
        <v>0</v>
      </c>
      <c r="AS100" s="78" t="b">
        <v>0</v>
      </c>
      <c r="AT100" s="78" t="s">
        <v>1034</v>
      </c>
      <c r="AU100" s="78">
        <v>19501</v>
      </c>
      <c r="AV100" s="82" t="s">
        <v>1714</v>
      </c>
      <c r="AW100" s="78" t="b">
        <v>1</v>
      </c>
      <c r="AX100" s="78" t="s">
        <v>1801</v>
      </c>
      <c r="AY100" s="82" t="s">
        <v>1899</v>
      </c>
      <c r="AZ100" s="78" t="s">
        <v>65</v>
      </c>
      <c r="BA100" s="78" t="str">
        <f>REPLACE(INDEX(GroupVertices[Group],MATCH(Vertices[[#This Row],[Vertex]],GroupVertices[Vertex],0)),1,1,"")</f>
        <v>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316</v>
      </c>
      <c r="C101" s="65"/>
      <c r="D101" s="65" t="s">
        <v>64</v>
      </c>
      <c r="E101" s="66">
        <v>167.59326389890128</v>
      </c>
      <c r="F101" s="68">
        <v>99.99509920888309</v>
      </c>
      <c r="G101" s="100" t="s">
        <v>1770</v>
      </c>
      <c r="H101" s="65"/>
      <c r="I101" s="69" t="s">
        <v>316</v>
      </c>
      <c r="J101" s="70"/>
      <c r="K101" s="70"/>
      <c r="L101" s="69" t="s">
        <v>2035</v>
      </c>
      <c r="M101" s="73">
        <v>2.633270319561043</v>
      </c>
      <c r="N101" s="74">
        <v>1507.80712890625</v>
      </c>
      <c r="O101" s="74">
        <v>7608.32568359375</v>
      </c>
      <c r="P101" s="75"/>
      <c r="Q101" s="76"/>
      <c r="R101" s="76"/>
      <c r="S101" s="86"/>
      <c r="T101" s="48">
        <v>1</v>
      </c>
      <c r="U101" s="48">
        <v>0</v>
      </c>
      <c r="V101" s="49">
        <v>0</v>
      </c>
      <c r="W101" s="49">
        <v>0.005128</v>
      </c>
      <c r="X101" s="49">
        <v>0.01052</v>
      </c>
      <c r="Y101" s="49">
        <v>0.45097</v>
      </c>
      <c r="Z101" s="49">
        <v>0</v>
      </c>
      <c r="AA101" s="49">
        <v>0</v>
      </c>
      <c r="AB101" s="71">
        <v>101</v>
      </c>
      <c r="AC101" s="71"/>
      <c r="AD101" s="72"/>
      <c r="AE101" s="78" t="s">
        <v>1206</v>
      </c>
      <c r="AF101" s="78">
        <v>6571</v>
      </c>
      <c r="AG101" s="78">
        <v>11680</v>
      </c>
      <c r="AH101" s="78">
        <v>12268</v>
      </c>
      <c r="AI101" s="78">
        <v>40240</v>
      </c>
      <c r="AJ101" s="78"/>
      <c r="AK101" s="78" t="s">
        <v>1338</v>
      </c>
      <c r="AL101" s="78" t="s">
        <v>1442</v>
      </c>
      <c r="AM101" s="82" t="s">
        <v>1552</v>
      </c>
      <c r="AN101" s="78"/>
      <c r="AO101" s="80">
        <v>39459.80023148148</v>
      </c>
      <c r="AP101" s="82" t="s">
        <v>1675</v>
      </c>
      <c r="AQ101" s="78" t="b">
        <v>0</v>
      </c>
      <c r="AR101" s="78" t="b">
        <v>0</v>
      </c>
      <c r="AS101" s="78" t="b">
        <v>1</v>
      </c>
      <c r="AT101" s="78" t="s">
        <v>1034</v>
      </c>
      <c r="AU101" s="78">
        <v>1398</v>
      </c>
      <c r="AV101" s="82" t="s">
        <v>1725</v>
      </c>
      <c r="AW101" s="78" t="b">
        <v>1</v>
      </c>
      <c r="AX101" s="78" t="s">
        <v>1801</v>
      </c>
      <c r="AY101" s="82" t="s">
        <v>1900</v>
      </c>
      <c r="AZ101" s="78" t="s">
        <v>65</v>
      </c>
      <c r="BA101" s="78" t="str">
        <f>REPLACE(INDEX(GroupVertices[Group],MATCH(Vertices[[#This Row],[Vertex]],GroupVertices[Vertex],0)),1,1,"")</f>
        <v>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280</v>
      </c>
      <c r="C102" s="65"/>
      <c r="D102" s="65" t="s">
        <v>64</v>
      </c>
      <c r="E102" s="66">
        <v>163.19383054245364</v>
      </c>
      <c r="F102" s="68">
        <v>99.99895397137999</v>
      </c>
      <c r="G102" s="100" t="s">
        <v>721</v>
      </c>
      <c r="H102" s="65"/>
      <c r="I102" s="69" t="s">
        <v>280</v>
      </c>
      <c r="J102" s="70"/>
      <c r="K102" s="70"/>
      <c r="L102" s="69" t="s">
        <v>2036</v>
      </c>
      <c r="M102" s="73">
        <v>1.3486064714303958</v>
      </c>
      <c r="N102" s="74">
        <v>1801.8453369140625</v>
      </c>
      <c r="O102" s="74">
        <v>2819.3203125</v>
      </c>
      <c r="P102" s="75"/>
      <c r="Q102" s="76"/>
      <c r="R102" s="76"/>
      <c r="S102" s="86"/>
      <c r="T102" s="48">
        <v>1</v>
      </c>
      <c r="U102" s="48">
        <v>1</v>
      </c>
      <c r="V102" s="49">
        <v>0</v>
      </c>
      <c r="W102" s="49">
        <v>0.005128</v>
      </c>
      <c r="X102" s="49">
        <v>0.01052</v>
      </c>
      <c r="Y102" s="49">
        <v>0.45097</v>
      </c>
      <c r="Z102" s="49">
        <v>0</v>
      </c>
      <c r="AA102" s="49">
        <v>1</v>
      </c>
      <c r="AB102" s="71">
        <v>102</v>
      </c>
      <c r="AC102" s="71"/>
      <c r="AD102" s="72"/>
      <c r="AE102" s="78" t="s">
        <v>1207</v>
      </c>
      <c r="AF102" s="78">
        <v>1289</v>
      </c>
      <c r="AG102" s="78">
        <v>2504</v>
      </c>
      <c r="AH102" s="78">
        <v>3131</v>
      </c>
      <c r="AI102" s="78">
        <v>2347</v>
      </c>
      <c r="AJ102" s="78"/>
      <c r="AK102" s="78" t="s">
        <v>1339</v>
      </c>
      <c r="AL102" s="78" t="s">
        <v>1401</v>
      </c>
      <c r="AM102" s="82" t="s">
        <v>1553</v>
      </c>
      <c r="AN102" s="78"/>
      <c r="AO102" s="80">
        <v>41821.91502314815</v>
      </c>
      <c r="AP102" s="82" t="s">
        <v>1676</v>
      </c>
      <c r="AQ102" s="78" t="b">
        <v>0</v>
      </c>
      <c r="AR102" s="78" t="b">
        <v>0</v>
      </c>
      <c r="AS102" s="78" t="b">
        <v>1</v>
      </c>
      <c r="AT102" s="78" t="s">
        <v>1034</v>
      </c>
      <c r="AU102" s="78">
        <v>185</v>
      </c>
      <c r="AV102" s="82" t="s">
        <v>1714</v>
      </c>
      <c r="AW102" s="78" t="b">
        <v>0</v>
      </c>
      <c r="AX102" s="78" t="s">
        <v>1801</v>
      </c>
      <c r="AY102" s="82" t="s">
        <v>1901</v>
      </c>
      <c r="AZ102" s="78" t="s">
        <v>66</v>
      </c>
      <c r="BA102" s="78" t="str">
        <f>REPLACE(INDEX(GroupVertices[Group],MATCH(Vertices[[#This Row],[Vertex]],GroupVertices[Vertex],0)),1,1,"")</f>
        <v>1</v>
      </c>
      <c r="BB102" s="48"/>
      <c r="BC102" s="48"/>
      <c r="BD102" s="48"/>
      <c r="BE102" s="48"/>
      <c r="BF102" s="48"/>
      <c r="BG102" s="48"/>
      <c r="BH102" s="121" t="s">
        <v>2594</v>
      </c>
      <c r="BI102" s="121" t="s">
        <v>2594</v>
      </c>
      <c r="BJ102" s="121" t="s">
        <v>2668</v>
      </c>
      <c r="BK102" s="121" t="s">
        <v>2668</v>
      </c>
      <c r="BL102" s="121">
        <v>0</v>
      </c>
      <c r="BM102" s="124">
        <v>0</v>
      </c>
      <c r="BN102" s="121">
        <v>0</v>
      </c>
      <c r="BO102" s="124">
        <v>0</v>
      </c>
      <c r="BP102" s="121">
        <v>0</v>
      </c>
      <c r="BQ102" s="124">
        <v>0</v>
      </c>
      <c r="BR102" s="121">
        <v>24</v>
      </c>
      <c r="BS102" s="124">
        <v>100</v>
      </c>
      <c r="BT102" s="121">
        <v>24</v>
      </c>
      <c r="BU102" s="2"/>
      <c r="BV102" s="3"/>
      <c r="BW102" s="3"/>
      <c r="BX102" s="3"/>
      <c r="BY102" s="3"/>
    </row>
    <row r="103" spans="1:77" ht="41.45" customHeight="1">
      <c r="A103" s="64" t="s">
        <v>317</v>
      </c>
      <c r="C103" s="65"/>
      <c r="D103" s="65" t="s">
        <v>64</v>
      </c>
      <c r="E103" s="66">
        <v>164.24814112994582</v>
      </c>
      <c r="F103" s="68">
        <v>99.99803018947821</v>
      </c>
      <c r="G103" s="100" t="s">
        <v>1771</v>
      </c>
      <c r="H103" s="65"/>
      <c r="I103" s="69" t="s">
        <v>317</v>
      </c>
      <c r="J103" s="70"/>
      <c r="K103" s="70"/>
      <c r="L103" s="69" t="s">
        <v>2037</v>
      </c>
      <c r="M103" s="73">
        <v>1.6564721865610947</v>
      </c>
      <c r="N103" s="74">
        <v>2958.484130859375</v>
      </c>
      <c r="O103" s="74">
        <v>1445.919677734375</v>
      </c>
      <c r="P103" s="75"/>
      <c r="Q103" s="76"/>
      <c r="R103" s="76"/>
      <c r="S103" s="86"/>
      <c r="T103" s="48">
        <v>1</v>
      </c>
      <c r="U103" s="48">
        <v>0</v>
      </c>
      <c r="V103" s="49">
        <v>0</v>
      </c>
      <c r="W103" s="49">
        <v>0.005128</v>
      </c>
      <c r="X103" s="49">
        <v>0.01052</v>
      </c>
      <c r="Y103" s="49">
        <v>0.45097</v>
      </c>
      <c r="Z103" s="49">
        <v>0</v>
      </c>
      <c r="AA103" s="49">
        <v>0</v>
      </c>
      <c r="AB103" s="71">
        <v>103</v>
      </c>
      <c r="AC103" s="71"/>
      <c r="AD103" s="72"/>
      <c r="AE103" s="78" t="s">
        <v>1208</v>
      </c>
      <c r="AF103" s="78">
        <v>2985</v>
      </c>
      <c r="AG103" s="78">
        <v>4703</v>
      </c>
      <c r="AH103" s="78">
        <v>9410</v>
      </c>
      <c r="AI103" s="78">
        <v>1431</v>
      </c>
      <c r="AJ103" s="78"/>
      <c r="AK103" s="78" t="s">
        <v>1340</v>
      </c>
      <c r="AL103" s="78" t="s">
        <v>1443</v>
      </c>
      <c r="AM103" s="82" t="s">
        <v>1554</v>
      </c>
      <c r="AN103" s="78"/>
      <c r="AO103" s="80">
        <v>39908.88994212963</v>
      </c>
      <c r="AP103" s="82" t="s">
        <v>1677</v>
      </c>
      <c r="AQ103" s="78" t="b">
        <v>0</v>
      </c>
      <c r="AR103" s="78" t="b">
        <v>0</v>
      </c>
      <c r="AS103" s="78" t="b">
        <v>1</v>
      </c>
      <c r="AT103" s="78" t="s">
        <v>1034</v>
      </c>
      <c r="AU103" s="78">
        <v>399</v>
      </c>
      <c r="AV103" s="82" t="s">
        <v>1714</v>
      </c>
      <c r="AW103" s="78" t="b">
        <v>0</v>
      </c>
      <c r="AX103" s="78" t="s">
        <v>1801</v>
      </c>
      <c r="AY103" s="82" t="s">
        <v>1902</v>
      </c>
      <c r="AZ103" s="78" t="s">
        <v>65</v>
      </c>
      <c r="BA103" s="78" t="str">
        <f>REPLACE(INDEX(GroupVertices[Group],MATCH(Vertices[[#This Row],[Vertex]],GroupVertices[Vertex],0)),1,1,"")</f>
        <v>1</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318</v>
      </c>
      <c r="C104" s="65"/>
      <c r="D104" s="65" t="s">
        <v>64</v>
      </c>
      <c r="E104" s="66">
        <v>162.3629436629066</v>
      </c>
      <c r="F104" s="68">
        <v>99.99968199049584</v>
      </c>
      <c r="G104" s="100" t="s">
        <v>1772</v>
      </c>
      <c r="H104" s="65"/>
      <c r="I104" s="69" t="s">
        <v>318</v>
      </c>
      <c r="J104" s="70"/>
      <c r="K104" s="70"/>
      <c r="L104" s="69" t="s">
        <v>2038</v>
      </c>
      <c r="M104" s="73">
        <v>1.105981967418799</v>
      </c>
      <c r="N104" s="74">
        <v>998.2318725585938</v>
      </c>
      <c r="O104" s="74">
        <v>790.6170043945312</v>
      </c>
      <c r="P104" s="75"/>
      <c r="Q104" s="76"/>
      <c r="R104" s="76"/>
      <c r="S104" s="86"/>
      <c r="T104" s="48">
        <v>1</v>
      </c>
      <c r="U104" s="48">
        <v>0</v>
      </c>
      <c r="V104" s="49">
        <v>0</v>
      </c>
      <c r="W104" s="49">
        <v>0.005128</v>
      </c>
      <c r="X104" s="49">
        <v>0.01052</v>
      </c>
      <c r="Y104" s="49">
        <v>0.45097</v>
      </c>
      <c r="Z104" s="49">
        <v>0</v>
      </c>
      <c r="AA104" s="49">
        <v>0</v>
      </c>
      <c r="AB104" s="71">
        <v>104</v>
      </c>
      <c r="AC104" s="71"/>
      <c r="AD104" s="72"/>
      <c r="AE104" s="78" t="s">
        <v>1209</v>
      </c>
      <c r="AF104" s="78">
        <v>363</v>
      </c>
      <c r="AG104" s="78">
        <v>771</v>
      </c>
      <c r="AH104" s="78">
        <v>3049</v>
      </c>
      <c r="AI104" s="78">
        <v>1367</v>
      </c>
      <c r="AJ104" s="78"/>
      <c r="AK104" s="78" t="s">
        <v>1341</v>
      </c>
      <c r="AL104" s="78" t="s">
        <v>1444</v>
      </c>
      <c r="AM104" s="82" t="s">
        <v>1555</v>
      </c>
      <c r="AN104" s="78"/>
      <c r="AO104" s="80">
        <v>42404.16538194445</v>
      </c>
      <c r="AP104" s="82" t="s">
        <v>1678</v>
      </c>
      <c r="AQ104" s="78" t="b">
        <v>0</v>
      </c>
      <c r="AR104" s="78" t="b">
        <v>0</v>
      </c>
      <c r="AS104" s="78" t="b">
        <v>1</v>
      </c>
      <c r="AT104" s="78" t="s">
        <v>1034</v>
      </c>
      <c r="AU104" s="78">
        <v>39</v>
      </c>
      <c r="AV104" s="82" t="s">
        <v>1714</v>
      </c>
      <c r="AW104" s="78" t="b">
        <v>0</v>
      </c>
      <c r="AX104" s="78" t="s">
        <v>1801</v>
      </c>
      <c r="AY104" s="82" t="s">
        <v>1903</v>
      </c>
      <c r="AZ104" s="78" t="s">
        <v>65</v>
      </c>
      <c r="BA104" s="78" t="str">
        <f>REPLACE(INDEX(GroupVertices[Group],MATCH(Vertices[[#This Row],[Vertex]],GroupVertices[Vertex],0)),1,1,"")</f>
        <v>1</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319</v>
      </c>
      <c r="C105" s="65"/>
      <c r="D105" s="65" t="s">
        <v>64</v>
      </c>
      <c r="E105" s="66">
        <v>253.27385864577684</v>
      </c>
      <c r="F105" s="68">
        <v>99.92002628094396</v>
      </c>
      <c r="G105" s="100" t="s">
        <v>1773</v>
      </c>
      <c r="H105" s="65"/>
      <c r="I105" s="69" t="s">
        <v>319</v>
      </c>
      <c r="J105" s="70"/>
      <c r="K105" s="70"/>
      <c r="L105" s="69" t="s">
        <v>2039</v>
      </c>
      <c r="M105" s="73">
        <v>27.652574770741893</v>
      </c>
      <c r="N105" s="74">
        <v>2367.70849609375</v>
      </c>
      <c r="O105" s="74">
        <v>503.4437561035156</v>
      </c>
      <c r="P105" s="75"/>
      <c r="Q105" s="76"/>
      <c r="R105" s="76"/>
      <c r="S105" s="86"/>
      <c r="T105" s="48">
        <v>1</v>
      </c>
      <c r="U105" s="48">
        <v>0</v>
      </c>
      <c r="V105" s="49">
        <v>0</v>
      </c>
      <c r="W105" s="49">
        <v>0.005128</v>
      </c>
      <c r="X105" s="49">
        <v>0.01052</v>
      </c>
      <c r="Y105" s="49">
        <v>0.45097</v>
      </c>
      <c r="Z105" s="49">
        <v>0</v>
      </c>
      <c r="AA105" s="49">
        <v>0</v>
      </c>
      <c r="AB105" s="71">
        <v>105</v>
      </c>
      <c r="AC105" s="71"/>
      <c r="AD105" s="72"/>
      <c r="AE105" s="78" t="s">
        <v>1210</v>
      </c>
      <c r="AF105" s="78">
        <v>23</v>
      </c>
      <c r="AG105" s="78">
        <v>190386</v>
      </c>
      <c r="AH105" s="78">
        <v>35876</v>
      </c>
      <c r="AI105" s="78">
        <v>31</v>
      </c>
      <c r="AJ105" s="78"/>
      <c r="AK105" s="78" t="s">
        <v>1342</v>
      </c>
      <c r="AL105" s="78" t="s">
        <v>1445</v>
      </c>
      <c r="AM105" s="82" t="s">
        <v>1556</v>
      </c>
      <c r="AN105" s="78"/>
      <c r="AO105" s="80">
        <v>39949.776238425926</v>
      </c>
      <c r="AP105" s="82" t="s">
        <v>1679</v>
      </c>
      <c r="AQ105" s="78" t="b">
        <v>0</v>
      </c>
      <c r="AR105" s="78" t="b">
        <v>0</v>
      </c>
      <c r="AS105" s="78" t="b">
        <v>0</v>
      </c>
      <c r="AT105" s="78" t="s">
        <v>1034</v>
      </c>
      <c r="AU105" s="78">
        <v>5584</v>
      </c>
      <c r="AV105" s="82" t="s">
        <v>1714</v>
      </c>
      <c r="AW105" s="78" t="b">
        <v>1</v>
      </c>
      <c r="AX105" s="78" t="s">
        <v>1801</v>
      </c>
      <c r="AY105" s="82" t="s">
        <v>1904</v>
      </c>
      <c r="AZ105" s="78" t="s">
        <v>65</v>
      </c>
      <c r="BA105" s="78" t="str">
        <f>REPLACE(INDEX(GroupVertices[Group],MATCH(Vertices[[#This Row],[Vertex]],GroupVertices[Vertex],0)),1,1,"")</f>
        <v>1</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320</v>
      </c>
      <c r="C106" s="65"/>
      <c r="D106" s="65" t="s">
        <v>64</v>
      </c>
      <c r="E106" s="66">
        <v>198.24402403886864</v>
      </c>
      <c r="F106" s="68">
        <v>99.96824315922488</v>
      </c>
      <c r="G106" s="100" t="s">
        <v>1774</v>
      </c>
      <c r="H106" s="65"/>
      <c r="I106" s="69" t="s">
        <v>320</v>
      </c>
      <c r="J106" s="70"/>
      <c r="K106" s="70"/>
      <c r="L106" s="69" t="s">
        <v>2040</v>
      </c>
      <c r="M106" s="73">
        <v>11.583496468988262</v>
      </c>
      <c r="N106" s="74">
        <v>471.2860107421875</v>
      </c>
      <c r="O106" s="74">
        <v>1864.6177978515625</v>
      </c>
      <c r="P106" s="75"/>
      <c r="Q106" s="76"/>
      <c r="R106" s="76"/>
      <c r="S106" s="86"/>
      <c r="T106" s="48">
        <v>1</v>
      </c>
      <c r="U106" s="48">
        <v>0</v>
      </c>
      <c r="V106" s="49">
        <v>0</v>
      </c>
      <c r="W106" s="49">
        <v>0.005128</v>
      </c>
      <c r="X106" s="49">
        <v>0.01052</v>
      </c>
      <c r="Y106" s="49">
        <v>0.45097</v>
      </c>
      <c r="Z106" s="49">
        <v>0</v>
      </c>
      <c r="AA106" s="49">
        <v>0</v>
      </c>
      <c r="AB106" s="71">
        <v>106</v>
      </c>
      <c r="AC106" s="71"/>
      <c r="AD106" s="72"/>
      <c r="AE106" s="78" t="s">
        <v>1211</v>
      </c>
      <c r="AF106" s="78">
        <v>32812</v>
      </c>
      <c r="AG106" s="78">
        <v>75609</v>
      </c>
      <c r="AH106" s="78">
        <v>62507</v>
      </c>
      <c r="AI106" s="78">
        <v>9124</v>
      </c>
      <c r="AJ106" s="78"/>
      <c r="AK106" s="78" t="s">
        <v>1343</v>
      </c>
      <c r="AL106" s="78"/>
      <c r="AM106" s="82" t="s">
        <v>1557</v>
      </c>
      <c r="AN106" s="78"/>
      <c r="AO106" s="80">
        <v>39895.23243055555</v>
      </c>
      <c r="AP106" s="82" t="s">
        <v>1680</v>
      </c>
      <c r="AQ106" s="78" t="b">
        <v>0</v>
      </c>
      <c r="AR106" s="78" t="b">
        <v>0</v>
      </c>
      <c r="AS106" s="78" t="b">
        <v>1</v>
      </c>
      <c r="AT106" s="78" t="s">
        <v>1034</v>
      </c>
      <c r="AU106" s="78">
        <v>3360</v>
      </c>
      <c r="AV106" s="82" t="s">
        <v>1714</v>
      </c>
      <c r="AW106" s="78" t="b">
        <v>1</v>
      </c>
      <c r="AX106" s="78" t="s">
        <v>1801</v>
      </c>
      <c r="AY106" s="82" t="s">
        <v>1905</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321</v>
      </c>
      <c r="C107" s="65"/>
      <c r="D107" s="65" t="s">
        <v>64</v>
      </c>
      <c r="E107" s="66">
        <v>172.85426893598714</v>
      </c>
      <c r="F107" s="68">
        <v>99.99048954139417</v>
      </c>
      <c r="G107" s="100" t="s">
        <v>1775</v>
      </c>
      <c r="H107" s="65"/>
      <c r="I107" s="69" t="s">
        <v>321</v>
      </c>
      <c r="J107" s="70"/>
      <c r="K107" s="70"/>
      <c r="L107" s="69" t="s">
        <v>2041</v>
      </c>
      <c r="M107" s="73">
        <v>4.169518838037241</v>
      </c>
      <c r="N107" s="74">
        <v>283.6234436035156</v>
      </c>
      <c r="O107" s="74">
        <v>5402.5634765625</v>
      </c>
      <c r="P107" s="75"/>
      <c r="Q107" s="76"/>
      <c r="R107" s="76"/>
      <c r="S107" s="86"/>
      <c r="T107" s="48">
        <v>1</v>
      </c>
      <c r="U107" s="48">
        <v>0</v>
      </c>
      <c r="V107" s="49">
        <v>0</v>
      </c>
      <c r="W107" s="49">
        <v>0.005128</v>
      </c>
      <c r="X107" s="49">
        <v>0.01052</v>
      </c>
      <c r="Y107" s="49">
        <v>0.45097</v>
      </c>
      <c r="Z107" s="49">
        <v>0</v>
      </c>
      <c r="AA107" s="49">
        <v>0</v>
      </c>
      <c r="AB107" s="71">
        <v>107</v>
      </c>
      <c r="AC107" s="71"/>
      <c r="AD107" s="72"/>
      <c r="AE107" s="78" t="s">
        <v>1212</v>
      </c>
      <c r="AF107" s="78">
        <v>608</v>
      </c>
      <c r="AG107" s="78">
        <v>22653</v>
      </c>
      <c r="AH107" s="78">
        <v>8545</v>
      </c>
      <c r="AI107" s="78">
        <v>915</v>
      </c>
      <c r="AJ107" s="78"/>
      <c r="AK107" s="78" t="s">
        <v>1344</v>
      </c>
      <c r="AL107" s="78" t="s">
        <v>1446</v>
      </c>
      <c r="AM107" s="82" t="s">
        <v>1558</v>
      </c>
      <c r="AN107" s="78"/>
      <c r="AO107" s="80">
        <v>39545.80302083334</v>
      </c>
      <c r="AP107" s="82" t="s">
        <v>1681</v>
      </c>
      <c r="AQ107" s="78" t="b">
        <v>0</v>
      </c>
      <c r="AR107" s="78" t="b">
        <v>0</v>
      </c>
      <c r="AS107" s="78" t="b">
        <v>1</v>
      </c>
      <c r="AT107" s="78" t="s">
        <v>1034</v>
      </c>
      <c r="AU107" s="78">
        <v>464</v>
      </c>
      <c r="AV107" s="82" t="s">
        <v>1714</v>
      </c>
      <c r="AW107" s="78" t="b">
        <v>0</v>
      </c>
      <c r="AX107" s="78" t="s">
        <v>1801</v>
      </c>
      <c r="AY107" s="82" t="s">
        <v>1906</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322</v>
      </c>
      <c r="C108" s="65"/>
      <c r="D108" s="65" t="s">
        <v>64</v>
      </c>
      <c r="E108" s="66">
        <v>280.19114150297855</v>
      </c>
      <c r="F108" s="68">
        <v>99.89644148625123</v>
      </c>
      <c r="G108" s="100" t="s">
        <v>1776</v>
      </c>
      <c r="H108" s="65"/>
      <c r="I108" s="69" t="s">
        <v>322</v>
      </c>
      <c r="J108" s="70"/>
      <c r="K108" s="70"/>
      <c r="L108" s="69" t="s">
        <v>2042</v>
      </c>
      <c r="M108" s="73">
        <v>35.51260068200506</v>
      </c>
      <c r="N108" s="74">
        <v>1286.9766845703125</v>
      </c>
      <c r="O108" s="74">
        <v>1201.29150390625</v>
      </c>
      <c r="P108" s="75"/>
      <c r="Q108" s="76"/>
      <c r="R108" s="76"/>
      <c r="S108" s="86"/>
      <c r="T108" s="48">
        <v>1</v>
      </c>
      <c r="U108" s="48">
        <v>0</v>
      </c>
      <c r="V108" s="49">
        <v>0</v>
      </c>
      <c r="W108" s="49">
        <v>0.005128</v>
      </c>
      <c r="X108" s="49">
        <v>0.01052</v>
      </c>
      <c r="Y108" s="49">
        <v>0.45097</v>
      </c>
      <c r="Z108" s="49">
        <v>0</v>
      </c>
      <c r="AA108" s="49">
        <v>0</v>
      </c>
      <c r="AB108" s="71">
        <v>108</v>
      </c>
      <c r="AC108" s="71"/>
      <c r="AD108" s="72"/>
      <c r="AE108" s="78" t="s">
        <v>1213</v>
      </c>
      <c r="AF108" s="78">
        <v>16471</v>
      </c>
      <c r="AG108" s="78">
        <v>246528</v>
      </c>
      <c r="AH108" s="78">
        <v>74471</v>
      </c>
      <c r="AI108" s="78">
        <v>18918</v>
      </c>
      <c r="AJ108" s="78"/>
      <c r="AK108" s="78" t="s">
        <v>1345</v>
      </c>
      <c r="AL108" s="78" t="s">
        <v>1431</v>
      </c>
      <c r="AM108" s="82" t="s">
        <v>1559</v>
      </c>
      <c r="AN108" s="78"/>
      <c r="AO108" s="80">
        <v>39551.874375</v>
      </c>
      <c r="AP108" s="82" t="s">
        <v>1682</v>
      </c>
      <c r="AQ108" s="78" t="b">
        <v>0</v>
      </c>
      <c r="AR108" s="78" t="b">
        <v>0</v>
      </c>
      <c r="AS108" s="78" t="b">
        <v>0</v>
      </c>
      <c r="AT108" s="78" t="s">
        <v>1034</v>
      </c>
      <c r="AU108" s="78">
        <v>6907</v>
      </c>
      <c r="AV108" s="82" t="s">
        <v>1714</v>
      </c>
      <c r="AW108" s="78" t="b">
        <v>1</v>
      </c>
      <c r="AX108" s="78" t="s">
        <v>1801</v>
      </c>
      <c r="AY108" s="82" t="s">
        <v>1907</v>
      </c>
      <c r="AZ108" s="78" t="s">
        <v>65</v>
      </c>
      <c r="BA108" s="78" t="str">
        <f>REPLACE(INDEX(GroupVertices[Group],MATCH(Vertices[[#This Row],[Vertex]],GroupVertices[Vertex],0)),1,1,"")</f>
        <v>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323</v>
      </c>
      <c r="C109" s="65"/>
      <c r="D109" s="65" t="s">
        <v>64</v>
      </c>
      <c r="E109" s="66">
        <v>162.29917681063898</v>
      </c>
      <c r="F109" s="68">
        <v>99.99973786270728</v>
      </c>
      <c r="G109" s="100" t="s">
        <v>1777</v>
      </c>
      <c r="H109" s="65"/>
      <c r="I109" s="69" t="s">
        <v>323</v>
      </c>
      <c r="J109" s="70"/>
      <c r="K109" s="70"/>
      <c r="L109" s="69" t="s">
        <v>2043</v>
      </c>
      <c r="M109" s="73">
        <v>1.087361621756051</v>
      </c>
      <c r="N109" s="74">
        <v>2477.907470703125</v>
      </c>
      <c r="O109" s="74">
        <v>2093.87451171875</v>
      </c>
      <c r="P109" s="75"/>
      <c r="Q109" s="76"/>
      <c r="R109" s="76"/>
      <c r="S109" s="86"/>
      <c r="T109" s="48">
        <v>1</v>
      </c>
      <c r="U109" s="48">
        <v>0</v>
      </c>
      <c r="V109" s="49">
        <v>0</v>
      </c>
      <c r="W109" s="49">
        <v>0.005128</v>
      </c>
      <c r="X109" s="49">
        <v>0.01052</v>
      </c>
      <c r="Y109" s="49">
        <v>0.45097</v>
      </c>
      <c r="Z109" s="49">
        <v>0</v>
      </c>
      <c r="AA109" s="49">
        <v>0</v>
      </c>
      <c r="AB109" s="71">
        <v>109</v>
      </c>
      <c r="AC109" s="71"/>
      <c r="AD109" s="72"/>
      <c r="AE109" s="78" t="s">
        <v>1214</v>
      </c>
      <c r="AF109" s="78">
        <v>258</v>
      </c>
      <c r="AG109" s="78">
        <v>638</v>
      </c>
      <c r="AH109" s="78">
        <v>1767</v>
      </c>
      <c r="AI109" s="78">
        <v>514</v>
      </c>
      <c r="AJ109" s="78"/>
      <c r="AK109" s="78" t="s">
        <v>1346</v>
      </c>
      <c r="AL109" s="78" t="s">
        <v>1447</v>
      </c>
      <c r="AM109" s="82" t="s">
        <v>1560</v>
      </c>
      <c r="AN109" s="78"/>
      <c r="AO109" s="80">
        <v>41673.96318287037</v>
      </c>
      <c r="AP109" s="82" t="s">
        <v>1683</v>
      </c>
      <c r="AQ109" s="78" t="b">
        <v>0</v>
      </c>
      <c r="AR109" s="78" t="b">
        <v>0</v>
      </c>
      <c r="AS109" s="78" t="b">
        <v>0</v>
      </c>
      <c r="AT109" s="78" t="s">
        <v>1034</v>
      </c>
      <c r="AU109" s="78">
        <v>39</v>
      </c>
      <c r="AV109" s="82" t="s">
        <v>1714</v>
      </c>
      <c r="AW109" s="78" t="b">
        <v>0</v>
      </c>
      <c r="AX109" s="78" t="s">
        <v>1801</v>
      </c>
      <c r="AY109" s="82" t="s">
        <v>1908</v>
      </c>
      <c r="AZ109" s="78" t="s">
        <v>65</v>
      </c>
      <c r="BA109" s="78" t="str">
        <f>REPLACE(INDEX(GroupVertices[Group],MATCH(Vertices[[#This Row],[Vertex]],GroupVertices[Vertex],0)),1,1,"")</f>
        <v>1</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324</v>
      </c>
      <c r="C110" s="65"/>
      <c r="D110" s="65" t="s">
        <v>64</v>
      </c>
      <c r="E110" s="66">
        <v>461.86482141345067</v>
      </c>
      <c r="F110" s="68">
        <v>99.73725987551839</v>
      </c>
      <c r="G110" s="100" t="s">
        <v>1778</v>
      </c>
      <c r="H110" s="65"/>
      <c r="I110" s="69" t="s">
        <v>324</v>
      </c>
      <c r="J110" s="70"/>
      <c r="K110" s="70"/>
      <c r="L110" s="69" t="s">
        <v>2044</v>
      </c>
      <c r="M110" s="73">
        <v>88.56252548557012</v>
      </c>
      <c r="N110" s="74">
        <v>2995.901123046875</v>
      </c>
      <c r="O110" s="74">
        <v>4316.1875</v>
      </c>
      <c r="P110" s="75"/>
      <c r="Q110" s="76"/>
      <c r="R110" s="76"/>
      <c r="S110" s="86"/>
      <c r="T110" s="48">
        <v>1</v>
      </c>
      <c r="U110" s="48">
        <v>0</v>
      </c>
      <c r="V110" s="49">
        <v>0</v>
      </c>
      <c r="W110" s="49">
        <v>0.005128</v>
      </c>
      <c r="X110" s="49">
        <v>0.01052</v>
      </c>
      <c r="Y110" s="49">
        <v>0.45097</v>
      </c>
      <c r="Z110" s="49">
        <v>0</v>
      </c>
      <c r="AA110" s="49">
        <v>0</v>
      </c>
      <c r="AB110" s="71">
        <v>110</v>
      </c>
      <c r="AC110" s="71"/>
      <c r="AD110" s="72"/>
      <c r="AE110" s="78" t="s">
        <v>1215</v>
      </c>
      <c r="AF110" s="78">
        <v>134</v>
      </c>
      <c r="AG110" s="78">
        <v>625449</v>
      </c>
      <c r="AH110" s="78">
        <v>1573</v>
      </c>
      <c r="AI110" s="78">
        <v>436</v>
      </c>
      <c r="AJ110" s="78"/>
      <c r="AK110" s="78" t="s">
        <v>1347</v>
      </c>
      <c r="AL110" s="78" t="s">
        <v>1448</v>
      </c>
      <c r="AM110" s="82" t="s">
        <v>1561</v>
      </c>
      <c r="AN110" s="78"/>
      <c r="AO110" s="80">
        <v>39105.366481481484</v>
      </c>
      <c r="AP110" s="78"/>
      <c r="AQ110" s="78" t="b">
        <v>0</v>
      </c>
      <c r="AR110" s="78" t="b">
        <v>0</v>
      </c>
      <c r="AS110" s="78" t="b">
        <v>1</v>
      </c>
      <c r="AT110" s="78" t="s">
        <v>1034</v>
      </c>
      <c r="AU110" s="78">
        <v>14058</v>
      </c>
      <c r="AV110" s="82" t="s">
        <v>1714</v>
      </c>
      <c r="AW110" s="78" t="b">
        <v>1</v>
      </c>
      <c r="AX110" s="78" t="s">
        <v>1801</v>
      </c>
      <c r="AY110" s="82" t="s">
        <v>1909</v>
      </c>
      <c r="AZ110" s="78" t="s">
        <v>65</v>
      </c>
      <c r="BA110" s="78" t="str">
        <f>REPLACE(INDEX(GroupVertices[Group],MATCH(Vertices[[#This Row],[Vertex]],GroupVertices[Vertex],0)),1,1,"")</f>
        <v>1</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281</v>
      </c>
      <c r="C111" s="65"/>
      <c r="D111" s="65" t="s">
        <v>64</v>
      </c>
      <c r="E111" s="66">
        <v>170.3937314484883</v>
      </c>
      <c r="F111" s="68">
        <v>99.99264545259012</v>
      </c>
      <c r="G111" s="100" t="s">
        <v>722</v>
      </c>
      <c r="H111" s="65"/>
      <c r="I111" s="69" t="s">
        <v>281</v>
      </c>
      <c r="J111" s="70"/>
      <c r="K111" s="70"/>
      <c r="L111" s="69" t="s">
        <v>2045</v>
      </c>
      <c r="M111" s="73">
        <v>3.451025500133309</v>
      </c>
      <c r="N111" s="74">
        <v>3715.28369140625</v>
      </c>
      <c r="O111" s="74">
        <v>6522.3271484375</v>
      </c>
      <c r="P111" s="75"/>
      <c r="Q111" s="76"/>
      <c r="R111" s="76"/>
      <c r="S111" s="86"/>
      <c r="T111" s="48">
        <v>1</v>
      </c>
      <c r="U111" s="48">
        <v>1</v>
      </c>
      <c r="V111" s="49">
        <v>0</v>
      </c>
      <c r="W111" s="49">
        <v>0.005952</v>
      </c>
      <c r="X111" s="49">
        <v>0.016465</v>
      </c>
      <c r="Y111" s="49">
        <v>0.710007</v>
      </c>
      <c r="Z111" s="49">
        <v>1</v>
      </c>
      <c r="AA111" s="49">
        <v>0</v>
      </c>
      <c r="AB111" s="71">
        <v>111</v>
      </c>
      <c r="AC111" s="71"/>
      <c r="AD111" s="72"/>
      <c r="AE111" s="78" t="s">
        <v>1216</v>
      </c>
      <c r="AF111" s="78">
        <v>10216</v>
      </c>
      <c r="AG111" s="78">
        <v>17521</v>
      </c>
      <c r="AH111" s="78">
        <v>63275</v>
      </c>
      <c r="AI111" s="78">
        <v>19378</v>
      </c>
      <c r="AJ111" s="78"/>
      <c r="AK111" s="78" t="s">
        <v>1348</v>
      </c>
      <c r="AL111" s="78" t="s">
        <v>1449</v>
      </c>
      <c r="AM111" s="82" t="s">
        <v>1562</v>
      </c>
      <c r="AN111" s="78"/>
      <c r="AO111" s="80">
        <v>39890.07332175926</v>
      </c>
      <c r="AP111" s="82" t="s">
        <v>1684</v>
      </c>
      <c r="AQ111" s="78" t="b">
        <v>0</v>
      </c>
      <c r="AR111" s="78" t="b">
        <v>0</v>
      </c>
      <c r="AS111" s="78" t="b">
        <v>1</v>
      </c>
      <c r="AT111" s="78" t="s">
        <v>1034</v>
      </c>
      <c r="AU111" s="78">
        <v>2850</v>
      </c>
      <c r="AV111" s="82" t="s">
        <v>1723</v>
      </c>
      <c r="AW111" s="78" t="b">
        <v>0</v>
      </c>
      <c r="AX111" s="78" t="s">
        <v>1801</v>
      </c>
      <c r="AY111" s="82" t="s">
        <v>1910</v>
      </c>
      <c r="AZ111" s="78" t="s">
        <v>66</v>
      </c>
      <c r="BA111" s="78" t="str">
        <f>REPLACE(INDEX(GroupVertices[Group],MATCH(Vertices[[#This Row],[Vertex]],GroupVertices[Vertex],0)),1,1,"")</f>
        <v>2</v>
      </c>
      <c r="BB111" s="48"/>
      <c r="BC111" s="48"/>
      <c r="BD111" s="48"/>
      <c r="BE111" s="48"/>
      <c r="BF111" s="48" t="s">
        <v>575</v>
      </c>
      <c r="BG111" s="48" t="s">
        <v>575</v>
      </c>
      <c r="BH111" s="121" t="s">
        <v>2578</v>
      </c>
      <c r="BI111" s="121" t="s">
        <v>2578</v>
      </c>
      <c r="BJ111" s="121" t="s">
        <v>2653</v>
      </c>
      <c r="BK111" s="121" t="s">
        <v>2653</v>
      </c>
      <c r="BL111" s="121">
        <v>1</v>
      </c>
      <c r="BM111" s="124">
        <v>4.761904761904762</v>
      </c>
      <c r="BN111" s="121">
        <v>0</v>
      </c>
      <c r="BO111" s="124">
        <v>0</v>
      </c>
      <c r="BP111" s="121">
        <v>0</v>
      </c>
      <c r="BQ111" s="124">
        <v>0</v>
      </c>
      <c r="BR111" s="121">
        <v>20</v>
      </c>
      <c r="BS111" s="124">
        <v>95.23809523809524</v>
      </c>
      <c r="BT111" s="121">
        <v>21</v>
      </c>
      <c r="BU111" s="2"/>
      <c r="BV111" s="3"/>
      <c r="BW111" s="3"/>
      <c r="BX111" s="3"/>
      <c r="BY111" s="3"/>
    </row>
    <row r="112" spans="1:77" ht="41.45" customHeight="1">
      <c r="A112" s="64" t="s">
        <v>325</v>
      </c>
      <c r="C112" s="65"/>
      <c r="D112" s="65" t="s">
        <v>64</v>
      </c>
      <c r="E112" s="66">
        <v>177.57924885401147</v>
      </c>
      <c r="F112" s="68">
        <v>99.98634953655471</v>
      </c>
      <c r="G112" s="100" t="s">
        <v>1779</v>
      </c>
      <c r="H112" s="65"/>
      <c r="I112" s="69" t="s">
        <v>325</v>
      </c>
      <c r="J112" s="70"/>
      <c r="K112" s="70"/>
      <c r="L112" s="69" t="s">
        <v>2046</v>
      </c>
      <c r="M112" s="73">
        <v>5.549244450867182</v>
      </c>
      <c r="N112" s="74">
        <v>2698.686279296875</v>
      </c>
      <c r="O112" s="74">
        <v>958.636474609375</v>
      </c>
      <c r="P112" s="75"/>
      <c r="Q112" s="76"/>
      <c r="R112" s="76"/>
      <c r="S112" s="86"/>
      <c r="T112" s="48">
        <v>1</v>
      </c>
      <c r="U112" s="48">
        <v>0</v>
      </c>
      <c r="V112" s="49">
        <v>0</v>
      </c>
      <c r="W112" s="49">
        <v>0.005128</v>
      </c>
      <c r="X112" s="49">
        <v>0.01052</v>
      </c>
      <c r="Y112" s="49">
        <v>0.45097</v>
      </c>
      <c r="Z112" s="49">
        <v>0</v>
      </c>
      <c r="AA112" s="49">
        <v>0</v>
      </c>
      <c r="AB112" s="71">
        <v>112</v>
      </c>
      <c r="AC112" s="71"/>
      <c r="AD112" s="72"/>
      <c r="AE112" s="78" t="s">
        <v>1217</v>
      </c>
      <c r="AF112" s="78">
        <v>492</v>
      </c>
      <c r="AG112" s="78">
        <v>32508</v>
      </c>
      <c r="AH112" s="78">
        <v>43730</v>
      </c>
      <c r="AI112" s="78">
        <v>24635</v>
      </c>
      <c r="AJ112" s="78"/>
      <c r="AK112" s="78" t="s">
        <v>1349</v>
      </c>
      <c r="AL112" s="78" t="s">
        <v>1376</v>
      </c>
      <c r="AM112" s="82" t="s">
        <v>1563</v>
      </c>
      <c r="AN112" s="78"/>
      <c r="AO112" s="80">
        <v>39574.93261574074</v>
      </c>
      <c r="AP112" s="82" t="s">
        <v>1685</v>
      </c>
      <c r="AQ112" s="78" t="b">
        <v>0</v>
      </c>
      <c r="AR112" s="78" t="b">
        <v>0</v>
      </c>
      <c r="AS112" s="78" t="b">
        <v>1</v>
      </c>
      <c r="AT112" s="78" t="s">
        <v>1034</v>
      </c>
      <c r="AU112" s="78">
        <v>1271</v>
      </c>
      <c r="AV112" s="82" t="s">
        <v>1714</v>
      </c>
      <c r="AW112" s="78" t="b">
        <v>1</v>
      </c>
      <c r="AX112" s="78" t="s">
        <v>1801</v>
      </c>
      <c r="AY112" s="82" t="s">
        <v>1911</v>
      </c>
      <c r="AZ112" s="78" t="s">
        <v>65</v>
      </c>
      <c r="BA112" s="78" t="str">
        <f>REPLACE(INDEX(GroupVertices[Group],MATCH(Vertices[[#This Row],[Vertex]],GroupVertices[Vertex],0)),1,1,"")</f>
        <v>1</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326</v>
      </c>
      <c r="C113" s="65"/>
      <c r="D113" s="65" t="s">
        <v>64</v>
      </c>
      <c r="E113" s="66">
        <v>274.6314391052707</v>
      </c>
      <c r="F113" s="68">
        <v>99.90131287094107</v>
      </c>
      <c r="G113" s="100" t="s">
        <v>1780</v>
      </c>
      <c r="H113" s="65"/>
      <c r="I113" s="69" t="s">
        <v>326</v>
      </c>
      <c r="J113" s="70"/>
      <c r="K113" s="70"/>
      <c r="L113" s="69" t="s">
        <v>2047</v>
      </c>
      <c r="M113" s="73">
        <v>33.88913054437178</v>
      </c>
      <c r="N113" s="74">
        <v>1899.7215576171875</v>
      </c>
      <c r="O113" s="74">
        <v>352.9058837890625</v>
      </c>
      <c r="P113" s="75"/>
      <c r="Q113" s="76"/>
      <c r="R113" s="76"/>
      <c r="S113" s="86"/>
      <c r="T113" s="48">
        <v>1</v>
      </c>
      <c r="U113" s="48">
        <v>0</v>
      </c>
      <c r="V113" s="49">
        <v>0</v>
      </c>
      <c r="W113" s="49">
        <v>0.005128</v>
      </c>
      <c r="X113" s="49">
        <v>0.01052</v>
      </c>
      <c r="Y113" s="49">
        <v>0.45097</v>
      </c>
      <c r="Z113" s="49">
        <v>0</v>
      </c>
      <c r="AA113" s="49">
        <v>0</v>
      </c>
      <c r="AB113" s="71">
        <v>113</v>
      </c>
      <c r="AC113" s="71"/>
      <c r="AD113" s="72"/>
      <c r="AE113" s="78" t="s">
        <v>1218</v>
      </c>
      <c r="AF113" s="78">
        <v>594</v>
      </c>
      <c r="AG113" s="78">
        <v>234932</v>
      </c>
      <c r="AH113" s="78">
        <v>19344</v>
      </c>
      <c r="AI113" s="78">
        <v>3021</v>
      </c>
      <c r="AJ113" s="78"/>
      <c r="AK113" s="78" t="s">
        <v>1350</v>
      </c>
      <c r="AL113" s="78" t="s">
        <v>1446</v>
      </c>
      <c r="AM113" s="82" t="s">
        <v>1564</v>
      </c>
      <c r="AN113" s="78"/>
      <c r="AO113" s="80">
        <v>39577.88952546296</v>
      </c>
      <c r="AP113" s="82" t="s">
        <v>1686</v>
      </c>
      <c r="AQ113" s="78" t="b">
        <v>0</v>
      </c>
      <c r="AR113" s="78" t="b">
        <v>0</v>
      </c>
      <c r="AS113" s="78" t="b">
        <v>1</v>
      </c>
      <c r="AT113" s="78" t="s">
        <v>1034</v>
      </c>
      <c r="AU113" s="78">
        <v>6048</v>
      </c>
      <c r="AV113" s="82" t="s">
        <v>1715</v>
      </c>
      <c r="AW113" s="78" t="b">
        <v>1</v>
      </c>
      <c r="AX113" s="78" t="s">
        <v>1801</v>
      </c>
      <c r="AY113" s="82" t="s">
        <v>1912</v>
      </c>
      <c r="AZ113" s="78" t="s">
        <v>65</v>
      </c>
      <c r="BA113" s="78" t="str">
        <f>REPLACE(INDEX(GroupVertices[Group],MATCH(Vertices[[#This Row],[Vertex]],GroupVertices[Vertex],0)),1,1,"")</f>
        <v>1</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327</v>
      </c>
      <c r="C114" s="65"/>
      <c r="D114" s="65" t="s">
        <v>64</v>
      </c>
      <c r="E114" s="66">
        <v>176.96986788234136</v>
      </c>
      <c r="F114" s="68">
        <v>99.98688347325191</v>
      </c>
      <c r="G114" s="100" t="s">
        <v>1781</v>
      </c>
      <c r="H114" s="65"/>
      <c r="I114" s="69" t="s">
        <v>327</v>
      </c>
      <c r="J114" s="70"/>
      <c r="K114" s="70"/>
      <c r="L114" s="69" t="s">
        <v>2048</v>
      </c>
      <c r="M114" s="73">
        <v>5.371301147578815</v>
      </c>
      <c r="N114" s="74">
        <v>882.9083862304688</v>
      </c>
      <c r="O114" s="74">
        <v>7148.45068359375</v>
      </c>
      <c r="P114" s="75"/>
      <c r="Q114" s="76"/>
      <c r="R114" s="76"/>
      <c r="S114" s="86"/>
      <c r="T114" s="48">
        <v>1</v>
      </c>
      <c r="U114" s="48">
        <v>0</v>
      </c>
      <c r="V114" s="49">
        <v>0</v>
      </c>
      <c r="W114" s="49">
        <v>0.005128</v>
      </c>
      <c r="X114" s="49">
        <v>0.01052</v>
      </c>
      <c r="Y114" s="49">
        <v>0.45097</v>
      </c>
      <c r="Z114" s="49">
        <v>0</v>
      </c>
      <c r="AA114" s="49">
        <v>0</v>
      </c>
      <c r="AB114" s="71">
        <v>114</v>
      </c>
      <c r="AC114" s="71"/>
      <c r="AD114" s="72"/>
      <c r="AE114" s="78" t="s">
        <v>1219</v>
      </c>
      <c r="AF114" s="78">
        <v>7927</v>
      </c>
      <c r="AG114" s="78">
        <v>31237</v>
      </c>
      <c r="AH114" s="78">
        <v>49212</v>
      </c>
      <c r="AI114" s="78">
        <v>28672</v>
      </c>
      <c r="AJ114" s="78"/>
      <c r="AK114" s="78" t="s">
        <v>1351</v>
      </c>
      <c r="AL114" s="78" t="s">
        <v>1450</v>
      </c>
      <c r="AM114" s="82" t="s">
        <v>1565</v>
      </c>
      <c r="AN114" s="78"/>
      <c r="AO114" s="80">
        <v>39927.02523148148</v>
      </c>
      <c r="AP114" s="82" t="s">
        <v>1687</v>
      </c>
      <c r="AQ114" s="78" t="b">
        <v>0</v>
      </c>
      <c r="AR114" s="78" t="b">
        <v>0</v>
      </c>
      <c r="AS114" s="78" t="b">
        <v>1</v>
      </c>
      <c r="AT114" s="78" t="s">
        <v>1034</v>
      </c>
      <c r="AU114" s="78">
        <v>1874</v>
      </c>
      <c r="AV114" s="82" t="s">
        <v>1715</v>
      </c>
      <c r="AW114" s="78" t="b">
        <v>0</v>
      </c>
      <c r="AX114" s="78" t="s">
        <v>1801</v>
      </c>
      <c r="AY114" s="82" t="s">
        <v>1913</v>
      </c>
      <c r="AZ114" s="78" t="s">
        <v>65</v>
      </c>
      <c r="BA114" s="78" t="str">
        <f>REPLACE(INDEX(GroupVertices[Group],MATCH(Vertices[[#This Row],[Vertex]],GroupVertices[Vertex],0)),1,1,"")</f>
        <v>1</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328</v>
      </c>
      <c r="C115" s="65"/>
      <c r="D115" s="65" t="s">
        <v>64</v>
      </c>
      <c r="E115" s="66">
        <v>1000</v>
      </c>
      <c r="F115" s="68">
        <v>99.26574840197074</v>
      </c>
      <c r="G115" s="100" t="s">
        <v>1782</v>
      </c>
      <c r="H115" s="65"/>
      <c r="I115" s="69" t="s">
        <v>328</v>
      </c>
      <c r="J115" s="70"/>
      <c r="K115" s="70"/>
      <c r="L115" s="69" t="s">
        <v>2049</v>
      </c>
      <c r="M115" s="73">
        <v>245.70158256988648</v>
      </c>
      <c r="N115" s="74">
        <v>273.3713073730469</v>
      </c>
      <c r="O115" s="74">
        <v>3831.767333984375</v>
      </c>
      <c r="P115" s="75"/>
      <c r="Q115" s="76"/>
      <c r="R115" s="76"/>
      <c r="S115" s="86"/>
      <c r="T115" s="48">
        <v>1</v>
      </c>
      <c r="U115" s="48">
        <v>0</v>
      </c>
      <c r="V115" s="49">
        <v>0</v>
      </c>
      <c r="W115" s="49">
        <v>0.005128</v>
      </c>
      <c r="X115" s="49">
        <v>0.01052</v>
      </c>
      <c r="Y115" s="49">
        <v>0.45097</v>
      </c>
      <c r="Z115" s="49">
        <v>0</v>
      </c>
      <c r="AA115" s="49">
        <v>0</v>
      </c>
      <c r="AB115" s="71">
        <v>115</v>
      </c>
      <c r="AC115" s="71"/>
      <c r="AD115" s="72"/>
      <c r="AE115" s="78" t="s">
        <v>1220</v>
      </c>
      <c r="AF115" s="78">
        <v>11842</v>
      </c>
      <c r="AG115" s="78">
        <v>1747850</v>
      </c>
      <c r="AH115" s="78">
        <v>47043</v>
      </c>
      <c r="AI115" s="78">
        <v>3555</v>
      </c>
      <c r="AJ115" s="78"/>
      <c r="AK115" s="78" t="s">
        <v>1352</v>
      </c>
      <c r="AL115" s="78" t="s">
        <v>1448</v>
      </c>
      <c r="AM115" s="82" t="s">
        <v>1566</v>
      </c>
      <c r="AN115" s="78"/>
      <c r="AO115" s="80">
        <v>39150.11777777778</v>
      </c>
      <c r="AP115" s="82" t="s">
        <v>1688</v>
      </c>
      <c r="AQ115" s="78" t="b">
        <v>0</v>
      </c>
      <c r="AR115" s="78" t="b">
        <v>0</v>
      </c>
      <c r="AS115" s="78" t="b">
        <v>1</v>
      </c>
      <c r="AT115" s="78" t="s">
        <v>1034</v>
      </c>
      <c r="AU115" s="78">
        <v>12010</v>
      </c>
      <c r="AV115" s="82" t="s">
        <v>1714</v>
      </c>
      <c r="AW115" s="78" t="b">
        <v>1</v>
      </c>
      <c r="AX115" s="78" t="s">
        <v>1801</v>
      </c>
      <c r="AY115" s="82" t="s">
        <v>1914</v>
      </c>
      <c r="AZ115" s="78" t="s">
        <v>65</v>
      </c>
      <c r="BA115" s="78" t="str">
        <f>REPLACE(INDEX(GroupVertices[Group],MATCH(Vertices[[#This Row],[Vertex]],GroupVertices[Vertex],0)),1,1,"")</f>
        <v>1</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329</v>
      </c>
      <c r="C116" s="65"/>
      <c r="D116" s="65" t="s">
        <v>64</v>
      </c>
      <c r="E116" s="66">
        <v>162.08869825315418</v>
      </c>
      <c r="F116" s="68">
        <v>99.99992228301417</v>
      </c>
      <c r="G116" s="100" t="s">
        <v>1783</v>
      </c>
      <c r="H116" s="65"/>
      <c r="I116" s="69" t="s">
        <v>329</v>
      </c>
      <c r="J116" s="70"/>
      <c r="K116" s="70"/>
      <c r="L116" s="69" t="s">
        <v>2050</v>
      </c>
      <c r="M116" s="73">
        <v>1.0259004808090857</v>
      </c>
      <c r="N116" s="74">
        <v>1511.6817626953125</v>
      </c>
      <c r="O116" s="74">
        <v>425.2066650390625</v>
      </c>
      <c r="P116" s="75"/>
      <c r="Q116" s="76"/>
      <c r="R116" s="76"/>
      <c r="S116" s="86"/>
      <c r="T116" s="48">
        <v>1</v>
      </c>
      <c r="U116" s="48">
        <v>0</v>
      </c>
      <c r="V116" s="49">
        <v>0</v>
      </c>
      <c r="W116" s="49">
        <v>0.005128</v>
      </c>
      <c r="X116" s="49">
        <v>0.01052</v>
      </c>
      <c r="Y116" s="49">
        <v>0.45097</v>
      </c>
      <c r="Z116" s="49">
        <v>0</v>
      </c>
      <c r="AA116" s="49">
        <v>0</v>
      </c>
      <c r="AB116" s="71">
        <v>116</v>
      </c>
      <c r="AC116" s="71"/>
      <c r="AD116" s="72"/>
      <c r="AE116" s="78" t="s">
        <v>1221</v>
      </c>
      <c r="AF116" s="78">
        <v>343</v>
      </c>
      <c r="AG116" s="78">
        <v>199</v>
      </c>
      <c r="AH116" s="78">
        <v>461</v>
      </c>
      <c r="AI116" s="78">
        <v>1072</v>
      </c>
      <c r="AJ116" s="78"/>
      <c r="AK116" s="78" t="s">
        <v>1353</v>
      </c>
      <c r="AL116" s="78" t="s">
        <v>1451</v>
      </c>
      <c r="AM116" s="78"/>
      <c r="AN116" s="78"/>
      <c r="AO116" s="80">
        <v>43216.32381944444</v>
      </c>
      <c r="AP116" s="82" t="s">
        <v>1689</v>
      </c>
      <c r="AQ116" s="78" t="b">
        <v>0</v>
      </c>
      <c r="AR116" s="78" t="b">
        <v>0</v>
      </c>
      <c r="AS116" s="78" t="b">
        <v>0</v>
      </c>
      <c r="AT116" s="78" t="s">
        <v>1713</v>
      </c>
      <c r="AU116" s="78">
        <v>0</v>
      </c>
      <c r="AV116" s="82" t="s">
        <v>1714</v>
      </c>
      <c r="AW116" s="78" t="b">
        <v>0</v>
      </c>
      <c r="AX116" s="78" t="s">
        <v>1801</v>
      </c>
      <c r="AY116" s="82" t="s">
        <v>1915</v>
      </c>
      <c r="AZ116" s="78" t="s">
        <v>65</v>
      </c>
      <c r="BA116" s="78" t="str">
        <f>REPLACE(INDEX(GroupVertices[Group],MATCH(Vertices[[#This Row],[Vertex]],GroupVertices[Vertex],0)),1,1,"")</f>
        <v>1</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282</v>
      </c>
      <c r="C117" s="65"/>
      <c r="D117" s="65" t="s">
        <v>64</v>
      </c>
      <c r="E117" s="66">
        <v>162.08869825315418</v>
      </c>
      <c r="F117" s="68">
        <v>99.99992228301417</v>
      </c>
      <c r="G117" s="100" t="s">
        <v>723</v>
      </c>
      <c r="H117" s="65"/>
      <c r="I117" s="69" t="s">
        <v>282</v>
      </c>
      <c r="J117" s="70"/>
      <c r="K117" s="70"/>
      <c r="L117" s="69" t="s">
        <v>2051</v>
      </c>
      <c r="M117" s="73">
        <v>1.0259004808090857</v>
      </c>
      <c r="N117" s="74">
        <v>8233.591796875</v>
      </c>
      <c r="O117" s="74">
        <v>6384.21728515625</v>
      </c>
      <c r="P117" s="75"/>
      <c r="Q117" s="76"/>
      <c r="R117" s="76"/>
      <c r="S117" s="86"/>
      <c r="T117" s="48">
        <v>1</v>
      </c>
      <c r="U117" s="48">
        <v>5</v>
      </c>
      <c r="V117" s="49">
        <v>12</v>
      </c>
      <c r="W117" s="49">
        <v>0.25</v>
      </c>
      <c r="X117" s="49">
        <v>0</v>
      </c>
      <c r="Y117" s="49">
        <v>2.619037</v>
      </c>
      <c r="Z117" s="49">
        <v>0</v>
      </c>
      <c r="AA117" s="49">
        <v>0</v>
      </c>
      <c r="AB117" s="71">
        <v>117</v>
      </c>
      <c r="AC117" s="71"/>
      <c r="AD117" s="72"/>
      <c r="AE117" s="78" t="s">
        <v>1222</v>
      </c>
      <c r="AF117" s="78">
        <v>183</v>
      </c>
      <c r="AG117" s="78">
        <v>199</v>
      </c>
      <c r="AH117" s="78">
        <v>1027</v>
      </c>
      <c r="AI117" s="78">
        <v>324</v>
      </c>
      <c r="AJ117" s="78"/>
      <c r="AK117" s="78" t="s">
        <v>1354</v>
      </c>
      <c r="AL117" s="78" t="s">
        <v>1411</v>
      </c>
      <c r="AM117" s="82" t="s">
        <v>1567</v>
      </c>
      <c r="AN117" s="78"/>
      <c r="AO117" s="80">
        <v>41765.137291666666</v>
      </c>
      <c r="AP117" s="82" t="s">
        <v>1690</v>
      </c>
      <c r="AQ117" s="78" t="b">
        <v>0</v>
      </c>
      <c r="AR117" s="78" t="b">
        <v>0</v>
      </c>
      <c r="AS117" s="78" t="b">
        <v>0</v>
      </c>
      <c r="AT117" s="78" t="s">
        <v>1034</v>
      </c>
      <c r="AU117" s="78">
        <v>16</v>
      </c>
      <c r="AV117" s="82" t="s">
        <v>1714</v>
      </c>
      <c r="AW117" s="78" t="b">
        <v>0</v>
      </c>
      <c r="AX117" s="78" t="s">
        <v>1801</v>
      </c>
      <c r="AY117" s="82" t="s">
        <v>1916</v>
      </c>
      <c r="AZ117" s="78" t="s">
        <v>66</v>
      </c>
      <c r="BA117" s="78" t="str">
        <f>REPLACE(INDEX(GroupVertices[Group],MATCH(Vertices[[#This Row],[Vertex]],GroupVertices[Vertex],0)),1,1,"")</f>
        <v>5</v>
      </c>
      <c r="BB117" s="48" t="s">
        <v>2513</v>
      </c>
      <c r="BC117" s="48" t="s">
        <v>2513</v>
      </c>
      <c r="BD117" s="48" t="s">
        <v>524</v>
      </c>
      <c r="BE117" s="48" t="s">
        <v>524</v>
      </c>
      <c r="BF117" s="48" t="s">
        <v>2257</v>
      </c>
      <c r="BG117" s="48" t="s">
        <v>2539</v>
      </c>
      <c r="BH117" s="121" t="s">
        <v>2595</v>
      </c>
      <c r="BI117" s="121" t="s">
        <v>2613</v>
      </c>
      <c r="BJ117" s="121" t="s">
        <v>2440</v>
      </c>
      <c r="BK117" s="121" t="s">
        <v>2684</v>
      </c>
      <c r="BL117" s="121">
        <v>15</v>
      </c>
      <c r="BM117" s="124">
        <v>6.944444444444445</v>
      </c>
      <c r="BN117" s="121">
        <v>0</v>
      </c>
      <c r="BO117" s="124">
        <v>0</v>
      </c>
      <c r="BP117" s="121">
        <v>0</v>
      </c>
      <c r="BQ117" s="124">
        <v>0</v>
      </c>
      <c r="BR117" s="121">
        <v>201</v>
      </c>
      <c r="BS117" s="124">
        <v>93.05555555555556</v>
      </c>
      <c r="BT117" s="121">
        <v>216</v>
      </c>
      <c r="BU117" s="2"/>
      <c r="BV117" s="3"/>
      <c r="BW117" s="3"/>
      <c r="BX117" s="3"/>
      <c r="BY117" s="3"/>
    </row>
    <row r="118" spans="1:77" ht="41.45" customHeight="1">
      <c r="A118" s="64" t="s">
        <v>330</v>
      </c>
      <c r="C118" s="65"/>
      <c r="D118" s="65" t="s">
        <v>64</v>
      </c>
      <c r="E118" s="66">
        <v>162</v>
      </c>
      <c r="F118" s="68">
        <v>100</v>
      </c>
      <c r="G118" s="100" t="s">
        <v>1784</v>
      </c>
      <c r="H118" s="65"/>
      <c r="I118" s="69" t="s">
        <v>330</v>
      </c>
      <c r="J118" s="70"/>
      <c r="K118" s="70"/>
      <c r="L118" s="69" t="s">
        <v>2052</v>
      </c>
      <c r="M118" s="73">
        <v>1</v>
      </c>
      <c r="N118" s="74">
        <v>7309.21044921875</v>
      </c>
      <c r="O118" s="74">
        <v>6775.79296875</v>
      </c>
      <c r="P118" s="75"/>
      <c r="Q118" s="76"/>
      <c r="R118" s="76"/>
      <c r="S118" s="86"/>
      <c r="T118" s="48">
        <v>1</v>
      </c>
      <c r="U118" s="48">
        <v>0</v>
      </c>
      <c r="V118" s="49">
        <v>0</v>
      </c>
      <c r="W118" s="49">
        <v>0.142857</v>
      </c>
      <c r="X118" s="49">
        <v>0</v>
      </c>
      <c r="Y118" s="49">
        <v>0.595236</v>
      </c>
      <c r="Z118" s="49">
        <v>0</v>
      </c>
      <c r="AA118" s="49">
        <v>0</v>
      </c>
      <c r="AB118" s="71">
        <v>118</v>
      </c>
      <c r="AC118" s="71"/>
      <c r="AD118" s="72"/>
      <c r="AE118" s="78" t="s">
        <v>1223</v>
      </c>
      <c r="AF118" s="78">
        <v>50</v>
      </c>
      <c r="AG118" s="78">
        <v>14</v>
      </c>
      <c r="AH118" s="78">
        <v>178</v>
      </c>
      <c r="AI118" s="78">
        <v>0</v>
      </c>
      <c r="AJ118" s="78"/>
      <c r="AK118" s="78" t="s">
        <v>1355</v>
      </c>
      <c r="AL118" s="78" t="s">
        <v>1452</v>
      </c>
      <c r="AM118" s="82" t="s">
        <v>1568</v>
      </c>
      <c r="AN118" s="78"/>
      <c r="AO118" s="80">
        <v>42679.957766203705</v>
      </c>
      <c r="AP118" s="82" t="s">
        <v>1691</v>
      </c>
      <c r="AQ118" s="78" t="b">
        <v>0</v>
      </c>
      <c r="AR118" s="78" t="b">
        <v>0</v>
      </c>
      <c r="AS118" s="78" t="b">
        <v>1</v>
      </c>
      <c r="AT118" s="78" t="s">
        <v>1034</v>
      </c>
      <c r="AU118" s="78">
        <v>1</v>
      </c>
      <c r="AV118" s="82" t="s">
        <v>1714</v>
      </c>
      <c r="AW118" s="78" t="b">
        <v>0</v>
      </c>
      <c r="AX118" s="78" t="s">
        <v>1801</v>
      </c>
      <c r="AY118" s="82" t="s">
        <v>1917</v>
      </c>
      <c r="AZ118" s="78" t="s">
        <v>65</v>
      </c>
      <c r="BA118" s="78" t="str">
        <f>REPLACE(INDEX(GroupVertices[Group],MATCH(Vertices[[#This Row],[Vertex]],GroupVertices[Vertex],0)),1,1,"")</f>
        <v>5</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331</v>
      </c>
      <c r="C119" s="65"/>
      <c r="D119" s="65" t="s">
        <v>64</v>
      </c>
      <c r="E119" s="66">
        <v>163.1430088406464</v>
      </c>
      <c r="F119" s="68">
        <v>99.9989985011124</v>
      </c>
      <c r="G119" s="100" t="s">
        <v>1785</v>
      </c>
      <c r="H119" s="65"/>
      <c r="I119" s="69" t="s">
        <v>331</v>
      </c>
      <c r="J119" s="70"/>
      <c r="K119" s="70"/>
      <c r="L119" s="69" t="s">
        <v>2053</v>
      </c>
      <c r="M119" s="73">
        <v>1.3337661959397846</v>
      </c>
      <c r="N119" s="74">
        <v>8465.9638671875</v>
      </c>
      <c r="O119" s="74">
        <v>5628.33642578125</v>
      </c>
      <c r="P119" s="75"/>
      <c r="Q119" s="76"/>
      <c r="R119" s="76"/>
      <c r="S119" s="86"/>
      <c r="T119" s="48">
        <v>1</v>
      </c>
      <c r="U119" s="48">
        <v>0</v>
      </c>
      <c r="V119" s="49">
        <v>0</v>
      </c>
      <c r="W119" s="49">
        <v>0.142857</v>
      </c>
      <c r="X119" s="49">
        <v>0</v>
      </c>
      <c r="Y119" s="49">
        <v>0.595236</v>
      </c>
      <c r="Z119" s="49">
        <v>0</v>
      </c>
      <c r="AA119" s="49">
        <v>0</v>
      </c>
      <c r="AB119" s="71">
        <v>119</v>
      </c>
      <c r="AC119" s="71"/>
      <c r="AD119" s="72"/>
      <c r="AE119" s="78" t="s">
        <v>1224</v>
      </c>
      <c r="AF119" s="78">
        <v>2109</v>
      </c>
      <c r="AG119" s="78">
        <v>2398</v>
      </c>
      <c r="AH119" s="78">
        <v>3242</v>
      </c>
      <c r="AI119" s="78">
        <v>1227</v>
      </c>
      <c r="AJ119" s="78"/>
      <c r="AK119" s="78" t="s">
        <v>1356</v>
      </c>
      <c r="AL119" s="78" t="s">
        <v>1453</v>
      </c>
      <c r="AM119" s="82" t="s">
        <v>1569</v>
      </c>
      <c r="AN119" s="78"/>
      <c r="AO119" s="80">
        <v>39962.751979166664</v>
      </c>
      <c r="AP119" s="82" t="s">
        <v>1692</v>
      </c>
      <c r="AQ119" s="78" t="b">
        <v>0</v>
      </c>
      <c r="AR119" s="78" t="b">
        <v>0</v>
      </c>
      <c r="AS119" s="78" t="b">
        <v>1</v>
      </c>
      <c r="AT119" s="78" t="s">
        <v>1034</v>
      </c>
      <c r="AU119" s="78">
        <v>67</v>
      </c>
      <c r="AV119" s="82" t="s">
        <v>1714</v>
      </c>
      <c r="AW119" s="78" t="b">
        <v>0</v>
      </c>
      <c r="AX119" s="78" t="s">
        <v>1801</v>
      </c>
      <c r="AY119" s="82" t="s">
        <v>1918</v>
      </c>
      <c r="AZ119" s="78" t="s">
        <v>65</v>
      </c>
      <c r="BA119" s="78" t="str">
        <f>REPLACE(INDEX(GroupVertices[Group],MATCH(Vertices[[#This Row],[Vertex]],GroupVertices[Vertex],0)),1,1,"")</f>
        <v>5</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332</v>
      </c>
      <c r="C120" s="65"/>
      <c r="D120" s="65" t="s">
        <v>64</v>
      </c>
      <c r="E120" s="66">
        <v>162.07862980279614</v>
      </c>
      <c r="F120" s="68">
        <v>99.99993110494229</v>
      </c>
      <c r="G120" s="100" t="s">
        <v>1786</v>
      </c>
      <c r="H120" s="65"/>
      <c r="I120" s="69" t="s">
        <v>332</v>
      </c>
      <c r="J120" s="70"/>
      <c r="K120" s="70"/>
      <c r="L120" s="69" t="s">
        <v>2054</v>
      </c>
      <c r="M120" s="73">
        <v>1.022960426230757</v>
      </c>
      <c r="N120" s="74">
        <v>8797.041015625</v>
      </c>
      <c r="O120" s="74">
        <v>5046.55419921875</v>
      </c>
      <c r="P120" s="75"/>
      <c r="Q120" s="76"/>
      <c r="R120" s="76"/>
      <c r="S120" s="86"/>
      <c r="T120" s="48">
        <v>1</v>
      </c>
      <c r="U120" s="48">
        <v>0</v>
      </c>
      <c r="V120" s="49">
        <v>0</v>
      </c>
      <c r="W120" s="49">
        <v>0.142857</v>
      </c>
      <c r="X120" s="49">
        <v>0</v>
      </c>
      <c r="Y120" s="49">
        <v>0.595236</v>
      </c>
      <c r="Z120" s="49">
        <v>0</v>
      </c>
      <c r="AA120" s="49">
        <v>0</v>
      </c>
      <c r="AB120" s="71">
        <v>120</v>
      </c>
      <c r="AC120" s="71"/>
      <c r="AD120" s="72"/>
      <c r="AE120" s="78" t="s">
        <v>1225</v>
      </c>
      <c r="AF120" s="78">
        <v>396</v>
      </c>
      <c r="AG120" s="78">
        <v>178</v>
      </c>
      <c r="AH120" s="78">
        <v>509</v>
      </c>
      <c r="AI120" s="78">
        <v>277</v>
      </c>
      <c r="AJ120" s="78"/>
      <c r="AK120" s="78" t="s">
        <v>1357</v>
      </c>
      <c r="AL120" s="78"/>
      <c r="AM120" s="82" t="s">
        <v>1570</v>
      </c>
      <c r="AN120" s="78"/>
      <c r="AO120" s="80">
        <v>41516.70888888889</v>
      </c>
      <c r="AP120" s="82" t="s">
        <v>1693</v>
      </c>
      <c r="AQ120" s="78" t="b">
        <v>1</v>
      </c>
      <c r="AR120" s="78" t="b">
        <v>0</v>
      </c>
      <c r="AS120" s="78" t="b">
        <v>1</v>
      </c>
      <c r="AT120" s="78" t="s">
        <v>1034</v>
      </c>
      <c r="AU120" s="78">
        <v>10</v>
      </c>
      <c r="AV120" s="82" t="s">
        <v>1714</v>
      </c>
      <c r="AW120" s="78" t="b">
        <v>0</v>
      </c>
      <c r="AX120" s="78" t="s">
        <v>1801</v>
      </c>
      <c r="AY120" s="82" t="s">
        <v>1919</v>
      </c>
      <c r="AZ120" s="78" t="s">
        <v>65</v>
      </c>
      <c r="BA120" s="78" t="str">
        <f>REPLACE(INDEX(GroupVertices[Group],MATCH(Vertices[[#This Row],[Vertex]],GroupVertices[Vertex],0)),1,1,"")</f>
        <v>5</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333</v>
      </c>
      <c r="C121" s="65"/>
      <c r="D121" s="65" t="s">
        <v>64</v>
      </c>
      <c r="E121" s="66">
        <v>162.067602452404</v>
      </c>
      <c r="F121" s="68">
        <v>99.99994076705404</v>
      </c>
      <c r="G121" s="100" t="s">
        <v>1787</v>
      </c>
      <c r="H121" s="65"/>
      <c r="I121" s="69" t="s">
        <v>333</v>
      </c>
      <c r="J121" s="70"/>
      <c r="K121" s="70"/>
      <c r="L121" s="69" t="s">
        <v>2055</v>
      </c>
      <c r="M121" s="73">
        <v>1.0197403664544924</v>
      </c>
      <c r="N121" s="74">
        <v>7744.40087890625</v>
      </c>
      <c r="O121" s="74">
        <v>6467.15185546875</v>
      </c>
      <c r="P121" s="75"/>
      <c r="Q121" s="76"/>
      <c r="R121" s="76"/>
      <c r="S121" s="86"/>
      <c r="T121" s="48">
        <v>1</v>
      </c>
      <c r="U121" s="48">
        <v>0</v>
      </c>
      <c r="V121" s="49">
        <v>0</v>
      </c>
      <c r="W121" s="49">
        <v>0.142857</v>
      </c>
      <c r="X121" s="49">
        <v>0</v>
      </c>
      <c r="Y121" s="49">
        <v>0.595236</v>
      </c>
      <c r="Z121" s="49">
        <v>0</v>
      </c>
      <c r="AA121" s="49">
        <v>0</v>
      </c>
      <c r="AB121" s="71">
        <v>121</v>
      </c>
      <c r="AC121" s="71"/>
      <c r="AD121" s="72"/>
      <c r="AE121" s="78" t="s">
        <v>1226</v>
      </c>
      <c r="AF121" s="78">
        <v>206</v>
      </c>
      <c r="AG121" s="78">
        <v>155</v>
      </c>
      <c r="AH121" s="78">
        <v>999</v>
      </c>
      <c r="AI121" s="78">
        <v>278</v>
      </c>
      <c r="AJ121" s="78"/>
      <c r="AK121" s="78"/>
      <c r="AL121" s="78"/>
      <c r="AM121" s="82" t="s">
        <v>1571</v>
      </c>
      <c r="AN121" s="78"/>
      <c r="AO121" s="80">
        <v>39960.99319444445</v>
      </c>
      <c r="AP121" s="82" t="s">
        <v>1694</v>
      </c>
      <c r="AQ121" s="78" t="b">
        <v>1</v>
      </c>
      <c r="AR121" s="78" t="b">
        <v>0</v>
      </c>
      <c r="AS121" s="78" t="b">
        <v>1</v>
      </c>
      <c r="AT121" s="78" t="s">
        <v>1034</v>
      </c>
      <c r="AU121" s="78">
        <v>7</v>
      </c>
      <c r="AV121" s="82" t="s">
        <v>1714</v>
      </c>
      <c r="AW121" s="78" t="b">
        <v>0</v>
      </c>
      <c r="AX121" s="78" t="s">
        <v>1801</v>
      </c>
      <c r="AY121" s="82" t="s">
        <v>1920</v>
      </c>
      <c r="AZ121" s="78" t="s">
        <v>65</v>
      </c>
      <c r="BA121" s="78" t="str">
        <f>REPLACE(INDEX(GroupVertices[Group],MATCH(Vertices[[#This Row],[Vertex]],GroupVertices[Vertex],0)),1,1,"")</f>
        <v>5</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283</v>
      </c>
      <c r="C122" s="65"/>
      <c r="D122" s="65" t="s">
        <v>64</v>
      </c>
      <c r="E122" s="66">
        <v>162.8989687819681</v>
      </c>
      <c r="F122" s="68">
        <v>99.99921232784638</v>
      </c>
      <c r="G122" s="100" t="s">
        <v>724</v>
      </c>
      <c r="H122" s="65"/>
      <c r="I122" s="69" t="s">
        <v>283</v>
      </c>
      <c r="J122" s="70"/>
      <c r="K122" s="70"/>
      <c r="L122" s="69" t="s">
        <v>2056</v>
      </c>
      <c r="M122" s="73">
        <v>1.262504873065057</v>
      </c>
      <c r="N122" s="74">
        <v>6828.4267578125</v>
      </c>
      <c r="O122" s="74">
        <v>2661.49853515625</v>
      </c>
      <c r="P122" s="75"/>
      <c r="Q122" s="76"/>
      <c r="R122" s="76"/>
      <c r="S122" s="86"/>
      <c r="T122" s="48">
        <v>1</v>
      </c>
      <c r="U122" s="48">
        <v>1</v>
      </c>
      <c r="V122" s="49">
        <v>0</v>
      </c>
      <c r="W122" s="49">
        <v>0</v>
      </c>
      <c r="X122" s="49">
        <v>0</v>
      </c>
      <c r="Y122" s="49">
        <v>0.999996</v>
      </c>
      <c r="Z122" s="49">
        <v>0</v>
      </c>
      <c r="AA122" s="49" t="s">
        <v>2934</v>
      </c>
      <c r="AB122" s="71">
        <v>122</v>
      </c>
      <c r="AC122" s="71"/>
      <c r="AD122" s="72"/>
      <c r="AE122" s="78" t="s">
        <v>1227</v>
      </c>
      <c r="AF122" s="78">
        <v>3102</v>
      </c>
      <c r="AG122" s="78">
        <v>1889</v>
      </c>
      <c r="AH122" s="78">
        <v>11201</v>
      </c>
      <c r="AI122" s="78">
        <v>227</v>
      </c>
      <c r="AJ122" s="78"/>
      <c r="AK122" s="78" t="s">
        <v>1358</v>
      </c>
      <c r="AL122" s="78" t="s">
        <v>1454</v>
      </c>
      <c r="AM122" s="82" t="s">
        <v>1572</v>
      </c>
      <c r="AN122" s="78"/>
      <c r="AO122" s="80">
        <v>40056.929236111115</v>
      </c>
      <c r="AP122" s="82" t="s">
        <v>1695</v>
      </c>
      <c r="AQ122" s="78" t="b">
        <v>0</v>
      </c>
      <c r="AR122" s="78" t="b">
        <v>0</v>
      </c>
      <c r="AS122" s="78" t="b">
        <v>1</v>
      </c>
      <c r="AT122" s="78" t="s">
        <v>1034</v>
      </c>
      <c r="AU122" s="78">
        <v>27</v>
      </c>
      <c r="AV122" s="82" t="s">
        <v>1722</v>
      </c>
      <c r="AW122" s="78" t="b">
        <v>0</v>
      </c>
      <c r="AX122" s="78" t="s">
        <v>1801</v>
      </c>
      <c r="AY122" s="82" t="s">
        <v>1921</v>
      </c>
      <c r="AZ122" s="78" t="s">
        <v>66</v>
      </c>
      <c r="BA122" s="78" t="str">
        <f>REPLACE(INDEX(GroupVertices[Group],MATCH(Vertices[[#This Row],[Vertex]],GroupVertices[Vertex],0)),1,1,"")</f>
        <v>3</v>
      </c>
      <c r="BB122" s="48" t="s">
        <v>2514</v>
      </c>
      <c r="BC122" s="48" t="s">
        <v>2514</v>
      </c>
      <c r="BD122" s="48" t="s">
        <v>527</v>
      </c>
      <c r="BE122" s="48" t="s">
        <v>527</v>
      </c>
      <c r="BF122" s="48" t="s">
        <v>2529</v>
      </c>
      <c r="BG122" s="48" t="s">
        <v>2540</v>
      </c>
      <c r="BH122" s="121" t="s">
        <v>2596</v>
      </c>
      <c r="BI122" s="121" t="s">
        <v>2596</v>
      </c>
      <c r="BJ122" s="121" t="s">
        <v>2669</v>
      </c>
      <c r="BK122" s="121" t="s">
        <v>2669</v>
      </c>
      <c r="BL122" s="121">
        <v>5</v>
      </c>
      <c r="BM122" s="124">
        <v>6.944444444444445</v>
      </c>
      <c r="BN122" s="121">
        <v>0</v>
      </c>
      <c r="BO122" s="124">
        <v>0</v>
      </c>
      <c r="BP122" s="121">
        <v>0</v>
      </c>
      <c r="BQ122" s="124">
        <v>0</v>
      </c>
      <c r="BR122" s="121">
        <v>67</v>
      </c>
      <c r="BS122" s="124">
        <v>93.05555555555556</v>
      </c>
      <c r="BT122" s="121">
        <v>72</v>
      </c>
      <c r="BU122" s="2"/>
      <c r="BV122" s="3"/>
      <c r="BW122" s="3"/>
      <c r="BX122" s="3"/>
      <c r="BY122" s="3"/>
    </row>
    <row r="123" spans="1:77" ht="41.45" customHeight="1">
      <c r="A123" s="64" t="s">
        <v>334</v>
      </c>
      <c r="C123" s="65"/>
      <c r="D123" s="65" t="s">
        <v>64</v>
      </c>
      <c r="E123" s="66">
        <v>166.11559894635423</v>
      </c>
      <c r="F123" s="68">
        <v>99.99639393185775</v>
      </c>
      <c r="G123" s="100" t="s">
        <v>1788</v>
      </c>
      <c r="H123" s="65"/>
      <c r="I123" s="69" t="s">
        <v>334</v>
      </c>
      <c r="J123" s="70"/>
      <c r="K123" s="70"/>
      <c r="L123" s="69" t="s">
        <v>2057</v>
      </c>
      <c r="M123" s="73">
        <v>2.2017823095415734</v>
      </c>
      <c r="N123" s="74">
        <v>4547.595703125</v>
      </c>
      <c r="O123" s="74">
        <v>9305.5478515625</v>
      </c>
      <c r="P123" s="75"/>
      <c r="Q123" s="76"/>
      <c r="R123" s="76"/>
      <c r="S123" s="86"/>
      <c r="T123" s="48">
        <v>1</v>
      </c>
      <c r="U123" s="48">
        <v>0</v>
      </c>
      <c r="V123" s="49">
        <v>0</v>
      </c>
      <c r="W123" s="49">
        <v>0.00463</v>
      </c>
      <c r="X123" s="49">
        <v>0.005945</v>
      </c>
      <c r="Y123" s="49">
        <v>0.409037</v>
      </c>
      <c r="Z123" s="49">
        <v>0</v>
      </c>
      <c r="AA123" s="49">
        <v>0</v>
      </c>
      <c r="AB123" s="71">
        <v>123</v>
      </c>
      <c r="AC123" s="71"/>
      <c r="AD123" s="72"/>
      <c r="AE123" s="78" t="s">
        <v>1228</v>
      </c>
      <c r="AF123" s="78">
        <v>7537</v>
      </c>
      <c r="AG123" s="78">
        <v>8598</v>
      </c>
      <c r="AH123" s="78">
        <v>43914</v>
      </c>
      <c r="AI123" s="78">
        <v>35958</v>
      </c>
      <c r="AJ123" s="78"/>
      <c r="AK123" s="78" t="s">
        <v>1359</v>
      </c>
      <c r="AL123" s="78" t="s">
        <v>1455</v>
      </c>
      <c r="AM123" s="82" t="s">
        <v>1573</v>
      </c>
      <c r="AN123" s="78"/>
      <c r="AO123" s="80">
        <v>39905.746886574074</v>
      </c>
      <c r="AP123" s="82" t="s">
        <v>1696</v>
      </c>
      <c r="AQ123" s="78" t="b">
        <v>0</v>
      </c>
      <c r="AR123" s="78" t="b">
        <v>0</v>
      </c>
      <c r="AS123" s="78" t="b">
        <v>1</v>
      </c>
      <c r="AT123" s="78" t="s">
        <v>1034</v>
      </c>
      <c r="AU123" s="78">
        <v>1616</v>
      </c>
      <c r="AV123" s="82" t="s">
        <v>1721</v>
      </c>
      <c r="AW123" s="78" t="b">
        <v>0</v>
      </c>
      <c r="AX123" s="78" t="s">
        <v>1801</v>
      </c>
      <c r="AY123" s="82" t="s">
        <v>1922</v>
      </c>
      <c r="AZ123" s="78" t="s">
        <v>65</v>
      </c>
      <c r="BA123" s="78" t="str">
        <f>REPLACE(INDEX(GroupVertices[Group],MATCH(Vertices[[#This Row],[Vertex]],GroupVertices[Vertex],0)),1,1,"")</f>
        <v>2</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285</v>
      </c>
      <c r="C124" s="65"/>
      <c r="D124" s="65" t="s">
        <v>64</v>
      </c>
      <c r="E124" s="66">
        <v>166.6329255147508</v>
      </c>
      <c r="F124" s="68">
        <v>99.99594065278907</v>
      </c>
      <c r="G124" s="100" t="s">
        <v>725</v>
      </c>
      <c r="H124" s="65"/>
      <c r="I124" s="69" t="s">
        <v>285</v>
      </c>
      <c r="J124" s="70"/>
      <c r="K124" s="70"/>
      <c r="L124" s="69" t="s">
        <v>2058</v>
      </c>
      <c r="M124" s="73">
        <v>2.3528451138280784</v>
      </c>
      <c r="N124" s="74">
        <v>5059.048828125</v>
      </c>
      <c r="O124" s="74">
        <v>6789.42578125</v>
      </c>
      <c r="P124" s="75"/>
      <c r="Q124" s="76"/>
      <c r="R124" s="76"/>
      <c r="S124" s="86"/>
      <c r="T124" s="48">
        <v>1</v>
      </c>
      <c r="U124" s="48">
        <v>4</v>
      </c>
      <c r="V124" s="49">
        <v>48.466667</v>
      </c>
      <c r="W124" s="49">
        <v>0.006024</v>
      </c>
      <c r="X124" s="49">
        <v>0.019876</v>
      </c>
      <c r="Y124" s="49">
        <v>1.257285</v>
      </c>
      <c r="Z124" s="49">
        <v>0.4166666666666667</v>
      </c>
      <c r="AA124" s="49">
        <v>0.25</v>
      </c>
      <c r="AB124" s="71">
        <v>124</v>
      </c>
      <c r="AC124" s="71"/>
      <c r="AD124" s="72"/>
      <c r="AE124" s="78" t="s">
        <v>1229</v>
      </c>
      <c r="AF124" s="78">
        <v>10102</v>
      </c>
      <c r="AG124" s="78">
        <v>9677</v>
      </c>
      <c r="AH124" s="78">
        <v>116934</v>
      </c>
      <c r="AI124" s="78">
        <v>56952</v>
      </c>
      <c r="AJ124" s="78"/>
      <c r="AK124" s="78" t="s">
        <v>1360</v>
      </c>
      <c r="AL124" s="78" t="s">
        <v>1401</v>
      </c>
      <c r="AM124" s="82" t="s">
        <v>1574</v>
      </c>
      <c r="AN124" s="78"/>
      <c r="AO124" s="80">
        <v>39140.60181712963</v>
      </c>
      <c r="AP124" s="82" t="s">
        <v>1697</v>
      </c>
      <c r="AQ124" s="78" t="b">
        <v>0</v>
      </c>
      <c r="AR124" s="78" t="b">
        <v>0</v>
      </c>
      <c r="AS124" s="78" t="b">
        <v>1</v>
      </c>
      <c r="AT124" s="78" t="s">
        <v>1034</v>
      </c>
      <c r="AU124" s="78">
        <v>2134</v>
      </c>
      <c r="AV124" s="82" t="s">
        <v>1723</v>
      </c>
      <c r="AW124" s="78" t="b">
        <v>0</v>
      </c>
      <c r="AX124" s="78" t="s">
        <v>1801</v>
      </c>
      <c r="AY124" s="82" t="s">
        <v>1923</v>
      </c>
      <c r="AZ124" s="78" t="s">
        <v>66</v>
      </c>
      <c r="BA124" s="78" t="str">
        <f>REPLACE(INDEX(GroupVertices[Group],MATCH(Vertices[[#This Row],[Vertex]],GroupVertices[Vertex],0)),1,1,"")</f>
        <v>2</v>
      </c>
      <c r="BB124" s="48"/>
      <c r="BC124" s="48"/>
      <c r="BD124" s="48"/>
      <c r="BE124" s="48"/>
      <c r="BF124" s="48" t="s">
        <v>613</v>
      </c>
      <c r="BG124" s="48" t="s">
        <v>613</v>
      </c>
      <c r="BH124" s="121" t="s">
        <v>2597</v>
      </c>
      <c r="BI124" s="121" t="s">
        <v>2597</v>
      </c>
      <c r="BJ124" s="121" t="s">
        <v>2670</v>
      </c>
      <c r="BK124" s="121" t="s">
        <v>2670</v>
      </c>
      <c r="BL124" s="121">
        <v>0</v>
      </c>
      <c r="BM124" s="124">
        <v>0</v>
      </c>
      <c r="BN124" s="121">
        <v>0</v>
      </c>
      <c r="BO124" s="124">
        <v>0</v>
      </c>
      <c r="BP124" s="121">
        <v>0</v>
      </c>
      <c r="BQ124" s="124">
        <v>0</v>
      </c>
      <c r="BR124" s="121">
        <v>18</v>
      </c>
      <c r="BS124" s="124">
        <v>100</v>
      </c>
      <c r="BT124" s="121">
        <v>18</v>
      </c>
      <c r="BU124" s="2"/>
      <c r="BV124" s="3"/>
      <c r="BW124" s="3"/>
      <c r="BX124" s="3"/>
      <c r="BY124" s="3"/>
    </row>
    <row r="125" spans="1:77" ht="41.45" customHeight="1">
      <c r="A125" s="64" t="s">
        <v>335</v>
      </c>
      <c r="C125" s="65"/>
      <c r="D125" s="65" t="s">
        <v>64</v>
      </c>
      <c r="E125" s="66">
        <v>238.76330387976904</v>
      </c>
      <c r="F125" s="68">
        <v>99.93274035973302</v>
      </c>
      <c r="G125" s="100" t="s">
        <v>1789</v>
      </c>
      <c r="H125" s="65"/>
      <c r="I125" s="69" t="s">
        <v>335</v>
      </c>
      <c r="J125" s="70"/>
      <c r="K125" s="70"/>
      <c r="L125" s="69" t="s">
        <v>2059</v>
      </c>
      <c r="M125" s="73">
        <v>23.415396112974452</v>
      </c>
      <c r="N125" s="74">
        <v>6440.22265625</v>
      </c>
      <c r="O125" s="74">
        <v>6436.103515625</v>
      </c>
      <c r="P125" s="75"/>
      <c r="Q125" s="76"/>
      <c r="R125" s="76"/>
      <c r="S125" s="86"/>
      <c r="T125" s="48">
        <v>2</v>
      </c>
      <c r="U125" s="48">
        <v>0</v>
      </c>
      <c r="V125" s="49">
        <v>0</v>
      </c>
      <c r="W125" s="49">
        <v>0.004651</v>
      </c>
      <c r="X125" s="49">
        <v>0.008179</v>
      </c>
      <c r="Y125" s="49">
        <v>0.67621</v>
      </c>
      <c r="Z125" s="49">
        <v>1</v>
      </c>
      <c r="AA125" s="49">
        <v>0</v>
      </c>
      <c r="AB125" s="71">
        <v>125</v>
      </c>
      <c r="AC125" s="71"/>
      <c r="AD125" s="72"/>
      <c r="AE125" s="78" t="s">
        <v>1230</v>
      </c>
      <c r="AF125" s="78">
        <v>1792</v>
      </c>
      <c r="AG125" s="78">
        <v>160121</v>
      </c>
      <c r="AH125" s="78">
        <v>30355</v>
      </c>
      <c r="AI125" s="78">
        <v>17450</v>
      </c>
      <c r="AJ125" s="78"/>
      <c r="AK125" s="78" t="s">
        <v>1361</v>
      </c>
      <c r="AL125" s="78" t="s">
        <v>1456</v>
      </c>
      <c r="AM125" s="82" t="s">
        <v>1575</v>
      </c>
      <c r="AN125" s="78"/>
      <c r="AO125" s="80">
        <v>39616.98244212963</v>
      </c>
      <c r="AP125" s="82" t="s">
        <v>1698</v>
      </c>
      <c r="AQ125" s="78" t="b">
        <v>0</v>
      </c>
      <c r="AR125" s="78" t="b">
        <v>0</v>
      </c>
      <c r="AS125" s="78" t="b">
        <v>1</v>
      </c>
      <c r="AT125" s="78" t="s">
        <v>1034</v>
      </c>
      <c r="AU125" s="78">
        <v>3665</v>
      </c>
      <c r="AV125" s="82" t="s">
        <v>1714</v>
      </c>
      <c r="AW125" s="78" t="b">
        <v>1</v>
      </c>
      <c r="AX125" s="78" t="s">
        <v>1801</v>
      </c>
      <c r="AY125" s="82" t="s">
        <v>1924</v>
      </c>
      <c r="AZ125" s="78" t="s">
        <v>65</v>
      </c>
      <c r="BA125" s="78" t="str">
        <f>REPLACE(INDEX(GroupVertices[Group],MATCH(Vertices[[#This Row],[Vertex]],GroupVertices[Vertex],0)),1,1,"")</f>
        <v>2</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336</v>
      </c>
      <c r="C126" s="65"/>
      <c r="D126" s="65" t="s">
        <v>64</v>
      </c>
      <c r="E126" s="66">
        <v>246.27388839685187</v>
      </c>
      <c r="F126" s="68">
        <v>99.92615962144686</v>
      </c>
      <c r="G126" s="100" t="s">
        <v>1790</v>
      </c>
      <c r="H126" s="65"/>
      <c r="I126" s="69" t="s">
        <v>336</v>
      </c>
      <c r="J126" s="70"/>
      <c r="K126" s="70"/>
      <c r="L126" s="69" t="s">
        <v>2060</v>
      </c>
      <c r="M126" s="73">
        <v>25.60853682580865</v>
      </c>
      <c r="N126" s="74">
        <v>5894.62890625</v>
      </c>
      <c r="O126" s="74">
        <v>7770.48046875</v>
      </c>
      <c r="P126" s="75"/>
      <c r="Q126" s="76"/>
      <c r="R126" s="76"/>
      <c r="S126" s="86"/>
      <c r="T126" s="48">
        <v>4</v>
      </c>
      <c r="U126" s="48">
        <v>0</v>
      </c>
      <c r="V126" s="49">
        <v>0.666667</v>
      </c>
      <c r="W126" s="49">
        <v>0.006024</v>
      </c>
      <c r="X126" s="49">
        <v>0.022177</v>
      </c>
      <c r="Y126" s="49">
        <v>1.223007</v>
      </c>
      <c r="Z126" s="49">
        <v>0.6666666666666666</v>
      </c>
      <c r="AA126" s="49">
        <v>0</v>
      </c>
      <c r="AB126" s="71">
        <v>126</v>
      </c>
      <c r="AC126" s="71"/>
      <c r="AD126" s="72"/>
      <c r="AE126" s="78" t="s">
        <v>1231</v>
      </c>
      <c r="AF126" s="78">
        <v>26886</v>
      </c>
      <c r="AG126" s="78">
        <v>175786</v>
      </c>
      <c r="AH126" s="78">
        <v>82693</v>
      </c>
      <c r="AI126" s="78">
        <v>432</v>
      </c>
      <c r="AJ126" s="78"/>
      <c r="AK126" s="78" t="s">
        <v>1362</v>
      </c>
      <c r="AL126" s="78" t="s">
        <v>1457</v>
      </c>
      <c r="AM126" s="82" t="s">
        <v>1576</v>
      </c>
      <c r="AN126" s="78"/>
      <c r="AO126" s="80">
        <v>39778.16048611111</v>
      </c>
      <c r="AP126" s="82" t="s">
        <v>1699</v>
      </c>
      <c r="AQ126" s="78" t="b">
        <v>0</v>
      </c>
      <c r="AR126" s="78" t="b">
        <v>0</v>
      </c>
      <c r="AS126" s="78" t="b">
        <v>0</v>
      </c>
      <c r="AT126" s="78" t="s">
        <v>1034</v>
      </c>
      <c r="AU126" s="78">
        <v>11521</v>
      </c>
      <c r="AV126" s="82" t="s">
        <v>1716</v>
      </c>
      <c r="AW126" s="78" t="b">
        <v>1</v>
      </c>
      <c r="AX126" s="78" t="s">
        <v>1801</v>
      </c>
      <c r="AY126" s="82" t="s">
        <v>1925</v>
      </c>
      <c r="AZ126" s="78" t="s">
        <v>65</v>
      </c>
      <c r="BA126" s="78" t="str">
        <f>REPLACE(INDEX(GroupVertices[Group],MATCH(Vertices[[#This Row],[Vertex]],GroupVertices[Vertex],0)),1,1,"")</f>
        <v>2</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286</v>
      </c>
      <c r="C127" s="65"/>
      <c r="D127" s="65" t="s">
        <v>64</v>
      </c>
      <c r="E127" s="66">
        <v>166.49915895999396</v>
      </c>
      <c r="F127" s="68">
        <v>99.99605785840554</v>
      </c>
      <c r="G127" s="100" t="s">
        <v>726</v>
      </c>
      <c r="H127" s="65"/>
      <c r="I127" s="69" t="s">
        <v>286</v>
      </c>
      <c r="J127" s="70"/>
      <c r="K127" s="70"/>
      <c r="L127" s="69" t="s">
        <v>2061</v>
      </c>
      <c r="M127" s="73">
        <v>2.3137843887159977</v>
      </c>
      <c r="N127" s="74">
        <v>5724.69287109375</v>
      </c>
      <c r="O127" s="74">
        <v>6458.5224609375</v>
      </c>
      <c r="P127" s="75"/>
      <c r="Q127" s="76"/>
      <c r="R127" s="76"/>
      <c r="S127" s="86"/>
      <c r="T127" s="48">
        <v>1</v>
      </c>
      <c r="U127" s="48">
        <v>10</v>
      </c>
      <c r="V127" s="49">
        <v>392.3</v>
      </c>
      <c r="W127" s="49">
        <v>0.006452</v>
      </c>
      <c r="X127" s="49">
        <v>0.030954</v>
      </c>
      <c r="Y127" s="49">
        <v>2.892084</v>
      </c>
      <c r="Z127" s="49">
        <v>0.17777777777777778</v>
      </c>
      <c r="AA127" s="49">
        <v>0.1</v>
      </c>
      <c r="AB127" s="71">
        <v>127</v>
      </c>
      <c r="AC127" s="71"/>
      <c r="AD127" s="72"/>
      <c r="AE127" s="78" t="s">
        <v>1232</v>
      </c>
      <c r="AF127" s="78">
        <v>9434</v>
      </c>
      <c r="AG127" s="78">
        <v>9398</v>
      </c>
      <c r="AH127" s="78">
        <v>92564</v>
      </c>
      <c r="AI127" s="78">
        <v>11232</v>
      </c>
      <c r="AJ127" s="78"/>
      <c r="AK127" s="78" t="s">
        <v>1363</v>
      </c>
      <c r="AL127" s="78" t="s">
        <v>1458</v>
      </c>
      <c r="AM127" s="82" t="s">
        <v>1577</v>
      </c>
      <c r="AN127" s="78"/>
      <c r="AO127" s="80">
        <v>39785.34074074074</v>
      </c>
      <c r="AP127" s="82" t="s">
        <v>1700</v>
      </c>
      <c r="AQ127" s="78" t="b">
        <v>0</v>
      </c>
      <c r="AR127" s="78" t="b">
        <v>0</v>
      </c>
      <c r="AS127" s="78" t="b">
        <v>1</v>
      </c>
      <c r="AT127" s="78" t="s">
        <v>1034</v>
      </c>
      <c r="AU127" s="78">
        <v>553</v>
      </c>
      <c r="AV127" s="82" t="s">
        <v>1716</v>
      </c>
      <c r="AW127" s="78" t="b">
        <v>0</v>
      </c>
      <c r="AX127" s="78" t="s">
        <v>1801</v>
      </c>
      <c r="AY127" s="82" t="s">
        <v>1926</v>
      </c>
      <c r="AZ127" s="78" t="s">
        <v>66</v>
      </c>
      <c r="BA127" s="78" t="str">
        <f>REPLACE(INDEX(GroupVertices[Group],MATCH(Vertices[[#This Row],[Vertex]],GroupVertices[Vertex],0)),1,1,"")</f>
        <v>2</v>
      </c>
      <c r="BB127" s="48"/>
      <c r="BC127" s="48"/>
      <c r="BD127" s="48"/>
      <c r="BE127" s="48"/>
      <c r="BF127" s="48" t="s">
        <v>556</v>
      </c>
      <c r="BG127" s="48" t="s">
        <v>556</v>
      </c>
      <c r="BH127" s="121" t="s">
        <v>2598</v>
      </c>
      <c r="BI127" s="121" t="s">
        <v>2598</v>
      </c>
      <c r="BJ127" s="121" t="s">
        <v>2671</v>
      </c>
      <c r="BK127" s="121" t="s">
        <v>2671</v>
      </c>
      <c r="BL127" s="121">
        <v>2</v>
      </c>
      <c r="BM127" s="124">
        <v>9.090909090909092</v>
      </c>
      <c r="BN127" s="121">
        <v>0</v>
      </c>
      <c r="BO127" s="124">
        <v>0</v>
      </c>
      <c r="BP127" s="121">
        <v>0</v>
      </c>
      <c r="BQ127" s="124">
        <v>0</v>
      </c>
      <c r="BR127" s="121">
        <v>20</v>
      </c>
      <c r="BS127" s="124">
        <v>90.9090909090909</v>
      </c>
      <c r="BT127" s="121">
        <v>22</v>
      </c>
      <c r="BU127" s="2"/>
      <c r="BV127" s="3"/>
      <c r="BW127" s="3"/>
      <c r="BX127" s="3"/>
      <c r="BY127" s="3"/>
    </row>
    <row r="128" spans="1:77" ht="41.45" customHeight="1">
      <c r="A128" s="64" t="s">
        <v>337</v>
      </c>
      <c r="C128" s="65"/>
      <c r="D128" s="65" t="s">
        <v>64</v>
      </c>
      <c r="E128" s="66">
        <v>196.2941008195277</v>
      </c>
      <c r="F128" s="68">
        <v>99.96995167263758</v>
      </c>
      <c r="G128" s="100" t="s">
        <v>1791</v>
      </c>
      <c r="H128" s="65"/>
      <c r="I128" s="69" t="s">
        <v>337</v>
      </c>
      <c r="J128" s="70"/>
      <c r="K128" s="70"/>
      <c r="L128" s="69" t="s">
        <v>2062</v>
      </c>
      <c r="M128" s="73">
        <v>11.014105898985282</v>
      </c>
      <c r="N128" s="74">
        <v>4369.05029296875</v>
      </c>
      <c r="O128" s="74">
        <v>7025.35888671875</v>
      </c>
      <c r="P128" s="75"/>
      <c r="Q128" s="76"/>
      <c r="R128" s="76"/>
      <c r="S128" s="86"/>
      <c r="T128" s="48">
        <v>4</v>
      </c>
      <c r="U128" s="48">
        <v>0</v>
      </c>
      <c r="V128" s="49">
        <v>189.4</v>
      </c>
      <c r="W128" s="49">
        <v>0.006211</v>
      </c>
      <c r="X128" s="49">
        <v>0.021557</v>
      </c>
      <c r="Y128" s="49">
        <v>1.247592</v>
      </c>
      <c r="Z128" s="49">
        <v>0.6666666666666666</v>
      </c>
      <c r="AA128" s="49">
        <v>0</v>
      </c>
      <c r="AB128" s="71">
        <v>128</v>
      </c>
      <c r="AC128" s="71"/>
      <c r="AD128" s="72"/>
      <c r="AE128" s="78" t="s">
        <v>1233</v>
      </c>
      <c r="AF128" s="78">
        <v>51413</v>
      </c>
      <c r="AG128" s="78">
        <v>71542</v>
      </c>
      <c r="AH128" s="78">
        <v>196662</v>
      </c>
      <c r="AI128" s="78">
        <v>140096</v>
      </c>
      <c r="AJ128" s="78"/>
      <c r="AK128" s="78" t="s">
        <v>1364</v>
      </c>
      <c r="AL128" s="78" t="s">
        <v>1459</v>
      </c>
      <c r="AM128" s="82" t="s">
        <v>1578</v>
      </c>
      <c r="AN128" s="78"/>
      <c r="AO128" s="80">
        <v>39524.70877314815</v>
      </c>
      <c r="AP128" s="82" t="s">
        <v>1701</v>
      </c>
      <c r="AQ128" s="78" t="b">
        <v>0</v>
      </c>
      <c r="AR128" s="78" t="b">
        <v>0</v>
      </c>
      <c r="AS128" s="78" t="b">
        <v>1</v>
      </c>
      <c r="AT128" s="78" t="s">
        <v>1034</v>
      </c>
      <c r="AU128" s="78">
        <v>4721</v>
      </c>
      <c r="AV128" s="82" t="s">
        <v>1717</v>
      </c>
      <c r="AW128" s="78" t="b">
        <v>0</v>
      </c>
      <c r="AX128" s="78" t="s">
        <v>1801</v>
      </c>
      <c r="AY128" s="82" t="s">
        <v>1927</v>
      </c>
      <c r="AZ128" s="78" t="s">
        <v>65</v>
      </c>
      <c r="BA128" s="78" t="str">
        <f>REPLACE(INDEX(GroupVertices[Group],MATCH(Vertices[[#This Row],[Vertex]],GroupVertices[Vertex],0)),1,1,"")</f>
        <v>2</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338</v>
      </c>
      <c r="C129" s="65"/>
      <c r="D129" s="65" t="s">
        <v>64</v>
      </c>
      <c r="E129" s="66">
        <v>170.2518142434416</v>
      </c>
      <c r="F129" s="68">
        <v>99.99276979976743</v>
      </c>
      <c r="G129" s="100" t="s">
        <v>1792</v>
      </c>
      <c r="H129" s="65"/>
      <c r="I129" s="69" t="s">
        <v>338</v>
      </c>
      <c r="J129" s="70"/>
      <c r="K129" s="70"/>
      <c r="L129" s="69" t="s">
        <v>2063</v>
      </c>
      <c r="M129" s="73">
        <v>3.4095847308387723</v>
      </c>
      <c r="N129" s="74">
        <v>6297.2802734375</v>
      </c>
      <c r="O129" s="74">
        <v>4936.986328125</v>
      </c>
      <c r="P129" s="75"/>
      <c r="Q129" s="76"/>
      <c r="R129" s="76"/>
      <c r="S129" s="86"/>
      <c r="T129" s="48">
        <v>3</v>
      </c>
      <c r="U129" s="48">
        <v>0</v>
      </c>
      <c r="V129" s="49">
        <v>0</v>
      </c>
      <c r="W129" s="49">
        <v>0.005988</v>
      </c>
      <c r="X129" s="49">
        <v>0.019943</v>
      </c>
      <c r="Y129" s="49">
        <v>0.955834</v>
      </c>
      <c r="Z129" s="49">
        <v>0.8333333333333334</v>
      </c>
      <c r="AA129" s="49">
        <v>0</v>
      </c>
      <c r="AB129" s="71">
        <v>129</v>
      </c>
      <c r="AC129" s="71"/>
      <c r="AD129" s="72"/>
      <c r="AE129" s="78" t="s">
        <v>1234</v>
      </c>
      <c r="AF129" s="78">
        <v>1168</v>
      </c>
      <c r="AG129" s="78">
        <v>17225</v>
      </c>
      <c r="AH129" s="78">
        <v>116149</v>
      </c>
      <c r="AI129" s="78">
        <v>75927</v>
      </c>
      <c r="AJ129" s="78"/>
      <c r="AK129" s="78" t="s">
        <v>1365</v>
      </c>
      <c r="AL129" s="78" t="s">
        <v>1460</v>
      </c>
      <c r="AM129" s="82" t="s">
        <v>1579</v>
      </c>
      <c r="AN129" s="78"/>
      <c r="AO129" s="80">
        <v>40230.04924768519</v>
      </c>
      <c r="AP129" s="82" t="s">
        <v>1702</v>
      </c>
      <c r="AQ129" s="78" t="b">
        <v>0</v>
      </c>
      <c r="AR129" s="78" t="b">
        <v>0</v>
      </c>
      <c r="AS129" s="78" t="b">
        <v>1</v>
      </c>
      <c r="AT129" s="78" t="s">
        <v>1034</v>
      </c>
      <c r="AU129" s="78">
        <v>1233</v>
      </c>
      <c r="AV129" s="82" t="s">
        <v>1725</v>
      </c>
      <c r="AW129" s="78" t="b">
        <v>1</v>
      </c>
      <c r="AX129" s="78" t="s">
        <v>1801</v>
      </c>
      <c r="AY129" s="82" t="s">
        <v>1928</v>
      </c>
      <c r="AZ129" s="78" t="s">
        <v>65</v>
      </c>
      <c r="BA129" s="78" t="str">
        <f>REPLACE(INDEX(GroupVertices[Group],MATCH(Vertices[[#This Row],[Vertex]],GroupVertices[Vertex],0)),1,1,"")</f>
        <v>2</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339</v>
      </c>
      <c r="C130" s="65"/>
      <c r="D130" s="65" t="s">
        <v>64</v>
      </c>
      <c r="E130" s="66">
        <v>1000</v>
      </c>
      <c r="F130" s="68">
        <v>70</v>
      </c>
      <c r="G130" s="100" t="s">
        <v>1793</v>
      </c>
      <c r="H130" s="65"/>
      <c r="I130" s="69" t="s">
        <v>339</v>
      </c>
      <c r="J130" s="70"/>
      <c r="K130" s="70"/>
      <c r="L130" s="69" t="s">
        <v>2064</v>
      </c>
      <c r="M130" s="73">
        <v>9999</v>
      </c>
      <c r="N130" s="74">
        <v>3867.1357421875</v>
      </c>
      <c r="O130" s="74">
        <v>5748.34765625</v>
      </c>
      <c r="P130" s="75"/>
      <c r="Q130" s="76"/>
      <c r="R130" s="76"/>
      <c r="S130" s="86"/>
      <c r="T130" s="48">
        <v>2</v>
      </c>
      <c r="U130" s="48">
        <v>0</v>
      </c>
      <c r="V130" s="49">
        <v>0</v>
      </c>
      <c r="W130" s="49">
        <v>0.005952</v>
      </c>
      <c r="X130" s="49">
        <v>0.016465</v>
      </c>
      <c r="Y130" s="49">
        <v>0.710007</v>
      </c>
      <c r="Z130" s="49">
        <v>1</v>
      </c>
      <c r="AA130" s="49">
        <v>0</v>
      </c>
      <c r="AB130" s="71">
        <v>130</v>
      </c>
      <c r="AC130" s="71"/>
      <c r="AD130" s="72"/>
      <c r="AE130" s="78" t="s">
        <v>1235</v>
      </c>
      <c r="AF130" s="78">
        <v>1020</v>
      </c>
      <c r="AG130" s="78">
        <v>71412974</v>
      </c>
      <c r="AH130" s="78">
        <v>23241</v>
      </c>
      <c r="AI130" s="78">
        <v>2361</v>
      </c>
      <c r="AJ130" s="78"/>
      <c r="AK130" s="78" t="s">
        <v>1366</v>
      </c>
      <c r="AL130" s="78" t="s">
        <v>1461</v>
      </c>
      <c r="AM130" s="82" t="s">
        <v>1580</v>
      </c>
      <c r="AN130" s="78"/>
      <c r="AO130" s="80">
        <v>39399.90539351852</v>
      </c>
      <c r="AP130" s="82" t="s">
        <v>1703</v>
      </c>
      <c r="AQ130" s="78" t="b">
        <v>0</v>
      </c>
      <c r="AR130" s="78" t="b">
        <v>0</v>
      </c>
      <c r="AS130" s="78" t="b">
        <v>0</v>
      </c>
      <c r="AT130" s="78" t="s">
        <v>1034</v>
      </c>
      <c r="AU130" s="78">
        <v>82394</v>
      </c>
      <c r="AV130" s="82" t="s">
        <v>1717</v>
      </c>
      <c r="AW130" s="78" t="b">
        <v>1</v>
      </c>
      <c r="AX130" s="78" t="s">
        <v>1801</v>
      </c>
      <c r="AY130" s="82" t="s">
        <v>1929</v>
      </c>
      <c r="AZ130" s="78" t="s">
        <v>65</v>
      </c>
      <c r="BA130" s="78" t="str">
        <f>REPLACE(INDEX(GroupVertices[Group],MATCH(Vertices[[#This Row],[Vertex]],GroupVertices[Vertex],0)),1,1,"")</f>
        <v>2</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340</v>
      </c>
      <c r="C131" s="65"/>
      <c r="D131" s="65" t="s">
        <v>64</v>
      </c>
      <c r="E131" s="66">
        <v>168.392027627306</v>
      </c>
      <c r="F131" s="68">
        <v>99.99439933591886</v>
      </c>
      <c r="G131" s="100" t="s">
        <v>1794</v>
      </c>
      <c r="H131" s="65"/>
      <c r="I131" s="69" t="s">
        <v>340</v>
      </c>
      <c r="J131" s="70"/>
      <c r="K131" s="70"/>
      <c r="L131" s="69" t="s">
        <v>2065</v>
      </c>
      <c r="M131" s="73">
        <v>2.8665146494417817</v>
      </c>
      <c r="N131" s="74">
        <v>4879.6064453125</v>
      </c>
      <c r="O131" s="74">
        <v>8198.51953125</v>
      </c>
      <c r="P131" s="75"/>
      <c r="Q131" s="76"/>
      <c r="R131" s="76"/>
      <c r="S131" s="86"/>
      <c r="T131" s="48">
        <v>2</v>
      </c>
      <c r="U131" s="48">
        <v>0</v>
      </c>
      <c r="V131" s="49">
        <v>0</v>
      </c>
      <c r="W131" s="49">
        <v>0.004651</v>
      </c>
      <c r="X131" s="49">
        <v>0.009423</v>
      </c>
      <c r="Y131" s="49">
        <v>0.654864</v>
      </c>
      <c r="Z131" s="49">
        <v>1</v>
      </c>
      <c r="AA131" s="49">
        <v>0</v>
      </c>
      <c r="AB131" s="71">
        <v>131</v>
      </c>
      <c r="AC131" s="71"/>
      <c r="AD131" s="72"/>
      <c r="AE131" s="78" t="s">
        <v>1236</v>
      </c>
      <c r="AF131" s="78">
        <v>7192</v>
      </c>
      <c r="AG131" s="78">
        <v>13346</v>
      </c>
      <c r="AH131" s="78">
        <v>99052</v>
      </c>
      <c r="AI131" s="78">
        <v>152597</v>
      </c>
      <c r="AJ131" s="78"/>
      <c r="AK131" s="78" t="s">
        <v>1367</v>
      </c>
      <c r="AL131" s="78" t="s">
        <v>1431</v>
      </c>
      <c r="AM131" s="82" t="s">
        <v>1581</v>
      </c>
      <c r="AN131" s="78"/>
      <c r="AO131" s="80">
        <v>42613.64716435185</v>
      </c>
      <c r="AP131" s="82" t="s">
        <v>1704</v>
      </c>
      <c r="AQ131" s="78" t="b">
        <v>1</v>
      </c>
      <c r="AR131" s="78" t="b">
        <v>0</v>
      </c>
      <c r="AS131" s="78" t="b">
        <v>0</v>
      </c>
      <c r="AT131" s="78" t="s">
        <v>1034</v>
      </c>
      <c r="AU131" s="78">
        <v>470</v>
      </c>
      <c r="AV131" s="78"/>
      <c r="AW131" s="78" t="b">
        <v>0</v>
      </c>
      <c r="AX131" s="78" t="s">
        <v>1801</v>
      </c>
      <c r="AY131" s="82" t="s">
        <v>1930</v>
      </c>
      <c r="AZ131" s="78" t="s">
        <v>65</v>
      </c>
      <c r="BA131" s="78" t="str">
        <f>REPLACE(INDEX(GroupVertices[Group],MATCH(Vertices[[#This Row],[Vertex]],GroupVertices[Vertex],0)),1,1,"")</f>
        <v>2</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341</v>
      </c>
      <c r="C132" s="65"/>
      <c r="D132" s="65" t="s">
        <v>64</v>
      </c>
      <c r="E132" s="66">
        <v>340.2374616382773</v>
      </c>
      <c r="F132" s="68">
        <v>99.84382918730718</v>
      </c>
      <c r="G132" s="100" t="s">
        <v>1795</v>
      </c>
      <c r="H132" s="65"/>
      <c r="I132" s="69" t="s">
        <v>341</v>
      </c>
      <c r="J132" s="70"/>
      <c r="K132" s="70"/>
      <c r="L132" s="69" t="s">
        <v>2066</v>
      </c>
      <c r="M132" s="73">
        <v>53.04652617676119</v>
      </c>
      <c r="N132" s="74">
        <v>6608.64990234375</v>
      </c>
      <c r="O132" s="74">
        <v>7630.548828125</v>
      </c>
      <c r="P132" s="75"/>
      <c r="Q132" s="76"/>
      <c r="R132" s="76"/>
      <c r="S132" s="86"/>
      <c r="T132" s="48">
        <v>2</v>
      </c>
      <c r="U132" s="48">
        <v>0</v>
      </c>
      <c r="V132" s="49">
        <v>0</v>
      </c>
      <c r="W132" s="49">
        <v>0.004651</v>
      </c>
      <c r="X132" s="49">
        <v>0.009423</v>
      </c>
      <c r="Y132" s="49">
        <v>0.654864</v>
      </c>
      <c r="Z132" s="49">
        <v>1</v>
      </c>
      <c r="AA132" s="49">
        <v>0</v>
      </c>
      <c r="AB132" s="71">
        <v>132</v>
      </c>
      <c r="AC132" s="71"/>
      <c r="AD132" s="72"/>
      <c r="AE132" s="78" t="s">
        <v>1237</v>
      </c>
      <c r="AF132" s="78">
        <v>273906</v>
      </c>
      <c r="AG132" s="78">
        <v>371768</v>
      </c>
      <c r="AH132" s="78">
        <v>76040</v>
      </c>
      <c r="AI132" s="78">
        <v>91487</v>
      </c>
      <c r="AJ132" s="78"/>
      <c r="AK132" s="78" t="s">
        <v>1368</v>
      </c>
      <c r="AL132" s="78" t="s">
        <v>1462</v>
      </c>
      <c r="AM132" s="82" t="s">
        <v>1582</v>
      </c>
      <c r="AN132" s="78"/>
      <c r="AO132" s="80">
        <v>40651.944872685184</v>
      </c>
      <c r="AP132" s="82" t="s">
        <v>1705</v>
      </c>
      <c r="AQ132" s="78" t="b">
        <v>0</v>
      </c>
      <c r="AR132" s="78" t="b">
        <v>0</v>
      </c>
      <c r="AS132" s="78" t="b">
        <v>1</v>
      </c>
      <c r="AT132" s="78" t="s">
        <v>1034</v>
      </c>
      <c r="AU132" s="78">
        <v>3506</v>
      </c>
      <c r="AV132" s="82" t="s">
        <v>1728</v>
      </c>
      <c r="AW132" s="78" t="b">
        <v>1</v>
      </c>
      <c r="AX132" s="78" t="s">
        <v>1801</v>
      </c>
      <c r="AY132" s="82" t="s">
        <v>1931</v>
      </c>
      <c r="AZ132" s="78" t="s">
        <v>65</v>
      </c>
      <c r="BA132" s="78" t="str">
        <f>REPLACE(INDEX(GroupVertices[Group],MATCH(Vertices[[#This Row],[Vertex]],GroupVertices[Vertex],0)),1,1,"")</f>
        <v>2</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342</v>
      </c>
      <c r="C133" s="65"/>
      <c r="D133" s="65" t="s">
        <v>64</v>
      </c>
      <c r="E133" s="66">
        <v>176.35281571039846</v>
      </c>
      <c r="F133" s="68">
        <v>99.98742413141817</v>
      </c>
      <c r="G133" s="100" t="s">
        <v>1796</v>
      </c>
      <c r="H133" s="65"/>
      <c r="I133" s="69" t="s">
        <v>342</v>
      </c>
      <c r="J133" s="70"/>
      <c r="K133" s="70"/>
      <c r="L133" s="69" t="s">
        <v>2067</v>
      </c>
      <c r="M133" s="73">
        <v>5.19111780270696</v>
      </c>
      <c r="N133" s="74">
        <v>5948.791015625</v>
      </c>
      <c r="O133" s="74">
        <v>5362.00244140625</v>
      </c>
      <c r="P133" s="75"/>
      <c r="Q133" s="76"/>
      <c r="R133" s="76"/>
      <c r="S133" s="86"/>
      <c r="T133" s="48">
        <v>2</v>
      </c>
      <c r="U133" s="48">
        <v>0</v>
      </c>
      <c r="V133" s="49">
        <v>0</v>
      </c>
      <c r="W133" s="49">
        <v>0.004651</v>
      </c>
      <c r="X133" s="49">
        <v>0.009423</v>
      </c>
      <c r="Y133" s="49">
        <v>0.654864</v>
      </c>
      <c r="Z133" s="49">
        <v>1</v>
      </c>
      <c r="AA133" s="49">
        <v>0</v>
      </c>
      <c r="AB133" s="71">
        <v>133</v>
      </c>
      <c r="AC133" s="71"/>
      <c r="AD133" s="72"/>
      <c r="AE133" s="78" t="s">
        <v>1238</v>
      </c>
      <c r="AF133" s="78">
        <v>11343</v>
      </c>
      <c r="AG133" s="78">
        <v>29950</v>
      </c>
      <c r="AH133" s="78">
        <v>108813</v>
      </c>
      <c r="AI133" s="78">
        <v>136834</v>
      </c>
      <c r="AJ133" s="78"/>
      <c r="AK133" s="78" t="s">
        <v>1369</v>
      </c>
      <c r="AL133" s="78" t="s">
        <v>1463</v>
      </c>
      <c r="AM133" s="82" t="s">
        <v>1583</v>
      </c>
      <c r="AN133" s="78"/>
      <c r="AO133" s="80">
        <v>39828.02564814815</v>
      </c>
      <c r="AP133" s="82" t="s">
        <v>1706</v>
      </c>
      <c r="AQ133" s="78" t="b">
        <v>0</v>
      </c>
      <c r="AR133" s="78" t="b">
        <v>0</v>
      </c>
      <c r="AS133" s="78" t="b">
        <v>1</v>
      </c>
      <c r="AT133" s="78" t="s">
        <v>1034</v>
      </c>
      <c r="AU133" s="78">
        <v>1660</v>
      </c>
      <c r="AV133" s="82" t="s">
        <v>1714</v>
      </c>
      <c r="AW133" s="78" t="b">
        <v>1</v>
      </c>
      <c r="AX133" s="78" t="s">
        <v>1801</v>
      </c>
      <c r="AY133" s="82" t="s">
        <v>1932</v>
      </c>
      <c r="AZ133" s="78" t="s">
        <v>65</v>
      </c>
      <c r="BA133" s="78" t="str">
        <f>REPLACE(INDEX(GroupVertices[Group],MATCH(Vertices[[#This Row],[Vertex]],GroupVertices[Vertex],0)),1,1,"")</f>
        <v>2</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343</v>
      </c>
      <c r="C134" s="65"/>
      <c r="D134" s="65" t="s">
        <v>64</v>
      </c>
      <c r="E134" s="66">
        <v>289.4013763305024</v>
      </c>
      <c r="F134" s="68">
        <v>99.88837152247996</v>
      </c>
      <c r="G134" s="100" t="s">
        <v>1797</v>
      </c>
      <c r="H134" s="65"/>
      <c r="I134" s="69" t="s">
        <v>343</v>
      </c>
      <c r="J134" s="70"/>
      <c r="K134" s="70"/>
      <c r="L134" s="69" t="s">
        <v>2068</v>
      </c>
      <c r="M134" s="73">
        <v>38.202050608180926</v>
      </c>
      <c r="N134" s="74">
        <v>5195.51611328125</v>
      </c>
      <c r="O134" s="74">
        <v>4399.56005859375</v>
      </c>
      <c r="P134" s="75"/>
      <c r="Q134" s="76"/>
      <c r="R134" s="76"/>
      <c r="S134" s="86"/>
      <c r="T134" s="48">
        <v>1</v>
      </c>
      <c r="U134" s="48">
        <v>0</v>
      </c>
      <c r="V134" s="49">
        <v>0</v>
      </c>
      <c r="W134" s="49">
        <v>0.00463</v>
      </c>
      <c r="X134" s="49">
        <v>0.005945</v>
      </c>
      <c r="Y134" s="49">
        <v>0.409037</v>
      </c>
      <c r="Z134" s="49">
        <v>0</v>
      </c>
      <c r="AA134" s="49">
        <v>0</v>
      </c>
      <c r="AB134" s="71">
        <v>134</v>
      </c>
      <c r="AC134" s="71"/>
      <c r="AD134" s="72"/>
      <c r="AE134" s="78" t="s">
        <v>1239</v>
      </c>
      <c r="AF134" s="78">
        <v>1368</v>
      </c>
      <c r="AG134" s="78">
        <v>265738</v>
      </c>
      <c r="AH134" s="78">
        <v>17926</v>
      </c>
      <c r="AI134" s="78">
        <v>3959</v>
      </c>
      <c r="AJ134" s="78"/>
      <c r="AK134" s="78" t="s">
        <v>1370</v>
      </c>
      <c r="AL134" s="78"/>
      <c r="AM134" s="82" t="s">
        <v>1584</v>
      </c>
      <c r="AN134" s="78"/>
      <c r="AO134" s="80">
        <v>40228.21560185185</v>
      </c>
      <c r="AP134" s="82" t="s">
        <v>1707</v>
      </c>
      <c r="AQ134" s="78" t="b">
        <v>0</v>
      </c>
      <c r="AR134" s="78" t="b">
        <v>0</v>
      </c>
      <c r="AS134" s="78" t="b">
        <v>1</v>
      </c>
      <c r="AT134" s="78" t="s">
        <v>1034</v>
      </c>
      <c r="AU134" s="78">
        <v>2646</v>
      </c>
      <c r="AV134" s="82" t="s">
        <v>1717</v>
      </c>
      <c r="AW134" s="78" t="b">
        <v>1</v>
      </c>
      <c r="AX134" s="78" t="s">
        <v>1801</v>
      </c>
      <c r="AY134" s="82" t="s">
        <v>1933</v>
      </c>
      <c r="AZ134" s="78" t="s">
        <v>65</v>
      </c>
      <c r="BA134" s="78" t="str">
        <f>REPLACE(INDEX(GroupVertices[Group],MATCH(Vertices[[#This Row],[Vertex]],GroupVertices[Vertex],0)),1,1,"")</f>
        <v>2</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344</v>
      </c>
      <c r="C135" s="65"/>
      <c r="D135" s="65" t="s">
        <v>64</v>
      </c>
      <c r="E135" s="66">
        <v>162.30828636096294</v>
      </c>
      <c r="F135" s="68">
        <v>99.99972988096279</v>
      </c>
      <c r="G135" s="100" t="s">
        <v>1798</v>
      </c>
      <c r="H135" s="65"/>
      <c r="I135" s="69" t="s">
        <v>344</v>
      </c>
      <c r="J135" s="70"/>
      <c r="K135" s="70"/>
      <c r="L135" s="69" t="s">
        <v>2069</v>
      </c>
      <c r="M135" s="73">
        <v>1.0900216711364437</v>
      </c>
      <c r="N135" s="74">
        <v>4177.193359375</v>
      </c>
      <c r="O135" s="74">
        <v>8755.7490234375</v>
      </c>
      <c r="P135" s="75"/>
      <c r="Q135" s="76"/>
      <c r="R135" s="76"/>
      <c r="S135" s="86"/>
      <c r="T135" s="48">
        <v>1</v>
      </c>
      <c r="U135" s="48">
        <v>0</v>
      </c>
      <c r="V135" s="49">
        <v>0</v>
      </c>
      <c r="W135" s="49">
        <v>0.00463</v>
      </c>
      <c r="X135" s="49">
        <v>0.005945</v>
      </c>
      <c r="Y135" s="49">
        <v>0.409037</v>
      </c>
      <c r="Z135" s="49">
        <v>0</v>
      </c>
      <c r="AA135" s="49">
        <v>0</v>
      </c>
      <c r="AB135" s="71">
        <v>135</v>
      </c>
      <c r="AC135" s="71"/>
      <c r="AD135" s="72"/>
      <c r="AE135" s="78" t="s">
        <v>1240</v>
      </c>
      <c r="AF135" s="78">
        <v>702</v>
      </c>
      <c r="AG135" s="78">
        <v>657</v>
      </c>
      <c r="AH135" s="78">
        <v>1587</v>
      </c>
      <c r="AI135" s="78">
        <v>591</v>
      </c>
      <c r="AJ135" s="78"/>
      <c r="AK135" s="78" t="s">
        <v>1371</v>
      </c>
      <c r="AL135" s="78" t="s">
        <v>1464</v>
      </c>
      <c r="AM135" s="82" t="s">
        <v>1585</v>
      </c>
      <c r="AN135" s="78"/>
      <c r="AO135" s="80">
        <v>40184.57548611111</v>
      </c>
      <c r="AP135" s="82" t="s">
        <v>1708</v>
      </c>
      <c r="AQ135" s="78" t="b">
        <v>0</v>
      </c>
      <c r="AR135" s="78" t="b">
        <v>0</v>
      </c>
      <c r="AS135" s="78" t="b">
        <v>1</v>
      </c>
      <c r="AT135" s="78" t="s">
        <v>1034</v>
      </c>
      <c r="AU135" s="78">
        <v>63</v>
      </c>
      <c r="AV135" s="82" t="s">
        <v>1714</v>
      </c>
      <c r="AW135" s="78" t="b">
        <v>0</v>
      </c>
      <c r="AX135" s="78" t="s">
        <v>1801</v>
      </c>
      <c r="AY135" s="82" t="s">
        <v>1934</v>
      </c>
      <c r="AZ135" s="78" t="s">
        <v>65</v>
      </c>
      <c r="BA135" s="78" t="str">
        <f>REPLACE(INDEX(GroupVertices[Group],MATCH(Vertices[[#This Row],[Vertex]],GroupVertices[Vertex],0)),1,1,"")</f>
        <v>2</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345</v>
      </c>
      <c r="C136" s="65"/>
      <c r="D136" s="65" t="s">
        <v>64</v>
      </c>
      <c r="E136" s="66">
        <v>180.8265638194888</v>
      </c>
      <c r="F136" s="68">
        <v>99.9835042546899</v>
      </c>
      <c r="G136" s="100" t="s">
        <v>1799</v>
      </c>
      <c r="H136" s="65"/>
      <c r="I136" s="69" t="s">
        <v>345</v>
      </c>
      <c r="J136" s="70"/>
      <c r="K136" s="70"/>
      <c r="L136" s="69" t="s">
        <v>2070</v>
      </c>
      <c r="M136" s="73">
        <v>6.497482053677651</v>
      </c>
      <c r="N136" s="74">
        <v>7066.423828125</v>
      </c>
      <c r="O136" s="74">
        <v>6422.46484375</v>
      </c>
      <c r="P136" s="75"/>
      <c r="Q136" s="76"/>
      <c r="R136" s="76"/>
      <c r="S136" s="86"/>
      <c r="T136" s="48">
        <v>1</v>
      </c>
      <c r="U136" s="48">
        <v>0</v>
      </c>
      <c r="V136" s="49">
        <v>0</v>
      </c>
      <c r="W136" s="49">
        <v>0.00463</v>
      </c>
      <c r="X136" s="49">
        <v>0.005945</v>
      </c>
      <c r="Y136" s="49">
        <v>0.409037</v>
      </c>
      <c r="Z136" s="49">
        <v>0</v>
      </c>
      <c r="AA136" s="49">
        <v>0</v>
      </c>
      <c r="AB136" s="71">
        <v>136</v>
      </c>
      <c r="AC136" s="71"/>
      <c r="AD136" s="72"/>
      <c r="AE136" s="78" t="s">
        <v>1241</v>
      </c>
      <c r="AF136" s="78">
        <v>1635</v>
      </c>
      <c r="AG136" s="78">
        <v>39281</v>
      </c>
      <c r="AH136" s="78">
        <v>17807</v>
      </c>
      <c r="AI136" s="78">
        <v>5171</v>
      </c>
      <c r="AJ136" s="78"/>
      <c r="AK136" s="78" t="s">
        <v>1372</v>
      </c>
      <c r="AL136" s="78" t="s">
        <v>1465</v>
      </c>
      <c r="AM136" s="82" t="s">
        <v>1586</v>
      </c>
      <c r="AN136" s="78"/>
      <c r="AO136" s="80">
        <v>39516.58226851852</v>
      </c>
      <c r="AP136" s="82" t="s">
        <v>1709</v>
      </c>
      <c r="AQ136" s="78" t="b">
        <v>0</v>
      </c>
      <c r="AR136" s="78" t="b">
        <v>0</v>
      </c>
      <c r="AS136" s="78" t="b">
        <v>0</v>
      </c>
      <c r="AT136" s="78" t="s">
        <v>1034</v>
      </c>
      <c r="AU136" s="78">
        <v>524</v>
      </c>
      <c r="AV136" s="82" t="s">
        <v>1714</v>
      </c>
      <c r="AW136" s="78" t="b">
        <v>1</v>
      </c>
      <c r="AX136" s="78" t="s">
        <v>1801</v>
      </c>
      <c r="AY136" s="82" t="s">
        <v>1935</v>
      </c>
      <c r="AZ136" s="78" t="s">
        <v>65</v>
      </c>
      <c r="BA136" s="78" t="str">
        <f>REPLACE(INDEX(GroupVertices[Group],MATCH(Vertices[[#This Row],[Vertex]],GroupVertices[Vertex],0)),1,1,"")</f>
        <v>2</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87" t="s">
        <v>346</v>
      </c>
      <c r="C137" s="88"/>
      <c r="D137" s="88" t="s">
        <v>64</v>
      </c>
      <c r="E137" s="89">
        <v>162.03835600136398</v>
      </c>
      <c r="F137" s="90">
        <v>99.99996639265478</v>
      </c>
      <c r="G137" s="101" t="s">
        <v>1800</v>
      </c>
      <c r="H137" s="88"/>
      <c r="I137" s="91" t="s">
        <v>346</v>
      </c>
      <c r="J137" s="92"/>
      <c r="K137" s="92"/>
      <c r="L137" s="91" t="s">
        <v>2071</v>
      </c>
      <c r="M137" s="93">
        <v>1.0112002079174425</v>
      </c>
      <c r="N137" s="94">
        <v>6750.96240234375</v>
      </c>
      <c r="O137" s="94">
        <v>8585.751953125</v>
      </c>
      <c r="P137" s="95"/>
      <c r="Q137" s="96"/>
      <c r="R137" s="96"/>
      <c r="S137" s="97"/>
      <c r="T137" s="48">
        <v>1</v>
      </c>
      <c r="U137" s="48">
        <v>0</v>
      </c>
      <c r="V137" s="49">
        <v>0</v>
      </c>
      <c r="W137" s="49">
        <v>0.00463</v>
      </c>
      <c r="X137" s="49">
        <v>0.005945</v>
      </c>
      <c r="Y137" s="49">
        <v>0.409037</v>
      </c>
      <c r="Z137" s="49">
        <v>0</v>
      </c>
      <c r="AA137" s="49">
        <v>0</v>
      </c>
      <c r="AB137" s="98">
        <v>137</v>
      </c>
      <c r="AC137" s="98"/>
      <c r="AD137" s="99"/>
      <c r="AE137" s="78" t="s">
        <v>1242</v>
      </c>
      <c r="AF137" s="78">
        <v>298</v>
      </c>
      <c r="AG137" s="78">
        <v>94</v>
      </c>
      <c r="AH137" s="78">
        <v>65</v>
      </c>
      <c r="AI137" s="78">
        <v>140</v>
      </c>
      <c r="AJ137" s="78"/>
      <c r="AK137" s="78" t="s">
        <v>1373</v>
      </c>
      <c r="AL137" s="78" t="s">
        <v>1466</v>
      </c>
      <c r="AM137" s="82" t="s">
        <v>1587</v>
      </c>
      <c r="AN137" s="78"/>
      <c r="AO137" s="80">
        <v>43529.95695601852</v>
      </c>
      <c r="AP137" s="82" t="s">
        <v>1710</v>
      </c>
      <c r="AQ137" s="78" t="b">
        <v>0</v>
      </c>
      <c r="AR137" s="78" t="b">
        <v>0</v>
      </c>
      <c r="AS137" s="78" t="b">
        <v>0</v>
      </c>
      <c r="AT137" s="78" t="s">
        <v>1034</v>
      </c>
      <c r="AU137" s="78">
        <v>0</v>
      </c>
      <c r="AV137" s="82" t="s">
        <v>1714</v>
      </c>
      <c r="AW137" s="78" t="b">
        <v>0</v>
      </c>
      <c r="AX137" s="78" t="s">
        <v>1801</v>
      </c>
      <c r="AY137" s="82" t="s">
        <v>1936</v>
      </c>
      <c r="AZ137" s="78" t="s">
        <v>65</v>
      </c>
      <c r="BA137" s="78" t="str">
        <f>REPLACE(INDEX(GroupVertices[Group],MATCH(Vertices[[#This Row],[Vertex]],GroupVertices[Vertex],0)),1,1,"")</f>
        <v>2</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7"/>
    <dataValidation allowBlank="1" showInputMessage="1" promptTitle="Vertex Tooltip" prompt="Enter optional text that will pop up when the mouse is hovered over the vertex." errorTitle="Invalid Vertex Image Key" sqref="L3:L13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7"/>
    <dataValidation allowBlank="1" showInputMessage="1" promptTitle="Vertex Label Fill Color" prompt="To select an optional fill color for the Label shape, right-click and select Select Color on the right-click menu." sqref="J3:J137"/>
    <dataValidation allowBlank="1" showInputMessage="1" promptTitle="Vertex Image File" prompt="Enter the path to an image file.  Hover over the column header for examples." errorTitle="Invalid Vertex Image Key" sqref="G3:G137"/>
    <dataValidation allowBlank="1" showInputMessage="1" promptTitle="Vertex Color" prompt="To select an optional vertex color, right-click and select Select Color on the right-click menu." sqref="C3:C137"/>
    <dataValidation allowBlank="1" showInputMessage="1" promptTitle="Vertex Opacity" prompt="Enter an optional vertex opacity between 0 (transparent) and 100 (opaque)." errorTitle="Invalid Vertex Opacity" error="The optional vertex opacity must be a whole number between 0 and 10." sqref="F3:F137"/>
    <dataValidation type="list" allowBlank="1" showInputMessage="1" showErrorMessage="1" promptTitle="Vertex Shape" prompt="Select an optional vertex shape." errorTitle="Invalid Vertex Shape" error="You have entered an invalid vertex shape.  Try selecting from the drop-down list instead." sqref="D3:D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7">
      <formula1>ValidVertexLabelPositions</formula1>
    </dataValidation>
    <dataValidation allowBlank="1" showInputMessage="1" showErrorMessage="1" promptTitle="Vertex Name" prompt="Enter the name of the vertex." sqref="A3:A137"/>
  </dataValidations>
  <hyperlinks>
    <hyperlink ref="AM3" r:id="rId1" display="https://t.co/6UiDs7fyV0"/>
    <hyperlink ref="AM4" r:id="rId2" display="http://t.co/Qa4pw3VUXO"/>
    <hyperlink ref="AM5" r:id="rId3" display="https://t.co/uEscHAHpKu"/>
    <hyperlink ref="AM6" r:id="rId4" display="https://t.co/96xlVBgIIs"/>
    <hyperlink ref="AM7" r:id="rId5" display="https://t.co/P6aAOstDQH"/>
    <hyperlink ref="AM8" r:id="rId6" display="https://t.co/N0IzVZAmGs"/>
    <hyperlink ref="AM10" r:id="rId7" display="https://t.co/occpWS6Xjv"/>
    <hyperlink ref="AM11" r:id="rId8" display="https://t.co/6UiDs6XY3s"/>
    <hyperlink ref="AM12" r:id="rId9" display="https://t.co/mNVhYwh465"/>
    <hyperlink ref="AM13" r:id="rId10" display="https://t.co/j9WWFPtZeP"/>
    <hyperlink ref="AM14" r:id="rId11" display="https://t.co/h6LzJVfIIC"/>
    <hyperlink ref="AM15" r:id="rId12" display="https://t.co/5sopy0U1zA"/>
    <hyperlink ref="AM16" r:id="rId13" display="https://t.co/fgHMaTIPbB"/>
    <hyperlink ref="AM17" r:id="rId14" display="https://t.co/rK8uEDi2AE"/>
    <hyperlink ref="AM18" r:id="rId15" display="https://t.co/z08jPcukUD"/>
    <hyperlink ref="AM19" r:id="rId16" display="https://t.co/0UpT63atWt"/>
    <hyperlink ref="AM20" r:id="rId17" display="https://t.co/5mMdK3BnyC"/>
    <hyperlink ref="AM21" r:id="rId18" display="http://t.co/zjMUAMCINw"/>
    <hyperlink ref="AM24" r:id="rId19" display="http://t.co/noHpk2mu0n"/>
    <hyperlink ref="AM25" r:id="rId20" display="https://t.co/NThNvarswJ"/>
    <hyperlink ref="AM26" r:id="rId21" display="https://t.co/PK8EFg2VIe"/>
    <hyperlink ref="AM27" r:id="rId22" display="https://t.co/XINLmtnEyk"/>
    <hyperlink ref="AM28" r:id="rId23" display="https://t.co/qRRxq2kvPf"/>
    <hyperlink ref="AM32" r:id="rId24" display="https://t.co/8uTaJ8PQfe"/>
    <hyperlink ref="AM33" r:id="rId25" display="https://t.co/PxTPtZZfo4"/>
    <hyperlink ref="AM34" r:id="rId26" display="https://t.co/sgHefLaqAi"/>
    <hyperlink ref="AM36" r:id="rId27" display="https://t.co/rLYBIgqQeo"/>
    <hyperlink ref="AM37" r:id="rId28" display="https://t.co/sgHefLaqAi"/>
    <hyperlink ref="AM38" r:id="rId29" display="https://t.co/krq8jPRNUt"/>
    <hyperlink ref="AM39" r:id="rId30" display="https://t.co/wp0Qy4Wq2i"/>
    <hyperlink ref="AM40" r:id="rId31" display="https://t.co/GBW6LZFqwn"/>
    <hyperlink ref="AM41" r:id="rId32" display="https://t.co/47ZLd8Jw6F"/>
    <hyperlink ref="AM42" r:id="rId33" display="https://t.co/9HZCsXHHrw"/>
    <hyperlink ref="AM44" r:id="rId34" display="https://t.co/bfXTRxw5lg"/>
    <hyperlink ref="AM45" r:id="rId35" display="https://t.co/zFOPMGsM19"/>
    <hyperlink ref="AM46" r:id="rId36" display="https://t.co/KgDnipQ1sT"/>
    <hyperlink ref="AM47" r:id="rId37" display="https://t.co/m12w37qTUC"/>
    <hyperlink ref="AM48" r:id="rId38" display="https://t.co/23dBBtX2sT"/>
    <hyperlink ref="AM49" r:id="rId39" display="https://t.co/eFQOM0A6rI"/>
    <hyperlink ref="AM50" r:id="rId40" display="http://t.co/0ZIUqx2gAU"/>
    <hyperlink ref="AM51" r:id="rId41" display="https://t.co/OiL2dGsH5S"/>
    <hyperlink ref="AM52" r:id="rId42" display="http://t.co/RhUxylstfQ"/>
    <hyperlink ref="AM53" r:id="rId43" display="https://t.co/GolFobgR60"/>
    <hyperlink ref="AM54" r:id="rId44" display="http://t.co/E7wyArwgvp"/>
    <hyperlink ref="AM55" r:id="rId45" display="https://t.co/eok6h2rzTv"/>
    <hyperlink ref="AM56" r:id="rId46" display="https://t.co/0KG5u8ucY3"/>
    <hyperlink ref="AM57" r:id="rId47" display="https://t.co/UwWXUmOfuo"/>
    <hyperlink ref="AM59" r:id="rId48" display="https://t.co/X5zH8QICEH"/>
    <hyperlink ref="AM60" r:id="rId49" display="https://t.co/mtVh0Gfh0s"/>
    <hyperlink ref="AM61" r:id="rId50" display="http://t.co/oY4I6ApMc8"/>
    <hyperlink ref="AM62" r:id="rId51" display="https://t.co/SrY9Q4Kv8F"/>
    <hyperlink ref="AM63" r:id="rId52" display="https://t.co/bTAdJqdBez"/>
    <hyperlink ref="AM64" r:id="rId53" display="https://t.co/SZTlXF5K8R"/>
    <hyperlink ref="AM65" r:id="rId54" display="https://t.co/pfVV8DbA2m"/>
    <hyperlink ref="AM66" r:id="rId55" display="https://t.co/oUDmwcv4sy"/>
    <hyperlink ref="AM68" r:id="rId56" display="https://t.co/FvVUwov6af"/>
    <hyperlink ref="AM69" r:id="rId57" display="https://t.co/tzVoqfpRG2"/>
    <hyperlink ref="AM70" r:id="rId58" display="https://t.co/YWxYPqlO4J"/>
    <hyperlink ref="AM71" r:id="rId59" display="http://t.co/E8QBN3UX49"/>
    <hyperlink ref="AM72" r:id="rId60" display="https://t.co/AVOFNckCpU"/>
    <hyperlink ref="AM73" r:id="rId61" display="https://t.co/PNjdKb7f3K"/>
    <hyperlink ref="AM74" r:id="rId62" display="https://t.co/3dWLyNLsjG"/>
    <hyperlink ref="AM75" r:id="rId63" display="https://t.co/OZHmfCk3SE"/>
    <hyperlink ref="AM76" r:id="rId64" display="https://t.co/pDND6dI67O"/>
    <hyperlink ref="AM77" r:id="rId65" display="https://t.co/kkMclWaOOv"/>
    <hyperlink ref="AM78" r:id="rId66" display="https://t.co/zNnk6mvHlC"/>
    <hyperlink ref="AM79" r:id="rId67" display="http://t.co/S31gBnQJKZ"/>
    <hyperlink ref="AM80" r:id="rId68" display="https://t.co/Vk8gpu5jq3"/>
    <hyperlink ref="AM81" r:id="rId69" display="https://t.co/AnQvN2p8aX"/>
    <hyperlink ref="AM82" r:id="rId70" display="https://t.co/Mqe0GTeYDz"/>
    <hyperlink ref="AM83" r:id="rId71" display="https://t.co/WabHA6mckg"/>
    <hyperlink ref="AM84" r:id="rId72" display="https://t.co/jPuXaiJelH"/>
    <hyperlink ref="AM86" r:id="rId73" display="https://t.co/dTutKQIhnt"/>
    <hyperlink ref="AM87" r:id="rId74" display="https://t.co/FC4G3p7JuI"/>
    <hyperlink ref="AM88" r:id="rId75" display="https://t.co/OZHmfCk3SE"/>
    <hyperlink ref="AM89" r:id="rId76" display="http://t.co/Q6GLUoLUtE"/>
    <hyperlink ref="AM90" r:id="rId77" display="https://t.co/JjZxAQAL1F"/>
    <hyperlink ref="AM91" r:id="rId78" display="https://t.co/8xm3atPGJB"/>
    <hyperlink ref="AM92" r:id="rId79" display="https://t.co/udmnyQRE8W"/>
    <hyperlink ref="AM93" r:id="rId80" display="https://t.co/bbuf0Dtdvu"/>
    <hyperlink ref="AM94" r:id="rId81" display="https://t.co/tuvpKs7Q3C"/>
    <hyperlink ref="AM95" r:id="rId82" display="https://t.co/vWBno8mc4F"/>
    <hyperlink ref="AM96" r:id="rId83" display="https://t.co/aBuDGgFEf2"/>
    <hyperlink ref="AM97" r:id="rId84" display="https://t.co/bZK4UfvJ1E"/>
    <hyperlink ref="AM98" r:id="rId85" display="https://t.co/RkZFAlOIOE"/>
    <hyperlink ref="AM99" r:id="rId86" display="https://t.co/uCX8SYEn3z"/>
    <hyperlink ref="AM100" r:id="rId87" display="https://t.co/EQUW0TKQ1q"/>
    <hyperlink ref="AM101" r:id="rId88" display="http://t.co/X1s40eTq9M"/>
    <hyperlink ref="AM102" r:id="rId89" display="https://t.co/7aDSifzNZh"/>
    <hyperlink ref="AM103" r:id="rId90" display="http://t.co/61x2DocYfN"/>
    <hyperlink ref="AM104" r:id="rId91" display="https://t.co/jR955Friq7"/>
    <hyperlink ref="AM105" r:id="rId92" display="http://t.co/s1gd9zjUs1"/>
    <hyperlink ref="AM106" r:id="rId93" display="https://t.co/HBXrTmXcgq"/>
    <hyperlink ref="AM107" r:id="rId94" display="https://t.co/EncjaBFNKG"/>
    <hyperlink ref="AM108" r:id="rId95" display="http://t.co/8GKo4bHYkv"/>
    <hyperlink ref="AM109" r:id="rId96" display="https://t.co/GrcBqQ5kEH"/>
    <hyperlink ref="AM110" r:id="rId97" display="http://t.co/nKiL3gnFZm"/>
    <hyperlink ref="AM111" r:id="rId98" display="https://t.co/xOECW2UUOu"/>
    <hyperlink ref="AM112" r:id="rId99" display="https://t.co/UvK9vrKFFu"/>
    <hyperlink ref="AM113" r:id="rId100" display="http://t.co/7biHwvTM4Z"/>
    <hyperlink ref="AM114" r:id="rId101" display="https://t.co/LGkMlOgclq"/>
    <hyperlink ref="AM115" r:id="rId102" display="http://t.co/Z3JOKIYzYa"/>
    <hyperlink ref="AM117" r:id="rId103" display="https://t.co/aLFakiacvX"/>
    <hyperlink ref="AM118" r:id="rId104" display="https://t.co/btTPaZB2Jg"/>
    <hyperlink ref="AM119" r:id="rId105" display="https://t.co/feY3AjwTAf"/>
    <hyperlink ref="AM120" r:id="rId106" display="http://t.co/WFHtgRtfeW"/>
    <hyperlink ref="AM121" r:id="rId107" display="https://t.co/WFHtgRtfeW"/>
    <hyperlink ref="AM122" r:id="rId108" display="https://t.co/UQns4kfZlB"/>
    <hyperlink ref="AM123" r:id="rId109" display="https://t.co/LP5QropCVW"/>
    <hyperlink ref="AM124" r:id="rId110" display="https://t.co/b7SsDNDOHf"/>
    <hyperlink ref="AM125" r:id="rId111" display="https://t.co/CfK9IiGJtw"/>
    <hyperlink ref="AM126" r:id="rId112" display="http://t.co/fs6fyN1zir"/>
    <hyperlink ref="AM127" r:id="rId113" display="https://t.co/5Cfpv6tGvv"/>
    <hyperlink ref="AM128" r:id="rId114" display="https://t.co/Oaeqp32FDf"/>
    <hyperlink ref="AM129" r:id="rId115" display="https://t.co/HzzyXa0AWS"/>
    <hyperlink ref="AM130" r:id="rId116" display="https://t.co/F3fLcfn45H"/>
    <hyperlink ref="AM131" r:id="rId117" display="https://t.co/ArVLTqLga2"/>
    <hyperlink ref="AM132" r:id="rId118" display="https://t.co/WNLZZUJTm0"/>
    <hyperlink ref="AM133" r:id="rId119" display="https://t.co/Iu7bRmryfc"/>
    <hyperlink ref="AM134" r:id="rId120" display="http://t.co/DLqckXlwMQ"/>
    <hyperlink ref="AM135" r:id="rId121" display="http://t.co/arsPeQNSnf"/>
    <hyperlink ref="AM136" r:id="rId122" display="https://t.co/5ZfTi4GeP5"/>
    <hyperlink ref="AM137" r:id="rId123" display="https://t.co/SQSmPlJKaJ"/>
    <hyperlink ref="AP4" r:id="rId124" display="https://pbs.twimg.com/profile_banners/16456876/1478710910"/>
    <hyperlink ref="AP5" r:id="rId125" display="https://pbs.twimg.com/profile_banners/62275749/1517249680"/>
    <hyperlink ref="AP6" r:id="rId126" display="https://pbs.twimg.com/profile_banners/14458280/1536174202"/>
    <hyperlink ref="AP7" r:id="rId127" display="https://pbs.twimg.com/profile_banners/47234940/1550709147"/>
    <hyperlink ref="AP8" r:id="rId128" display="https://pbs.twimg.com/profile_banners/15366620/1496095753"/>
    <hyperlink ref="AP9" r:id="rId129" display="https://pbs.twimg.com/profile_banners/1094786174370091008/1552787289"/>
    <hyperlink ref="AP11" r:id="rId130" display="https://pbs.twimg.com/profile_banners/871633343409864704/1496665658"/>
    <hyperlink ref="AP12" r:id="rId131" display="https://pbs.twimg.com/profile_banners/405116355/1554212529"/>
    <hyperlink ref="AP13" r:id="rId132" display="https://pbs.twimg.com/profile_banners/2394757158/1528774131"/>
    <hyperlink ref="AP14" r:id="rId133" display="https://pbs.twimg.com/profile_banners/2504132706/1479633886"/>
    <hyperlink ref="AP15" r:id="rId134" display="https://pbs.twimg.com/profile_banners/54977849/1531721781"/>
    <hyperlink ref="AP16" r:id="rId135" display="https://pbs.twimg.com/profile_banners/24212627/1504668451"/>
    <hyperlink ref="AP17" r:id="rId136" display="https://pbs.twimg.com/profile_banners/2467929380/1529511638"/>
    <hyperlink ref="AP18" r:id="rId137" display="https://pbs.twimg.com/profile_banners/3917981907/1462268416"/>
    <hyperlink ref="AP19" r:id="rId138" display="https://pbs.twimg.com/profile_banners/371902119/1462257887"/>
    <hyperlink ref="AP20" r:id="rId139" display="https://pbs.twimg.com/profile_banners/15368407/1518218568"/>
    <hyperlink ref="AP21" r:id="rId140" display="https://pbs.twimg.com/profile_banners/14763855/1472137131"/>
    <hyperlink ref="AP24" r:id="rId141" display="https://pbs.twimg.com/profile_banners/2649978313/1543041149"/>
    <hyperlink ref="AP25" r:id="rId142" display="https://pbs.twimg.com/profile_banners/2281568774/1545021611"/>
    <hyperlink ref="AP26" r:id="rId143" display="https://pbs.twimg.com/profile_banners/487618113/1442591779"/>
    <hyperlink ref="AP27" r:id="rId144" display="https://pbs.twimg.com/profile_banners/3988196303/1547598774"/>
    <hyperlink ref="AP28" r:id="rId145" display="https://pbs.twimg.com/profile_banners/221778522/1546652344"/>
    <hyperlink ref="AP29" r:id="rId146" display="https://pbs.twimg.com/profile_banners/3979221503/1450544070"/>
    <hyperlink ref="AP30" r:id="rId147" display="https://pbs.twimg.com/profile_banners/4321069097/1450363937"/>
    <hyperlink ref="AP31" r:id="rId148" display="https://pbs.twimg.com/profile_banners/4538512216/1450553091"/>
    <hyperlink ref="AP32" r:id="rId149" display="https://pbs.twimg.com/profile_banners/411845007/1397775217"/>
    <hyperlink ref="AP33" r:id="rId150" display="https://pbs.twimg.com/profile_banners/20471246/1427111812"/>
    <hyperlink ref="AP34" r:id="rId151" display="https://pbs.twimg.com/profile_banners/3067808998/1462268397"/>
    <hyperlink ref="AP35" r:id="rId152" display="https://pbs.twimg.com/profile_banners/991005980833050625/1525112903"/>
    <hyperlink ref="AP36" r:id="rId153" display="https://pbs.twimg.com/profile_banners/478878156/1529649392"/>
    <hyperlink ref="AP37" r:id="rId154" display="https://pbs.twimg.com/profile_banners/823020558/1462268320"/>
    <hyperlink ref="AP38" r:id="rId155" display="https://pbs.twimg.com/profile_banners/1093317155255390209/1550683744"/>
    <hyperlink ref="AP40" r:id="rId156" display="https://pbs.twimg.com/profile_banners/843966116204613632/1490068862"/>
    <hyperlink ref="AP41" r:id="rId157" display="https://pbs.twimg.com/profile_banners/754438227063373824/1468707391"/>
    <hyperlink ref="AP42" r:id="rId158" display="https://pbs.twimg.com/profile_banners/1244313356/1545077565"/>
    <hyperlink ref="AP44" r:id="rId159" display="https://pbs.twimg.com/profile_banners/3312710512/1552814563"/>
    <hyperlink ref="AP45" r:id="rId160" display="https://pbs.twimg.com/profile_banners/2607404960/1547289374"/>
    <hyperlink ref="AP46" r:id="rId161" display="https://pbs.twimg.com/profile_banners/4295107823/1456691921"/>
    <hyperlink ref="AP47" r:id="rId162" display="https://pbs.twimg.com/profile_banners/777490212096270340/1517833671"/>
    <hyperlink ref="AP48" r:id="rId163" display="https://pbs.twimg.com/profile_banners/265583681/1544093758"/>
    <hyperlink ref="AP49" r:id="rId164" display="https://pbs.twimg.com/profile_banners/71574232/1515169435"/>
    <hyperlink ref="AP51" r:id="rId165" display="https://pbs.twimg.com/profile_banners/949666755198189569/1553220888"/>
    <hyperlink ref="AP53" r:id="rId166" display="https://pbs.twimg.com/profile_banners/944287250/1553874350"/>
    <hyperlink ref="AP54" r:id="rId167" display="https://pbs.twimg.com/profile_banners/996838464/1399751935"/>
    <hyperlink ref="AP55" r:id="rId168" display="https://pbs.twimg.com/profile_banners/2813494135/1553451921"/>
    <hyperlink ref="AP56" r:id="rId169" display="https://pbs.twimg.com/profile_banners/213698076/1552159797"/>
    <hyperlink ref="AP57" r:id="rId170" display="https://pbs.twimg.com/profile_banners/2717945611/1554339143"/>
    <hyperlink ref="AP59" r:id="rId171" display="https://pbs.twimg.com/profile_banners/1007157456/1507613772"/>
    <hyperlink ref="AP60" r:id="rId172" display="https://pbs.twimg.com/profile_banners/19638600/1532352380"/>
    <hyperlink ref="AP61" r:id="rId173" display="https://pbs.twimg.com/profile_banners/291332154/1553635423"/>
    <hyperlink ref="AP62" r:id="rId174" display="https://pbs.twimg.com/profile_banners/3237327007/1543341632"/>
    <hyperlink ref="AP63" r:id="rId175" display="https://pbs.twimg.com/profile_banners/385121078/1529529057"/>
    <hyperlink ref="AP64" r:id="rId176" display="https://pbs.twimg.com/profile_banners/246124029/1526513798"/>
    <hyperlink ref="AP65" r:id="rId177" display="https://pbs.twimg.com/profile_banners/300222551/1541368837"/>
    <hyperlink ref="AP66" r:id="rId178" display="https://pbs.twimg.com/profile_banners/14247987/1476476721"/>
    <hyperlink ref="AP68" r:id="rId179" display="https://pbs.twimg.com/profile_banners/14336163/1548910722"/>
    <hyperlink ref="AP69" r:id="rId180" display="https://pbs.twimg.com/profile_banners/1100091219894362114/1551383575"/>
    <hyperlink ref="AP70" r:id="rId181" display="https://pbs.twimg.com/profile_banners/2191296468/1501013236"/>
    <hyperlink ref="AP71" r:id="rId182" display="https://pbs.twimg.com/profile_banners/2238517628/1501013669"/>
    <hyperlink ref="AP72" r:id="rId183" display="https://pbs.twimg.com/profile_banners/178236715/1405967575"/>
    <hyperlink ref="AP73" r:id="rId184" display="https://pbs.twimg.com/profile_banners/353439433/1548122020"/>
    <hyperlink ref="AP74" r:id="rId185" display="https://pbs.twimg.com/profile_banners/3436929017/1540987310"/>
    <hyperlink ref="AP75" r:id="rId186" display="https://pbs.twimg.com/profile_banners/887767958952398848/1502560798"/>
    <hyperlink ref="AP77" r:id="rId187" display="https://pbs.twimg.com/profile_banners/14119630/1479226623"/>
    <hyperlink ref="AP78" r:id="rId188" display="https://pbs.twimg.com/profile_banners/468812135/1471024359"/>
    <hyperlink ref="AP79" r:id="rId189" display="https://pbs.twimg.com/profile_banners/69495404/1417451629"/>
    <hyperlink ref="AP80" r:id="rId190" display="https://pbs.twimg.com/profile_banners/44101759/1526042848"/>
    <hyperlink ref="AP81" r:id="rId191" display="https://pbs.twimg.com/profile_banners/21155934/1544557318"/>
    <hyperlink ref="AP82" r:id="rId192" display="https://pbs.twimg.com/profile_banners/800283/1469979816"/>
    <hyperlink ref="AP83" r:id="rId193" display="https://pbs.twimg.com/profile_banners/28188070/1553534897"/>
    <hyperlink ref="AP84" r:id="rId194" display="https://pbs.twimg.com/profile_banners/54595030/1553713858"/>
    <hyperlink ref="AP85" r:id="rId195" display="https://pbs.twimg.com/profile_banners/40368131/1506098850"/>
    <hyperlink ref="AP86" r:id="rId196" display="https://pbs.twimg.com/profile_banners/216558300/1385670454"/>
    <hyperlink ref="AP87" r:id="rId197" display="https://pbs.twimg.com/profile_banners/633287684/1551909335"/>
    <hyperlink ref="AP88" r:id="rId198" display="https://pbs.twimg.com/profile_banners/25863030/1470117449"/>
    <hyperlink ref="AP89" r:id="rId199" display="https://pbs.twimg.com/profile_banners/9676152/1401365809"/>
    <hyperlink ref="AP90" r:id="rId200" display="https://pbs.twimg.com/profile_banners/21896072/1547242529"/>
    <hyperlink ref="AP91" r:id="rId201" display="https://pbs.twimg.com/profile_banners/1629244514/1550511096"/>
    <hyperlink ref="AP92" r:id="rId202" display="https://pbs.twimg.com/profile_banners/26554000/1546196763"/>
    <hyperlink ref="AP93" r:id="rId203" display="https://pbs.twimg.com/profile_banners/4083734428/1446313988"/>
    <hyperlink ref="AP94" r:id="rId204" display="https://pbs.twimg.com/profile_banners/4876039427/1536658894"/>
    <hyperlink ref="AP95" r:id="rId205" display="https://pbs.twimg.com/profile_banners/2154802629/1522832456"/>
    <hyperlink ref="AP96" r:id="rId206" display="https://pbs.twimg.com/profile_banners/369627599/1496051898"/>
    <hyperlink ref="AP97" r:id="rId207" display="https://pbs.twimg.com/profile_banners/8820652/1478912056"/>
    <hyperlink ref="AP98" r:id="rId208" display="https://pbs.twimg.com/profile_banners/733375141707689984/1533613079"/>
    <hyperlink ref="AP99" r:id="rId209" display="https://pbs.twimg.com/profile_banners/994223300/1551974686"/>
    <hyperlink ref="AP100" r:id="rId210" display="https://pbs.twimg.com/profile_banners/53925101/1399383763"/>
    <hyperlink ref="AP101" r:id="rId211" display="https://pbs.twimg.com/profile_banners/12160482/1423267766"/>
    <hyperlink ref="AP102" r:id="rId212" display="https://pbs.twimg.com/profile_banners/2598600180/1436564736"/>
    <hyperlink ref="AP103" r:id="rId213" display="https://pbs.twimg.com/profile_banners/29066893/1548441601"/>
    <hyperlink ref="AP104" r:id="rId214" display="https://pbs.twimg.com/profile_banners/4857136574/1480993246"/>
    <hyperlink ref="AP105" r:id="rId215" display="https://pbs.twimg.com/profile_banners/40516848/1349108714"/>
    <hyperlink ref="AP106" r:id="rId216" display="https://pbs.twimg.com/profile_banners/25960305/1551886992"/>
    <hyperlink ref="AP107" r:id="rId217" display="https://pbs.twimg.com/profile_banners/14325988/1399921111"/>
    <hyperlink ref="AP108" r:id="rId218" display="https://pbs.twimg.com/profile_banners/14377870/1553184089"/>
    <hyperlink ref="AP109" r:id="rId219" display="https://pbs.twimg.com/profile_banners/2326160587/1487613009"/>
    <hyperlink ref="AP111" r:id="rId220" display="https://pbs.twimg.com/profile_banners/25003235/1554244736"/>
    <hyperlink ref="AP112" r:id="rId221" display="https://pbs.twimg.com/profile_banners/14679953/1552924797"/>
    <hyperlink ref="AP113" r:id="rId222" display="https://pbs.twimg.com/profile_banners/14718218/1551717691"/>
    <hyperlink ref="AP114" r:id="rId223" display="https://pbs.twimg.com/profile_banners/34786569/1512757759"/>
    <hyperlink ref="AP115" r:id="rId224" display="https://pbs.twimg.com/profile_banners/823905/1546024293"/>
    <hyperlink ref="AP116" r:id="rId225" display="https://pbs.twimg.com/profile_banners/989410325022863362/1543793173"/>
    <hyperlink ref="AP117" r:id="rId226" display="https://pbs.twimg.com/profile_banners/2479174184/1474909652"/>
    <hyperlink ref="AP118" r:id="rId227" display="https://pbs.twimg.com/profile_banners/795037774155902976/1478388912"/>
    <hyperlink ref="AP119" r:id="rId228" display="https://pbs.twimg.com/profile_banners/43377387/1398355703"/>
    <hyperlink ref="AP120" r:id="rId229" display="https://pbs.twimg.com/profile_banners/1713237470/1423782014"/>
    <hyperlink ref="AP121" r:id="rId230" display="https://pbs.twimg.com/profile_banners/42998299/1360244590"/>
    <hyperlink ref="AP122" r:id="rId231" display="https://pbs.twimg.com/profile_banners/70517196/1495994686"/>
    <hyperlink ref="AP123" r:id="rId232" display="https://pbs.twimg.com/profile_banners/28384075/1523714732"/>
    <hyperlink ref="AP124" r:id="rId233" display="https://pbs.twimg.com/profile_banners/798183/1489062778"/>
    <hyperlink ref="AP125" r:id="rId234" display="https://pbs.twimg.com/profile_banners/15151711/1535642502"/>
    <hyperlink ref="AP126" r:id="rId235" display="https://pbs.twimg.com/profile_banners/17641457/1398301818"/>
    <hyperlink ref="AP127" r:id="rId236" display="https://pbs.twimg.com/profile_banners/17832146/1535574923"/>
    <hyperlink ref="AP128" r:id="rId237" display="https://pbs.twimg.com/profile_banners/14164297/1485550174"/>
    <hyperlink ref="AP129" r:id="rId238" display="https://pbs.twimg.com/profile_banners/116060961/1546208158"/>
    <hyperlink ref="AP130" r:id="rId239" display="https://pbs.twimg.com/profile_banners/10228272/1544543885"/>
    <hyperlink ref="AP131" r:id="rId240" display="https://pbs.twimg.com/profile_banners/771007619360231424/1551559237"/>
    <hyperlink ref="AP132" r:id="rId241" display="https://pbs.twimg.com/profile_banners/284241195/1519855417"/>
    <hyperlink ref="AP133" r:id="rId242" display="https://pbs.twimg.com/profile_banners/19003754/1542124517"/>
    <hyperlink ref="AP134" r:id="rId243" display="https://pbs.twimg.com/profile_banners/115584650/1540415997"/>
    <hyperlink ref="AP135" r:id="rId244" display="https://pbs.twimg.com/profile_banners/102374655/1518120898"/>
    <hyperlink ref="AP136" r:id="rId245" display="https://pbs.twimg.com/profile_banners/14107459/1552568553"/>
    <hyperlink ref="AP137" r:id="rId246" display="https://pbs.twimg.com/profile_banners/1103067167216549893/1552100062"/>
    <hyperlink ref="AV3" r:id="rId247" display="http://abs.twimg.com/images/themes/theme1/bg.png"/>
    <hyperlink ref="AV4" r:id="rId248" display="http://abs.twimg.com/images/themes/theme9/bg.gif"/>
    <hyperlink ref="AV5" r:id="rId249" display="http://abs.twimg.com/images/themes/theme1/bg.png"/>
    <hyperlink ref="AV6" r:id="rId250" display="http://abs.twimg.com/images/themes/theme1/bg.png"/>
    <hyperlink ref="AV7" r:id="rId251" display="http://abs.twimg.com/images/themes/theme1/bg.png"/>
    <hyperlink ref="AV8" r:id="rId252" display="http://abs.twimg.com/images/themes/theme5/bg.gif"/>
    <hyperlink ref="AV10" r:id="rId253" display="http://abs.twimg.com/images/themes/theme1/bg.png"/>
    <hyperlink ref="AV11" r:id="rId254" display="http://abs.twimg.com/images/themes/theme1/bg.png"/>
    <hyperlink ref="AV12" r:id="rId255" display="http://abs.twimg.com/images/themes/theme1/bg.png"/>
    <hyperlink ref="AV13" r:id="rId256" display="http://abs.twimg.com/images/themes/theme14/bg.gif"/>
    <hyperlink ref="AV14" r:id="rId257" display="http://abs.twimg.com/images/themes/theme1/bg.png"/>
    <hyperlink ref="AV15" r:id="rId258" display="http://abs.twimg.com/images/themes/theme1/bg.png"/>
    <hyperlink ref="AV16" r:id="rId259" display="http://abs.twimg.com/images/themes/theme9/bg.gif"/>
    <hyperlink ref="AV17" r:id="rId260" display="http://abs.twimg.com/images/themes/theme1/bg.png"/>
    <hyperlink ref="AV18" r:id="rId261" display="http://abs.twimg.com/images/themes/theme1/bg.png"/>
    <hyperlink ref="AV19" r:id="rId262" display="http://abs.twimg.com/images/themes/theme4/bg.gif"/>
    <hyperlink ref="AV20" r:id="rId263" display="http://abs.twimg.com/images/themes/theme12/bg.gif"/>
    <hyperlink ref="AV21" r:id="rId264" display="http://abs.twimg.com/images/themes/theme17/bg.gif"/>
    <hyperlink ref="AV22" r:id="rId265" display="http://abs.twimg.com/images/themes/theme1/bg.png"/>
    <hyperlink ref="AV24" r:id="rId266" display="http://abs.twimg.com/images/themes/theme17/bg.gif"/>
    <hyperlink ref="AV25" r:id="rId267" display="http://abs.twimg.com/images/themes/theme11/bg.gif"/>
    <hyperlink ref="AV26" r:id="rId268" display="http://abs.twimg.com/images/themes/theme1/bg.png"/>
    <hyperlink ref="AV27" r:id="rId269" display="http://abs.twimg.com/images/themes/theme1/bg.png"/>
    <hyperlink ref="AV28" r:id="rId270" display="http://abs.twimg.com/images/themes/theme1/bg.png"/>
    <hyperlink ref="AV29" r:id="rId271" display="http://abs.twimg.com/images/themes/theme1/bg.png"/>
    <hyperlink ref="AV30" r:id="rId272" display="http://abs.twimg.com/images/themes/theme1/bg.png"/>
    <hyperlink ref="AV32" r:id="rId273" display="http://abs.twimg.com/images/themes/theme14/bg.gif"/>
    <hyperlink ref="AV33" r:id="rId274" display="http://abs.twimg.com/images/themes/theme8/bg.gif"/>
    <hyperlink ref="AV34" r:id="rId275" display="http://abs.twimg.com/images/themes/theme1/bg.png"/>
    <hyperlink ref="AV36" r:id="rId276" display="http://abs.twimg.com/images/themes/theme10/bg.gif"/>
    <hyperlink ref="AV37" r:id="rId277" display="http://abs.twimg.com/images/themes/theme1/bg.png"/>
    <hyperlink ref="AV39" r:id="rId278" display="http://abs.twimg.com/images/themes/theme1/bg.png"/>
    <hyperlink ref="AV41" r:id="rId279" display="http://abs.twimg.com/images/themes/theme1/bg.png"/>
    <hyperlink ref="AV42" r:id="rId280" display="http://abs.twimg.com/images/themes/theme1/bg.png"/>
    <hyperlink ref="AV44" r:id="rId281" display="http://abs.twimg.com/images/themes/theme1/bg.png"/>
    <hyperlink ref="AV45" r:id="rId282" display="http://abs.twimg.com/images/themes/theme1/bg.png"/>
    <hyperlink ref="AV46" r:id="rId283" display="http://abs.twimg.com/images/themes/theme1/bg.png"/>
    <hyperlink ref="AV48" r:id="rId284" display="http://abs.twimg.com/images/themes/theme1/bg.png"/>
    <hyperlink ref="AV49" r:id="rId285" display="http://abs.twimg.com/images/themes/theme1/bg.png"/>
    <hyperlink ref="AV50" r:id="rId286" display="http://abs.twimg.com/images/themes/theme1/bg.png"/>
    <hyperlink ref="AV52" r:id="rId287" display="http://abs.twimg.com/images/themes/theme1/bg.png"/>
    <hyperlink ref="AV53" r:id="rId288" display="http://abs.twimg.com/images/themes/theme1/bg.png"/>
    <hyperlink ref="AV54" r:id="rId289" display="http://abs.twimg.com/images/themes/theme1/bg.png"/>
    <hyperlink ref="AV55" r:id="rId290" display="http://abs.twimg.com/images/themes/theme1/bg.png"/>
    <hyperlink ref="AV56" r:id="rId291" display="http://abs.twimg.com/images/themes/theme1/bg.png"/>
    <hyperlink ref="AV57" r:id="rId292" display="http://abs.twimg.com/images/themes/theme14/bg.gif"/>
    <hyperlink ref="AV58" r:id="rId293" display="http://abs.twimg.com/images/themes/theme1/bg.png"/>
    <hyperlink ref="AV59" r:id="rId294" display="http://abs.twimg.com/images/themes/theme1/bg.png"/>
    <hyperlink ref="AV60" r:id="rId295" display="http://abs.twimg.com/images/themes/theme1/bg.png"/>
    <hyperlink ref="AV61" r:id="rId296" display="http://abs.twimg.com/images/themes/theme15/bg.png"/>
    <hyperlink ref="AV62" r:id="rId297" display="http://abs.twimg.com/images/themes/theme1/bg.png"/>
    <hyperlink ref="AV63" r:id="rId298" display="http://abs.twimg.com/images/themes/theme9/bg.gif"/>
    <hyperlink ref="AV64" r:id="rId299" display="http://abs.twimg.com/images/themes/theme1/bg.png"/>
    <hyperlink ref="AV65" r:id="rId300" display="http://abs.twimg.com/images/themes/theme1/bg.png"/>
    <hyperlink ref="AV66" r:id="rId301" display="http://abs.twimg.com/images/themes/theme1/bg.png"/>
    <hyperlink ref="AV67" r:id="rId302" display="http://abs.twimg.com/images/themes/theme1/bg.png"/>
    <hyperlink ref="AV68" r:id="rId303" display="http://abs.twimg.com/images/themes/theme1/bg.png"/>
    <hyperlink ref="AV70" r:id="rId304" display="http://abs.twimg.com/images/themes/theme1/bg.png"/>
    <hyperlink ref="AV71" r:id="rId305" display="http://abs.twimg.com/images/themes/theme1/bg.png"/>
    <hyperlink ref="AV72" r:id="rId306" display="http://abs.twimg.com/images/themes/theme1/bg.png"/>
    <hyperlink ref="AV73" r:id="rId307" display="http://abs.twimg.com/images/themes/theme3/bg.gif"/>
    <hyperlink ref="AV74" r:id="rId308" display="http://abs.twimg.com/images/themes/theme14/bg.gif"/>
    <hyperlink ref="AV76" r:id="rId309" display="http://abs.twimg.com/images/themes/theme1/bg.png"/>
    <hyperlink ref="AV77" r:id="rId310" display="http://abs.twimg.com/images/themes/theme1/bg.png"/>
    <hyperlink ref="AV78" r:id="rId311" display="http://abs.twimg.com/images/themes/theme3/bg.gif"/>
    <hyperlink ref="AV79" r:id="rId312" display="http://abs.twimg.com/images/themes/theme19/bg.gif"/>
    <hyperlink ref="AV80" r:id="rId313" display="http://abs.twimg.com/images/themes/theme14/bg.gif"/>
    <hyperlink ref="AV81" r:id="rId314" display="http://abs.twimg.com/images/themes/theme1/bg.png"/>
    <hyperlink ref="AV82" r:id="rId315" display="http://abs.twimg.com/images/themes/theme1/bg.png"/>
    <hyperlink ref="AV83" r:id="rId316" display="http://abs.twimg.com/images/themes/theme15/bg.png"/>
    <hyperlink ref="AV84" r:id="rId317" display="http://abs.twimg.com/images/themes/theme7/bg.gif"/>
    <hyperlink ref="AV85" r:id="rId318" display="http://abs.twimg.com/images/themes/theme3/bg.gif"/>
    <hyperlink ref="AV86" r:id="rId319" display="http://abs.twimg.com/images/themes/theme1/bg.png"/>
    <hyperlink ref="AV87" r:id="rId320" display="http://abs.twimg.com/images/themes/theme1/bg.png"/>
    <hyperlink ref="AV88" r:id="rId321" display="http://abs.twimg.com/images/themes/theme11/bg.gif"/>
    <hyperlink ref="AV89" r:id="rId322" display="http://abs.twimg.com/images/themes/theme1/bg.png"/>
    <hyperlink ref="AV90" r:id="rId323" display="http://abs.twimg.com/images/themes/theme1/bg.png"/>
    <hyperlink ref="AV91" r:id="rId324" display="http://abs.twimg.com/images/themes/theme1/bg.png"/>
    <hyperlink ref="AV92" r:id="rId325" display="http://abs.twimg.com/images/themes/theme4/bg.gif"/>
    <hyperlink ref="AV93" r:id="rId326" display="http://abs.twimg.com/images/themes/theme1/bg.png"/>
    <hyperlink ref="AV94" r:id="rId327" display="http://abs.twimg.com/images/themes/theme1/bg.png"/>
    <hyperlink ref="AV95" r:id="rId328" display="http://abs.twimg.com/images/themes/theme11/bg.gif"/>
    <hyperlink ref="AV96" r:id="rId329" display="http://abs.twimg.com/images/themes/theme14/bg.gif"/>
    <hyperlink ref="AV97" r:id="rId330" display="http://abs.twimg.com/images/themes/theme1/bg.png"/>
    <hyperlink ref="AV98" r:id="rId331" display="http://abs.twimg.com/images/themes/theme1/bg.png"/>
    <hyperlink ref="AV99" r:id="rId332" display="http://abs.twimg.com/images/themes/theme1/bg.png"/>
    <hyperlink ref="AV100" r:id="rId333" display="http://abs.twimg.com/images/themes/theme1/bg.png"/>
    <hyperlink ref="AV101" r:id="rId334" display="http://abs.twimg.com/images/themes/theme3/bg.gif"/>
    <hyperlink ref="AV102" r:id="rId335" display="http://abs.twimg.com/images/themes/theme1/bg.png"/>
    <hyperlink ref="AV103" r:id="rId336" display="http://abs.twimg.com/images/themes/theme1/bg.png"/>
    <hyperlink ref="AV104" r:id="rId337" display="http://abs.twimg.com/images/themes/theme1/bg.png"/>
    <hyperlink ref="AV105" r:id="rId338" display="http://abs.twimg.com/images/themes/theme1/bg.png"/>
    <hyperlink ref="AV106" r:id="rId339" display="http://abs.twimg.com/images/themes/theme1/bg.png"/>
    <hyperlink ref="AV107" r:id="rId340" display="http://abs.twimg.com/images/themes/theme1/bg.png"/>
    <hyperlink ref="AV108" r:id="rId341" display="http://abs.twimg.com/images/themes/theme1/bg.png"/>
    <hyperlink ref="AV109" r:id="rId342" display="http://abs.twimg.com/images/themes/theme1/bg.png"/>
    <hyperlink ref="AV110" r:id="rId343" display="http://abs.twimg.com/images/themes/theme1/bg.png"/>
    <hyperlink ref="AV111" r:id="rId344" display="http://abs.twimg.com/images/themes/theme10/bg.gif"/>
    <hyperlink ref="AV112" r:id="rId345" display="http://abs.twimg.com/images/themes/theme1/bg.png"/>
    <hyperlink ref="AV113" r:id="rId346" display="http://abs.twimg.com/images/themes/theme9/bg.gif"/>
    <hyperlink ref="AV114" r:id="rId347" display="http://abs.twimg.com/images/themes/theme9/bg.gif"/>
    <hyperlink ref="AV115" r:id="rId348" display="http://abs.twimg.com/images/themes/theme1/bg.png"/>
    <hyperlink ref="AV116" r:id="rId349" display="http://abs.twimg.com/images/themes/theme1/bg.png"/>
    <hyperlink ref="AV117" r:id="rId350" display="http://abs.twimg.com/images/themes/theme1/bg.png"/>
    <hyperlink ref="AV118" r:id="rId351" display="http://abs.twimg.com/images/themes/theme1/bg.png"/>
    <hyperlink ref="AV119" r:id="rId352" display="http://abs.twimg.com/images/themes/theme1/bg.png"/>
    <hyperlink ref="AV120" r:id="rId353" display="http://abs.twimg.com/images/themes/theme1/bg.png"/>
    <hyperlink ref="AV121" r:id="rId354" display="http://abs.twimg.com/images/themes/theme1/bg.png"/>
    <hyperlink ref="AV122" r:id="rId355" display="http://abs.twimg.com/images/themes/theme8/bg.gif"/>
    <hyperlink ref="AV123" r:id="rId356" display="http://abs.twimg.com/images/themes/theme11/bg.gif"/>
    <hyperlink ref="AV124" r:id="rId357" display="http://abs.twimg.com/images/themes/theme10/bg.gif"/>
    <hyperlink ref="AV125" r:id="rId358" display="http://abs.twimg.com/images/themes/theme1/bg.png"/>
    <hyperlink ref="AV126" r:id="rId359" display="http://abs.twimg.com/images/themes/theme5/bg.gif"/>
    <hyperlink ref="AV127" r:id="rId360" display="http://abs.twimg.com/images/themes/theme5/bg.gif"/>
    <hyperlink ref="AV128" r:id="rId361" display="http://abs.twimg.com/images/themes/theme14/bg.gif"/>
    <hyperlink ref="AV129" r:id="rId362" display="http://abs.twimg.com/images/themes/theme3/bg.gif"/>
    <hyperlink ref="AV130" r:id="rId363" display="http://abs.twimg.com/images/themes/theme14/bg.gif"/>
    <hyperlink ref="AV132" r:id="rId364" display="http://abs.twimg.com/images/themes/theme16/bg.gif"/>
    <hyperlink ref="AV133" r:id="rId365" display="http://abs.twimg.com/images/themes/theme1/bg.png"/>
    <hyperlink ref="AV134" r:id="rId366" display="http://abs.twimg.com/images/themes/theme14/bg.gif"/>
    <hyperlink ref="AV135" r:id="rId367" display="http://abs.twimg.com/images/themes/theme1/bg.png"/>
    <hyperlink ref="AV136" r:id="rId368" display="http://abs.twimg.com/images/themes/theme1/bg.png"/>
    <hyperlink ref="AV137" r:id="rId369" display="http://abs.twimg.com/images/themes/theme1/bg.png"/>
    <hyperlink ref="G3" r:id="rId370" display="http://pbs.twimg.com/profile_images/453957601105965057/dC1cl5vF_normal.jpeg"/>
    <hyperlink ref="G4" r:id="rId371" display="http://pbs.twimg.com/profile_images/2179291749/core-square-logo_normal.jpg"/>
    <hyperlink ref="G5" r:id="rId372" display="http://pbs.twimg.com/profile_images/960529570179907584/kSssUTif_normal.jpg"/>
    <hyperlink ref="G6" r:id="rId373" display="http://pbs.twimg.com/profile_images/1013776579955130368/9Q0oQwl2_normal.jpg"/>
    <hyperlink ref="G7" r:id="rId374" display="http://pbs.twimg.com/profile_images/848996095023734784/i99TQoco_normal.jpg"/>
    <hyperlink ref="G8" r:id="rId375" display="http://pbs.twimg.com/profile_images/628304504237064192/KR3mdWe0_normal.jpg"/>
    <hyperlink ref="G9" r:id="rId376" display="http://pbs.twimg.com/profile_images/1107092878919155713/8VHY0CeH_normal.jpg"/>
    <hyperlink ref="G10" r:id="rId377" display="http://pbs.twimg.com/profile_images/378800000245343726/cd52534c1997b4b189d514989105f966_normal.jpeg"/>
    <hyperlink ref="G11" r:id="rId378" display="http://pbs.twimg.com/profile_images/871701157810290688/6FjTWigC_normal.jpg"/>
    <hyperlink ref="G12" r:id="rId379" display="http://pbs.twimg.com/profile_images/1008621022717906946/e5GcVTVJ_normal.jpg"/>
    <hyperlink ref="G13" r:id="rId380" display="http://pbs.twimg.com/profile_images/1015033243056459778/xDLbxc1h_normal.jpg"/>
    <hyperlink ref="G14" r:id="rId381" display="http://pbs.twimg.com/profile_images/916812821236555776/cWuz9ZQW_normal.jpg"/>
    <hyperlink ref="G15" r:id="rId382" display="http://pbs.twimg.com/profile_images/991043512954245127/O2Et8QTV_normal.jpg"/>
    <hyperlink ref="G16" r:id="rId383" display="http://pbs.twimg.com/profile_images/1110642023126716418/Ckj2ngbk_normal.png"/>
    <hyperlink ref="G17" r:id="rId384" display="http://pbs.twimg.com/profile_images/648787278807072768/nV4W1vaU_normal.jpg"/>
    <hyperlink ref="G18" r:id="rId385" display="http://pbs.twimg.com/profile_images/652895878215131137/iV1MmzXi_normal.jpg"/>
    <hyperlink ref="G19" r:id="rId386" display="http://pbs.twimg.com/profile_images/741117725444083712/Kegiceaf_normal.jpg"/>
    <hyperlink ref="G20" r:id="rId387" display="http://pbs.twimg.com/profile_images/728258614142476289/ikoQdNbx_normal.jpg"/>
    <hyperlink ref="G21" r:id="rId388" display="http://pbs.twimg.com/profile_images/757984876645720064/yhajiVam_normal.jpg"/>
    <hyperlink ref="G22" r:id="rId389" display="http://pbs.twimg.com/profile_images/784430345332621312/kNSp2k0Z_normal.jpg"/>
    <hyperlink ref="G23" r:id="rId390" display="http://abs.twimg.com/sticky/default_profile_images/default_profile_normal.png"/>
    <hyperlink ref="G24" r:id="rId391" display="http://pbs.twimg.com/profile_images/872464223367905280/PlJKvXK0_normal.jpg"/>
    <hyperlink ref="G25" r:id="rId392" display="http://pbs.twimg.com/profile_images/1022525570276569089/Nfgma1a8_normal.jpg"/>
    <hyperlink ref="G26" r:id="rId393" display="http://pbs.twimg.com/profile_images/644902646415933440/VQtnXIWu_normal.jpg"/>
    <hyperlink ref="G27" r:id="rId394" display="http://pbs.twimg.com/profile_images/994319408947449856/ScQPPPOP_normal.jpg"/>
    <hyperlink ref="G28" r:id="rId395" display="http://pbs.twimg.com/profile_images/1081364741531029509/NbzzGKR0_normal.jpg"/>
    <hyperlink ref="G29" r:id="rId396" display="http://pbs.twimg.com/profile_images/678256691113275393/6AWqYOay_normal.jpg"/>
    <hyperlink ref="G30" r:id="rId397" display="http://pbs.twimg.com/profile_images/671054822892838912/fR39H74l_normal.png"/>
    <hyperlink ref="G31" r:id="rId398" display="http://pbs.twimg.com/profile_images/678294824726999040/W3SZJgeX_normal.jpg"/>
    <hyperlink ref="G32" r:id="rId399" display="http://pbs.twimg.com/profile_images/743365640820396032/6zaua3cZ_normal.jpg"/>
    <hyperlink ref="G33" r:id="rId400" display="http://pbs.twimg.com/profile_images/996822214610767874/KFYxQpUk_normal.jpg"/>
    <hyperlink ref="G34" r:id="rId401" display="http://pbs.twimg.com/profile_images/1103606043588874240/iHrR-UDL_normal.jpg"/>
    <hyperlink ref="G35" r:id="rId402" display="http://pbs.twimg.com/profile_images/991006761535582210/T_J9U1kD_normal.jpg"/>
    <hyperlink ref="G36" r:id="rId403" display="http://pbs.twimg.com/profile_images/2396887716/duzg1gvssmmeuucs9yx2_normal.jpeg"/>
    <hyperlink ref="G37" r:id="rId404" display="http://pbs.twimg.com/profile_images/642851457687928832/5OCwR21Q_normal.jpg"/>
    <hyperlink ref="G38" r:id="rId405" display="http://pbs.twimg.com/profile_images/1107267402423767040/xAAP__-Q_normal.jpg"/>
    <hyperlink ref="G39" r:id="rId406" display="http://pbs.twimg.com/profile_images/966797153430589440/dXD0sBTK_normal.jpg"/>
    <hyperlink ref="G40" r:id="rId407" display="http://pbs.twimg.com/profile_images/843982815955968003/fHQFBsMa_normal.jpg"/>
    <hyperlink ref="G41" r:id="rId408" display="http://pbs.twimg.com/profile_images/754439130675810304/G8_87Zo__normal.jpg"/>
    <hyperlink ref="G42" r:id="rId409" display="http://pbs.twimg.com/profile_images/710953063482130433/2xfJNwmR_normal.jpg"/>
    <hyperlink ref="G43" r:id="rId410" display="http://pbs.twimg.com/profile_images/1081469011651637248/tOEza-nY_normal.png"/>
    <hyperlink ref="G44" r:id="rId411" display="http://pbs.twimg.com/profile_images/1076390533591781376/TKqfOoKg_normal.jpg"/>
    <hyperlink ref="G45" r:id="rId412" display="http://pbs.twimg.com/profile_images/1033645456306458624/K7uIEHSL_normal.jpg"/>
    <hyperlink ref="G46" r:id="rId413" display="http://pbs.twimg.com/profile_images/1082621516490133504/cKmXiIt2_normal.jpg"/>
    <hyperlink ref="G47" r:id="rId414" display="http://pbs.twimg.com/profile_images/948934777675091968/y8qHMsF3_normal.jpg"/>
    <hyperlink ref="G48" r:id="rId415" display="http://pbs.twimg.com/profile_images/730142233480015872/Rpqksare_normal.jpg"/>
    <hyperlink ref="G49" r:id="rId416" display="http://pbs.twimg.com/profile_images/666341381879816192/Jc4BsKHO_normal.jpg"/>
    <hyperlink ref="G50" r:id="rId417" display="http://pbs.twimg.com/profile_images/59909427/doesthisblogsitemakemywalletlookfat-mini_normal.jpg"/>
    <hyperlink ref="G51" r:id="rId418" display="http://pbs.twimg.com/profile_images/949667506771382272/Kt-s3th1_normal.jpg"/>
    <hyperlink ref="G52" r:id="rId419" display="http://pbs.twimg.com/profile_images/685539053115056129/QCsGDvdm_normal.jpg"/>
    <hyperlink ref="G53" r:id="rId420" display="http://pbs.twimg.com/profile_images/958446524907782144/pJLF79nv_normal.jpg"/>
    <hyperlink ref="G54" r:id="rId421" display="http://pbs.twimg.com/profile_images/2947229740/69035f67ec9af5dbaf979f0e1b7021b3_normal.jpeg"/>
    <hyperlink ref="G55" r:id="rId422" display="http://pbs.twimg.com/profile_images/1109857927794311168/y-bUcOCg_normal.png"/>
    <hyperlink ref="G56" r:id="rId423" display="http://pbs.twimg.com/profile_images/1099521964408897536/LagM2SXx_normal.jpg"/>
    <hyperlink ref="G57" r:id="rId424" display="http://pbs.twimg.com/profile_images/1103289567875088384/iei8q22y_normal.jpg"/>
    <hyperlink ref="G58" r:id="rId425" display="http://pbs.twimg.com/profile_images/780423629473546241/9BjyjaKZ_normal.jpg"/>
    <hyperlink ref="G59" r:id="rId426" display="http://pbs.twimg.com/profile_images/917625925688315905/zASbkd_f_normal.jpg"/>
    <hyperlink ref="G60" r:id="rId427" display="http://pbs.twimg.com/profile_images/1060954815474360320/H8h8uiiF_normal.jpg"/>
    <hyperlink ref="G61" r:id="rId428" display="http://pbs.twimg.com/profile_images/638336916803469312/0BEeVU95_normal.png"/>
    <hyperlink ref="G62" r:id="rId429" display="http://pbs.twimg.com/profile_images/1067496370389438465/Yl5sUbQF_normal.jpg"/>
    <hyperlink ref="G63" r:id="rId430" display="http://pbs.twimg.com/profile_images/1044064116858597376/9LebCHQP_normal.jpg"/>
    <hyperlink ref="G64" r:id="rId431" display="http://pbs.twimg.com/profile_images/1106246601973121024/dES_Ehq-_normal.png"/>
    <hyperlink ref="G65" r:id="rId432" display="http://pbs.twimg.com/profile_images/1094237000541110274/k8grhY-1_normal.jpg"/>
    <hyperlink ref="G66" r:id="rId433" display="http://pbs.twimg.com/profile_images/981878483453403137/czL8DQ5D_normal.jpg"/>
    <hyperlink ref="G67" r:id="rId434" display="http://pbs.twimg.com/profile_images/378800000831132897/a9f81c0c557efd907ccc168a5185418e_normal.jpeg"/>
    <hyperlink ref="G68" r:id="rId435" display="http://pbs.twimg.com/profile_images/860591895319326720/UgedOwFB_normal.jpg"/>
    <hyperlink ref="G69" r:id="rId436" display="http://pbs.twimg.com/profile_images/1101205487838584832/8kG-fYO2_normal.jpg"/>
    <hyperlink ref="G70" r:id="rId437" display="http://pbs.twimg.com/profile_images/915964774437007361/XsPZNQky_normal.jpg"/>
    <hyperlink ref="G71" r:id="rId438" display="http://pbs.twimg.com/profile_images/915965190784606209/3fO4mXPF_normal.jpg"/>
    <hyperlink ref="G72" r:id="rId439" display="http://pbs.twimg.com/profile_images/714879912516198400/4bDHXeKY_normal.jpg"/>
    <hyperlink ref="G73" r:id="rId440" display="http://pbs.twimg.com/profile_images/1094464519429152768/Jr6Rr-Ak_normal.jpg"/>
    <hyperlink ref="G74" r:id="rId441" display="http://pbs.twimg.com/profile_images/958017150316351489/SYORuOIa_normal.jpg"/>
    <hyperlink ref="G75" r:id="rId442" display="http://pbs.twimg.com/profile_images/892131141204942848/ipSHUsUj_normal.jpg"/>
    <hyperlink ref="G76" r:id="rId443" display="http://pbs.twimg.com/profile_images/1118743237/jac_arms_folded_normal.jpg"/>
    <hyperlink ref="G77" r:id="rId444" display="http://pbs.twimg.com/profile_images/1080180641394802691/Zw_XepF7_normal.jpg"/>
    <hyperlink ref="G78" r:id="rId445" display="http://pbs.twimg.com/profile_images/916966647394684928/7XjxP3Nj_normal.jpg"/>
    <hyperlink ref="G79" r:id="rId446" display="http://pbs.twimg.com/profile_images/1017154984771801089/GirUN66D_normal.jpg"/>
    <hyperlink ref="G80" r:id="rId447" display="http://pbs.twimg.com/profile_images/756026429171793920/YpAaSHXi_normal.jpg"/>
    <hyperlink ref="G81" r:id="rId448" display="http://pbs.twimg.com/profile_images/888795452073623553/64A256lt_normal.jpg"/>
    <hyperlink ref="G82" r:id="rId449" display="http://pbs.twimg.com/profile_images/759776954665070592/AhPuzzRG_normal.jpg"/>
    <hyperlink ref="G83" r:id="rId450" display="http://pbs.twimg.com/profile_images/1014996593697701888/OknKZhEt_normal.jpg"/>
    <hyperlink ref="G84" r:id="rId451" display="http://pbs.twimg.com/profile_images/1061070520496488448/sUFxMtbK_normal.jpg"/>
    <hyperlink ref="G85" r:id="rId452" display="http://pbs.twimg.com/profile_images/2702898894/77fee9bb02649467f56aec7ce328ce0b_normal.jpeg"/>
    <hyperlink ref="G86" r:id="rId453" display="http://pbs.twimg.com/profile_images/2305714784/0XybrijL_normal"/>
    <hyperlink ref="G87" r:id="rId454" display="http://pbs.twimg.com/profile_images/1111970357811007488/5L_yJEHN_normal.jpg"/>
    <hyperlink ref="G88" r:id="rId455" display="http://pbs.twimg.com/profile_images/898628702019256320/uF-d5Ia4_normal.jpg"/>
    <hyperlink ref="G89" r:id="rId456" display="http://pbs.twimg.com/profile_images/590970599977037824/IIHS-deS_normal.png"/>
    <hyperlink ref="G90" r:id="rId457" display="http://pbs.twimg.com/profile_images/979412214393266177/yasg4QdF_normal.jpg"/>
    <hyperlink ref="G91" r:id="rId458" display="http://pbs.twimg.com/profile_images/680276382375514112/hbpc4OLB_normal.jpg"/>
    <hyperlink ref="G92" r:id="rId459" display="http://pbs.twimg.com/profile_images/1058052233739157504/269-TfB6_normal.jpg"/>
    <hyperlink ref="G93" r:id="rId460" display="http://pbs.twimg.com/profile_images/922478535796772865/WXJqS2uD_normal.jpg"/>
    <hyperlink ref="G94" r:id="rId461" display="http://pbs.twimg.com/profile_images/834650198378897408/ulmbUZ_c_normal.jpg"/>
    <hyperlink ref="G95" r:id="rId462" display="http://pbs.twimg.com/profile_images/1097637144808415232/_XAhGP8t_normal.jpg"/>
    <hyperlink ref="G96" r:id="rId463" display="http://pbs.twimg.com/profile_images/875709636153888769/QyzKlwBP_normal.jpg"/>
    <hyperlink ref="G97" r:id="rId464" display="http://pbs.twimg.com/profile_images/887033617150390273/yLOyPUuo_normal.jpg"/>
    <hyperlink ref="G98" r:id="rId465" display="http://pbs.twimg.com/profile_images/939910218204446723/6H_t9Ct1_normal.jpg"/>
    <hyperlink ref="G99" r:id="rId466" display="http://pbs.twimg.com/profile_images/1046859275644153856/fR8Ep4aQ_normal.jpg"/>
    <hyperlink ref="G100" r:id="rId467" display="http://pbs.twimg.com/profile_images/463673794716909569/DvZl4mU3_normal.png"/>
    <hyperlink ref="G101" r:id="rId468" display="http://pbs.twimg.com/profile_images/943596894831255552/cMOzkc5i_normal.jpg"/>
    <hyperlink ref="G102" r:id="rId469" display="http://pbs.twimg.com/profile_images/877223098361159680/fm-JkDCC_normal.jpg"/>
    <hyperlink ref="G103" r:id="rId470" display="http://pbs.twimg.com/profile_images/1054477963322740736/CYqys3Nq_normal.jpg"/>
    <hyperlink ref="G104" r:id="rId471" display="http://pbs.twimg.com/profile_images/748013294296907776/ZE5P-C-J_normal.jpg"/>
    <hyperlink ref="G105" r:id="rId472" display="http://pbs.twimg.com/profile_images/731041180/wpbeginnertwitterimg_normal.jpg"/>
    <hyperlink ref="G106" r:id="rId473" display="http://pbs.twimg.com/profile_images/1058423636183388160/nFz-fG-v_normal.jpg"/>
    <hyperlink ref="G107" r:id="rId474" display="http://pbs.twimg.com/profile_images/465925049443053568/UuU4e0Dw_normal.png"/>
    <hyperlink ref="G108" r:id="rId475" display="http://pbs.twimg.com/profile_images/1045085858213384193/GXmN8hMr_normal.jpg"/>
    <hyperlink ref="G109" r:id="rId476" display="http://pbs.twimg.com/profile_images/892084045777059841/_uPJj0qU_normal.jpg"/>
    <hyperlink ref="G110" r:id="rId477" display="http://pbs.twimg.com/profile_images/59801350/logo_normal.png"/>
    <hyperlink ref="G111" r:id="rId478" display="http://pbs.twimg.com/profile_images/793555720805289985/GD1FncNo_normal.jpg"/>
    <hyperlink ref="G112" r:id="rId479" display="http://pbs.twimg.com/profile_images/1013961501403738112/oWHdBRI-_normal.jpg"/>
    <hyperlink ref="G113" r:id="rId480" display="http://pbs.twimg.com/profile_images/1011275405247074305/v5Hou2-Y_normal.jpg"/>
    <hyperlink ref="G114" r:id="rId481" display="http://pbs.twimg.com/profile_images/532246717261824000/5HCi8Ni2_normal.jpeg"/>
    <hyperlink ref="G115" r:id="rId482" display="http://pbs.twimg.com/profile_images/1078730279110340613/C47HYxdP_normal.jpg"/>
    <hyperlink ref="G116" r:id="rId483" display="http://pbs.twimg.com/profile_images/1016398921021775872/VpRU3_Me_normal.jpg"/>
    <hyperlink ref="G117" r:id="rId484" display="http://pbs.twimg.com/profile_images/776609836737802240/jhynuYIG_normal.jpg"/>
    <hyperlink ref="G118" r:id="rId485" display="http://pbs.twimg.com/profile_images/795046453345284096/tBhgEmK1_normal.jpg"/>
    <hyperlink ref="G119" r:id="rId486" display="http://pbs.twimg.com/profile_images/457259565877182465/5fInTA6Y_normal.jpeg"/>
    <hyperlink ref="G120" r:id="rId487" display="http://pbs.twimg.com/profile_images/566008595725041664/frM7SnhT_normal.jpeg"/>
    <hyperlink ref="G121" r:id="rId488" display="http://pbs.twimg.com/profile_images/3220413375/c597bc040138b5ca7231fa3fe5bd9f6b_normal.jpeg"/>
    <hyperlink ref="G122" r:id="rId489" display="http://pbs.twimg.com/profile_images/490883464434946049/HBLzC50e_normal.jpeg"/>
    <hyperlink ref="G123" r:id="rId490" display="http://pbs.twimg.com/profile_images/940935699183947776/-BrVXs4c_normal.jpg"/>
    <hyperlink ref="G124" r:id="rId491" display="http://pbs.twimg.com/profile_images/884559897878302720/IWZmTla5_normal.jpg"/>
    <hyperlink ref="G125" r:id="rId492" display="http://pbs.twimg.com/profile_images/1035183109614915586/GpVJITK__normal.jpg"/>
    <hyperlink ref="G126" r:id="rId493" display="http://pbs.twimg.com/profile_images/1058837624314449920/UG58FrJ4_normal.jpg"/>
    <hyperlink ref="G127" r:id="rId494" display="http://pbs.twimg.com/profile_images/1111314785298247685/tCG7273m_normal.jpg"/>
    <hyperlink ref="G128" r:id="rId495" display="http://pbs.twimg.com/profile_images/971518376076984320/eQdX_nIQ_normal.jpg"/>
    <hyperlink ref="G129" r:id="rId496" display="http://pbs.twimg.com/profile_images/1083110628015919104/pOpzARfj_normal.jpg"/>
    <hyperlink ref="G130" r:id="rId497" display="http://pbs.twimg.com/profile_images/1013436760859299847/aQltRN9T_normal.jpg"/>
    <hyperlink ref="G131" r:id="rId498" display="http://pbs.twimg.com/profile_images/1101890871967055873/Xov8z1Vt_normal.jpg"/>
    <hyperlink ref="G132" r:id="rId499" display="http://pbs.twimg.com/profile_images/1113449485206556672/SRH0tKqB_normal.jpg"/>
    <hyperlink ref="G133" r:id="rId500" display="http://pbs.twimg.com/profile_images/1083417055108452357/k2MIoesS_normal.jpg"/>
    <hyperlink ref="G134" r:id="rId501" display="http://pbs.twimg.com/profile_images/880188177650077696/-BvinYiv_normal.jpg"/>
    <hyperlink ref="G135" r:id="rId502" display="http://pbs.twimg.com/profile_images/796100190793035776/fqWxTYat_normal.jpg"/>
    <hyperlink ref="G136" r:id="rId503" display="http://pbs.twimg.com/profile_images/887297027138363392/_vVlUqT7_normal.jpg"/>
    <hyperlink ref="G137" r:id="rId504" display="http://pbs.twimg.com/profile_images/1103067317951438849/7fHdwCce_normal.jpg"/>
    <hyperlink ref="AY3" r:id="rId505" display="https://twitter.com/jethanibharat"/>
    <hyperlink ref="AY4" r:id="rId506" display="https://twitter.com/coremarketing"/>
    <hyperlink ref="AY5" r:id="rId507" display="https://twitter.com/cforsey1"/>
    <hyperlink ref="AY6" r:id="rId508" display="https://twitter.com/hubspot"/>
    <hyperlink ref="AY7" r:id="rId509" display="https://twitter.com/mybeachmoney"/>
    <hyperlink ref="AY8" r:id="rId510" display="https://twitter.com/ilkaflood"/>
    <hyperlink ref="AY9" r:id="rId511" display="https://twitter.com/brio_marketing"/>
    <hyperlink ref="AY10" r:id="rId512" display="https://twitter.com/erikseifert"/>
    <hyperlink ref="AY11" r:id="rId513" display="https://twitter.com/asentivindia"/>
    <hyperlink ref="AY12" r:id="rId514" display="https://twitter.com/22agency"/>
    <hyperlink ref="AY13" r:id="rId515" display="https://twitter.com/bkcustomdesigns"/>
    <hyperlink ref="AY14" r:id="rId516" display="https://twitter.com/craighoffman11"/>
    <hyperlink ref="AY15" r:id="rId517" display="https://twitter.com/jessikaphillips"/>
    <hyperlink ref="AY16" r:id="rId518" display="https://twitter.com/mike_allton"/>
    <hyperlink ref="AY17" r:id="rId519" display="https://twitter.com/stonehampress"/>
    <hyperlink ref="AY18" r:id="rId520" display="https://twitter.com/myfoodfantasy69"/>
    <hyperlink ref="AY19" r:id="rId521" display="https://twitter.com/charlesfrize"/>
    <hyperlink ref="AY20" r:id="rId522" display="https://twitter.com/kandasrodarte"/>
    <hyperlink ref="AY21" r:id="rId523" display="https://twitter.com/smoothsale"/>
    <hyperlink ref="AY22" r:id="rId524" display="https://twitter.com/abdellawani"/>
    <hyperlink ref="AY23" r:id="rId525" display="https://twitter.com/madina280469"/>
    <hyperlink ref="AY24" r:id="rId526" display="https://twitter.com/debcomanwriting"/>
    <hyperlink ref="AY25" r:id="rId527" display="https://twitter.com/wfhwstacey"/>
    <hyperlink ref="AY26" r:id="rId528" display="https://twitter.com/b7_design"/>
    <hyperlink ref="AY27" r:id="rId529" display="https://twitter.com/b2the7"/>
    <hyperlink ref="AY28" r:id="rId530" display="https://twitter.com/careerbarn"/>
    <hyperlink ref="AY29" r:id="rId531" display="https://twitter.com/berndog777"/>
    <hyperlink ref="AY30" r:id="rId532" display="https://twitter.com/sportsplaypolls"/>
    <hyperlink ref="AY31" r:id="rId533" display="https://twitter.com/brookiebeetle"/>
    <hyperlink ref="AY32" r:id="rId534" display="https://twitter.com/ross_quintana"/>
    <hyperlink ref="AY33" r:id="rId535" display="https://twitter.com/lentremetteuse"/>
    <hyperlink ref="AY34" r:id="rId536" display="https://twitter.com/ageless_2u"/>
    <hyperlink ref="AY35" r:id="rId537" display="https://twitter.com/dianecschroder"/>
    <hyperlink ref="AY36" r:id="rId538" display="https://twitter.com/karenyankovich"/>
    <hyperlink ref="AY37" r:id="rId539" display="https://twitter.com/dynamicfrize"/>
    <hyperlink ref="AY38" r:id="rId540" display="https://twitter.com/edgekonnect"/>
    <hyperlink ref="AY39" r:id="rId541" display="https://twitter.com/randyhlavac"/>
    <hyperlink ref="AY40" r:id="rId542" display="https://twitter.com/relatingonline"/>
    <hyperlink ref="AY41" r:id="rId543" display="https://twitter.com/bubbles4tw"/>
    <hyperlink ref="AY42" r:id="rId544" display="https://twitter.com/morweborg"/>
    <hyperlink ref="AY43" r:id="rId545" display="https://twitter.com/fadanconsultant"/>
    <hyperlink ref="AY44" r:id="rId546" display="https://twitter.com/niczthename"/>
    <hyperlink ref="AY45" r:id="rId547" display="https://twitter.com/pardoe_ai"/>
    <hyperlink ref="AY46" r:id="rId548" display="https://twitter.com/civalueinfo"/>
    <hyperlink ref="AY47" r:id="rId549" display="https://twitter.com/themylanfocus"/>
    <hyperlink ref="AY48" r:id="rId550" display="https://twitter.com/javi99garcia"/>
    <hyperlink ref="AY49" r:id="rId551" display="https://twitter.com/javitelez"/>
    <hyperlink ref="AY50" r:id="rId552" display="https://twitter.com/wpblogsites"/>
    <hyperlink ref="AY51" r:id="rId553" display="https://twitter.com/fan_saves"/>
    <hyperlink ref="AY52" r:id="rId554" display="https://twitter.com/4hontario"/>
    <hyperlink ref="AY53" r:id="rId555" display="https://twitter.com/mllnnlmotivator"/>
    <hyperlink ref="AY54" r:id="rId556" display="https://twitter.com/gambinredon"/>
    <hyperlink ref="AY55" r:id="rId557" display="https://twitter.com/allthesocial"/>
    <hyperlink ref="AY56" r:id="rId558" display="https://twitter.com/breepalm"/>
    <hyperlink ref="AY57" r:id="rId559" display="https://twitter.com/findtroy"/>
    <hyperlink ref="AY58" r:id="rId560" display="https://twitter.com/foodmfguk"/>
    <hyperlink ref="AY59" r:id="rId561" display="https://twitter.com/planitoutsrcing"/>
    <hyperlink ref="AY60" r:id="rId562" display="https://twitter.com/scotiabank"/>
    <hyperlink ref="AY61" r:id="rId563" display="https://twitter.com/startup_canada"/>
    <hyperlink ref="AY62" r:id="rId564" display="https://twitter.com/jade_a_consult"/>
    <hyperlink ref="AY63" r:id="rId565" display="https://twitter.com/mikefallat"/>
    <hyperlink ref="AY64" r:id="rId566" display="https://twitter.com/vitalizeone"/>
    <hyperlink ref="AY65" r:id="rId567" display="https://twitter.com/blondepreneur"/>
    <hyperlink ref="AY66" r:id="rId568" display="https://twitter.com/mike_gingerich"/>
    <hyperlink ref="AY67" r:id="rId569" display="https://twitter.com/kandreawade"/>
    <hyperlink ref="AY68" r:id="rId570" display="https://twitter.com/quickenloans"/>
    <hyperlink ref="AY69" r:id="rId571" display="https://twitter.com/taylorsmendoza1"/>
    <hyperlink ref="AY70" r:id="rId572" display="https://twitter.com/prodovite"/>
    <hyperlink ref="AY71" r:id="rId573" display="https://twitter.com/victorynhq"/>
    <hyperlink ref="AY72" r:id="rId574" display="https://twitter.com/nowmg"/>
    <hyperlink ref="AY73" r:id="rId575" display="https://twitter.com/jencoleict"/>
    <hyperlink ref="AY74" r:id="rId576" display="https://twitter.com/roberts_ben_m"/>
    <hyperlink ref="AY75" r:id="rId577" display="https://twitter.com/makeamarketer"/>
    <hyperlink ref="AY76" r:id="rId578" display="https://twitter.com/teamnimbus"/>
    <hyperlink ref="AY77" r:id="rId579" display="https://twitter.com/martinbrossman"/>
    <hyperlink ref="AY78" r:id="rId580" display="https://twitter.com/tracylcotton"/>
    <hyperlink ref="AY79" r:id="rId581" display="https://twitter.com/commonscentsmom"/>
    <hyperlink ref="AY80" r:id="rId582" display="https://twitter.com/mcsquareltd"/>
    <hyperlink ref="AY81" r:id="rId583" display="https://twitter.com/thedigitalgal"/>
    <hyperlink ref="AY82" r:id="rId584" display="https://twitter.com/lowellbrown"/>
    <hyperlink ref="AY83" r:id="rId585" display="https://twitter.com/stellar247"/>
    <hyperlink ref="AY84" r:id="rId586" display="https://twitter.com/elizabethglau"/>
    <hyperlink ref="AY85" r:id="rId587" display="https://twitter.com/jwatson_wx"/>
    <hyperlink ref="AY86" r:id="rId588" display="https://twitter.com/iamscottpage"/>
    <hyperlink ref="AY87" r:id="rId589" display="https://twitter.com/isocialfanz"/>
    <hyperlink ref="AY88" r:id="rId590" display="https://twitter.com/meganpowers"/>
    <hyperlink ref="AY89" r:id="rId591" display="https://twitter.com/slideshare"/>
    <hyperlink ref="AY90" r:id="rId592" display="https://twitter.com/semrush"/>
    <hyperlink ref="AY91" r:id="rId593" display="https://twitter.com/mrleonardkim"/>
    <hyperlink ref="AY92" r:id="rId594" display="https://twitter.com/rebekahradice"/>
    <hyperlink ref="AY93" r:id="rId595" display="https://twitter.com/anton_shulke"/>
    <hyperlink ref="AY94" r:id="rId596" display="https://twitter.com/reasonrena"/>
    <hyperlink ref="AY95" r:id="rId597" display="https://twitter.com/aiaddysonzhang"/>
    <hyperlink ref="AY96" r:id="rId598" display="https://twitter.com/iagdotme"/>
    <hyperlink ref="AY97" r:id="rId599" display="https://twitter.com/marismith"/>
    <hyperlink ref="AY98" r:id="rId600" display="https://twitter.com/fuhsionmktg"/>
    <hyperlink ref="AY99" r:id="rId601" display="https://twitter.com/dgingiss"/>
    <hyperlink ref="AY100" r:id="rId602" display="https://twitter.com/smexaminer"/>
    <hyperlink ref="AY101" r:id="rId603" display="https://twitter.com/marc_smith"/>
    <hyperlink ref="AY102" r:id="rId604" display="https://twitter.com/sms_summit"/>
    <hyperlink ref="AY103" r:id="rId605" display="https://twitter.com/bombbomb"/>
    <hyperlink ref="AY104" r:id="rId606" display="https://twitter.com/bonjoroapp"/>
    <hyperlink ref="AY105" r:id="rId607" display="https://twitter.com/wpbeginner"/>
    <hyperlink ref="AY106" r:id="rId608" display="https://twitter.com/constantcontact"/>
    <hyperlink ref="AY107" r:id="rId609" display="https://twitter.com/madmimi"/>
    <hyperlink ref="AY108" r:id="rId610" display="https://twitter.com/mailchimp"/>
    <hyperlink ref="AY109" r:id="rId611" display="https://twitter.com/ninjaforms"/>
    <hyperlink ref="AY110" r:id="rId612" display="https://twitter.com/wordpress"/>
    <hyperlink ref="AY111" r:id="rId613" display="https://twitter.com/nimble"/>
    <hyperlink ref="AY112" r:id="rId614" display="https://twitter.com/wistia"/>
    <hyperlink ref="AY113" r:id="rId615" display="https://twitter.com/vimeo"/>
    <hyperlink ref="AY114" r:id="rId616" display="https://twitter.com/dustinwstout"/>
    <hyperlink ref="AY115" r:id="rId617" display="https://twitter.com/wordpressdotcom"/>
    <hyperlink ref="AY116" r:id="rId618" display="https://twitter.com/semgalore"/>
    <hyperlink ref="AY117" r:id="rId619" display="https://twitter.com/craigmckimbd"/>
    <hyperlink ref="AY118" r:id="rId620" display="https://twitter.com/osidejewelers"/>
    <hyperlink ref="AY119" r:id="rId621" display="https://twitter.com/crossingscbad"/>
    <hyperlink ref="AY120" r:id="rId622" display="https://twitter.com/fortis_yogalux"/>
    <hyperlink ref="AY121" r:id="rId623" display="https://twitter.com/adam_jacobs22"/>
    <hyperlink ref="AY122" r:id="rId624" display="https://twitter.com/annieroseinc"/>
    <hyperlink ref="AY123" r:id="rId625" display="https://twitter.com/prisus"/>
    <hyperlink ref="AY124" r:id="rId626" display="https://twitter.com/eggwhisk"/>
    <hyperlink ref="AY125" r:id="rId627" display="https://twitter.com/adobeexpcloud"/>
    <hyperlink ref="AY126" r:id="rId628" display="https://twitter.com/markwschaefer"/>
    <hyperlink ref="AY127" r:id="rId629" display="https://twitter.com/maykingtea"/>
    <hyperlink ref="AY128" r:id="rId630" display="https://twitter.com/madalynsklar"/>
    <hyperlink ref="AY129" r:id="rId631" display="https://twitter.com/chrisstrub"/>
    <hyperlink ref="AY130" r:id="rId632" display="https://twitter.com/youtube"/>
    <hyperlink ref="AY131" r:id="rId633" display="https://twitter.com/genepetrovlmc"/>
    <hyperlink ref="AY132" r:id="rId634" display="https://twitter.com/winniesun"/>
    <hyperlink ref="AY133" r:id="rId635" display="https://twitter.com/robertoblake"/>
    <hyperlink ref="AY134" r:id="rId636" display="https://twitter.com/adobepremiere"/>
    <hyperlink ref="AY135" r:id="rId637" display="https://twitter.com/rkdwebstudios"/>
    <hyperlink ref="AY136" r:id="rId638" display="https://twitter.com/4h"/>
    <hyperlink ref="AY137" r:id="rId639" display="https://twitter.com/loosethreadsvnt"/>
  </hyperlinks>
  <printOptions/>
  <pageMargins left="0.7" right="0.7" top="0.75" bottom="0.75" header="0.3" footer="0.3"/>
  <pageSetup horizontalDpi="600" verticalDpi="600" orientation="portrait" r:id="rId644"/>
  <drawing r:id="rId643"/>
  <legacyDrawing r:id="rId641"/>
  <tableParts>
    <tablePart r:id="rId6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2170</v>
      </c>
      <c r="Z2" s="13" t="s">
        <v>2188</v>
      </c>
      <c r="AA2" s="13" t="s">
        <v>2252</v>
      </c>
      <c r="AB2" s="13" t="s">
        <v>2336</v>
      </c>
      <c r="AC2" s="13" t="s">
        <v>2435</v>
      </c>
      <c r="AD2" s="13" t="s">
        <v>2469</v>
      </c>
      <c r="AE2" s="13" t="s">
        <v>2472</v>
      </c>
      <c r="AF2" s="13" t="s">
        <v>2490</v>
      </c>
      <c r="AG2" s="118" t="s">
        <v>2923</v>
      </c>
      <c r="AH2" s="118" t="s">
        <v>2924</v>
      </c>
      <c r="AI2" s="118" t="s">
        <v>2925</v>
      </c>
      <c r="AJ2" s="118" t="s">
        <v>2926</v>
      </c>
      <c r="AK2" s="118" t="s">
        <v>2927</v>
      </c>
      <c r="AL2" s="118" t="s">
        <v>2928</v>
      </c>
      <c r="AM2" s="118" t="s">
        <v>2929</v>
      </c>
      <c r="AN2" s="118" t="s">
        <v>2930</v>
      </c>
      <c r="AO2" s="118" t="s">
        <v>2933</v>
      </c>
    </row>
    <row r="3" spans="1:41" ht="15">
      <c r="A3" s="87" t="s">
        <v>2111</v>
      </c>
      <c r="B3" s="65" t="s">
        <v>2126</v>
      </c>
      <c r="C3" s="65" t="s">
        <v>56</v>
      </c>
      <c r="D3" s="104"/>
      <c r="E3" s="103"/>
      <c r="F3" s="105" t="s">
        <v>2943</v>
      </c>
      <c r="G3" s="106"/>
      <c r="H3" s="106"/>
      <c r="I3" s="107">
        <v>3</v>
      </c>
      <c r="J3" s="108"/>
      <c r="K3" s="48">
        <v>48</v>
      </c>
      <c r="L3" s="48">
        <v>56</v>
      </c>
      <c r="M3" s="48">
        <v>8</v>
      </c>
      <c r="N3" s="48">
        <v>64</v>
      </c>
      <c r="O3" s="48">
        <v>2</v>
      </c>
      <c r="P3" s="49">
        <v>0.07272727272727272</v>
      </c>
      <c r="Q3" s="49">
        <v>0.13559322033898305</v>
      </c>
      <c r="R3" s="48">
        <v>1</v>
      </c>
      <c r="S3" s="48">
        <v>0</v>
      </c>
      <c r="T3" s="48">
        <v>48</v>
      </c>
      <c r="U3" s="48">
        <v>64</v>
      </c>
      <c r="V3" s="48">
        <v>3</v>
      </c>
      <c r="W3" s="49">
        <v>1.943576</v>
      </c>
      <c r="X3" s="49">
        <v>0.026152482269503546</v>
      </c>
      <c r="Y3" s="78" t="s">
        <v>2171</v>
      </c>
      <c r="Z3" s="78" t="s">
        <v>2189</v>
      </c>
      <c r="AA3" s="78" t="s">
        <v>2253</v>
      </c>
      <c r="AB3" s="84" t="s">
        <v>2337</v>
      </c>
      <c r="AC3" s="84" t="s">
        <v>2436</v>
      </c>
      <c r="AD3" s="84" t="s">
        <v>2470</v>
      </c>
      <c r="AE3" s="84" t="s">
        <v>2473</v>
      </c>
      <c r="AF3" s="84" t="s">
        <v>2491</v>
      </c>
      <c r="AG3" s="121">
        <v>38</v>
      </c>
      <c r="AH3" s="124">
        <v>7.196969696969697</v>
      </c>
      <c r="AI3" s="121">
        <v>0</v>
      </c>
      <c r="AJ3" s="124">
        <v>0</v>
      </c>
      <c r="AK3" s="121">
        <v>0</v>
      </c>
      <c r="AL3" s="124">
        <v>0</v>
      </c>
      <c r="AM3" s="121">
        <v>490</v>
      </c>
      <c r="AN3" s="124">
        <v>92.8030303030303</v>
      </c>
      <c r="AO3" s="121">
        <v>528</v>
      </c>
    </row>
    <row r="4" spans="1:41" ht="15">
      <c r="A4" s="87" t="s">
        <v>2112</v>
      </c>
      <c r="B4" s="65" t="s">
        <v>2127</v>
      </c>
      <c r="C4" s="65" t="s">
        <v>56</v>
      </c>
      <c r="D4" s="110"/>
      <c r="E4" s="109"/>
      <c r="F4" s="111" t="s">
        <v>2944</v>
      </c>
      <c r="G4" s="112"/>
      <c r="H4" s="112"/>
      <c r="I4" s="113">
        <v>4</v>
      </c>
      <c r="J4" s="114"/>
      <c r="K4" s="48">
        <v>29</v>
      </c>
      <c r="L4" s="48">
        <v>43</v>
      </c>
      <c r="M4" s="48">
        <v>4</v>
      </c>
      <c r="N4" s="48">
        <v>47</v>
      </c>
      <c r="O4" s="48">
        <v>2</v>
      </c>
      <c r="P4" s="49">
        <v>0.047619047619047616</v>
      </c>
      <c r="Q4" s="49">
        <v>0.09090909090909091</v>
      </c>
      <c r="R4" s="48">
        <v>1</v>
      </c>
      <c r="S4" s="48">
        <v>0</v>
      </c>
      <c r="T4" s="48">
        <v>29</v>
      </c>
      <c r="U4" s="48">
        <v>47</v>
      </c>
      <c r="V4" s="48">
        <v>2</v>
      </c>
      <c r="W4" s="49">
        <v>1.831153</v>
      </c>
      <c r="X4" s="49">
        <v>0.054187192118226604</v>
      </c>
      <c r="Y4" s="78" t="s">
        <v>523</v>
      </c>
      <c r="Z4" s="78" t="s">
        <v>544</v>
      </c>
      <c r="AA4" s="78" t="s">
        <v>2254</v>
      </c>
      <c r="AB4" s="84" t="s">
        <v>2338</v>
      </c>
      <c r="AC4" s="84" t="s">
        <v>2437</v>
      </c>
      <c r="AD4" s="84" t="s">
        <v>2471</v>
      </c>
      <c r="AE4" s="84" t="s">
        <v>2474</v>
      </c>
      <c r="AF4" s="84" t="s">
        <v>2492</v>
      </c>
      <c r="AG4" s="121">
        <v>19</v>
      </c>
      <c r="AH4" s="124">
        <v>3.6468330134357005</v>
      </c>
      <c r="AI4" s="121">
        <v>5</v>
      </c>
      <c r="AJ4" s="124">
        <v>0.9596928982725528</v>
      </c>
      <c r="AK4" s="121">
        <v>0</v>
      </c>
      <c r="AL4" s="124">
        <v>0</v>
      </c>
      <c r="AM4" s="121">
        <v>497</v>
      </c>
      <c r="AN4" s="124">
        <v>95.39347408829174</v>
      </c>
      <c r="AO4" s="121">
        <v>521</v>
      </c>
    </row>
    <row r="5" spans="1:41" ht="15">
      <c r="A5" s="87" t="s">
        <v>2113</v>
      </c>
      <c r="B5" s="65" t="s">
        <v>2128</v>
      </c>
      <c r="C5" s="65" t="s">
        <v>56</v>
      </c>
      <c r="D5" s="110"/>
      <c r="E5" s="109"/>
      <c r="F5" s="111" t="s">
        <v>2945</v>
      </c>
      <c r="G5" s="112"/>
      <c r="H5" s="112"/>
      <c r="I5" s="113">
        <v>5</v>
      </c>
      <c r="J5" s="114"/>
      <c r="K5" s="48">
        <v>21</v>
      </c>
      <c r="L5" s="48">
        <v>14</v>
      </c>
      <c r="M5" s="48">
        <v>23</v>
      </c>
      <c r="N5" s="48">
        <v>37</v>
      </c>
      <c r="O5" s="48">
        <v>37</v>
      </c>
      <c r="P5" s="49" t="s">
        <v>2934</v>
      </c>
      <c r="Q5" s="49" t="s">
        <v>2934</v>
      </c>
      <c r="R5" s="48">
        <v>21</v>
      </c>
      <c r="S5" s="48">
        <v>21</v>
      </c>
      <c r="T5" s="48">
        <v>1</v>
      </c>
      <c r="U5" s="48">
        <v>7</v>
      </c>
      <c r="V5" s="48">
        <v>0</v>
      </c>
      <c r="W5" s="49">
        <v>0</v>
      </c>
      <c r="X5" s="49">
        <v>0</v>
      </c>
      <c r="Y5" s="78" t="s">
        <v>2172</v>
      </c>
      <c r="Z5" s="78" t="s">
        <v>2190</v>
      </c>
      <c r="AA5" s="78" t="s">
        <v>2255</v>
      </c>
      <c r="AB5" s="84" t="s">
        <v>2339</v>
      </c>
      <c r="AC5" s="84" t="s">
        <v>2438</v>
      </c>
      <c r="AD5" s="84"/>
      <c r="AE5" s="84" t="s">
        <v>220</v>
      </c>
      <c r="AF5" s="84" t="s">
        <v>2493</v>
      </c>
      <c r="AG5" s="121">
        <v>16</v>
      </c>
      <c r="AH5" s="124">
        <v>2.5559105431309903</v>
      </c>
      <c r="AI5" s="121">
        <v>2</v>
      </c>
      <c r="AJ5" s="124">
        <v>0.3194888178913738</v>
      </c>
      <c r="AK5" s="121">
        <v>0</v>
      </c>
      <c r="AL5" s="124">
        <v>0</v>
      </c>
      <c r="AM5" s="121">
        <v>608</v>
      </c>
      <c r="AN5" s="124">
        <v>97.12460063897764</v>
      </c>
      <c r="AO5" s="121">
        <v>626</v>
      </c>
    </row>
    <row r="6" spans="1:41" ht="15">
      <c r="A6" s="87" t="s">
        <v>2114</v>
      </c>
      <c r="B6" s="65" t="s">
        <v>2129</v>
      </c>
      <c r="C6" s="65" t="s">
        <v>56</v>
      </c>
      <c r="D6" s="110"/>
      <c r="E6" s="109"/>
      <c r="F6" s="111" t="s">
        <v>2946</v>
      </c>
      <c r="G6" s="112"/>
      <c r="H6" s="112"/>
      <c r="I6" s="113">
        <v>6</v>
      </c>
      <c r="J6" s="114"/>
      <c r="K6" s="48">
        <v>6</v>
      </c>
      <c r="L6" s="48">
        <v>4</v>
      </c>
      <c r="M6" s="48">
        <v>4</v>
      </c>
      <c r="N6" s="48">
        <v>8</v>
      </c>
      <c r="O6" s="48">
        <v>2</v>
      </c>
      <c r="P6" s="49">
        <v>0</v>
      </c>
      <c r="Q6" s="49">
        <v>0</v>
      </c>
      <c r="R6" s="48">
        <v>1</v>
      </c>
      <c r="S6" s="48">
        <v>0</v>
      </c>
      <c r="T6" s="48">
        <v>6</v>
      </c>
      <c r="U6" s="48">
        <v>8</v>
      </c>
      <c r="V6" s="48">
        <v>2</v>
      </c>
      <c r="W6" s="49">
        <v>1.388889</v>
      </c>
      <c r="X6" s="49">
        <v>0.16666666666666666</v>
      </c>
      <c r="Y6" s="78" t="s">
        <v>522</v>
      </c>
      <c r="Z6" s="78" t="s">
        <v>527</v>
      </c>
      <c r="AA6" s="78" t="s">
        <v>2256</v>
      </c>
      <c r="AB6" s="84" t="s">
        <v>2340</v>
      </c>
      <c r="AC6" s="84" t="s">
        <v>2439</v>
      </c>
      <c r="AD6" s="84" t="s">
        <v>284</v>
      </c>
      <c r="AE6" s="84" t="s">
        <v>2475</v>
      </c>
      <c r="AF6" s="84" t="s">
        <v>2494</v>
      </c>
      <c r="AG6" s="121">
        <v>3</v>
      </c>
      <c r="AH6" s="124">
        <v>1.6042780748663101</v>
      </c>
      <c r="AI6" s="121">
        <v>0</v>
      </c>
      <c r="AJ6" s="124">
        <v>0</v>
      </c>
      <c r="AK6" s="121">
        <v>0</v>
      </c>
      <c r="AL6" s="124">
        <v>0</v>
      </c>
      <c r="AM6" s="121">
        <v>184</v>
      </c>
      <c r="AN6" s="124">
        <v>98.39572192513369</v>
      </c>
      <c r="AO6" s="121">
        <v>187</v>
      </c>
    </row>
    <row r="7" spans="1:41" ht="15">
      <c r="A7" s="87" t="s">
        <v>2115</v>
      </c>
      <c r="B7" s="65" t="s">
        <v>2130</v>
      </c>
      <c r="C7" s="65" t="s">
        <v>56</v>
      </c>
      <c r="D7" s="110"/>
      <c r="E7" s="109"/>
      <c r="F7" s="111" t="s">
        <v>2947</v>
      </c>
      <c r="G7" s="112"/>
      <c r="H7" s="112"/>
      <c r="I7" s="113">
        <v>7</v>
      </c>
      <c r="J7" s="114"/>
      <c r="K7" s="48">
        <v>5</v>
      </c>
      <c r="L7" s="48">
        <v>4</v>
      </c>
      <c r="M7" s="48">
        <v>9</v>
      </c>
      <c r="N7" s="48">
        <v>13</v>
      </c>
      <c r="O7" s="48">
        <v>9</v>
      </c>
      <c r="P7" s="49">
        <v>0</v>
      </c>
      <c r="Q7" s="49">
        <v>0</v>
      </c>
      <c r="R7" s="48">
        <v>1</v>
      </c>
      <c r="S7" s="48">
        <v>0</v>
      </c>
      <c r="T7" s="48">
        <v>5</v>
      </c>
      <c r="U7" s="48">
        <v>13</v>
      </c>
      <c r="V7" s="48">
        <v>2</v>
      </c>
      <c r="W7" s="49">
        <v>1.28</v>
      </c>
      <c r="X7" s="49">
        <v>0.2</v>
      </c>
      <c r="Y7" s="78" t="s">
        <v>2173</v>
      </c>
      <c r="Z7" s="78" t="s">
        <v>524</v>
      </c>
      <c r="AA7" s="78" t="s">
        <v>2257</v>
      </c>
      <c r="AB7" s="84" t="s">
        <v>2341</v>
      </c>
      <c r="AC7" s="84" t="s">
        <v>2440</v>
      </c>
      <c r="AD7" s="84"/>
      <c r="AE7" s="84" t="s">
        <v>2476</v>
      </c>
      <c r="AF7" s="84" t="s">
        <v>2495</v>
      </c>
      <c r="AG7" s="121">
        <v>15</v>
      </c>
      <c r="AH7" s="124">
        <v>6.944444444444445</v>
      </c>
      <c r="AI7" s="121">
        <v>0</v>
      </c>
      <c r="AJ7" s="124">
        <v>0</v>
      </c>
      <c r="AK7" s="121">
        <v>0</v>
      </c>
      <c r="AL7" s="124">
        <v>0</v>
      </c>
      <c r="AM7" s="121">
        <v>201</v>
      </c>
      <c r="AN7" s="124">
        <v>93.05555555555556</v>
      </c>
      <c r="AO7" s="121">
        <v>216</v>
      </c>
    </row>
    <row r="8" spans="1:41" ht="15">
      <c r="A8" s="87" t="s">
        <v>2116</v>
      </c>
      <c r="B8" s="65" t="s">
        <v>2131</v>
      </c>
      <c r="C8" s="65" t="s">
        <v>56</v>
      </c>
      <c r="D8" s="110"/>
      <c r="E8" s="109"/>
      <c r="F8" s="111" t="s">
        <v>2948</v>
      </c>
      <c r="G8" s="112"/>
      <c r="H8" s="112"/>
      <c r="I8" s="113">
        <v>8</v>
      </c>
      <c r="J8" s="114"/>
      <c r="K8" s="48">
        <v>5</v>
      </c>
      <c r="L8" s="48">
        <v>1</v>
      </c>
      <c r="M8" s="48">
        <v>13</v>
      </c>
      <c r="N8" s="48">
        <v>14</v>
      </c>
      <c r="O8" s="48">
        <v>5</v>
      </c>
      <c r="P8" s="49">
        <v>0</v>
      </c>
      <c r="Q8" s="49">
        <v>0</v>
      </c>
      <c r="R8" s="48">
        <v>1</v>
      </c>
      <c r="S8" s="48">
        <v>0</v>
      </c>
      <c r="T8" s="48">
        <v>5</v>
      </c>
      <c r="U8" s="48">
        <v>14</v>
      </c>
      <c r="V8" s="48">
        <v>2</v>
      </c>
      <c r="W8" s="49">
        <v>1.28</v>
      </c>
      <c r="X8" s="49">
        <v>0.2</v>
      </c>
      <c r="Y8" s="78" t="s">
        <v>2174</v>
      </c>
      <c r="Z8" s="78" t="s">
        <v>530</v>
      </c>
      <c r="AA8" s="78" t="s">
        <v>557</v>
      </c>
      <c r="AB8" s="84" t="s">
        <v>2342</v>
      </c>
      <c r="AC8" s="84" t="s">
        <v>2441</v>
      </c>
      <c r="AD8" s="84"/>
      <c r="AE8" s="84" t="s">
        <v>244</v>
      </c>
      <c r="AF8" s="84" t="s">
        <v>2496</v>
      </c>
      <c r="AG8" s="121">
        <v>0</v>
      </c>
      <c r="AH8" s="124">
        <v>0</v>
      </c>
      <c r="AI8" s="121">
        <v>0</v>
      </c>
      <c r="AJ8" s="124">
        <v>0</v>
      </c>
      <c r="AK8" s="121">
        <v>0</v>
      </c>
      <c r="AL8" s="124">
        <v>0</v>
      </c>
      <c r="AM8" s="121">
        <v>94</v>
      </c>
      <c r="AN8" s="124">
        <v>100</v>
      </c>
      <c r="AO8" s="121">
        <v>94</v>
      </c>
    </row>
    <row r="9" spans="1:41" ht="15">
      <c r="A9" s="87" t="s">
        <v>2117</v>
      </c>
      <c r="B9" s="65" t="s">
        <v>2132</v>
      </c>
      <c r="C9" s="65" t="s">
        <v>56</v>
      </c>
      <c r="D9" s="110"/>
      <c r="E9" s="109"/>
      <c r="F9" s="111" t="s">
        <v>2949</v>
      </c>
      <c r="G9" s="112"/>
      <c r="H9" s="112"/>
      <c r="I9" s="113">
        <v>9</v>
      </c>
      <c r="J9" s="114"/>
      <c r="K9" s="48">
        <v>3</v>
      </c>
      <c r="L9" s="48">
        <v>5</v>
      </c>
      <c r="M9" s="48">
        <v>0</v>
      </c>
      <c r="N9" s="48">
        <v>5</v>
      </c>
      <c r="O9" s="48">
        <v>1</v>
      </c>
      <c r="P9" s="49">
        <v>1</v>
      </c>
      <c r="Q9" s="49">
        <v>1</v>
      </c>
      <c r="R9" s="48">
        <v>1</v>
      </c>
      <c r="S9" s="48">
        <v>0</v>
      </c>
      <c r="T9" s="48">
        <v>3</v>
      </c>
      <c r="U9" s="48">
        <v>5</v>
      </c>
      <c r="V9" s="48">
        <v>2</v>
      </c>
      <c r="W9" s="49">
        <v>0.888889</v>
      </c>
      <c r="X9" s="49">
        <v>0.6666666666666666</v>
      </c>
      <c r="Y9" s="78" t="s">
        <v>2175</v>
      </c>
      <c r="Z9" s="78" t="s">
        <v>2191</v>
      </c>
      <c r="AA9" s="78" t="s">
        <v>2258</v>
      </c>
      <c r="AB9" s="84" t="s">
        <v>2343</v>
      </c>
      <c r="AC9" s="84" t="s">
        <v>2442</v>
      </c>
      <c r="AD9" s="84"/>
      <c r="AE9" s="84" t="s">
        <v>2477</v>
      </c>
      <c r="AF9" s="84" t="s">
        <v>2497</v>
      </c>
      <c r="AG9" s="121">
        <v>6</v>
      </c>
      <c r="AH9" s="124">
        <v>7.0588235294117645</v>
      </c>
      <c r="AI9" s="121">
        <v>1</v>
      </c>
      <c r="AJ9" s="124">
        <v>1.1764705882352942</v>
      </c>
      <c r="AK9" s="121">
        <v>0</v>
      </c>
      <c r="AL9" s="124">
        <v>0</v>
      </c>
      <c r="AM9" s="121">
        <v>78</v>
      </c>
      <c r="AN9" s="124">
        <v>91.76470588235294</v>
      </c>
      <c r="AO9" s="121">
        <v>85</v>
      </c>
    </row>
    <row r="10" spans="1:41" ht="14.25" customHeight="1">
      <c r="A10" s="87" t="s">
        <v>2118</v>
      </c>
      <c r="B10" s="65" t="s">
        <v>2133</v>
      </c>
      <c r="C10" s="65" t="s">
        <v>56</v>
      </c>
      <c r="D10" s="110"/>
      <c r="E10" s="109"/>
      <c r="F10" s="111" t="s">
        <v>2950</v>
      </c>
      <c r="G10" s="112"/>
      <c r="H10" s="112"/>
      <c r="I10" s="113">
        <v>10</v>
      </c>
      <c r="J10" s="114"/>
      <c r="K10" s="48">
        <v>3</v>
      </c>
      <c r="L10" s="48">
        <v>1</v>
      </c>
      <c r="M10" s="48">
        <v>6</v>
      </c>
      <c r="N10" s="48">
        <v>7</v>
      </c>
      <c r="O10" s="48">
        <v>4</v>
      </c>
      <c r="P10" s="49">
        <v>0</v>
      </c>
      <c r="Q10" s="49">
        <v>0</v>
      </c>
      <c r="R10" s="48">
        <v>1</v>
      </c>
      <c r="S10" s="48">
        <v>0</v>
      </c>
      <c r="T10" s="48">
        <v>3</v>
      </c>
      <c r="U10" s="48">
        <v>7</v>
      </c>
      <c r="V10" s="48">
        <v>2</v>
      </c>
      <c r="W10" s="49">
        <v>0.888889</v>
      </c>
      <c r="X10" s="49">
        <v>0.3333333333333333</v>
      </c>
      <c r="Y10" s="78" t="s">
        <v>2176</v>
      </c>
      <c r="Z10" s="78" t="s">
        <v>542</v>
      </c>
      <c r="AA10" s="78" t="s">
        <v>2259</v>
      </c>
      <c r="AB10" s="84" t="s">
        <v>2344</v>
      </c>
      <c r="AC10" s="84" t="s">
        <v>2443</v>
      </c>
      <c r="AD10" s="84"/>
      <c r="AE10" s="84" t="s">
        <v>258</v>
      </c>
      <c r="AF10" s="84" t="s">
        <v>2498</v>
      </c>
      <c r="AG10" s="121">
        <v>11</v>
      </c>
      <c r="AH10" s="124">
        <v>6.918238993710692</v>
      </c>
      <c r="AI10" s="121">
        <v>0</v>
      </c>
      <c r="AJ10" s="124">
        <v>0</v>
      </c>
      <c r="AK10" s="121">
        <v>0</v>
      </c>
      <c r="AL10" s="124">
        <v>0</v>
      </c>
      <c r="AM10" s="121">
        <v>148</v>
      </c>
      <c r="AN10" s="124">
        <v>93.08176100628931</v>
      </c>
      <c r="AO10" s="121">
        <v>159</v>
      </c>
    </row>
    <row r="11" spans="1:41" ht="15">
      <c r="A11" s="87" t="s">
        <v>2119</v>
      </c>
      <c r="B11" s="65" t="s">
        <v>2134</v>
      </c>
      <c r="C11" s="65" t="s">
        <v>56</v>
      </c>
      <c r="D11" s="110"/>
      <c r="E11" s="109"/>
      <c r="F11" s="111" t="s">
        <v>2119</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78" t="s">
        <v>468</v>
      </c>
      <c r="Z11" s="78" t="s">
        <v>525</v>
      </c>
      <c r="AA11" s="78" t="s">
        <v>548</v>
      </c>
      <c r="AB11" s="84" t="s">
        <v>1023</v>
      </c>
      <c r="AC11" s="84" t="s">
        <v>1023</v>
      </c>
      <c r="AD11" s="84"/>
      <c r="AE11" s="84" t="s">
        <v>2478</v>
      </c>
      <c r="AF11" s="84" t="s">
        <v>2499</v>
      </c>
      <c r="AG11" s="121">
        <v>0</v>
      </c>
      <c r="AH11" s="124">
        <v>0</v>
      </c>
      <c r="AI11" s="121">
        <v>0</v>
      </c>
      <c r="AJ11" s="124">
        <v>0</v>
      </c>
      <c r="AK11" s="121">
        <v>0</v>
      </c>
      <c r="AL11" s="124">
        <v>0</v>
      </c>
      <c r="AM11" s="121">
        <v>9</v>
      </c>
      <c r="AN11" s="124">
        <v>100</v>
      </c>
      <c r="AO11" s="121">
        <v>9</v>
      </c>
    </row>
    <row r="12" spans="1:41" ht="15">
      <c r="A12" s="87" t="s">
        <v>2120</v>
      </c>
      <c r="B12" s="65" t="s">
        <v>2135</v>
      </c>
      <c r="C12" s="65" t="s">
        <v>56</v>
      </c>
      <c r="D12" s="110"/>
      <c r="E12" s="109"/>
      <c r="F12" s="111" t="s">
        <v>2120</v>
      </c>
      <c r="G12" s="112"/>
      <c r="H12" s="112"/>
      <c r="I12" s="113">
        <v>12</v>
      </c>
      <c r="J12" s="114"/>
      <c r="K12" s="48">
        <v>2</v>
      </c>
      <c r="L12" s="48">
        <v>1</v>
      </c>
      <c r="M12" s="48">
        <v>0</v>
      </c>
      <c r="N12" s="48">
        <v>1</v>
      </c>
      <c r="O12" s="48">
        <v>0</v>
      </c>
      <c r="P12" s="49">
        <v>0</v>
      </c>
      <c r="Q12" s="49">
        <v>0</v>
      </c>
      <c r="R12" s="48">
        <v>1</v>
      </c>
      <c r="S12" s="48">
        <v>0</v>
      </c>
      <c r="T12" s="48">
        <v>2</v>
      </c>
      <c r="U12" s="48">
        <v>1</v>
      </c>
      <c r="V12" s="48">
        <v>1</v>
      </c>
      <c r="W12" s="49">
        <v>0.5</v>
      </c>
      <c r="X12" s="49">
        <v>0.5</v>
      </c>
      <c r="Y12" s="78"/>
      <c r="Z12" s="78"/>
      <c r="AA12" s="78" t="s">
        <v>556</v>
      </c>
      <c r="AB12" s="84" t="s">
        <v>1023</v>
      </c>
      <c r="AC12" s="84" t="s">
        <v>1023</v>
      </c>
      <c r="AD12" s="84"/>
      <c r="AE12" s="84" t="s">
        <v>295</v>
      </c>
      <c r="AF12" s="84" t="s">
        <v>2500</v>
      </c>
      <c r="AG12" s="121">
        <v>2</v>
      </c>
      <c r="AH12" s="124">
        <v>8.333333333333334</v>
      </c>
      <c r="AI12" s="121">
        <v>0</v>
      </c>
      <c r="AJ12" s="124">
        <v>0</v>
      </c>
      <c r="AK12" s="121">
        <v>0</v>
      </c>
      <c r="AL12" s="124">
        <v>0</v>
      </c>
      <c r="AM12" s="121">
        <v>22</v>
      </c>
      <c r="AN12" s="124">
        <v>91.66666666666667</v>
      </c>
      <c r="AO12" s="121">
        <v>24</v>
      </c>
    </row>
    <row r="13" spans="1:41" ht="15">
      <c r="A13" s="87" t="s">
        <v>2121</v>
      </c>
      <c r="B13" s="65" t="s">
        <v>2136</v>
      </c>
      <c r="C13" s="65" t="s">
        <v>56</v>
      </c>
      <c r="D13" s="110"/>
      <c r="E13" s="109"/>
      <c r="F13" s="111" t="s">
        <v>2951</v>
      </c>
      <c r="G13" s="112"/>
      <c r="H13" s="112"/>
      <c r="I13" s="113">
        <v>13</v>
      </c>
      <c r="J13" s="114"/>
      <c r="K13" s="48">
        <v>2</v>
      </c>
      <c r="L13" s="48">
        <v>2</v>
      </c>
      <c r="M13" s="48">
        <v>0</v>
      </c>
      <c r="N13" s="48">
        <v>2</v>
      </c>
      <c r="O13" s="48">
        <v>1</v>
      </c>
      <c r="P13" s="49">
        <v>0</v>
      </c>
      <c r="Q13" s="49">
        <v>0</v>
      </c>
      <c r="R13" s="48">
        <v>1</v>
      </c>
      <c r="S13" s="48">
        <v>0</v>
      </c>
      <c r="T13" s="48">
        <v>2</v>
      </c>
      <c r="U13" s="48">
        <v>2</v>
      </c>
      <c r="V13" s="48">
        <v>1</v>
      </c>
      <c r="W13" s="49">
        <v>0.5</v>
      </c>
      <c r="X13" s="49">
        <v>0.5</v>
      </c>
      <c r="Y13" s="78" t="s">
        <v>487</v>
      </c>
      <c r="Z13" s="78" t="s">
        <v>532</v>
      </c>
      <c r="AA13" s="78" t="s">
        <v>572</v>
      </c>
      <c r="AB13" s="84" t="s">
        <v>2345</v>
      </c>
      <c r="AC13" s="84" t="s">
        <v>2444</v>
      </c>
      <c r="AD13" s="84"/>
      <c r="AE13" s="84" t="s">
        <v>252</v>
      </c>
      <c r="AF13" s="84" t="s">
        <v>2501</v>
      </c>
      <c r="AG13" s="121">
        <v>2</v>
      </c>
      <c r="AH13" s="124">
        <v>8.695652173913043</v>
      </c>
      <c r="AI13" s="121">
        <v>0</v>
      </c>
      <c r="AJ13" s="124">
        <v>0</v>
      </c>
      <c r="AK13" s="121">
        <v>0</v>
      </c>
      <c r="AL13" s="124">
        <v>0</v>
      </c>
      <c r="AM13" s="121">
        <v>21</v>
      </c>
      <c r="AN13" s="124">
        <v>91.30434782608695</v>
      </c>
      <c r="AO13" s="121">
        <v>23</v>
      </c>
    </row>
    <row r="14" spans="1:41" ht="15">
      <c r="A14" s="87" t="s">
        <v>2122</v>
      </c>
      <c r="B14" s="65" t="s">
        <v>2137</v>
      </c>
      <c r="C14" s="65" t="s">
        <v>56</v>
      </c>
      <c r="D14" s="110"/>
      <c r="E14" s="109"/>
      <c r="F14" s="111" t="s">
        <v>2122</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t="s">
        <v>486</v>
      </c>
      <c r="Z14" s="78" t="s">
        <v>540</v>
      </c>
      <c r="AA14" s="78" t="s">
        <v>571</v>
      </c>
      <c r="AB14" s="84" t="s">
        <v>1023</v>
      </c>
      <c r="AC14" s="84" t="s">
        <v>1023</v>
      </c>
      <c r="AD14" s="84"/>
      <c r="AE14" s="84" t="s">
        <v>291</v>
      </c>
      <c r="AF14" s="84" t="s">
        <v>2502</v>
      </c>
      <c r="AG14" s="121">
        <v>0</v>
      </c>
      <c r="AH14" s="124">
        <v>0</v>
      </c>
      <c r="AI14" s="121">
        <v>1</v>
      </c>
      <c r="AJ14" s="124">
        <v>3.7037037037037037</v>
      </c>
      <c r="AK14" s="121">
        <v>0</v>
      </c>
      <c r="AL14" s="124">
        <v>0</v>
      </c>
      <c r="AM14" s="121">
        <v>26</v>
      </c>
      <c r="AN14" s="124">
        <v>96.29629629629629</v>
      </c>
      <c r="AO14" s="121">
        <v>27</v>
      </c>
    </row>
    <row r="15" spans="1:41" ht="15">
      <c r="A15" s="87" t="s">
        <v>2123</v>
      </c>
      <c r="B15" s="65" t="s">
        <v>2126</v>
      </c>
      <c r="C15" s="65" t="s">
        <v>59</v>
      </c>
      <c r="D15" s="110"/>
      <c r="E15" s="109"/>
      <c r="F15" s="111" t="s">
        <v>2952</v>
      </c>
      <c r="G15" s="112"/>
      <c r="H15" s="112"/>
      <c r="I15" s="113">
        <v>15</v>
      </c>
      <c r="J15" s="114"/>
      <c r="K15" s="48">
        <v>2</v>
      </c>
      <c r="L15" s="48">
        <v>2</v>
      </c>
      <c r="M15" s="48">
        <v>0</v>
      </c>
      <c r="N15" s="48">
        <v>2</v>
      </c>
      <c r="O15" s="48">
        <v>1</v>
      </c>
      <c r="P15" s="49">
        <v>0</v>
      </c>
      <c r="Q15" s="49">
        <v>0</v>
      </c>
      <c r="R15" s="48">
        <v>1</v>
      </c>
      <c r="S15" s="48">
        <v>0</v>
      </c>
      <c r="T15" s="48">
        <v>2</v>
      </c>
      <c r="U15" s="48">
        <v>2</v>
      </c>
      <c r="V15" s="48">
        <v>1</v>
      </c>
      <c r="W15" s="49">
        <v>0.5</v>
      </c>
      <c r="X15" s="49">
        <v>0.5</v>
      </c>
      <c r="Y15" s="78" t="s">
        <v>484</v>
      </c>
      <c r="Z15" s="78" t="s">
        <v>538</v>
      </c>
      <c r="AA15" s="78" t="s">
        <v>2260</v>
      </c>
      <c r="AB15" s="84" t="s">
        <v>2346</v>
      </c>
      <c r="AC15" s="84" t="s">
        <v>2445</v>
      </c>
      <c r="AD15" s="84"/>
      <c r="AE15" s="84" t="s">
        <v>246</v>
      </c>
      <c r="AF15" s="84" t="s">
        <v>2503</v>
      </c>
      <c r="AG15" s="121">
        <v>4</v>
      </c>
      <c r="AH15" s="124">
        <v>11.764705882352942</v>
      </c>
      <c r="AI15" s="121">
        <v>0</v>
      </c>
      <c r="AJ15" s="124">
        <v>0</v>
      </c>
      <c r="AK15" s="121">
        <v>0</v>
      </c>
      <c r="AL15" s="124">
        <v>0</v>
      </c>
      <c r="AM15" s="121">
        <v>30</v>
      </c>
      <c r="AN15" s="124">
        <v>88.23529411764706</v>
      </c>
      <c r="AO15" s="121">
        <v>34</v>
      </c>
    </row>
    <row r="16" spans="1:41" ht="15">
      <c r="A16" s="87" t="s">
        <v>2124</v>
      </c>
      <c r="B16" s="65" t="s">
        <v>2127</v>
      </c>
      <c r="C16" s="65" t="s">
        <v>59</v>
      </c>
      <c r="D16" s="110"/>
      <c r="E16" s="109"/>
      <c r="F16" s="111" t="s">
        <v>2124</v>
      </c>
      <c r="G16" s="112"/>
      <c r="H16" s="112"/>
      <c r="I16" s="113">
        <v>16</v>
      </c>
      <c r="J16" s="114"/>
      <c r="K16" s="48">
        <v>2</v>
      </c>
      <c r="L16" s="48">
        <v>1</v>
      </c>
      <c r="M16" s="48">
        <v>0</v>
      </c>
      <c r="N16" s="48">
        <v>1</v>
      </c>
      <c r="O16" s="48">
        <v>0</v>
      </c>
      <c r="P16" s="49">
        <v>0</v>
      </c>
      <c r="Q16" s="49">
        <v>0</v>
      </c>
      <c r="R16" s="48">
        <v>1</v>
      </c>
      <c r="S16" s="48">
        <v>0</v>
      </c>
      <c r="T16" s="48">
        <v>2</v>
      </c>
      <c r="U16" s="48">
        <v>1</v>
      </c>
      <c r="V16" s="48">
        <v>1</v>
      </c>
      <c r="W16" s="49">
        <v>0.5</v>
      </c>
      <c r="X16" s="49">
        <v>0.5</v>
      </c>
      <c r="Y16" s="78" t="s">
        <v>483</v>
      </c>
      <c r="Z16" s="78" t="s">
        <v>537</v>
      </c>
      <c r="AA16" s="78" t="s">
        <v>556</v>
      </c>
      <c r="AB16" s="84" t="s">
        <v>1023</v>
      </c>
      <c r="AC16" s="84" t="s">
        <v>1023</v>
      </c>
      <c r="AD16" s="84"/>
      <c r="AE16" s="84" t="s">
        <v>290</v>
      </c>
      <c r="AF16" s="84" t="s">
        <v>2504</v>
      </c>
      <c r="AG16" s="121">
        <v>0</v>
      </c>
      <c r="AH16" s="124">
        <v>0</v>
      </c>
      <c r="AI16" s="121">
        <v>0</v>
      </c>
      <c r="AJ16" s="124">
        <v>0</v>
      </c>
      <c r="AK16" s="121">
        <v>0</v>
      </c>
      <c r="AL16" s="124">
        <v>0</v>
      </c>
      <c r="AM16" s="121">
        <v>6</v>
      </c>
      <c r="AN16" s="124">
        <v>100</v>
      </c>
      <c r="AO16" s="121">
        <v>6</v>
      </c>
    </row>
    <row r="17" spans="1:41" ht="15">
      <c r="A17" s="87" t="s">
        <v>2125</v>
      </c>
      <c r="B17" s="65" t="s">
        <v>2128</v>
      </c>
      <c r="C17" s="65" t="s">
        <v>59</v>
      </c>
      <c r="D17" s="110"/>
      <c r="E17" s="109"/>
      <c r="F17" s="111" t="s">
        <v>2953</v>
      </c>
      <c r="G17" s="112"/>
      <c r="H17" s="112"/>
      <c r="I17" s="113">
        <v>17</v>
      </c>
      <c r="J17" s="114"/>
      <c r="K17" s="48">
        <v>2</v>
      </c>
      <c r="L17" s="48">
        <v>1</v>
      </c>
      <c r="M17" s="48">
        <v>2</v>
      </c>
      <c r="N17" s="48">
        <v>3</v>
      </c>
      <c r="O17" s="48">
        <v>2</v>
      </c>
      <c r="P17" s="49">
        <v>0</v>
      </c>
      <c r="Q17" s="49">
        <v>0</v>
      </c>
      <c r="R17" s="48">
        <v>1</v>
      </c>
      <c r="S17" s="48">
        <v>0</v>
      </c>
      <c r="T17" s="48">
        <v>2</v>
      </c>
      <c r="U17" s="48">
        <v>3</v>
      </c>
      <c r="V17" s="48">
        <v>1</v>
      </c>
      <c r="W17" s="49">
        <v>0.5</v>
      </c>
      <c r="X17" s="49">
        <v>0.5</v>
      </c>
      <c r="Y17" s="78" t="s">
        <v>469</v>
      </c>
      <c r="Z17" s="78" t="s">
        <v>526</v>
      </c>
      <c r="AA17" s="78" t="s">
        <v>2261</v>
      </c>
      <c r="AB17" s="84" t="s">
        <v>2347</v>
      </c>
      <c r="AC17" s="84" t="s">
        <v>2446</v>
      </c>
      <c r="AD17" s="84"/>
      <c r="AE17" s="84" t="s">
        <v>214</v>
      </c>
      <c r="AF17" s="84" t="s">
        <v>2505</v>
      </c>
      <c r="AG17" s="121">
        <v>3</v>
      </c>
      <c r="AH17" s="124">
        <v>3.1578947368421053</v>
      </c>
      <c r="AI17" s="121">
        <v>8</v>
      </c>
      <c r="AJ17" s="124">
        <v>8.421052631578947</v>
      </c>
      <c r="AK17" s="121">
        <v>0</v>
      </c>
      <c r="AL17" s="124">
        <v>0</v>
      </c>
      <c r="AM17" s="121">
        <v>84</v>
      </c>
      <c r="AN17" s="124">
        <v>88.42105263157895</v>
      </c>
      <c r="AO17" s="121">
        <v>95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2111</v>
      </c>
      <c r="B2" s="84" t="s">
        <v>278</v>
      </c>
      <c r="C2" s="78">
        <f>VLOOKUP(GroupVertices[[#This Row],[Vertex]],Vertices[],MATCH("ID",Vertices[[#Headers],[Vertex]:[Vertex Content Word Count]],0),FALSE)</f>
        <v>15</v>
      </c>
    </row>
    <row r="3" spans="1:3" ht="15">
      <c r="A3" s="78" t="s">
        <v>2111</v>
      </c>
      <c r="B3" s="84" t="s">
        <v>329</v>
      </c>
      <c r="C3" s="78">
        <f>VLOOKUP(GroupVertices[[#This Row],[Vertex]],Vertices[],MATCH("ID",Vertices[[#Headers],[Vertex]:[Vertex Content Word Count]],0),FALSE)</f>
        <v>116</v>
      </c>
    </row>
    <row r="4" spans="1:3" ht="15">
      <c r="A4" s="78" t="s">
        <v>2111</v>
      </c>
      <c r="B4" s="84" t="s">
        <v>328</v>
      </c>
      <c r="C4" s="78">
        <f>VLOOKUP(GroupVertices[[#This Row],[Vertex]],Vertices[],MATCH("ID",Vertices[[#Headers],[Vertex]:[Vertex Content Word Count]],0),FALSE)</f>
        <v>115</v>
      </c>
    </row>
    <row r="5" spans="1:3" ht="15">
      <c r="A5" s="78" t="s">
        <v>2111</v>
      </c>
      <c r="B5" s="84" t="s">
        <v>327</v>
      </c>
      <c r="C5" s="78">
        <f>VLOOKUP(GroupVertices[[#This Row],[Vertex]],Vertices[],MATCH("ID",Vertices[[#Headers],[Vertex]:[Vertex Content Word Count]],0),FALSE)</f>
        <v>114</v>
      </c>
    </row>
    <row r="6" spans="1:3" ht="15">
      <c r="A6" s="78" t="s">
        <v>2111</v>
      </c>
      <c r="B6" s="84" t="s">
        <v>326</v>
      </c>
      <c r="C6" s="78">
        <f>VLOOKUP(GroupVertices[[#This Row],[Vertex]],Vertices[],MATCH("ID",Vertices[[#Headers],[Vertex]:[Vertex Content Word Count]],0),FALSE)</f>
        <v>113</v>
      </c>
    </row>
    <row r="7" spans="1:3" ht="15">
      <c r="A7" s="78" t="s">
        <v>2111</v>
      </c>
      <c r="B7" s="84" t="s">
        <v>325</v>
      </c>
      <c r="C7" s="78">
        <f>VLOOKUP(GroupVertices[[#This Row],[Vertex]],Vertices[],MATCH("ID",Vertices[[#Headers],[Vertex]:[Vertex Content Word Count]],0),FALSE)</f>
        <v>112</v>
      </c>
    </row>
    <row r="8" spans="1:3" ht="15">
      <c r="A8" s="78" t="s">
        <v>2111</v>
      </c>
      <c r="B8" s="84" t="s">
        <v>324</v>
      </c>
      <c r="C8" s="78">
        <f>VLOOKUP(GroupVertices[[#This Row],[Vertex]],Vertices[],MATCH("ID",Vertices[[#Headers],[Vertex]:[Vertex Content Word Count]],0),FALSE)</f>
        <v>110</v>
      </c>
    </row>
    <row r="9" spans="1:3" ht="15">
      <c r="A9" s="78" t="s">
        <v>2111</v>
      </c>
      <c r="B9" s="84" t="s">
        <v>323</v>
      </c>
      <c r="C9" s="78">
        <f>VLOOKUP(GroupVertices[[#This Row],[Vertex]],Vertices[],MATCH("ID",Vertices[[#Headers],[Vertex]:[Vertex Content Word Count]],0),FALSE)</f>
        <v>109</v>
      </c>
    </row>
    <row r="10" spans="1:3" ht="15">
      <c r="A10" s="78" t="s">
        <v>2111</v>
      </c>
      <c r="B10" s="84" t="s">
        <v>322</v>
      </c>
      <c r="C10" s="78">
        <f>VLOOKUP(GroupVertices[[#This Row],[Vertex]],Vertices[],MATCH("ID",Vertices[[#Headers],[Vertex]:[Vertex Content Word Count]],0),FALSE)</f>
        <v>108</v>
      </c>
    </row>
    <row r="11" spans="1:3" ht="15">
      <c r="A11" s="78" t="s">
        <v>2111</v>
      </c>
      <c r="B11" s="84" t="s">
        <v>321</v>
      </c>
      <c r="C11" s="78">
        <f>VLOOKUP(GroupVertices[[#This Row],[Vertex]],Vertices[],MATCH("ID",Vertices[[#Headers],[Vertex]:[Vertex Content Word Count]],0),FALSE)</f>
        <v>107</v>
      </c>
    </row>
    <row r="12" spans="1:3" ht="15">
      <c r="A12" s="78" t="s">
        <v>2111</v>
      </c>
      <c r="B12" s="84" t="s">
        <v>320</v>
      </c>
      <c r="C12" s="78">
        <f>VLOOKUP(GroupVertices[[#This Row],[Vertex]],Vertices[],MATCH("ID",Vertices[[#Headers],[Vertex]:[Vertex Content Word Count]],0),FALSE)</f>
        <v>106</v>
      </c>
    </row>
    <row r="13" spans="1:3" ht="15">
      <c r="A13" s="78" t="s">
        <v>2111</v>
      </c>
      <c r="B13" s="84" t="s">
        <v>319</v>
      </c>
      <c r="C13" s="78">
        <f>VLOOKUP(GroupVertices[[#This Row],[Vertex]],Vertices[],MATCH("ID",Vertices[[#Headers],[Vertex]:[Vertex Content Word Count]],0),FALSE)</f>
        <v>105</v>
      </c>
    </row>
    <row r="14" spans="1:3" ht="15">
      <c r="A14" s="78" t="s">
        <v>2111</v>
      </c>
      <c r="B14" s="84" t="s">
        <v>318</v>
      </c>
      <c r="C14" s="78">
        <f>VLOOKUP(GroupVertices[[#This Row],[Vertex]],Vertices[],MATCH("ID",Vertices[[#Headers],[Vertex]:[Vertex Content Word Count]],0),FALSE)</f>
        <v>104</v>
      </c>
    </row>
    <row r="15" spans="1:3" ht="15">
      <c r="A15" s="78" t="s">
        <v>2111</v>
      </c>
      <c r="B15" s="84" t="s">
        <v>317</v>
      </c>
      <c r="C15" s="78">
        <f>VLOOKUP(GroupVertices[[#This Row],[Vertex]],Vertices[],MATCH("ID",Vertices[[#Headers],[Vertex]:[Vertex Content Word Count]],0),FALSE)</f>
        <v>103</v>
      </c>
    </row>
    <row r="16" spans="1:3" ht="15">
      <c r="A16" s="78" t="s">
        <v>2111</v>
      </c>
      <c r="B16" s="84" t="s">
        <v>280</v>
      </c>
      <c r="C16" s="78">
        <f>VLOOKUP(GroupVertices[[#This Row],[Vertex]],Vertices[],MATCH("ID",Vertices[[#Headers],[Vertex]:[Vertex Content Word Count]],0),FALSE)</f>
        <v>102</v>
      </c>
    </row>
    <row r="17" spans="1:3" ht="15">
      <c r="A17" s="78" t="s">
        <v>2111</v>
      </c>
      <c r="B17" s="84" t="s">
        <v>316</v>
      </c>
      <c r="C17" s="78">
        <f>VLOOKUP(GroupVertices[[#This Row],[Vertex]],Vertices[],MATCH("ID",Vertices[[#Headers],[Vertex]:[Vertex Content Word Count]],0),FALSE)</f>
        <v>101</v>
      </c>
    </row>
    <row r="18" spans="1:3" ht="15">
      <c r="A18" s="78" t="s">
        <v>2111</v>
      </c>
      <c r="B18" s="84" t="s">
        <v>315</v>
      </c>
      <c r="C18" s="78">
        <f>VLOOKUP(GroupVertices[[#This Row],[Vertex]],Vertices[],MATCH("ID",Vertices[[#Headers],[Vertex]:[Vertex Content Word Count]],0),FALSE)</f>
        <v>100</v>
      </c>
    </row>
    <row r="19" spans="1:3" ht="15">
      <c r="A19" s="78" t="s">
        <v>2111</v>
      </c>
      <c r="B19" s="84" t="s">
        <v>314</v>
      </c>
      <c r="C19" s="78">
        <f>VLOOKUP(GroupVertices[[#This Row],[Vertex]],Vertices[],MATCH("ID",Vertices[[#Headers],[Vertex]:[Vertex Content Word Count]],0),FALSE)</f>
        <v>99</v>
      </c>
    </row>
    <row r="20" spans="1:3" ht="15">
      <c r="A20" s="78" t="s">
        <v>2111</v>
      </c>
      <c r="B20" s="84" t="s">
        <v>313</v>
      </c>
      <c r="C20" s="78">
        <f>VLOOKUP(GroupVertices[[#This Row],[Vertex]],Vertices[],MATCH("ID",Vertices[[#Headers],[Vertex]:[Vertex Content Word Count]],0),FALSE)</f>
        <v>98</v>
      </c>
    </row>
    <row r="21" spans="1:3" ht="15">
      <c r="A21" s="78" t="s">
        <v>2111</v>
      </c>
      <c r="B21" s="84" t="s">
        <v>312</v>
      </c>
      <c r="C21" s="78">
        <f>VLOOKUP(GroupVertices[[#This Row],[Vertex]],Vertices[],MATCH("ID",Vertices[[#Headers],[Vertex]:[Vertex Content Word Count]],0),FALSE)</f>
        <v>97</v>
      </c>
    </row>
    <row r="22" spans="1:3" ht="15">
      <c r="A22" s="78" t="s">
        <v>2111</v>
      </c>
      <c r="B22" s="84" t="s">
        <v>311</v>
      </c>
      <c r="C22" s="78">
        <f>VLOOKUP(GroupVertices[[#This Row],[Vertex]],Vertices[],MATCH("ID",Vertices[[#Headers],[Vertex]:[Vertex Content Word Count]],0),FALSE)</f>
        <v>96</v>
      </c>
    </row>
    <row r="23" spans="1:3" ht="15">
      <c r="A23" s="78" t="s">
        <v>2111</v>
      </c>
      <c r="B23" s="84" t="s">
        <v>310</v>
      </c>
      <c r="C23" s="78">
        <f>VLOOKUP(GroupVertices[[#This Row],[Vertex]],Vertices[],MATCH("ID",Vertices[[#Headers],[Vertex]:[Vertex Content Word Count]],0),FALSE)</f>
        <v>95</v>
      </c>
    </row>
    <row r="24" spans="1:3" ht="15">
      <c r="A24" s="78" t="s">
        <v>2111</v>
      </c>
      <c r="B24" s="84" t="s">
        <v>309</v>
      </c>
      <c r="C24" s="78">
        <f>VLOOKUP(GroupVertices[[#This Row],[Vertex]],Vertices[],MATCH("ID",Vertices[[#Headers],[Vertex]:[Vertex Content Word Count]],0),FALSE)</f>
        <v>94</v>
      </c>
    </row>
    <row r="25" spans="1:3" ht="15">
      <c r="A25" s="78" t="s">
        <v>2111</v>
      </c>
      <c r="B25" s="84" t="s">
        <v>308</v>
      </c>
      <c r="C25" s="78">
        <f>VLOOKUP(GroupVertices[[#This Row],[Vertex]],Vertices[],MATCH("ID",Vertices[[#Headers],[Vertex]:[Vertex Content Word Count]],0),FALSE)</f>
        <v>93</v>
      </c>
    </row>
    <row r="26" spans="1:3" ht="15">
      <c r="A26" s="78" t="s">
        <v>2111</v>
      </c>
      <c r="B26" s="84" t="s">
        <v>307</v>
      </c>
      <c r="C26" s="78">
        <f>VLOOKUP(GroupVertices[[#This Row],[Vertex]],Vertices[],MATCH("ID",Vertices[[#Headers],[Vertex]:[Vertex Content Word Count]],0),FALSE)</f>
        <v>92</v>
      </c>
    </row>
    <row r="27" spans="1:3" ht="15">
      <c r="A27" s="78" t="s">
        <v>2111</v>
      </c>
      <c r="B27" s="84" t="s">
        <v>279</v>
      </c>
      <c r="C27" s="78">
        <f>VLOOKUP(GroupVertices[[#This Row],[Vertex]],Vertices[],MATCH("ID",Vertices[[#Headers],[Vertex]:[Vertex Content Word Count]],0),FALSE)</f>
        <v>91</v>
      </c>
    </row>
    <row r="28" spans="1:3" ht="15">
      <c r="A28" s="78" t="s">
        <v>2111</v>
      </c>
      <c r="B28" s="84" t="s">
        <v>306</v>
      </c>
      <c r="C28" s="78">
        <f>VLOOKUP(GroupVertices[[#This Row],[Vertex]],Vertices[],MATCH("ID",Vertices[[#Headers],[Vertex]:[Vertex Content Word Count]],0),FALSE)</f>
        <v>90</v>
      </c>
    </row>
    <row r="29" spans="1:3" ht="15">
      <c r="A29" s="78" t="s">
        <v>2111</v>
      </c>
      <c r="B29" s="84" t="s">
        <v>305</v>
      </c>
      <c r="C29" s="78">
        <f>VLOOKUP(GroupVertices[[#This Row],[Vertex]],Vertices[],MATCH("ID",Vertices[[#Headers],[Vertex]:[Vertex Content Word Count]],0),FALSE)</f>
        <v>89</v>
      </c>
    </row>
    <row r="30" spans="1:3" ht="15">
      <c r="A30" s="78" t="s">
        <v>2111</v>
      </c>
      <c r="B30" s="84" t="s">
        <v>304</v>
      </c>
      <c r="C30" s="78">
        <f>VLOOKUP(GroupVertices[[#This Row],[Vertex]],Vertices[],MATCH("ID",Vertices[[#Headers],[Vertex]:[Vertex Content Word Count]],0),FALSE)</f>
        <v>88</v>
      </c>
    </row>
    <row r="31" spans="1:3" ht="15">
      <c r="A31" s="78" t="s">
        <v>2111</v>
      </c>
      <c r="B31" s="84" t="s">
        <v>273</v>
      </c>
      <c r="C31" s="78">
        <f>VLOOKUP(GroupVertices[[#This Row],[Vertex]],Vertices[],MATCH("ID",Vertices[[#Headers],[Vertex]:[Vertex Content Word Count]],0),FALSE)</f>
        <v>75</v>
      </c>
    </row>
    <row r="32" spans="1:3" ht="15">
      <c r="A32" s="78" t="s">
        <v>2111</v>
      </c>
      <c r="B32" s="84" t="s">
        <v>302</v>
      </c>
      <c r="C32" s="78">
        <f>VLOOKUP(GroupVertices[[#This Row],[Vertex]],Vertices[],MATCH("ID",Vertices[[#Headers],[Vertex]:[Vertex Content Word Count]],0),FALSE)</f>
        <v>86</v>
      </c>
    </row>
    <row r="33" spans="1:3" ht="15">
      <c r="A33" s="78" t="s">
        <v>2111</v>
      </c>
      <c r="B33" s="84" t="s">
        <v>301</v>
      </c>
      <c r="C33" s="78">
        <f>VLOOKUP(GroupVertices[[#This Row],[Vertex]],Vertices[],MATCH("ID",Vertices[[#Headers],[Vertex]:[Vertex Content Word Count]],0),FALSE)</f>
        <v>85</v>
      </c>
    </row>
    <row r="34" spans="1:3" ht="15">
      <c r="A34" s="78" t="s">
        <v>2111</v>
      </c>
      <c r="B34" s="84" t="s">
        <v>300</v>
      </c>
      <c r="C34" s="78">
        <f>VLOOKUP(GroupVertices[[#This Row],[Vertex]],Vertices[],MATCH("ID",Vertices[[#Headers],[Vertex]:[Vertex Content Word Count]],0),FALSE)</f>
        <v>84</v>
      </c>
    </row>
    <row r="35" spans="1:3" ht="15">
      <c r="A35" s="78" t="s">
        <v>2111</v>
      </c>
      <c r="B35" s="84" t="s">
        <v>299</v>
      </c>
      <c r="C35" s="78">
        <f>VLOOKUP(GroupVertices[[#This Row],[Vertex]],Vertices[],MATCH("ID",Vertices[[#Headers],[Vertex]:[Vertex Content Word Count]],0),FALSE)</f>
        <v>83</v>
      </c>
    </row>
    <row r="36" spans="1:3" ht="15">
      <c r="A36" s="78" t="s">
        <v>2111</v>
      </c>
      <c r="B36" s="84" t="s">
        <v>298</v>
      </c>
      <c r="C36" s="78">
        <f>VLOOKUP(GroupVertices[[#This Row],[Vertex]],Vertices[],MATCH("ID",Vertices[[#Headers],[Vertex]:[Vertex Content Word Count]],0),FALSE)</f>
        <v>82</v>
      </c>
    </row>
    <row r="37" spans="1:3" ht="15">
      <c r="A37" s="78" t="s">
        <v>2111</v>
      </c>
      <c r="B37" s="84" t="s">
        <v>297</v>
      </c>
      <c r="C37" s="78">
        <f>VLOOKUP(GroupVertices[[#This Row],[Vertex]],Vertices[],MATCH("ID",Vertices[[#Headers],[Vertex]:[Vertex Content Word Count]],0),FALSE)</f>
        <v>81</v>
      </c>
    </row>
    <row r="38" spans="1:3" ht="15">
      <c r="A38" s="78" t="s">
        <v>2111</v>
      </c>
      <c r="B38" s="84" t="s">
        <v>296</v>
      </c>
      <c r="C38" s="78">
        <f>VLOOKUP(GroupVertices[[#This Row],[Vertex]],Vertices[],MATCH("ID",Vertices[[#Headers],[Vertex]:[Vertex Content Word Count]],0),FALSE)</f>
        <v>80</v>
      </c>
    </row>
    <row r="39" spans="1:3" ht="15">
      <c r="A39" s="78" t="s">
        <v>2111</v>
      </c>
      <c r="B39" s="84" t="s">
        <v>271</v>
      </c>
      <c r="C39" s="78">
        <f>VLOOKUP(GroupVertices[[#This Row],[Vertex]],Vertices[],MATCH("ID",Vertices[[#Headers],[Vertex]:[Vertex Content Word Count]],0),FALSE)</f>
        <v>73</v>
      </c>
    </row>
    <row r="40" spans="1:3" ht="15">
      <c r="A40" s="78" t="s">
        <v>2111</v>
      </c>
      <c r="B40" s="84" t="s">
        <v>272</v>
      </c>
      <c r="C40" s="78">
        <f>VLOOKUP(GroupVertices[[#This Row],[Vertex]],Vertices[],MATCH("ID",Vertices[[#Headers],[Vertex]:[Vertex Content Word Count]],0),FALSE)</f>
        <v>74</v>
      </c>
    </row>
    <row r="41" spans="1:3" ht="15">
      <c r="A41" s="78" t="s">
        <v>2111</v>
      </c>
      <c r="B41" s="84" t="s">
        <v>270</v>
      </c>
      <c r="C41" s="78">
        <f>VLOOKUP(GroupVertices[[#This Row],[Vertex]],Vertices[],MATCH("ID",Vertices[[#Headers],[Vertex]:[Vertex Content Word Count]],0),FALSE)</f>
        <v>72</v>
      </c>
    </row>
    <row r="42" spans="1:3" ht="15">
      <c r="A42" s="78" t="s">
        <v>2111</v>
      </c>
      <c r="B42" s="84" t="s">
        <v>265</v>
      </c>
      <c r="C42" s="78">
        <f>VLOOKUP(GroupVertices[[#This Row],[Vertex]],Vertices[],MATCH("ID",Vertices[[#Headers],[Vertex]:[Vertex Content Word Count]],0),FALSE)</f>
        <v>66</v>
      </c>
    </row>
    <row r="43" spans="1:3" ht="15">
      <c r="A43" s="78" t="s">
        <v>2111</v>
      </c>
      <c r="B43" s="84" t="s">
        <v>236</v>
      </c>
      <c r="C43" s="78">
        <f>VLOOKUP(GroupVertices[[#This Row],[Vertex]],Vertices[],MATCH("ID",Vertices[[#Headers],[Vertex]:[Vertex Content Word Count]],0),FALSE)</f>
        <v>32</v>
      </c>
    </row>
    <row r="44" spans="1:3" ht="15">
      <c r="A44" s="78" t="s">
        <v>2111</v>
      </c>
      <c r="B44" s="84" t="s">
        <v>228</v>
      </c>
      <c r="C44" s="78">
        <f>VLOOKUP(GroupVertices[[#This Row],[Vertex]],Vertices[],MATCH("ID",Vertices[[#Headers],[Vertex]:[Vertex Content Word Count]],0),FALSE)</f>
        <v>23</v>
      </c>
    </row>
    <row r="45" spans="1:3" ht="15">
      <c r="A45" s="78" t="s">
        <v>2111</v>
      </c>
      <c r="B45" s="84" t="s">
        <v>227</v>
      </c>
      <c r="C45" s="78">
        <f>VLOOKUP(GroupVertices[[#This Row],[Vertex]],Vertices[],MATCH("ID",Vertices[[#Headers],[Vertex]:[Vertex Content Word Count]],0),FALSE)</f>
        <v>22</v>
      </c>
    </row>
    <row r="46" spans="1:3" ht="15">
      <c r="A46" s="78" t="s">
        <v>2111</v>
      </c>
      <c r="B46" s="84" t="s">
        <v>226</v>
      </c>
      <c r="C46" s="78">
        <f>VLOOKUP(GroupVertices[[#This Row],[Vertex]],Vertices[],MATCH("ID",Vertices[[#Headers],[Vertex]:[Vertex Content Word Count]],0),FALSE)</f>
        <v>21</v>
      </c>
    </row>
    <row r="47" spans="1:3" ht="15">
      <c r="A47" s="78" t="s">
        <v>2111</v>
      </c>
      <c r="B47" s="84" t="s">
        <v>223</v>
      </c>
      <c r="C47" s="78">
        <f>VLOOKUP(GroupVertices[[#This Row],[Vertex]],Vertices[],MATCH("ID",Vertices[[#Headers],[Vertex]:[Vertex Content Word Count]],0),FALSE)</f>
        <v>17</v>
      </c>
    </row>
    <row r="48" spans="1:3" ht="15">
      <c r="A48" s="78" t="s">
        <v>2111</v>
      </c>
      <c r="B48" s="84" t="s">
        <v>222</v>
      </c>
      <c r="C48" s="78">
        <f>VLOOKUP(GroupVertices[[#This Row],[Vertex]],Vertices[],MATCH("ID",Vertices[[#Headers],[Vertex]:[Vertex Content Word Count]],0),FALSE)</f>
        <v>16</v>
      </c>
    </row>
    <row r="49" spans="1:3" ht="15">
      <c r="A49" s="78" t="s">
        <v>2111</v>
      </c>
      <c r="B49" s="84" t="s">
        <v>221</v>
      </c>
      <c r="C49" s="78">
        <f>VLOOKUP(GroupVertices[[#This Row],[Vertex]],Vertices[],MATCH("ID",Vertices[[#Headers],[Vertex]:[Vertex Content Word Count]],0),FALSE)</f>
        <v>14</v>
      </c>
    </row>
    <row r="50" spans="1:3" ht="15">
      <c r="A50" s="78" t="s">
        <v>2112</v>
      </c>
      <c r="B50" s="84" t="s">
        <v>284</v>
      </c>
      <c r="C50" s="78">
        <f>VLOOKUP(GroupVertices[[#This Row],[Vertex]],Vertices[],MATCH("ID",Vertices[[#Headers],[Vertex]:[Vertex Content Word Count]],0),FALSE)</f>
        <v>53</v>
      </c>
    </row>
    <row r="51" spans="1:3" ht="15">
      <c r="A51" s="78" t="s">
        <v>2112</v>
      </c>
      <c r="B51" s="84" t="s">
        <v>346</v>
      </c>
      <c r="C51" s="78">
        <f>VLOOKUP(GroupVertices[[#This Row],[Vertex]],Vertices[],MATCH("ID",Vertices[[#Headers],[Vertex]:[Vertex Content Word Count]],0),FALSE)</f>
        <v>137</v>
      </c>
    </row>
    <row r="52" spans="1:3" ht="15">
      <c r="A52" s="78" t="s">
        <v>2112</v>
      </c>
      <c r="B52" s="84" t="s">
        <v>345</v>
      </c>
      <c r="C52" s="78">
        <f>VLOOKUP(GroupVertices[[#This Row],[Vertex]],Vertices[],MATCH("ID",Vertices[[#Headers],[Vertex]:[Vertex Content Word Count]],0),FALSE)</f>
        <v>136</v>
      </c>
    </row>
    <row r="53" spans="1:3" ht="15">
      <c r="A53" s="78" t="s">
        <v>2112</v>
      </c>
      <c r="B53" s="84" t="s">
        <v>344</v>
      </c>
      <c r="C53" s="78">
        <f>VLOOKUP(GroupVertices[[#This Row],[Vertex]],Vertices[],MATCH("ID",Vertices[[#Headers],[Vertex]:[Vertex Content Word Count]],0),FALSE)</f>
        <v>135</v>
      </c>
    </row>
    <row r="54" spans="1:3" ht="15">
      <c r="A54" s="78" t="s">
        <v>2112</v>
      </c>
      <c r="B54" s="84" t="s">
        <v>343</v>
      </c>
      <c r="C54" s="78">
        <f>VLOOKUP(GroupVertices[[#This Row],[Vertex]],Vertices[],MATCH("ID",Vertices[[#Headers],[Vertex]:[Vertex Content Word Count]],0),FALSE)</f>
        <v>134</v>
      </c>
    </row>
    <row r="55" spans="1:3" ht="15">
      <c r="A55" s="78" t="s">
        <v>2112</v>
      </c>
      <c r="B55" s="84" t="s">
        <v>342</v>
      </c>
      <c r="C55" s="78">
        <f>VLOOKUP(GroupVertices[[#This Row],[Vertex]],Vertices[],MATCH("ID",Vertices[[#Headers],[Vertex]:[Vertex Content Word Count]],0),FALSE)</f>
        <v>133</v>
      </c>
    </row>
    <row r="56" spans="1:3" ht="15">
      <c r="A56" s="78" t="s">
        <v>2112</v>
      </c>
      <c r="B56" s="84" t="s">
        <v>286</v>
      </c>
      <c r="C56" s="78">
        <f>VLOOKUP(GroupVertices[[#This Row],[Vertex]],Vertices[],MATCH("ID",Vertices[[#Headers],[Vertex]:[Vertex Content Word Count]],0),FALSE)</f>
        <v>127</v>
      </c>
    </row>
    <row r="57" spans="1:3" ht="15">
      <c r="A57" s="78" t="s">
        <v>2112</v>
      </c>
      <c r="B57" s="84" t="s">
        <v>341</v>
      </c>
      <c r="C57" s="78">
        <f>VLOOKUP(GroupVertices[[#This Row],[Vertex]],Vertices[],MATCH("ID",Vertices[[#Headers],[Vertex]:[Vertex Content Word Count]],0),FALSE)</f>
        <v>132</v>
      </c>
    </row>
    <row r="58" spans="1:3" ht="15">
      <c r="A58" s="78" t="s">
        <v>2112</v>
      </c>
      <c r="B58" s="84" t="s">
        <v>340</v>
      </c>
      <c r="C58" s="78">
        <f>VLOOKUP(GroupVertices[[#This Row],[Vertex]],Vertices[],MATCH("ID",Vertices[[#Headers],[Vertex]:[Vertex Content Word Count]],0),FALSE)</f>
        <v>131</v>
      </c>
    </row>
    <row r="59" spans="1:3" ht="15">
      <c r="A59" s="78" t="s">
        <v>2112</v>
      </c>
      <c r="B59" s="84" t="s">
        <v>339</v>
      </c>
      <c r="C59" s="78">
        <f>VLOOKUP(GroupVertices[[#This Row],[Vertex]],Vertices[],MATCH("ID",Vertices[[#Headers],[Vertex]:[Vertex Content Word Count]],0),FALSE)</f>
        <v>130</v>
      </c>
    </row>
    <row r="60" spans="1:3" ht="15">
      <c r="A60" s="78" t="s">
        <v>2112</v>
      </c>
      <c r="B60" s="84" t="s">
        <v>338</v>
      </c>
      <c r="C60" s="78">
        <f>VLOOKUP(GroupVertices[[#This Row],[Vertex]],Vertices[],MATCH("ID",Vertices[[#Headers],[Vertex]:[Vertex Content Word Count]],0),FALSE)</f>
        <v>129</v>
      </c>
    </row>
    <row r="61" spans="1:3" ht="15">
      <c r="A61" s="78" t="s">
        <v>2112</v>
      </c>
      <c r="B61" s="84" t="s">
        <v>337</v>
      </c>
      <c r="C61" s="78">
        <f>VLOOKUP(GroupVertices[[#This Row],[Vertex]],Vertices[],MATCH("ID",Vertices[[#Headers],[Vertex]:[Vertex Content Word Count]],0),FALSE)</f>
        <v>128</v>
      </c>
    </row>
    <row r="62" spans="1:3" ht="15">
      <c r="A62" s="78" t="s">
        <v>2112</v>
      </c>
      <c r="B62" s="84" t="s">
        <v>303</v>
      </c>
      <c r="C62" s="78">
        <f>VLOOKUP(GroupVertices[[#This Row],[Vertex]],Vertices[],MATCH("ID",Vertices[[#Headers],[Vertex]:[Vertex Content Word Count]],0),FALSE)</f>
        <v>87</v>
      </c>
    </row>
    <row r="63" spans="1:3" ht="15">
      <c r="A63" s="78" t="s">
        <v>2112</v>
      </c>
      <c r="B63" s="84" t="s">
        <v>336</v>
      </c>
      <c r="C63" s="78">
        <f>VLOOKUP(GroupVertices[[#This Row],[Vertex]],Vertices[],MATCH("ID",Vertices[[#Headers],[Vertex]:[Vertex Content Word Count]],0),FALSE)</f>
        <v>126</v>
      </c>
    </row>
    <row r="64" spans="1:3" ht="15">
      <c r="A64" s="78" t="s">
        <v>2112</v>
      </c>
      <c r="B64" s="84" t="s">
        <v>285</v>
      </c>
      <c r="C64" s="78">
        <f>VLOOKUP(GroupVertices[[#This Row],[Vertex]],Vertices[],MATCH("ID",Vertices[[#Headers],[Vertex]:[Vertex Content Word Count]],0),FALSE)</f>
        <v>124</v>
      </c>
    </row>
    <row r="65" spans="1:3" ht="15">
      <c r="A65" s="78" t="s">
        <v>2112</v>
      </c>
      <c r="B65" s="84" t="s">
        <v>335</v>
      </c>
      <c r="C65" s="78">
        <f>VLOOKUP(GroupVertices[[#This Row],[Vertex]],Vertices[],MATCH("ID",Vertices[[#Headers],[Vertex]:[Vertex Content Word Count]],0),FALSE)</f>
        <v>125</v>
      </c>
    </row>
    <row r="66" spans="1:3" ht="15">
      <c r="A66" s="78" t="s">
        <v>2112</v>
      </c>
      <c r="B66" s="84" t="s">
        <v>334</v>
      </c>
      <c r="C66" s="78">
        <f>VLOOKUP(GroupVertices[[#This Row],[Vertex]],Vertices[],MATCH("ID",Vertices[[#Headers],[Vertex]:[Vertex Content Word Count]],0),FALSE)</f>
        <v>123</v>
      </c>
    </row>
    <row r="67" spans="1:3" ht="15">
      <c r="A67" s="78" t="s">
        <v>2112</v>
      </c>
      <c r="B67" s="84" t="s">
        <v>281</v>
      </c>
      <c r="C67" s="78">
        <f>VLOOKUP(GroupVertices[[#This Row],[Vertex]],Vertices[],MATCH("ID",Vertices[[#Headers],[Vertex]:[Vertex Content Word Count]],0),FALSE)</f>
        <v>111</v>
      </c>
    </row>
    <row r="68" spans="1:3" ht="15">
      <c r="A68" s="78" t="s">
        <v>2112</v>
      </c>
      <c r="B68" s="84" t="s">
        <v>267</v>
      </c>
      <c r="C68" s="78">
        <f>VLOOKUP(GroupVertices[[#This Row],[Vertex]],Vertices[],MATCH("ID",Vertices[[#Headers],[Vertex]:[Vertex Content Word Count]],0),FALSE)</f>
        <v>69</v>
      </c>
    </row>
    <row r="69" spans="1:3" ht="15">
      <c r="A69" s="78" t="s">
        <v>2112</v>
      </c>
      <c r="B69" s="84" t="s">
        <v>264</v>
      </c>
      <c r="C69" s="78">
        <f>VLOOKUP(GroupVertices[[#This Row],[Vertex]],Vertices[],MATCH("ID",Vertices[[#Headers],[Vertex]:[Vertex Content Word Count]],0),FALSE)</f>
        <v>65</v>
      </c>
    </row>
    <row r="70" spans="1:3" ht="15">
      <c r="A70" s="78" t="s">
        <v>2112</v>
      </c>
      <c r="B70" s="84" t="s">
        <v>262</v>
      </c>
      <c r="C70" s="78">
        <f>VLOOKUP(GroupVertices[[#This Row],[Vertex]],Vertices[],MATCH("ID",Vertices[[#Headers],[Vertex]:[Vertex Content Word Count]],0),FALSE)</f>
        <v>63</v>
      </c>
    </row>
    <row r="71" spans="1:3" ht="15">
      <c r="A71" s="78" t="s">
        <v>2112</v>
      </c>
      <c r="B71" s="84" t="s">
        <v>261</v>
      </c>
      <c r="C71" s="78">
        <f>VLOOKUP(GroupVertices[[#This Row],[Vertex]],Vertices[],MATCH("ID",Vertices[[#Headers],[Vertex]:[Vertex Content Word Count]],0),FALSE)</f>
        <v>62</v>
      </c>
    </row>
    <row r="72" spans="1:3" ht="15">
      <c r="A72" s="78" t="s">
        <v>2112</v>
      </c>
      <c r="B72" s="84" t="s">
        <v>294</v>
      </c>
      <c r="C72" s="78">
        <f>VLOOKUP(GroupVertices[[#This Row],[Vertex]],Vertices[],MATCH("ID",Vertices[[#Headers],[Vertex]:[Vertex Content Word Count]],0),FALSE)</f>
        <v>61</v>
      </c>
    </row>
    <row r="73" spans="1:3" ht="15">
      <c r="A73" s="78" t="s">
        <v>2112</v>
      </c>
      <c r="B73" s="84" t="s">
        <v>293</v>
      </c>
      <c r="C73" s="78">
        <f>VLOOKUP(GroupVertices[[#This Row],[Vertex]],Vertices[],MATCH("ID",Vertices[[#Headers],[Vertex]:[Vertex Content Word Count]],0),FALSE)</f>
        <v>60</v>
      </c>
    </row>
    <row r="74" spans="1:3" ht="15">
      <c r="A74" s="78" t="s">
        <v>2112</v>
      </c>
      <c r="B74" s="84" t="s">
        <v>260</v>
      </c>
      <c r="C74" s="78">
        <f>VLOOKUP(GroupVertices[[#This Row],[Vertex]],Vertices[],MATCH("ID",Vertices[[#Headers],[Vertex]:[Vertex Content Word Count]],0),FALSE)</f>
        <v>59</v>
      </c>
    </row>
    <row r="75" spans="1:3" ht="15">
      <c r="A75" s="78" t="s">
        <v>2112</v>
      </c>
      <c r="B75" s="84" t="s">
        <v>292</v>
      </c>
      <c r="C75" s="78">
        <f>VLOOKUP(GroupVertices[[#This Row],[Vertex]],Vertices[],MATCH("ID",Vertices[[#Headers],[Vertex]:[Vertex Content Word Count]],0),FALSE)</f>
        <v>57</v>
      </c>
    </row>
    <row r="76" spans="1:3" ht="15">
      <c r="A76" s="78" t="s">
        <v>2112</v>
      </c>
      <c r="B76" s="84" t="s">
        <v>257</v>
      </c>
      <c r="C76" s="78">
        <f>VLOOKUP(GroupVertices[[#This Row],[Vertex]],Vertices[],MATCH("ID",Vertices[[#Headers],[Vertex]:[Vertex Content Word Count]],0),FALSE)</f>
        <v>56</v>
      </c>
    </row>
    <row r="77" spans="1:3" ht="15">
      <c r="A77" s="78" t="s">
        <v>2112</v>
      </c>
      <c r="B77" s="84" t="s">
        <v>256</v>
      </c>
      <c r="C77" s="78">
        <f>VLOOKUP(GroupVertices[[#This Row],[Vertex]],Vertices[],MATCH("ID",Vertices[[#Headers],[Vertex]:[Vertex Content Word Count]],0),FALSE)</f>
        <v>55</v>
      </c>
    </row>
    <row r="78" spans="1:3" ht="15">
      <c r="A78" s="78" t="s">
        <v>2112</v>
      </c>
      <c r="B78" s="84" t="s">
        <v>254</v>
      </c>
      <c r="C78" s="78">
        <f>VLOOKUP(GroupVertices[[#This Row],[Vertex]],Vertices[],MATCH("ID",Vertices[[#Headers],[Vertex]:[Vertex Content Word Count]],0),FALSE)</f>
        <v>52</v>
      </c>
    </row>
    <row r="79" spans="1:3" ht="15">
      <c r="A79" s="78" t="s">
        <v>2113</v>
      </c>
      <c r="B79" s="84" t="s">
        <v>212</v>
      </c>
      <c r="C79" s="78">
        <f>VLOOKUP(GroupVertices[[#This Row],[Vertex]],Vertices[],MATCH("ID",Vertices[[#Headers],[Vertex]:[Vertex Content Word Count]],0),FALSE)</f>
        <v>3</v>
      </c>
    </row>
    <row r="80" spans="1:3" ht="15">
      <c r="A80" s="78" t="s">
        <v>2113</v>
      </c>
      <c r="B80" s="84" t="s">
        <v>216</v>
      </c>
      <c r="C80" s="78">
        <f>VLOOKUP(GroupVertices[[#This Row],[Vertex]],Vertices[],MATCH("ID",Vertices[[#Headers],[Vertex]:[Vertex Content Word Count]],0),FALSE)</f>
        <v>9</v>
      </c>
    </row>
    <row r="81" spans="1:3" ht="15">
      <c r="A81" s="78" t="s">
        <v>2113</v>
      </c>
      <c r="B81" s="84" t="s">
        <v>217</v>
      </c>
      <c r="C81" s="78">
        <f>VLOOKUP(GroupVertices[[#This Row],[Vertex]],Vertices[],MATCH("ID",Vertices[[#Headers],[Vertex]:[Vertex Content Word Count]],0),FALSE)</f>
        <v>10</v>
      </c>
    </row>
    <row r="82" spans="1:3" ht="15">
      <c r="A82" s="78" t="s">
        <v>2113</v>
      </c>
      <c r="B82" s="84" t="s">
        <v>218</v>
      </c>
      <c r="C82" s="78">
        <f>VLOOKUP(GroupVertices[[#This Row],[Vertex]],Vertices[],MATCH("ID",Vertices[[#Headers],[Vertex]:[Vertex Content Word Count]],0),FALSE)</f>
        <v>11</v>
      </c>
    </row>
    <row r="83" spans="1:3" ht="15">
      <c r="A83" s="78" t="s">
        <v>2113</v>
      </c>
      <c r="B83" s="84" t="s">
        <v>219</v>
      </c>
      <c r="C83" s="78">
        <f>VLOOKUP(GroupVertices[[#This Row],[Vertex]],Vertices[],MATCH("ID",Vertices[[#Headers],[Vertex]:[Vertex Content Word Count]],0),FALSE)</f>
        <v>12</v>
      </c>
    </row>
    <row r="84" spans="1:3" ht="15">
      <c r="A84" s="78" t="s">
        <v>2113</v>
      </c>
      <c r="B84" s="84" t="s">
        <v>220</v>
      </c>
      <c r="C84" s="78">
        <f>VLOOKUP(GroupVertices[[#This Row],[Vertex]],Vertices[],MATCH("ID",Vertices[[#Headers],[Vertex]:[Vertex Content Word Count]],0),FALSE)</f>
        <v>13</v>
      </c>
    </row>
    <row r="85" spans="1:3" ht="15">
      <c r="A85" s="78" t="s">
        <v>2113</v>
      </c>
      <c r="B85" s="84" t="s">
        <v>225</v>
      </c>
      <c r="C85" s="78">
        <f>VLOOKUP(GroupVertices[[#This Row],[Vertex]],Vertices[],MATCH("ID",Vertices[[#Headers],[Vertex]:[Vertex Content Word Count]],0),FALSE)</f>
        <v>20</v>
      </c>
    </row>
    <row r="86" spans="1:3" ht="15">
      <c r="A86" s="78" t="s">
        <v>2113</v>
      </c>
      <c r="B86" s="84" t="s">
        <v>229</v>
      </c>
      <c r="C86" s="78">
        <f>VLOOKUP(GroupVertices[[#This Row],[Vertex]],Vertices[],MATCH("ID",Vertices[[#Headers],[Vertex]:[Vertex Content Word Count]],0),FALSE)</f>
        <v>24</v>
      </c>
    </row>
    <row r="87" spans="1:3" ht="15">
      <c r="A87" s="78" t="s">
        <v>2113</v>
      </c>
      <c r="B87" s="84" t="s">
        <v>230</v>
      </c>
      <c r="C87" s="78">
        <f>VLOOKUP(GroupVertices[[#This Row],[Vertex]],Vertices[],MATCH("ID",Vertices[[#Headers],[Vertex]:[Vertex Content Word Count]],0),FALSE)</f>
        <v>25</v>
      </c>
    </row>
    <row r="88" spans="1:3" ht="15">
      <c r="A88" s="78" t="s">
        <v>2113</v>
      </c>
      <c r="B88" s="84" t="s">
        <v>237</v>
      </c>
      <c r="C88" s="78">
        <f>VLOOKUP(GroupVertices[[#This Row],[Vertex]],Vertices[],MATCH("ID",Vertices[[#Headers],[Vertex]:[Vertex Content Word Count]],0),FALSE)</f>
        <v>33</v>
      </c>
    </row>
    <row r="89" spans="1:3" ht="15">
      <c r="A89" s="78" t="s">
        <v>2113</v>
      </c>
      <c r="B89" s="84" t="s">
        <v>239</v>
      </c>
      <c r="C89" s="78">
        <f>VLOOKUP(GroupVertices[[#This Row],[Vertex]],Vertices[],MATCH("ID",Vertices[[#Headers],[Vertex]:[Vertex Content Word Count]],0),FALSE)</f>
        <v>35</v>
      </c>
    </row>
    <row r="90" spans="1:3" ht="15">
      <c r="A90" s="78" t="s">
        <v>2113</v>
      </c>
      <c r="B90" s="84" t="s">
        <v>240</v>
      </c>
      <c r="C90" s="78">
        <f>VLOOKUP(GroupVertices[[#This Row],[Vertex]],Vertices[],MATCH("ID",Vertices[[#Headers],[Vertex]:[Vertex Content Word Count]],0),FALSE)</f>
        <v>36</v>
      </c>
    </row>
    <row r="91" spans="1:3" ht="15">
      <c r="A91" s="78" t="s">
        <v>2113</v>
      </c>
      <c r="B91" s="84" t="s">
        <v>243</v>
      </c>
      <c r="C91" s="78">
        <f>VLOOKUP(GroupVertices[[#This Row],[Vertex]],Vertices[],MATCH("ID",Vertices[[#Headers],[Vertex]:[Vertex Content Word Count]],0),FALSE)</f>
        <v>40</v>
      </c>
    </row>
    <row r="92" spans="1:3" ht="15">
      <c r="A92" s="78" t="s">
        <v>2113</v>
      </c>
      <c r="B92" s="84" t="s">
        <v>248</v>
      </c>
      <c r="C92" s="78">
        <f>VLOOKUP(GroupVertices[[#This Row],[Vertex]],Vertices[],MATCH("ID",Vertices[[#Headers],[Vertex]:[Vertex Content Word Count]],0),FALSE)</f>
        <v>44</v>
      </c>
    </row>
    <row r="93" spans="1:3" ht="15">
      <c r="A93" s="78" t="s">
        <v>2113</v>
      </c>
      <c r="B93" s="84" t="s">
        <v>250</v>
      </c>
      <c r="C93" s="78">
        <f>VLOOKUP(GroupVertices[[#This Row],[Vertex]],Vertices[],MATCH("ID",Vertices[[#Headers],[Vertex]:[Vertex Content Word Count]],0),FALSE)</f>
        <v>47</v>
      </c>
    </row>
    <row r="94" spans="1:3" ht="15">
      <c r="A94" s="78" t="s">
        <v>2113</v>
      </c>
      <c r="B94" s="84" t="s">
        <v>255</v>
      </c>
      <c r="C94" s="78">
        <f>VLOOKUP(GroupVertices[[#This Row],[Vertex]],Vertices[],MATCH("ID",Vertices[[#Headers],[Vertex]:[Vertex Content Word Count]],0),FALSE)</f>
        <v>54</v>
      </c>
    </row>
    <row r="95" spans="1:3" ht="15">
      <c r="A95" s="78" t="s">
        <v>2113</v>
      </c>
      <c r="B95" s="84" t="s">
        <v>263</v>
      </c>
      <c r="C95" s="78">
        <f>VLOOKUP(GroupVertices[[#This Row],[Vertex]],Vertices[],MATCH("ID",Vertices[[#Headers],[Vertex]:[Vertex Content Word Count]],0),FALSE)</f>
        <v>64</v>
      </c>
    </row>
    <row r="96" spans="1:3" ht="15">
      <c r="A96" s="78" t="s">
        <v>2113</v>
      </c>
      <c r="B96" s="84" t="s">
        <v>268</v>
      </c>
      <c r="C96" s="78">
        <f>VLOOKUP(GroupVertices[[#This Row],[Vertex]],Vertices[],MATCH("ID",Vertices[[#Headers],[Vertex]:[Vertex Content Word Count]],0),FALSE)</f>
        <v>70</v>
      </c>
    </row>
    <row r="97" spans="1:3" ht="15">
      <c r="A97" s="78" t="s">
        <v>2113</v>
      </c>
      <c r="B97" s="84" t="s">
        <v>269</v>
      </c>
      <c r="C97" s="78">
        <f>VLOOKUP(GroupVertices[[#This Row],[Vertex]],Vertices[],MATCH("ID",Vertices[[#Headers],[Vertex]:[Vertex Content Word Count]],0),FALSE)</f>
        <v>71</v>
      </c>
    </row>
    <row r="98" spans="1:3" ht="15">
      <c r="A98" s="78" t="s">
        <v>2113</v>
      </c>
      <c r="B98" s="84" t="s">
        <v>277</v>
      </c>
      <c r="C98" s="78">
        <f>VLOOKUP(GroupVertices[[#This Row],[Vertex]],Vertices[],MATCH("ID",Vertices[[#Headers],[Vertex]:[Vertex Content Word Count]],0),FALSE)</f>
        <v>79</v>
      </c>
    </row>
    <row r="99" spans="1:3" ht="15">
      <c r="A99" s="78" t="s">
        <v>2113</v>
      </c>
      <c r="B99" s="84" t="s">
        <v>283</v>
      </c>
      <c r="C99" s="78">
        <f>VLOOKUP(GroupVertices[[#This Row],[Vertex]],Vertices[],MATCH("ID",Vertices[[#Headers],[Vertex]:[Vertex Content Word Count]],0),FALSE)</f>
        <v>122</v>
      </c>
    </row>
    <row r="100" spans="1:3" ht="15">
      <c r="A100" s="78" t="s">
        <v>2114</v>
      </c>
      <c r="B100" s="84" t="s">
        <v>287</v>
      </c>
      <c r="C100" s="78">
        <f>VLOOKUP(GroupVertices[[#This Row],[Vertex]],Vertices[],MATCH("ID",Vertices[[#Headers],[Vertex]:[Vertex Content Word Count]],0),FALSE)</f>
        <v>27</v>
      </c>
    </row>
    <row r="101" spans="1:3" ht="15">
      <c r="A101" s="78" t="s">
        <v>2114</v>
      </c>
      <c r="B101" s="84" t="s">
        <v>235</v>
      </c>
      <c r="C101" s="78">
        <f>VLOOKUP(GroupVertices[[#This Row],[Vertex]],Vertices[],MATCH("ID",Vertices[[#Headers],[Vertex]:[Vertex Content Word Count]],0),FALSE)</f>
        <v>31</v>
      </c>
    </row>
    <row r="102" spans="1:3" ht="15">
      <c r="A102" s="78" t="s">
        <v>2114</v>
      </c>
      <c r="B102" s="84" t="s">
        <v>234</v>
      </c>
      <c r="C102" s="78">
        <f>VLOOKUP(GroupVertices[[#This Row],[Vertex]],Vertices[],MATCH("ID",Vertices[[#Headers],[Vertex]:[Vertex Content Word Count]],0),FALSE)</f>
        <v>30</v>
      </c>
    </row>
    <row r="103" spans="1:3" ht="15">
      <c r="A103" s="78" t="s">
        <v>2114</v>
      </c>
      <c r="B103" s="84" t="s">
        <v>233</v>
      </c>
      <c r="C103" s="78">
        <f>VLOOKUP(GroupVertices[[#This Row],[Vertex]],Vertices[],MATCH("ID",Vertices[[#Headers],[Vertex]:[Vertex Content Word Count]],0),FALSE)</f>
        <v>29</v>
      </c>
    </row>
    <row r="104" spans="1:3" ht="15">
      <c r="A104" s="78" t="s">
        <v>2114</v>
      </c>
      <c r="B104" s="84" t="s">
        <v>232</v>
      </c>
      <c r="C104" s="78">
        <f>VLOOKUP(GroupVertices[[#This Row],[Vertex]],Vertices[],MATCH("ID",Vertices[[#Headers],[Vertex]:[Vertex Content Word Count]],0),FALSE)</f>
        <v>28</v>
      </c>
    </row>
    <row r="105" spans="1:3" ht="15">
      <c r="A105" s="78" t="s">
        <v>2114</v>
      </c>
      <c r="B105" s="84" t="s">
        <v>231</v>
      </c>
      <c r="C105" s="78">
        <f>VLOOKUP(GroupVertices[[#This Row],[Vertex]],Vertices[],MATCH("ID",Vertices[[#Headers],[Vertex]:[Vertex Content Word Count]],0),FALSE)</f>
        <v>26</v>
      </c>
    </row>
    <row r="106" spans="1:3" ht="15">
      <c r="A106" s="78" t="s">
        <v>2115</v>
      </c>
      <c r="B106" s="84" t="s">
        <v>282</v>
      </c>
      <c r="C106" s="78">
        <f>VLOOKUP(GroupVertices[[#This Row],[Vertex]],Vertices[],MATCH("ID",Vertices[[#Headers],[Vertex]:[Vertex Content Word Count]],0),FALSE)</f>
        <v>117</v>
      </c>
    </row>
    <row r="107" spans="1:3" ht="15">
      <c r="A107" s="78" t="s">
        <v>2115</v>
      </c>
      <c r="B107" s="84" t="s">
        <v>333</v>
      </c>
      <c r="C107" s="78">
        <f>VLOOKUP(GroupVertices[[#This Row],[Vertex]],Vertices[],MATCH("ID",Vertices[[#Headers],[Vertex]:[Vertex Content Word Count]],0),FALSE)</f>
        <v>121</v>
      </c>
    </row>
    <row r="108" spans="1:3" ht="15">
      <c r="A108" s="78" t="s">
        <v>2115</v>
      </c>
      <c r="B108" s="84" t="s">
        <v>332</v>
      </c>
      <c r="C108" s="78">
        <f>VLOOKUP(GroupVertices[[#This Row],[Vertex]],Vertices[],MATCH("ID",Vertices[[#Headers],[Vertex]:[Vertex Content Word Count]],0),FALSE)</f>
        <v>120</v>
      </c>
    </row>
    <row r="109" spans="1:3" ht="15">
      <c r="A109" s="78" t="s">
        <v>2115</v>
      </c>
      <c r="B109" s="84" t="s">
        <v>331</v>
      </c>
      <c r="C109" s="78">
        <f>VLOOKUP(GroupVertices[[#This Row],[Vertex]],Vertices[],MATCH("ID",Vertices[[#Headers],[Vertex]:[Vertex Content Word Count]],0),FALSE)</f>
        <v>119</v>
      </c>
    </row>
    <row r="110" spans="1:3" ht="15">
      <c r="A110" s="78" t="s">
        <v>2115</v>
      </c>
      <c r="B110" s="84" t="s">
        <v>330</v>
      </c>
      <c r="C110" s="78">
        <f>VLOOKUP(GroupVertices[[#This Row],[Vertex]],Vertices[],MATCH("ID",Vertices[[#Headers],[Vertex]:[Vertex Content Word Count]],0),FALSE)</f>
        <v>118</v>
      </c>
    </row>
    <row r="111" spans="1:3" ht="15">
      <c r="A111" s="78" t="s">
        <v>2116</v>
      </c>
      <c r="B111" s="84" t="s">
        <v>245</v>
      </c>
      <c r="C111" s="78">
        <f>VLOOKUP(GroupVertices[[#This Row],[Vertex]],Vertices[],MATCH("ID",Vertices[[#Headers],[Vertex]:[Vertex Content Word Count]],0),FALSE)</f>
        <v>41</v>
      </c>
    </row>
    <row r="112" spans="1:3" ht="15">
      <c r="A112" s="78" t="s">
        <v>2116</v>
      </c>
      <c r="B112" s="84" t="s">
        <v>244</v>
      </c>
      <c r="C112" s="78">
        <f>VLOOKUP(GroupVertices[[#This Row],[Vertex]],Vertices[],MATCH("ID",Vertices[[#Headers],[Vertex]:[Vertex Content Word Count]],0),FALSE)</f>
        <v>19</v>
      </c>
    </row>
    <row r="113" spans="1:3" ht="15">
      <c r="A113" s="78" t="s">
        <v>2116</v>
      </c>
      <c r="B113" s="84" t="s">
        <v>241</v>
      </c>
      <c r="C113" s="78">
        <f>VLOOKUP(GroupVertices[[#This Row],[Vertex]],Vertices[],MATCH("ID",Vertices[[#Headers],[Vertex]:[Vertex Content Word Count]],0),FALSE)</f>
        <v>37</v>
      </c>
    </row>
    <row r="114" spans="1:3" ht="15">
      <c r="A114" s="78" t="s">
        <v>2116</v>
      </c>
      <c r="B114" s="84" t="s">
        <v>238</v>
      </c>
      <c r="C114" s="78">
        <f>VLOOKUP(GroupVertices[[#This Row],[Vertex]],Vertices[],MATCH("ID",Vertices[[#Headers],[Vertex]:[Vertex Content Word Count]],0),FALSE)</f>
        <v>34</v>
      </c>
    </row>
    <row r="115" spans="1:3" ht="15">
      <c r="A115" s="78" t="s">
        <v>2116</v>
      </c>
      <c r="B115" s="84" t="s">
        <v>224</v>
      </c>
      <c r="C115" s="78">
        <f>VLOOKUP(GroupVertices[[#This Row],[Vertex]],Vertices[],MATCH("ID",Vertices[[#Headers],[Vertex]:[Vertex Content Word Count]],0),FALSE)</f>
        <v>18</v>
      </c>
    </row>
    <row r="116" spans="1:3" ht="15">
      <c r="A116" s="78" t="s">
        <v>2117</v>
      </c>
      <c r="B116" s="84" t="s">
        <v>275</v>
      </c>
      <c r="C116" s="78">
        <f>VLOOKUP(GroupVertices[[#This Row],[Vertex]],Vertices[],MATCH("ID",Vertices[[#Headers],[Vertex]:[Vertex Content Word Count]],0),FALSE)</f>
        <v>77</v>
      </c>
    </row>
    <row r="117" spans="1:3" ht="15">
      <c r="A117" s="78" t="s">
        <v>2117</v>
      </c>
      <c r="B117" s="84" t="s">
        <v>276</v>
      </c>
      <c r="C117" s="78">
        <f>VLOOKUP(GroupVertices[[#This Row],[Vertex]],Vertices[],MATCH("ID",Vertices[[#Headers],[Vertex]:[Vertex Content Word Count]],0),FALSE)</f>
        <v>78</v>
      </c>
    </row>
    <row r="118" spans="1:3" ht="15">
      <c r="A118" s="78" t="s">
        <v>2117</v>
      </c>
      <c r="B118" s="84" t="s">
        <v>274</v>
      </c>
      <c r="C118" s="78">
        <f>VLOOKUP(GroupVertices[[#This Row],[Vertex]],Vertices[],MATCH("ID",Vertices[[#Headers],[Vertex]:[Vertex Content Word Count]],0),FALSE)</f>
        <v>76</v>
      </c>
    </row>
    <row r="119" spans="1:3" ht="15">
      <c r="A119" s="78" t="s">
        <v>2118</v>
      </c>
      <c r="B119" s="84" t="s">
        <v>259</v>
      </c>
      <c r="C119" s="78">
        <f>VLOOKUP(GroupVertices[[#This Row],[Vertex]],Vertices[],MATCH("ID",Vertices[[#Headers],[Vertex]:[Vertex Content Word Count]],0),FALSE)</f>
        <v>58</v>
      </c>
    </row>
    <row r="120" spans="1:3" ht="15">
      <c r="A120" s="78" t="s">
        <v>2118</v>
      </c>
      <c r="B120" s="84" t="s">
        <v>258</v>
      </c>
      <c r="C120" s="78">
        <f>VLOOKUP(GroupVertices[[#This Row],[Vertex]],Vertices[],MATCH("ID",Vertices[[#Headers],[Vertex]:[Vertex Content Word Count]],0),FALSE)</f>
        <v>46</v>
      </c>
    </row>
    <row r="121" spans="1:3" ht="15">
      <c r="A121" s="78" t="s">
        <v>2118</v>
      </c>
      <c r="B121" s="84" t="s">
        <v>249</v>
      </c>
      <c r="C121" s="78">
        <f>VLOOKUP(GroupVertices[[#This Row],[Vertex]],Vertices[],MATCH("ID",Vertices[[#Headers],[Vertex]:[Vertex Content Word Count]],0),FALSE)</f>
        <v>45</v>
      </c>
    </row>
    <row r="122" spans="1:3" ht="15">
      <c r="A122" s="78" t="s">
        <v>2119</v>
      </c>
      <c r="B122" s="84" t="s">
        <v>213</v>
      </c>
      <c r="C122" s="78">
        <f>VLOOKUP(GroupVertices[[#This Row],[Vertex]],Vertices[],MATCH("ID",Vertices[[#Headers],[Vertex]:[Vertex Content Word Count]],0),FALSE)</f>
        <v>4</v>
      </c>
    </row>
    <row r="123" spans="1:3" ht="15">
      <c r="A123" s="78" t="s">
        <v>2119</v>
      </c>
      <c r="B123" s="84" t="s">
        <v>289</v>
      </c>
      <c r="C123" s="78">
        <f>VLOOKUP(GroupVertices[[#This Row],[Vertex]],Vertices[],MATCH("ID",Vertices[[#Headers],[Vertex]:[Vertex Content Word Count]],0),FALSE)</f>
        <v>6</v>
      </c>
    </row>
    <row r="124" spans="1:3" ht="15">
      <c r="A124" s="78" t="s">
        <v>2119</v>
      </c>
      <c r="B124" s="84" t="s">
        <v>288</v>
      </c>
      <c r="C124" s="78">
        <f>VLOOKUP(GroupVertices[[#This Row],[Vertex]],Vertices[],MATCH("ID",Vertices[[#Headers],[Vertex]:[Vertex Content Word Count]],0),FALSE)</f>
        <v>5</v>
      </c>
    </row>
    <row r="125" spans="1:3" ht="15">
      <c r="A125" s="78" t="s">
        <v>2120</v>
      </c>
      <c r="B125" s="84" t="s">
        <v>266</v>
      </c>
      <c r="C125" s="78">
        <f>VLOOKUP(GroupVertices[[#This Row],[Vertex]],Vertices[],MATCH("ID",Vertices[[#Headers],[Vertex]:[Vertex Content Word Count]],0),FALSE)</f>
        <v>67</v>
      </c>
    </row>
    <row r="126" spans="1:3" ht="15">
      <c r="A126" s="78" t="s">
        <v>2120</v>
      </c>
      <c r="B126" s="84" t="s">
        <v>295</v>
      </c>
      <c r="C126" s="78">
        <f>VLOOKUP(GroupVertices[[#This Row],[Vertex]],Vertices[],MATCH("ID",Vertices[[#Headers],[Vertex]:[Vertex Content Word Count]],0),FALSE)</f>
        <v>68</v>
      </c>
    </row>
    <row r="127" spans="1:3" ht="15">
      <c r="A127" s="78" t="s">
        <v>2121</v>
      </c>
      <c r="B127" s="84" t="s">
        <v>253</v>
      </c>
      <c r="C127" s="78">
        <f>VLOOKUP(GroupVertices[[#This Row],[Vertex]],Vertices[],MATCH("ID",Vertices[[#Headers],[Vertex]:[Vertex Content Word Count]],0),FALSE)</f>
        <v>51</v>
      </c>
    </row>
    <row r="128" spans="1:3" ht="15">
      <c r="A128" s="78" t="s">
        <v>2121</v>
      </c>
      <c r="B128" s="84" t="s">
        <v>252</v>
      </c>
      <c r="C128" s="78">
        <f>VLOOKUP(GroupVertices[[#This Row],[Vertex]],Vertices[],MATCH("ID",Vertices[[#Headers],[Vertex]:[Vertex Content Word Count]],0),FALSE)</f>
        <v>50</v>
      </c>
    </row>
    <row r="129" spans="1:3" ht="15">
      <c r="A129" s="78" t="s">
        <v>2122</v>
      </c>
      <c r="B129" s="84" t="s">
        <v>251</v>
      </c>
      <c r="C129" s="78">
        <f>VLOOKUP(GroupVertices[[#This Row],[Vertex]],Vertices[],MATCH("ID",Vertices[[#Headers],[Vertex]:[Vertex Content Word Count]],0),FALSE)</f>
        <v>48</v>
      </c>
    </row>
    <row r="130" spans="1:3" ht="15">
      <c r="A130" s="78" t="s">
        <v>2122</v>
      </c>
      <c r="B130" s="84" t="s">
        <v>291</v>
      </c>
      <c r="C130" s="78">
        <f>VLOOKUP(GroupVertices[[#This Row],[Vertex]],Vertices[],MATCH("ID",Vertices[[#Headers],[Vertex]:[Vertex Content Word Count]],0),FALSE)</f>
        <v>49</v>
      </c>
    </row>
    <row r="131" spans="1:3" ht="15">
      <c r="A131" s="78" t="s">
        <v>2123</v>
      </c>
      <c r="B131" s="84" t="s">
        <v>247</v>
      </c>
      <c r="C131" s="78">
        <f>VLOOKUP(GroupVertices[[#This Row],[Vertex]],Vertices[],MATCH("ID",Vertices[[#Headers],[Vertex]:[Vertex Content Word Count]],0),FALSE)</f>
        <v>43</v>
      </c>
    </row>
    <row r="132" spans="1:3" ht="15">
      <c r="A132" s="78" t="s">
        <v>2123</v>
      </c>
      <c r="B132" s="84" t="s">
        <v>246</v>
      </c>
      <c r="C132" s="78">
        <f>VLOOKUP(GroupVertices[[#This Row],[Vertex]],Vertices[],MATCH("ID",Vertices[[#Headers],[Vertex]:[Vertex Content Word Count]],0),FALSE)</f>
        <v>42</v>
      </c>
    </row>
    <row r="133" spans="1:3" ht="15">
      <c r="A133" s="78" t="s">
        <v>2124</v>
      </c>
      <c r="B133" s="84" t="s">
        <v>242</v>
      </c>
      <c r="C133" s="78">
        <f>VLOOKUP(GroupVertices[[#This Row],[Vertex]],Vertices[],MATCH("ID",Vertices[[#Headers],[Vertex]:[Vertex Content Word Count]],0),FALSE)</f>
        <v>38</v>
      </c>
    </row>
    <row r="134" spans="1:3" ht="15">
      <c r="A134" s="78" t="s">
        <v>2124</v>
      </c>
      <c r="B134" s="84" t="s">
        <v>290</v>
      </c>
      <c r="C134" s="78">
        <f>VLOOKUP(GroupVertices[[#This Row],[Vertex]],Vertices[],MATCH("ID",Vertices[[#Headers],[Vertex]:[Vertex Content Word Count]],0),FALSE)</f>
        <v>39</v>
      </c>
    </row>
    <row r="135" spans="1:3" ht="15">
      <c r="A135" s="78" t="s">
        <v>2125</v>
      </c>
      <c r="B135" s="84" t="s">
        <v>215</v>
      </c>
      <c r="C135" s="78">
        <f>VLOOKUP(GroupVertices[[#This Row],[Vertex]],Vertices[],MATCH("ID",Vertices[[#Headers],[Vertex]:[Vertex Content Word Count]],0),FALSE)</f>
        <v>8</v>
      </c>
    </row>
    <row r="136" spans="1:3" ht="15">
      <c r="A136" s="78" t="s">
        <v>2125</v>
      </c>
      <c r="B136" s="84" t="s">
        <v>214</v>
      </c>
      <c r="C136"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2144</v>
      </c>
      <c r="B2" s="34" t="s">
        <v>2072</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59</v>
      </c>
      <c r="J2" s="37">
        <f>MIN(Vertices[Betweenness Centrality])</f>
        <v>0</v>
      </c>
      <c r="K2" s="38">
        <f>COUNTIF(Vertices[Betweenness Centrality],"&gt;= "&amp;J2)-COUNTIF(Vertices[Betweenness Centrality],"&gt;="&amp;J3)</f>
        <v>129</v>
      </c>
      <c r="L2" s="37">
        <f>MIN(Vertices[Closeness Centrality])</f>
        <v>0</v>
      </c>
      <c r="M2" s="38">
        <f>COUNTIF(Vertices[Closeness Centrality],"&gt;= "&amp;L2)-COUNTIF(Vertices[Closeness Centrality],"&gt;="&amp;L3)</f>
        <v>104</v>
      </c>
      <c r="N2" s="37">
        <f>MIN(Vertices[Eigenvector Centrality])</f>
        <v>0</v>
      </c>
      <c r="O2" s="38">
        <f>COUNTIF(Vertices[Eigenvector Centrality],"&gt;= "&amp;N2)-COUNTIF(Vertices[Eigenvector Centrality],"&gt;="&amp;N3)</f>
        <v>57</v>
      </c>
      <c r="P2" s="37">
        <f>MIN(Vertices[PageRank])</f>
        <v>0.409037</v>
      </c>
      <c r="Q2" s="38">
        <f>COUNTIF(Vertices[PageRank],"&gt;= "&amp;P2)-COUNTIF(Vertices[PageRank],"&gt;="&amp;P3)</f>
        <v>83</v>
      </c>
      <c r="R2" s="37">
        <f>MIN(Vertices[Clustering Coefficient])</f>
        <v>0</v>
      </c>
      <c r="S2" s="43">
        <f>COUNTIF(Vertices[Clustering Coefficient],"&gt;= "&amp;R2)-COUNTIF(Vertices[Clustering Coefficient],"&gt;="&amp;R3)</f>
        <v>106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0.8181818181818182</v>
      </c>
      <c r="I3" s="40">
        <f>COUNTIF(Vertices[Out-Degree],"&gt;= "&amp;H3)-COUNTIF(Vertices[Out-Degree],"&gt;="&amp;H4)</f>
        <v>64</v>
      </c>
      <c r="J3" s="39">
        <f aca="true" t="shared" si="4" ref="J3:J26">J2+($J$57-$J$2)/BinDivisor</f>
        <v>97.57818181818182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0.0017024181818181816</v>
      </c>
      <c r="O3" s="40">
        <f>COUNTIF(Vertices[Eigenvector Centrality],"&gt;= "&amp;N3)-COUNTIF(Vertices[Eigenvector Centrality],"&gt;="&amp;N4)</f>
        <v>0</v>
      </c>
      <c r="P3" s="39">
        <f aca="true" t="shared" si="7" ref="P3:P26">P2+($P$57-$P$2)/BinDivisor</f>
        <v>0.7621203272727273</v>
      </c>
      <c r="Q3" s="40">
        <f>COUNTIF(Vertices[PageRank],"&gt;= "&amp;P3)-COUNTIF(Vertices[PageRank],"&gt;="&amp;P4)</f>
        <v>35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135</v>
      </c>
      <c r="D4" s="32">
        <f t="shared" si="1"/>
        <v>0</v>
      </c>
      <c r="E4" s="3">
        <f>COUNTIF(Vertices[Degree],"&gt;= "&amp;D4)-COUNTIF(Vertices[Degree],"&gt;="&amp;D5)</f>
        <v>0</v>
      </c>
      <c r="F4" s="37">
        <f t="shared" si="2"/>
        <v>0.5818181818181818</v>
      </c>
      <c r="G4" s="38">
        <f>COUNTIF(Vertices[In-Degree],"&gt;= "&amp;F4)-COUNTIF(Vertices[In-Degree],"&gt;="&amp;F5)</f>
        <v>0</v>
      </c>
      <c r="H4" s="37">
        <f t="shared" si="3"/>
        <v>1.6363636363636365</v>
      </c>
      <c r="I4" s="38">
        <f>COUNTIF(Vertices[Out-Degree],"&gt;= "&amp;H4)-COUNTIF(Vertices[Out-Degree],"&gt;="&amp;H5)</f>
        <v>2</v>
      </c>
      <c r="J4" s="37">
        <f t="shared" si="4"/>
        <v>195.15636363636364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0.0034048363636363633</v>
      </c>
      <c r="O4" s="38">
        <f>COUNTIF(Vertices[Eigenvector Centrality],"&gt;= "&amp;N4)-COUNTIF(Vertices[Eigenvector Centrality],"&gt;="&amp;N5)</f>
        <v>1</v>
      </c>
      <c r="P4" s="37">
        <f t="shared" si="7"/>
        <v>1.1152036545454544</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0.8727272727272727</v>
      </c>
      <c r="G5" s="40">
        <f>COUNTIF(Vertices[In-Degree],"&gt;= "&amp;F5)-COUNTIF(Vertices[In-Degree],"&gt;="&amp;F6)</f>
        <v>71</v>
      </c>
      <c r="H5" s="39">
        <f t="shared" si="3"/>
        <v>2.4545454545454546</v>
      </c>
      <c r="I5" s="40">
        <f>COUNTIF(Vertices[Out-Degree],"&gt;= "&amp;H5)-COUNTIF(Vertices[Out-Degree],"&gt;="&amp;H6)</f>
        <v>4</v>
      </c>
      <c r="J5" s="39">
        <f t="shared" si="4"/>
        <v>292.73454545454547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0.005107254545454545</v>
      </c>
      <c r="O5" s="40">
        <f>COUNTIF(Vertices[Eigenvector Centrality],"&gt;= "&amp;N5)-COUNTIF(Vertices[Eigenvector Centrality],"&gt;="&amp;N6)</f>
        <v>12</v>
      </c>
      <c r="P5" s="39">
        <f t="shared" si="7"/>
        <v>1.4682869818181818</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150</v>
      </c>
      <c r="D6" s="32">
        <f t="shared" si="1"/>
        <v>0</v>
      </c>
      <c r="E6" s="3">
        <f>COUNTIF(Vertices[Degree],"&gt;= "&amp;D6)-COUNTIF(Vertices[Degree],"&gt;="&amp;D7)</f>
        <v>0</v>
      </c>
      <c r="F6" s="37">
        <f t="shared" si="2"/>
        <v>1.1636363636363636</v>
      </c>
      <c r="G6" s="38">
        <f>COUNTIF(Vertices[In-Degree],"&gt;= "&amp;F6)-COUNTIF(Vertices[In-Degree],"&gt;="&amp;F7)</f>
        <v>0</v>
      </c>
      <c r="H6" s="37">
        <f t="shared" si="3"/>
        <v>3.272727272727273</v>
      </c>
      <c r="I6" s="38">
        <f>COUNTIF(Vertices[Out-Degree],"&gt;= "&amp;H6)-COUNTIF(Vertices[Out-Degree],"&gt;="&amp;H7)</f>
        <v>1</v>
      </c>
      <c r="J6" s="37">
        <f t="shared" si="4"/>
        <v>390.3127272727273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0.0068096727272727265</v>
      </c>
      <c r="O6" s="38">
        <f>COUNTIF(Vertices[Eigenvector Centrality],"&gt;= "&amp;N6)-COUNTIF(Vertices[Eigenvector Centrality],"&gt;="&amp;N7)</f>
        <v>5</v>
      </c>
      <c r="P6" s="37">
        <f t="shared" si="7"/>
        <v>1.8213703090909092</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75</v>
      </c>
      <c r="D7" s="32">
        <f t="shared" si="1"/>
        <v>0</v>
      </c>
      <c r="E7" s="3">
        <f>COUNTIF(Vertices[Degree],"&gt;= "&amp;D7)-COUNTIF(Vertices[Degree],"&gt;="&amp;D8)</f>
        <v>0</v>
      </c>
      <c r="F7" s="39">
        <f t="shared" si="2"/>
        <v>1.4545454545454546</v>
      </c>
      <c r="G7" s="40">
        <f>COUNTIF(Vertices[In-Degree],"&gt;= "&amp;F7)-COUNTIF(Vertices[In-Degree],"&gt;="&amp;F8)</f>
        <v>0</v>
      </c>
      <c r="H7" s="39">
        <f t="shared" si="3"/>
        <v>4.090909090909091</v>
      </c>
      <c r="I7" s="40">
        <f>COUNTIF(Vertices[Out-Degree],"&gt;= "&amp;H7)-COUNTIF(Vertices[Out-Degree],"&gt;="&amp;H8)</f>
        <v>0</v>
      </c>
      <c r="J7" s="39">
        <f t="shared" si="4"/>
        <v>487.8909090909091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0.008512090909090908</v>
      </c>
      <c r="O7" s="40">
        <f>COUNTIF(Vertices[Eigenvector Centrality],"&gt;= "&amp;N7)-COUNTIF(Vertices[Eigenvector Centrality],"&gt;="&amp;N8)</f>
        <v>3</v>
      </c>
      <c r="P7" s="39">
        <f t="shared" si="7"/>
        <v>2.1744536363636366</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225</v>
      </c>
      <c r="D8" s="32">
        <f t="shared" si="1"/>
        <v>0</v>
      </c>
      <c r="E8" s="3">
        <f>COUNTIF(Vertices[Degree],"&gt;= "&amp;D8)-COUNTIF(Vertices[Degree],"&gt;="&amp;D9)</f>
        <v>0</v>
      </c>
      <c r="F8" s="37">
        <f t="shared" si="2"/>
        <v>1.7454545454545456</v>
      </c>
      <c r="G8" s="38">
        <f>COUNTIF(Vertices[In-Degree],"&gt;= "&amp;F8)-COUNTIF(Vertices[In-Degree],"&gt;="&amp;F9)</f>
        <v>16</v>
      </c>
      <c r="H8" s="37">
        <f t="shared" si="3"/>
        <v>4.909090909090909</v>
      </c>
      <c r="I8" s="38">
        <f>COUNTIF(Vertices[Out-Degree],"&gt;= "&amp;H8)-COUNTIF(Vertices[Out-Degree],"&gt;="&amp;H9)</f>
        <v>1</v>
      </c>
      <c r="J8" s="37">
        <f t="shared" si="4"/>
        <v>585.4690909090909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0.01021450909090909</v>
      </c>
      <c r="O8" s="38">
        <f>COUNTIF(Vertices[Eigenvector Centrality],"&gt;= "&amp;N8)-COUNTIF(Vertices[Eigenvector Centrality],"&gt;="&amp;N9)</f>
        <v>38</v>
      </c>
      <c r="P8" s="37">
        <f t="shared" si="7"/>
        <v>2.527536963636364</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2.0363636363636366</v>
      </c>
      <c r="G9" s="40">
        <f>COUNTIF(Vertices[In-Degree],"&gt;= "&amp;F9)-COUNTIF(Vertices[In-Degree],"&gt;="&amp;F10)</f>
        <v>0</v>
      </c>
      <c r="H9" s="39">
        <f t="shared" si="3"/>
        <v>5.7272727272727275</v>
      </c>
      <c r="I9" s="40">
        <f>COUNTIF(Vertices[Out-Degree],"&gt;= "&amp;H9)-COUNTIF(Vertices[Out-Degree],"&gt;="&amp;H10)</f>
        <v>0</v>
      </c>
      <c r="J9" s="39">
        <f t="shared" si="4"/>
        <v>683.0472727272728</v>
      </c>
      <c r="K9" s="40">
        <f>COUNTIF(Vertices[Betweenness Centrality],"&gt;= "&amp;J9)-COUNTIF(Vertices[Betweenness Centrality],"&gt;="&amp;J10)</f>
        <v>0</v>
      </c>
      <c r="L9" s="39">
        <f t="shared" si="5"/>
        <v>0.1272727272727273</v>
      </c>
      <c r="M9" s="40">
        <f>COUNTIF(Vertices[Closeness Centrality],"&gt;= "&amp;L9)-COUNTIF(Vertices[Closeness Centrality],"&gt;="&amp;L10)</f>
        <v>8</v>
      </c>
      <c r="N9" s="39">
        <f t="shared" si="6"/>
        <v>0.01191692727272727</v>
      </c>
      <c r="O9" s="40">
        <f>COUNTIF(Vertices[Eigenvector Centrality],"&gt;= "&amp;N9)-COUNTIF(Vertices[Eigenvector Centrality],"&gt;="&amp;N10)</f>
        <v>6</v>
      </c>
      <c r="P9" s="39">
        <f t="shared" si="7"/>
        <v>2.8806202909090914</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66</v>
      </c>
      <c r="D10" s="32">
        <f t="shared" si="1"/>
        <v>0</v>
      </c>
      <c r="E10" s="3">
        <f>COUNTIF(Vertices[Degree],"&gt;= "&amp;D10)-COUNTIF(Vertices[Degree],"&gt;="&amp;D11)</f>
        <v>0</v>
      </c>
      <c r="F10" s="37">
        <f t="shared" si="2"/>
        <v>2.3272727272727276</v>
      </c>
      <c r="G10" s="38">
        <f>COUNTIF(Vertices[In-Degree],"&gt;= "&amp;F10)-COUNTIF(Vertices[In-Degree],"&gt;="&amp;F11)</f>
        <v>0</v>
      </c>
      <c r="H10" s="37">
        <f t="shared" si="3"/>
        <v>6.545454545454546</v>
      </c>
      <c r="I10" s="38">
        <f>COUNTIF(Vertices[Out-Degree],"&gt;= "&amp;H10)-COUNTIF(Vertices[Out-Degree],"&gt;="&amp;H11)</f>
        <v>0</v>
      </c>
      <c r="J10" s="37">
        <f t="shared" si="4"/>
        <v>780.6254545454547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0.013619345454545451</v>
      </c>
      <c r="O10" s="38">
        <f>COUNTIF(Vertices[Eigenvector Centrality],"&gt;= "&amp;N10)-COUNTIF(Vertices[Eigenvector Centrality],"&gt;="&amp;N11)</f>
        <v>2</v>
      </c>
      <c r="P10" s="37">
        <f t="shared" si="7"/>
        <v>3.233703618181819</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2.6181818181818186</v>
      </c>
      <c r="G11" s="40">
        <f>COUNTIF(Vertices[In-Degree],"&gt;= "&amp;F11)-COUNTIF(Vertices[In-Degree],"&gt;="&amp;F12)</f>
        <v>0</v>
      </c>
      <c r="H11" s="39">
        <f t="shared" si="3"/>
        <v>7.363636363636364</v>
      </c>
      <c r="I11" s="40">
        <f>COUNTIF(Vertices[Out-Degree],"&gt;= "&amp;H11)-COUNTIF(Vertices[Out-Degree],"&gt;="&amp;H12)</f>
        <v>0</v>
      </c>
      <c r="J11" s="39">
        <f t="shared" si="4"/>
        <v>878.2036363636365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0.015321763636363632</v>
      </c>
      <c r="O11" s="40">
        <f>COUNTIF(Vertices[Eigenvector Centrality],"&gt;= "&amp;N11)-COUNTIF(Vertices[Eigenvector Centrality],"&gt;="&amp;N12)</f>
        <v>2</v>
      </c>
      <c r="P11" s="39">
        <f t="shared" si="7"/>
        <v>3.5867869454545462</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0.07407407407407407</v>
      </c>
      <c r="D12" s="32">
        <f t="shared" si="1"/>
        <v>0</v>
      </c>
      <c r="E12" s="3">
        <f>COUNTIF(Vertices[Degree],"&gt;= "&amp;D12)-COUNTIF(Vertices[Degree],"&gt;="&amp;D13)</f>
        <v>0</v>
      </c>
      <c r="F12" s="37">
        <f t="shared" si="2"/>
        <v>2.9090909090909096</v>
      </c>
      <c r="G12" s="38">
        <f>COUNTIF(Vertices[In-Degree],"&gt;= "&amp;F12)-COUNTIF(Vertices[In-Degree],"&gt;="&amp;F13)</f>
        <v>6</v>
      </c>
      <c r="H12" s="37">
        <f t="shared" si="3"/>
        <v>8.181818181818182</v>
      </c>
      <c r="I12" s="38">
        <f>COUNTIF(Vertices[Out-Degree],"&gt;= "&amp;H12)-COUNTIF(Vertices[Out-Degree],"&gt;="&amp;H13)</f>
        <v>0</v>
      </c>
      <c r="J12" s="37">
        <f t="shared" si="4"/>
        <v>975.7818181818184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0.017024181818181813</v>
      </c>
      <c r="O12" s="38">
        <f>COUNTIF(Vertices[Eigenvector Centrality],"&gt;= "&amp;N12)-COUNTIF(Vertices[Eigenvector Centrality],"&gt;="&amp;N13)</f>
        <v>0</v>
      </c>
      <c r="P12" s="37">
        <f t="shared" si="7"/>
        <v>3.9398702727272736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0.13793103448275862</v>
      </c>
      <c r="D13" s="32">
        <f t="shared" si="1"/>
        <v>0</v>
      </c>
      <c r="E13" s="3">
        <f>COUNTIF(Vertices[Degree],"&gt;= "&amp;D13)-COUNTIF(Vertices[Degree],"&gt;="&amp;D14)</f>
        <v>0</v>
      </c>
      <c r="F13" s="39">
        <f t="shared" si="2"/>
        <v>3.2000000000000006</v>
      </c>
      <c r="G13" s="40">
        <f>COUNTIF(Vertices[In-Degree],"&gt;= "&amp;F13)-COUNTIF(Vertices[In-Degree],"&gt;="&amp;F14)</f>
        <v>0</v>
      </c>
      <c r="H13" s="39">
        <f t="shared" si="3"/>
        <v>9</v>
      </c>
      <c r="I13" s="40">
        <f>COUNTIF(Vertices[Out-Degree],"&gt;= "&amp;H13)-COUNTIF(Vertices[Out-Degree],"&gt;="&amp;H14)</f>
        <v>0</v>
      </c>
      <c r="J13" s="39">
        <f t="shared" si="4"/>
        <v>1073.3600000000001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0.018726599999999996</v>
      </c>
      <c r="O13" s="40">
        <f>COUNTIF(Vertices[Eigenvector Centrality],"&gt;= "&amp;N13)-COUNTIF(Vertices[Eigenvector Centrality],"&gt;="&amp;N14)</f>
        <v>2</v>
      </c>
      <c r="P13" s="39">
        <f t="shared" si="7"/>
        <v>4.292953600000001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3.4909090909090916</v>
      </c>
      <c r="G14" s="38">
        <f>COUNTIF(Vertices[In-Degree],"&gt;= "&amp;F14)-COUNTIF(Vertices[In-Degree],"&gt;="&amp;F15)</f>
        <v>0</v>
      </c>
      <c r="H14" s="37">
        <f t="shared" si="3"/>
        <v>9.818181818181818</v>
      </c>
      <c r="I14" s="38">
        <f>COUNTIF(Vertices[Out-Degree],"&gt;= "&amp;H14)-COUNTIF(Vertices[Out-Degree],"&gt;="&amp;H15)</f>
        <v>2</v>
      </c>
      <c r="J14" s="37">
        <f t="shared" si="4"/>
        <v>1170.9381818181819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0.02042901818181818</v>
      </c>
      <c r="O14" s="38">
        <f>COUNTIF(Vertices[Eigenvector Centrality],"&gt;= "&amp;N14)-COUNTIF(Vertices[Eigenvector Centrality],"&gt;="&amp;N15)</f>
        <v>1</v>
      </c>
      <c r="P14" s="37">
        <f t="shared" si="7"/>
        <v>4.6460369272727275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33</v>
      </c>
      <c r="D15" s="32">
        <f t="shared" si="1"/>
        <v>0</v>
      </c>
      <c r="E15" s="3">
        <f>COUNTIF(Vertices[Degree],"&gt;= "&amp;D15)-COUNTIF(Vertices[Degree],"&gt;="&amp;D16)</f>
        <v>0</v>
      </c>
      <c r="F15" s="39">
        <f t="shared" si="2"/>
        <v>3.7818181818181826</v>
      </c>
      <c r="G15" s="40">
        <f>COUNTIF(Vertices[In-Degree],"&gt;= "&amp;F15)-COUNTIF(Vertices[In-Degree],"&gt;="&amp;F16)</f>
        <v>3</v>
      </c>
      <c r="H15" s="39">
        <f t="shared" si="3"/>
        <v>10.636363636363637</v>
      </c>
      <c r="I15" s="40">
        <f>COUNTIF(Vertices[Out-Degree],"&gt;= "&amp;H15)-COUNTIF(Vertices[Out-Degree],"&gt;="&amp;H16)</f>
        <v>0</v>
      </c>
      <c r="J15" s="39">
        <f t="shared" si="4"/>
        <v>1268.5163636363636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0.02213143636363636</v>
      </c>
      <c r="O15" s="40">
        <f>COUNTIF(Vertices[Eigenvector Centrality],"&gt;= "&amp;N15)-COUNTIF(Vertices[Eigenvector Centrality],"&gt;="&amp;N16)</f>
        <v>2</v>
      </c>
      <c r="P15" s="39">
        <f t="shared" si="7"/>
        <v>4.9991202545454545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21</v>
      </c>
      <c r="D16" s="32">
        <f t="shared" si="1"/>
        <v>0</v>
      </c>
      <c r="E16" s="3">
        <f>COUNTIF(Vertices[Degree],"&gt;= "&amp;D16)-COUNTIF(Vertices[Degree],"&gt;="&amp;D17)</f>
        <v>0</v>
      </c>
      <c r="F16" s="37">
        <f t="shared" si="2"/>
        <v>4.072727272727273</v>
      </c>
      <c r="G16" s="38">
        <f>COUNTIF(Vertices[In-Degree],"&gt;= "&amp;F16)-COUNTIF(Vertices[In-Degree],"&gt;="&amp;F17)</f>
        <v>0</v>
      </c>
      <c r="H16" s="37">
        <f t="shared" si="3"/>
        <v>11.454545454545455</v>
      </c>
      <c r="I16" s="38">
        <f>COUNTIF(Vertices[Out-Degree],"&gt;= "&amp;H16)-COUNTIF(Vertices[Out-Degree],"&gt;="&amp;H17)</f>
        <v>0</v>
      </c>
      <c r="J16" s="37">
        <f t="shared" si="4"/>
        <v>1366.0945454545454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0.023833854545454544</v>
      </c>
      <c r="O16" s="38">
        <f>COUNTIF(Vertices[Eigenvector Centrality],"&gt;= "&amp;N16)-COUNTIF(Vertices[Eigenvector Centrality],"&gt;="&amp;N17)</f>
        <v>1</v>
      </c>
      <c r="P16" s="37">
        <f t="shared" si="7"/>
        <v>5.3522035818181815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83</v>
      </c>
      <c r="D17" s="32">
        <f t="shared" si="1"/>
        <v>0</v>
      </c>
      <c r="E17" s="3">
        <f>COUNTIF(Vertices[Degree],"&gt;= "&amp;D17)-COUNTIF(Vertices[Degree],"&gt;="&amp;D18)</f>
        <v>0</v>
      </c>
      <c r="F17" s="39">
        <f t="shared" si="2"/>
        <v>4.363636363636364</v>
      </c>
      <c r="G17" s="40">
        <f>COUNTIF(Vertices[In-Degree],"&gt;= "&amp;F17)-COUNTIF(Vertices[In-Degree],"&gt;="&amp;F18)</f>
        <v>0</v>
      </c>
      <c r="H17" s="39">
        <f t="shared" si="3"/>
        <v>12.272727272727273</v>
      </c>
      <c r="I17" s="40">
        <f>COUNTIF(Vertices[Out-Degree],"&gt;= "&amp;H17)-COUNTIF(Vertices[Out-Degree],"&gt;="&amp;H18)</f>
        <v>0</v>
      </c>
      <c r="J17" s="39">
        <f t="shared" si="4"/>
        <v>1463.6727272727271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0.025536272727272727</v>
      </c>
      <c r="O17" s="40">
        <f>COUNTIF(Vertices[Eigenvector Centrality],"&gt;= "&amp;N17)-COUNTIF(Vertices[Eigenvector Centrality],"&gt;="&amp;N18)</f>
        <v>0</v>
      </c>
      <c r="P17" s="39">
        <f t="shared" si="7"/>
        <v>5.705286909090908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137</v>
      </c>
      <c r="D18" s="32">
        <f t="shared" si="1"/>
        <v>0</v>
      </c>
      <c r="E18" s="3">
        <f>COUNTIF(Vertices[Degree],"&gt;= "&amp;D18)-COUNTIF(Vertices[Degree],"&gt;="&amp;D19)</f>
        <v>0</v>
      </c>
      <c r="F18" s="37">
        <f t="shared" si="2"/>
        <v>4.654545454545455</v>
      </c>
      <c r="G18" s="38">
        <f>COUNTIF(Vertices[In-Degree],"&gt;= "&amp;F18)-COUNTIF(Vertices[In-Degree],"&gt;="&amp;F19)</f>
        <v>0</v>
      </c>
      <c r="H18" s="37">
        <f t="shared" si="3"/>
        <v>13.090909090909092</v>
      </c>
      <c r="I18" s="38">
        <f>COUNTIF(Vertices[Out-Degree],"&gt;= "&amp;H18)-COUNTIF(Vertices[Out-Degree],"&gt;="&amp;H19)</f>
        <v>0</v>
      </c>
      <c r="J18" s="37">
        <f t="shared" si="4"/>
        <v>1561.2509090909089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0.02723869090909091</v>
      </c>
      <c r="O18" s="38">
        <f>COUNTIF(Vertices[Eigenvector Centrality],"&gt;= "&amp;N18)-COUNTIF(Vertices[Eigenvector Centrality],"&gt;="&amp;N19)</f>
        <v>0</v>
      </c>
      <c r="P18" s="37">
        <f t="shared" si="7"/>
        <v>6.058370236363635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4.945454545454546</v>
      </c>
      <c r="G19" s="40">
        <f>COUNTIF(Vertices[In-Degree],"&gt;= "&amp;F19)-COUNTIF(Vertices[In-Degree],"&gt;="&amp;F20)</f>
        <v>1</v>
      </c>
      <c r="H19" s="39">
        <f t="shared" si="3"/>
        <v>13.90909090909091</v>
      </c>
      <c r="I19" s="40">
        <f>COUNTIF(Vertices[Out-Degree],"&gt;= "&amp;H19)-COUNTIF(Vertices[Out-Degree],"&gt;="&amp;H20)</f>
        <v>0</v>
      </c>
      <c r="J19" s="39">
        <f t="shared" si="4"/>
        <v>1658.8290909090906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0.028941109090909092</v>
      </c>
      <c r="O19" s="40">
        <f>COUNTIF(Vertices[Eigenvector Centrality],"&gt;= "&amp;N19)-COUNTIF(Vertices[Eigenvector Centrality],"&gt;="&amp;N20)</f>
        <v>0</v>
      </c>
      <c r="P19" s="39">
        <f t="shared" si="7"/>
        <v>6.411453563636362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5.236363636363637</v>
      </c>
      <c r="G20" s="38">
        <f>COUNTIF(Vertices[In-Degree],"&gt;= "&amp;F20)-COUNTIF(Vertices[In-Degree],"&gt;="&amp;F21)</f>
        <v>0</v>
      </c>
      <c r="H20" s="37">
        <f t="shared" si="3"/>
        <v>14.727272727272728</v>
      </c>
      <c r="I20" s="38">
        <f>COUNTIF(Vertices[Out-Degree],"&gt;= "&amp;H20)-COUNTIF(Vertices[Out-Degree],"&gt;="&amp;H21)</f>
        <v>0</v>
      </c>
      <c r="J20" s="37">
        <f t="shared" si="4"/>
        <v>1756.4072727272724</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0.030643527272727275</v>
      </c>
      <c r="O20" s="38">
        <f>COUNTIF(Vertices[Eigenvector Centrality],"&gt;= "&amp;N20)-COUNTIF(Vertices[Eigenvector Centrality],"&gt;="&amp;N21)</f>
        <v>1</v>
      </c>
      <c r="P20" s="37">
        <f t="shared" si="7"/>
        <v>6.764536890909089</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2.397661</v>
      </c>
      <c r="D21" s="32">
        <f t="shared" si="1"/>
        <v>0</v>
      </c>
      <c r="E21" s="3">
        <f>COUNTIF(Vertices[Degree],"&gt;= "&amp;D21)-COUNTIF(Vertices[Degree],"&gt;="&amp;D22)</f>
        <v>0</v>
      </c>
      <c r="F21" s="39">
        <f t="shared" si="2"/>
        <v>5.527272727272728</v>
      </c>
      <c r="G21" s="40">
        <f>COUNTIF(Vertices[In-Degree],"&gt;= "&amp;F21)-COUNTIF(Vertices[In-Degree],"&gt;="&amp;F22)</f>
        <v>0</v>
      </c>
      <c r="H21" s="39">
        <f t="shared" si="3"/>
        <v>15.545454545454547</v>
      </c>
      <c r="I21" s="40">
        <f>COUNTIF(Vertices[Out-Degree],"&gt;= "&amp;H21)-COUNTIF(Vertices[Out-Degree],"&gt;="&amp;H22)</f>
        <v>0</v>
      </c>
      <c r="J21" s="39">
        <f t="shared" si="4"/>
        <v>1853.985454545454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0.03234594545454546</v>
      </c>
      <c r="O21" s="40">
        <f>COUNTIF(Vertices[Eigenvector Centrality],"&gt;= "&amp;N21)-COUNTIF(Vertices[Eigenvector Centrality],"&gt;="&amp;N22)</f>
        <v>0</v>
      </c>
      <c r="P21" s="39">
        <f t="shared" si="7"/>
        <v>7.117620218181816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5.818181818181819</v>
      </c>
      <c r="G22" s="38">
        <f>COUNTIF(Vertices[In-Degree],"&gt;= "&amp;F22)-COUNTIF(Vertices[In-Degree],"&gt;="&amp;F23)</f>
        <v>0</v>
      </c>
      <c r="H22" s="37">
        <f t="shared" si="3"/>
        <v>16.363636363636363</v>
      </c>
      <c r="I22" s="38">
        <f>COUNTIF(Vertices[Out-Degree],"&gt;= "&amp;H22)-COUNTIF(Vertices[Out-Degree],"&gt;="&amp;H23)</f>
        <v>0</v>
      </c>
      <c r="J22" s="37">
        <f t="shared" si="4"/>
        <v>1951.5636363636359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0.03404836363636364</v>
      </c>
      <c r="O22" s="38">
        <f>COUNTIF(Vertices[Eigenvector Centrality],"&gt;= "&amp;N22)-COUNTIF(Vertices[Eigenvector Centrality],"&gt;="&amp;N23)</f>
        <v>0</v>
      </c>
      <c r="P22" s="37">
        <f t="shared" si="7"/>
        <v>7.470703545454543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0.008015478164731896</v>
      </c>
      <c r="D23" s="32">
        <f t="shared" si="1"/>
        <v>0</v>
      </c>
      <c r="E23" s="3">
        <f>COUNTIF(Vertices[Degree],"&gt;= "&amp;D23)-COUNTIF(Vertices[Degree],"&gt;="&amp;D24)</f>
        <v>0</v>
      </c>
      <c r="F23" s="39">
        <f t="shared" si="2"/>
        <v>6.10909090909091</v>
      </c>
      <c r="G23" s="40">
        <f>COUNTIF(Vertices[In-Degree],"&gt;= "&amp;F23)-COUNTIF(Vertices[In-Degree],"&gt;="&amp;F24)</f>
        <v>0</v>
      </c>
      <c r="H23" s="39">
        <f t="shared" si="3"/>
        <v>17.18181818181818</v>
      </c>
      <c r="I23" s="40">
        <f>COUNTIF(Vertices[Out-Degree],"&gt;= "&amp;H23)-COUNTIF(Vertices[Out-Degree],"&gt;="&amp;H24)</f>
        <v>0</v>
      </c>
      <c r="J23" s="39">
        <f t="shared" si="4"/>
        <v>2049.1418181818176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0.03575078181818182</v>
      </c>
      <c r="O23" s="40">
        <f>COUNTIF(Vertices[Eigenvector Centrality],"&gt;= "&amp;N23)-COUNTIF(Vertices[Eigenvector Centrality],"&gt;="&amp;N24)</f>
        <v>0</v>
      </c>
      <c r="P23" s="39">
        <f t="shared" si="7"/>
        <v>7.82378687272727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2145</v>
      </c>
      <c r="B24" s="34">
        <v>0.486919</v>
      </c>
      <c r="D24" s="32">
        <f t="shared" si="1"/>
        <v>0</v>
      </c>
      <c r="E24" s="3">
        <f>COUNTIF(Vertices[Degree],"&gt;= "&amp;D24)-COUNTIF(Vertices[Degree],"&gt;="&amp;D25)</f>
        <v>0</v>
      </c>
      <c r="F24" s="37">
        <f t="shared" si="2"/>
        <v>6.400000000000001</v>
      </c>
      <c r="G24" s="38">
        <f>COUNTIF(Vertices[In-Degree],"&gt;= "&amp;F24)-COUNTIF(Vertices[In-Degree],"&gt;="&amp;F25)</f>
        <v>0</v>
      </c>
      <c r="H24" s="37">
        <f t="shared" si="3"/>
        <v>17.999999999999996</v>
      </c>
      <c r="I24" s="38">
        <f>COUNTIF(Vertices[Out-Degree],"&gt;= "&amp;H24)-COUNTIF(Vertices[Out-Degree],"&gt;="&amp;H25)</f>
        <v>0</v>
      </c>
      <c r="J24" s="37">
        <f t="shared" si="4"/>
        <v>2146.7199999999993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0.037453200000000006</v>
      </c>
      <c r="O24" s="38">
        <f>COUNTIF(Vertices[Eigenvector Centrality],"&gt;= "&amp;N24)-COUNTIF(Vertices[Eigenvector Centrality],"&gt;="&amp;N25)</f>
        <v>0</v>
      </c>
      <c r="P24" s="37">
        <f t="shared" si="7"/>
        <v>8.176870199999998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6.690909090909092</v>
      </c>
      <c r="G25" s="40">
        <f>COUNTIF(Vertices[In-Degree],"&gt;= "&amp;F25)-COUNTIF(Vertices[In-Degree],"&gt;="&amp;F26)</f>
        <v>0</v>
      </c>
      <c r="H25" s="39">
        <f t="shared" si="3"/>
        <v>18.818181818181813</v>
      </c>
      <c r="I25" s="40">
        <f>COUNTIF(Vertices[Out-Degree],"&gt;= "&amp;H25)-COUNTIF(Vertices[Out-Degree],"&gt;="&amp;H26)</f>
        <v>0</v>
      </c>
      <c r="J25" s="39">
        <f t="shared" si="4"/>
        <v>2244.298181818181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0.03915561818181819</v>
      </c>
      <c r="O25" s="40">
        <f>COUNTIF(Vertices[Eigenvector Centrality],"&gt;= "&amp;N25)-COUNTIF(Vertices[Eigenvector Centrality],"&gt;="&amp;N26)</f>
        <v>0</v>
      </c>
      <c r="P25" s="39">
        <f t="shared" si="7"/>
        <v>8.529953527272726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2146</v>
      </c>
      <c r="B26" s="34" t="s">
        <v>2147</v>
      </c>
      <c r="D26" s="32">
        <f t="shared" si="1"/>
        <v>0</v>
      </c>
      <c r="E26" s="3">
        <f>COUNTIF(Vertices[Degree],"&gt;= "&amp;D26)-COUNTIF(Vertices[Degree],"&gt;="&amp;D28)</f>
        <v>0</v>
      </c>
      <c r="F26" s="37">
        <f t="shared" si="2"/>
        <v>6.981818181818183</v>
      </c>
      <c r="G26" s="38">
        <f>COUNTIF(Vertices[In-Degree],"&gt;= "&amp;F26)-COUNTIF(Vertices[In-Degree],"&gt;="&amp;F28)</f>
        <v>0</v>
      </c>
      <c r="H26" s="37">
        <f t="shared" si="3"/>
        <v>19.63636363636363</v>
      </c>
      <c r="I26" s="38">
        <f>COUNTIF(Vertices[Out-Degree],"&gt;= "&amp;H26)-COUNTIF(Vertices[Out-Degree],"&gt;="&amp;H28)</f>
        <v>0</v>
      </c>
      <c r="J26" s="37">
        <f t="shared" si="4"/>
        <v>2341.876363636363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0.04085803636363637</v>
      </c>
      <c r="O26" s="38">
        <f>COUNTIF(Vertices[Eigenvector Centrality],"&gt;= "&amp;N26)-COUNTIF(Vertices[Eigenvector Centrality],"&gt;="&amp;N28)</f>
        <v>0</v>
      </c>
      <c r="P26" s="37">
        <f t="shared" si="7"/>
        <v>8.883036854545454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20.454545454545446</v>
      </c>
      <c r="I28" s="40">
        <f>COUNTIF(Vertices[Out-Degree],"&gt;= "&amp;H28)-COUNTIF(Vertices[Out-Degree],"&gt;="&amp;H40)</f>
        <v>0</v>
      </c>
      <c r="J28" s="39">
        <f>J26+($J$57-$J$2)/BinDivisor</f>
        <v>2439.4545454545446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0.042560454545454554</v>
      </c>
      <c r="O28" s="40">
        <f>COUNTIF(Vertices[Eigenvector Centrality],"&gt;= "&amp;N28)-COUNTIF(Vertices[Eigenvector Centrality],"&gt;="&amp;N40)</f>
        <v>0</v>
      </c>
      <c r="P28" s="39">
        <f>P26+($P$57-$P$2)/BinDivisor</f>
        <v>9.236120181818182</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-15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-15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21.272727272727263</v>
      </c>
      <c r="I40" s="38">
        <f>COUNTIF(Vertices[Out-Degree],"&gt;= "&amp;H40)-COUNTIF(Vertices[Out-Degree],"&gt;="&amp;H41)</f>
        <v>1</v>
      </c>
      <c r="J40" s="37">
        <f>J28+($J$57-$J$2)/BinDivisor</f>
        <v>2537.0327272727263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0.04426287272727274</v>
      </c>
      <c r="O40" s="38">
        <f>COUNTIF(Vertices[Eigenvector Centrality],"&gt;= "&amp;N40)-COUNTIF(Vertices[Eigenvector Centrality],"&gt;="&amp;N41)</f>
        <v>0</v>
      </c>
      <c r="P40" s="37">
        <f>P28+($P$57-$P$2)/BinDivisor</f>
        <v>9.58920350909091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1</v>
      </c>
      <c r="H41" s="39">
        <f aca="true" t="shared" si="12" ref="H41:H56">H40+($H$57-$H$2)/BinDivisor</f>
        <v>22.09090909090908</v>
      </c>
      <c r="I41" s="40">
        <f>COUNTIF(Vertices[Out-Degree],"&gt;= "&amp;H41)-COUNTIF(Vertices[Out-Degree],"&gt;="&amp;H42)</f>
        <v>0</v>
      </c>
      <c r="J41" s="39">
        <f aca="true" t="shared" si="13" ref="J41:J56">J40+($J$57-$J$2)/BinDivisor</f>
        <v>2634.610909090908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0.04596529090909092</v>
      </c>
      <c r="O41" s="40">
        <f>COUNTIF(Vertices[Eigenvector Centrality],"&gt;= "&amp;N41)-COUNTIF(Vertices[Eigenvector Centrality],"&gt;="&amp;N42)</f>
        <v>0</v>
      </c>
      <c r="P41" s="39">
        <f aca="true" t="shared" si="16" ref="P41:P56">P40+($P$57-$P$2)/BinDivisor</f>
        <v>9.942286836363637</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22.909090909090896</v>
      </c>
      <c r="I42" s="38">
        <f>COUNTIF(Vertices[Out-Degree],"&gt;= "&amp;H42)-COUNTIF(Vertices[Out-Degree],"&gt;="&amp;H43)</f>
        <v>0</v>
      </c>
      <c r="J42" s="37">
        <f t="shared" si="13"/>
        <v>2732.18909090909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0.0476677090909091</v>
      </c>
      <c r="O42" s="38">
        <f>COUNTIF(Vertices[Eigenvector Centrality],"&gt;= "&amp;N42)-COUNTIF(Vertices[Eigenvector Centrality],"&gt;="&amp;N43)</f>
        <v>0</v>
      </c>
      <c r="P42" s="37">
        <f t="shared" si="16"/>
        <v>10.295370163636365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23.727272727272712</v>
      </c>
      <c r="I43" s="40">
        <f>COUNTIF(Vertices[Out-Degree],"&gt;= "&amp;H43)-COUNTIF(Vertices[Out-Degree],"&gt;="&amp;H44)</f>
        <v>0</v>
      </c>
      <c r="J43" s="39">
        <f t="shared" si="13"/>
        <v>2829.7672727272716</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0.049370127272727285</v>
      </c>
      <c r="O43" s="40">
        <f>COUNTIF(Vertices[Eigenvector Centrality],"&gt;= "&amp;N43)-COUNTIF(Vertices[Eigenvector Centrality],"&gt;="&amp;N44)</f>
        <v>0</v>
      </c>
      <c r="P43" s="39">
        <f t="shared" si="16"/>
        <v>10.648453490909093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24.54545454545453</v>
      </c>
      <c r="I44" s="38">
        <f>COUNTIF(Vertices[Out-Degree],"&gt;= "&amp;H44)-COUNTIF(Vertices[Out-Degree],"&gt;="&amp;H45)</f>
        <v>0</v>
      </c>
      <c r="J44" s="37">
        <f t="shared" si="13"/>
        <v>2927.3454545454533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0.05107254545454547</v>
      </c>
      <c r="O44" s="38">
        <f>COUNTIF(Vertices[Eigenvector Centrality],"&gt;= "&amp;N44)-COUNTIF(Vertices[Eigenvector Centrality],"&gt;="&amp;N45)</f>
        <v>0</v>
      </c>
      <c r="P44" s="37">
        <f t="shared" si="16"/>
        <v>11.00153681818182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25.363636363636346</v>
      </c>
      <c r="I45" s="40">
        <f>COUNTIF(Vertices[Out-Degree],"&gt;= "&amp;H45)-COUNTIF(Vertices[Out-Degree],"&gt;="&amp;H46)</f>
        <v>0</v>
      </c>
      <c r="J45" s="39">
        <f t="shared" si="13"/>
        <v>3024.923636363635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0.05277496363636365</v>
      </c>
      <c r="O45" s="40">
        <f>COUNTIF(Vertices[Eigenvector Centrality],"&gt;= "&amp;N45)-COUNTIF(Vertices[Eigenvector Centrality],"&gt;="&amp;N46)</f>
        <v>1</v>
      </c>
      <c r="P45" s="39">
        <f t="shared" si="16"/>
        <v>11.354620145454549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26.181818181818162</v>
      </c>
      <c r="I46" s="38">
        <f>COUNTIF(Vertices[Out-Degree],"&gt;= "&amp;H46)-COUNTIF(Vertices[Out-Degree],"&gt;="&amp;H47)</f>
        <v>0</v>
      </c>
      <c r="J46" s="37">
        <f t="shared" si="13"/>
        <v>3122.501818181817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0.05447738181818183</v>
      </c>
      <c r="O46" s="38">
        <f>COUNTIF(Vertices[Eigenvector Centrality],"&gt;= "&amp;N46)-COUNTIF(Vertices[Eigenvector Centrality],"&gt;="&amp;N47)</f>
        <v>0</v>
      </c>
      <c r="P46" s="37">
        <f t="shared" si="16"/>
        <v>11.707703472727276</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26.99999999999998</v>
      </c>
      <c r="I47" s="40">
        <f>COUNTIF(Vertices[Out-Degree],"&gt;= "&amp;H47)-COUNTIF(Vertices[Out-Degree],"&gt;="&amp;H48)</f>
        <v>0</v>
      </c>
      <c r="J47" s="39">
        <f t="shared" si="13"/>
        <v>3220.0799999999986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0.056179800000000016</v>
      </c>
      <c r="O47" s="40">
        <f>COUNTIF(Vertices[Eigenvector Centrality],"&gt;= "&amp;N47)-COUNTIF(Vertices[Eigenvector Centrality],"&gt;="&amp;N48)</f>
        <v>0</v>
      </c>
      <c r="P47" s="39">
        <f t="shared" si="16"/>
        <v>12.060786800000004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27.818181818181795</v>
      </c>
      <c r="I48" s="38">
        <f>COUNTIF(Vertices[Out-Degree],"&gt;= "&amp;H48)-COUNTIF(Vertices[Out-Degree],"&gt;="&amp;H49)</f>
        <v>0</v>
      </c>
      <c r="J48" s="37">
        <f t="shared" si="13"/>
        <v>3317.6581818181803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0.0578822181818182</v>
      </c>
      <c r="O48" s="38">
        <f>COUNTIF(Vertices[Eigenvector Centrality],"&gt;= "&amp;N48)-COUNTIF(Vertices[Eigenvector Centrality],"&gt;="&amp;N49)</f>
        <v>0</v>
      </c>
      <c r="P48" s="37">
        <f t="shared" si="16"/>
        <v>12.413870127272732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28.636363636363612</v>
      </c>
      <c r="I49" s="40">
        <f>COUNTIF(Vertices[Out-Degree],"&gt;= "&amp;H49)-COUNTIF(Vertices[Out-Degree],"&gt;="&amp;H50)</f>
        <v>0</v>
      </c>
      <c r="J49" s="39">
        <f t="shared" si="13"/>
        <v>3415.236363636362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0.05958463636363638</v>
      </c>
      <c r="O49" s="40">
        <f>COUNTIF(Vertices[Eigenvector Centrality],"&gt;= "&amp;N49)-COUNTIF(Vertices[Eigenvector Centrality],"&gt;="&amp;N50)</f>
        <v>0</v>
      </c>
      <c r="P49" s="39">
        <f t="shared" si="16"/>
        <v>12.76695345454546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29.45454545454543</v>
      </c>
      <c r="I50" s="38">
        <f>COUNTIF(Vertices[Out-Degree],"&gt;= "&amp;H50)-COUNTIF(Vertices[Out-Degree],"&gt;="&amp;H51)</f>
        <v>0</v>
      </c>
      <c r="J50" s="37">
        <f t="shared" si="13"/>
        <v>3512.814545454544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0.061287054545454564</v>
      </c>
      <c r="O50" s="38">
        <f>COUNTIF(Vertices[Eigenvector Centrality],"&gt;= "&amp;N50)-COUNTIF(Vertices[Eigenvector Centrality],"&gt;="&amp;N51)</f>
        <v>0</v>
      </c>
      <c r="P50" s="37">
        <f t="shared" si="16"/>
        <v>13.120036781818188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30.272727272727245</v>
      </c>
      <c r="I51" s="40">
        <f>COUNTIF(Vertices[Out-Degree],"&gt;= "&amp;H51)-COUNTIF(Vertices[Out-Degree],"&gt;="&amp;H52)</f>
        <v>0</v>
      </c>
      <c r="J51" s="39">
        <f t="shared" si="13"/>
        <v>3610.3927272727256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0.06298947272727275</v>
      </c>
      <c r="O51" s="40">
        <f>COUNTIF(Vertices[Eigenvector Centrality],"&gt;= "&amp;N51)-COUNTIF(Vertices[Eigenvector Centrality],"&gt;="&amp;N52)</f>
        <v>0</v>
      </c>
      <c r="P51" s="39">
        <f t="shared" si="16"/>
        <v>13.473120109090916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31.09090909090906</v>
      </c>
      <c r="I52" s="38">
        <f>COUNTIF(Vertices[Out-Degree],"&gt;= "&amp;H52)-COUNTIF(Vertices[Out-Degree],"&gt;="&amp;H53)</f>
        <v>0</v>
      </c>
      <c r="J52" s="37">
        <f t="shared" si="13"/>
        <v>3707.9709090909073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0.06469189090909093</v>
      </c>
      <c r="O52" s="38">
        <f>COUNTIF(Vertices[Eigenvector Centrality],"&gt;= "&amp;N52)-COUNTIF(Vertices[Eigenvector Centrality],"&gt;="&amp;N53)</f>
        <v>0</v>
      </c>
      <c r="P52" s="37">
        <f t="shared" si="16"/>
        <v>13.826203436363643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31.909090909090878</v>
      </c>
      <c r="I53" s="40">
        <f>COUNTIF(Vertices[Out-Degree],"&gt;= "&amp;H53)-COUNTIF(Vertices[Out-Degree],"&gt;="&amp;H54)</f>
        <v>0</v>
      </c>
      <c r="J53" s="39">
        <f t="shared" si="13"/>
        <v>3805.549090909089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0.06639430909090911</v>
      </c>
      <c r="O53" s="40">
        <f>COUNTIF(Vertices[Eigenvector Centrality],"&gt;= "&amp;N53)-COUNTIF(Vertices[Eigenvector Centrality],"&gt;="&amp;N54)</f>
        <v>0</v>
      </c>
      <c r="P53" s="39">
        <f t="shared" si="16"/>
        <v>14.179286763636371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32.7272727272727</v>
      </c>
      <c r="I54" s="38">
        <f>COUNTIF(Vertices[Out-Degree],"&gt;= "&amp;H54)-COUNTIF(Vertices[Out-Degree],"&gt;="&amp;H55)</f>
        <v>0</v>
      </c>
      <c r="J54" s="37">
        <f t="shared" si="13"/>
        <v>3903.127272727271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0.0680967272727273</v>
      </c>
      <c r="O54" s="38">
        <f>COUNTIF(Vertices[Eigenvector Centrality],"&gt;= "&amp;N54)-COUNTIF(Vertices[Eigenvector Centrality],"&gt;="&amp;N55)</f>
        <v>0</v>
      </c>
      <c r="P54" s="37">
        <f t="shared" si="16"/>
        <v>14.5323700909091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33.54545454545452</v>
      </c>
      <c r="I55" s="40">
        <f>COUNTIF(Vertices[Out-Degree],"&gt;= "&amp;H55)-COUNTIF(Vertices[Out-Degree],"&gt;="&amp;H56)</f>
        <v>0</v>
      </c>
      <c r="J55" s="39">
        <f t="shared" si="13"/>
        <v>4000.7054545454525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0.06979914545454548</v>
      </c>
      <c r="O55" s="40">
        <f>COUNTIF(Vertices[Eigenvector Centrality],"&gt;= "&amp;N55)-COUNTIF(Vertices[Eigenvector Centrality],"&gt;="&amp;N56)</f>
        <v>0</v>
      </c>
      <c r="P55" s="39">
        <f t="shared" si="16"/>
        <v>14.885453418181827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1</v>
      </c>
      <c r="H56" s="37">
        <f t="shared" si="12"/>
        <v>34.36363636363634</v>
      </c>
      <c r="I56" s="38">
        <f>COUNTIF(Vertices[Out-Degree],"&gt;= "&amp;H56)-COUNTIF(Vertices[Out-Degree],"&gt;="&amp;H57)</f>
        <v>0</v>
      </c>
      <c r="J56" s="37">
        <f t="shared" si="13"/>
        <v>4098.283636363634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0.07150156363636366</v>
      </c>
      <c r="O56" s="38">
        <f>COUNTIF(Vertices[Eigenvector Centrality],"&gt;= "&amp;N56)-COUNTIF(Vertices[Eigenvector Centrality],"&gt;="&amp;N57)</f>
        <v>0</v>
      </c>
      <c r="P56" s="37">
        <f t="shared" si="16"/>
        <v>15.238536745454555</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45</v>
      </c>
      <c r="I57" s="42">
        <f>COUNTIF(Vertices[Out-Degree],"&gt;= "&amp;H57)-COUNTIF(Vertices[Out-Degree],"&gt;="&amp;H58)</f>
        <v>1</v>
      </c>
      <c r="J57" s="41">
        <f>MAX(Vertices[Betweenness Centrality])</f>
        <v>5366.8</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0.093633</v>
      </c>
      <c r="O57" s="42">
        <f>COUNTIF(Vertices[Eigenvector Centrality],"&gt;= "&amp;N57)-COUNTIF(Vertices[Eigenvector Centrality],"&gt;="&amp;N58)</f>
        <v>1</v>
      </c>
      <c r="P57" s="41">
        <f>MAX(Vertices[PageRank])</f>
        <v>19.82862</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1.3037037037037038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45</v>
      </c>
    </row>
    <row r="85" spans="1:2" ht="15">
      <c r="A85" s="33" t="s">
        <v>96</v>
      </c>
      <c r="B85" s="47">
        <f>_xlfn.IFERROR(AVERAGE(Vertices[Out-Degree]),NoMetricMessage)</f>
        <v>1.3037037037037038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5366.8</v>
      </c>
    </row>
    <row r="99" spans="1:2" ht="15">
      <c r="A99" s="33" t="s">
        <v>102</v>
      </c>
      <c r="B99" s="47">
        <f>_xlfn.IFERROR(AVERAGE(Vertices[Betweenness Centrality]),NoMetricMessage)</f>
        <v>73.58518519999998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0.13009910370370348</v>
      </c>
    </row>
    <row r="114" spans="1:2" ht="15">
      <c r="A114" s="33" t="s">
        <v>109</v>
      </c>
      <c r="B114" s="47">
        <f>_xlfn.IFERROR(MEDIAN(Vertices[Closeness Centrality]),NoMetricMessage)</f>
        <v>0.005128</v>
      </c>
    </row>
    <row r="125" spans="1:2" ht="15">
      <c r="A125" s="33" t="s">
        <v>112</v>
      </c>
      <c r="B125" s="47">
        <f>IF(COUNT(Vertices[Eigenvector Centrality])&gt;0,N2,NoMetricMessage)</f>
        <v>0</v>
      </c>
    </row>
    <row r="126" spans="1:2" ht="15">
      <c r="A126" s="33" t="s">
        <v>113</v>
      </c>
      <c r="B126" s="47">
        <f>IF(COUNT(Vertices[Eigenvector Centrality])&gt;0,N57,NoMetricMessage)</f>
        <v>0.093633</v>
      </c>
    </row>
    <row r="127" spans="1:2" ht="15">
      <c r="A127" s="33" t="s">
        <v>114</v>
      </c>
      <c r="B127" s="47">
        <f>_xlfn.IFERROR(AVERAGE(Vertices[Eigenvector Centrality]),NoMetricMessage)</f>
        <v>0.007407325925925917</v>
      </c>
    </row>
    <row r="128" spans="1:2" ht="15">
      <c r="A128" s="33" t="s">
        <v>115</v>
      </c>
      <c r="B128" s="47">
        <f>_xlfn.IFERROR(MEDIAN(Vertices[Eigenvector Centrality]),NoMetricMessage)</f>
        <v>0.005945</v>
      </c>
    </row>
    <row r="139" spans="1:2" ht="15">
      <c r="A139" s="33" t="s">
        <v>140</v>
      </c>
      <c r="B139" s="47">
        <f>IF(COUNT(Vertices[PageRank])&gt;0,P2,NoMetricMessage)</f>
        <v>0.409037</v>
      </c>
    </row>
    <row r="140" spans="1:2" ht="15">
      <c r="A140" s="33" t="s">
        <v>141</v>
      </c>
      <c r="B140" s="47">
        <f>IF(COUNT(Vertices[PageRank])&gt;0,P57,NoMetricMessage)</f>
        <v>19.82862</v>
      </c>
    </row>
    <row r="141" spans="1:2" ht="15">
      <c r="A141" s="33" t="s">
        <v>142</v>
      </c>
      <c r="B141" s="47">
        <f>_xlfn.IFERROR(AVERAGE(Vertices[PageRank]),NoMetricMessage)</f>
        <v>0.9999963185185188</v>
      </c>
    </row>
    <row r="142" spans="1:2" ht="15">
      <c r="A142" s="33" t="s">
        <v>143</v>
      </c>
      <c r="B142" s="47">
        <f>_xlfn.IFERROR(MEDIAN(Vertices[PageRank]),NoMetricMessage)</f>
        <v>0.654864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0.1399677612959861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2074</v>
      </c>
      <c r="K7" s="13" t="s">
        <v>2075</v>
      </c>
    </row>
    <row r="8" spans="1:11" ht="409.5">
      <c r="A8"/>
      <c r="B8">
        <v>2</v>
      </c>
      <c r="C8">
        <v>2</v>
      </c>
      <c r="D8" t="s">
        <v>61</v>
      </c>
      <c r="E8" t="s">
        <v>61</v>
      </c>
      <c r="H8" t="s">
        <v>73</v>
      </c>
      <c r="J8" t="s">
        <v>2076</v>
      </c>
      <c r="K8" s="13" t="s">
        <v>2077</v>
      </c>
    </row>
    <row r="9" spans="1:11" ht="409.5">
      <c r="A9"/>
      <c r="B9">
        <v>3</v>
      </c>
      <c r="C9">
        <v>4</v>
      </c>
      <c r="D9" t="s">
        <v>62</v>
      </c>
      <c r="E9" t="s">
        <v>62</v>
      </c>
      <c r="H9" t="s">
        <v>74</v>
      </c>
      <c r="J9" t="s">
        <v>2078</v>
      </c>
      <c r="K9" s="102" t="s">
        <v>2079</v>
      </c>
    </row>
    <row r="10" spans="1:11" ht="409.5">
      <c r="A10"/>
      <c r="B10">
        <v>4</v>
      </c>
      <c r="D10" t="s">
        <v>63</v>
      </c>
      <c r="E10" t="s">
        <v>63</v>
      </c>
      <c r="H10" t="s">
        <v>75</v>
      </c>
      <c r="J10" t="s">
        <v>2080</v>
      </c>
      <c r="K10" s="13" t="s">
        <v>2081</v>
      </c>
    </row>
    <row r="11" spans="1:11" ht="15">
      <c r="A11"/>
      <c r="B11">
        <v>5</v>
      </c>
      <c r="D11" t="s">
        <v>46</v>
      </c>
      <c r="E11">
        <v>1</v>
      </c>
      <c r="H11" t="s">
        <v>76</v>
      </c>
      <c r="J11" t="s">
        <v>2082</v>
      </c>
      <c r="K11" t="s">
        <v>2083</v>
      </c>
    </row>
    <row r="12" spans="1:11" ht="15">
      <c r="A12"/>
      <c r="B12"/>
      <c r="D12" t="s">
        <v>64</v>
      </c>
      <c r="E12">
        <v>2</v>
      </c>
      <c r="H12">
        <v>0</v>
      </c>
      <c r="J12" t="s">
        <v>2084</v>
      </c>
      <c r="K12" t="s">
        <v>2085</v>
      </c>
    </row>
    <row r="13" spans="1:11" ht="15">
      <c r="A13"/>
      <c r="B13"/>
      <c r="D13">
        <v>1</v>
      </c>
      <c r="E13">
        <v>3</v>
      </c>
      <c r="H13">
        <v>1</v>
      </c>
      <c r="J13" t="s">
        <v>2086</v>
      </c>
      <c r="K13" t="s">
        <v>2087</v>
      </c>
    </row>
    <row r="14" spans="4:11" ht="15">
      <c r="D14">
        <v>2</v>
      </c>
      <c r="E14">
        <v>4</v>
      </c>
      <c r="H14">
        <v>2</v>
      </c>
      <c r="J14" t="s">
        <v>2088</v>
      </c>
      <c r="K14" t="s">
        <v>2089</v>
      </c>
    </row>
    <row r="15" spans="4:11" ht="15">
      <c r="D15">
        <v>3</v>
      </c>
      <c r="E15">
        <v>5</v>
      </c>
      <c r="H15">
        <v>3</v>
      </c>
      <c r="J15" t="s">
        <v>2090</v>
      </c>
      <c r="K15" t="s">
        <v>2091</v>
      </c>
    </row>
    <row r="16" spans="4:11" ht="15">
      <c r="D16">
        <v>4</v>
      </c>
      <c r="E16">
        <v>6</v>
      </c>
      <c r="H16">
        <v>4</v>
      </c>
      <c r="J16" t="s">
        <v>2092</v>
      </c>
      <c r="K16" t="s">
        <v>2093</v>
      </c>
    </row>
    <row r="17" spans="4:11" ht="15">
      <c r="D17">
        <v>5</v>
      </c>
      <c r="E17">
        <v>7</v>
      </c>
      <c r="H17">
        <v>5</v>
      </c>
      <c r="J17" t="s">
        <v>2094</v>
      </c>
      <c r="K17" t="s">
        <v>2095</v>
      </c>
    </row>
    <row r="18" spans="4:11" ht="15">
      <c r="D18">
        <v>6</v>
      </c>
      <c r="E18">
        <v>8</v>
      </c>
      <c r="H18">
        <v>6</v>
      </c>
      <c r="J18" t="s">
        <v>2096</v>
      </c>
      <c r="K18" t="s">
        <v>2097</v>
      </c>
    </row>
    <row r="19" spans="4:11" ht="15">
      <c r="D19">
        <v>7</v>
      </c>
      <c r="E19">
        <v>9</v>
      </c>
      <c r="H19">
        <v>7</v>
      </c>
      <c r="J19" t="s">
        <v>2098</v>
      </c>
      <c r="K19" t="s">
        <v>2099</v>
      </c>
    </row>
    <row r="20" spans="4:11" ht="15">
      <c r="D20">
        <v>8</v>
      </c>
      <c r="H20">
        <v>8</v>
      </c>
      <c r="J20" t="s">
        <v>2100</v>
      </c>
      <c r="K20" t="s">
        <v>2101</v>
      </c>
    </row>
    <row r="21" spans="4:11" ht="409.5">
      <c r="D21">
        <v>9</v>
      </c>
      <c r="H21">
        <v>9</v>
      </c>
      <c r="J21" t="s">
        <v>2102</v>
      </c>
      <c r="K21" s="13" t="s">
        <v>2103</v>
      </c>
    </row>
    <row r="22" spans="4:11" ht="409.5">
      <c r="D22">
        <v>10</v>
      </c>
      <c r="J22" t="s">
        <v>2104</v>
      </c>
      <c r="K22" s="13" t="s">
        <v>2105</v>
      </c>
    </row>
    <row r="23" spans="4:11" ht="409.5">
      <c r="D23">
        <v>11</v>
      </c>
      <c r="J23" t="s">
        <v>2106</v>
      </c>
      <c r="K23" s="13" t="s">
        <v>2107</v>
      </c>
    </row>
    <row r="24" spans="10:11" ht="409.5">
      <c r="J24" t="s">
        <v>2108</v>
      </c>
      <c r="K24" s="13" t="s">
        <v>2957</v>
      </c>
    </row>
    <row r="25" spans="10:11" ht="15">
      <c r="J25" t="s">
        <v>2109</v>
      </c>
      <c r="K25" t="b">
        <v>0</v>
      </c>
    </row>
    <row r="26" spans="10:11" ht="15">
      <c r="J26" t="s">
        <v>2954</v>
      </c>
      <c r="K26" t="s">
        <v>2955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2141</v>
      </c>
      <c r="B2" s="117" t="s">
        <v>2142</v>
      </c>
      <c r="C2" s="118" t="s">
        <v>2143</v>
      </c>
    </row>
    <row r="3" spans="1:3" ht="15">
      <c r="A3" s="116" t="s">
        <v>2111</v>
      </c>
      <c r="B3" s="116" t="s">
        <v>2111</v>
      </c>
      <c r="C3" s="34">
        <v>64</v>
      </c>
    </row>
    <row r="4" spans="1:3" ht="15">
      <c r="A4" s="116" t="s">
        <v>2111</v>
      </c>
      <c r="B4" s="116" t="s">
        <v>2112</v>
      </c>
      <c r="C4" s="34">
        <v>10</v>
      </c>
    </row>
    <row r="5" spans="1:3" ht="15">
      <c r="A5" s="116" t="s">
        <v>2112</v>
      </c>
      <c r="B5" s="116" t="s">
        <v>2111</v>
      </c>
      <c r="C5" s="34">
        <v>4</v>
      </c>
    </row>
    <row r="6" spans="1:3" ht="15">
      <c r="A6" s="116" t="s">
        <v>2112</v>
      </c>
      <c r="B6" s="116" t="s">
        <v>2112</v>
      </c>
      <c r="C6" s="34">
        <v>47</v>
      </c>
    </row>
    <row r="7" spans="1:3" ht="15">
      <c r="A7" s="116" t="s">
        <v>2112</v>
      </c>
      <c r="B7" s="116" t="s">
        <v>2114</v>
      </c>
      <c r="C7" s="34">
        <v>2</v>
      </c>
    </row>
    <row r="8" spans="1:3" ht="15">
      <c r="A8" s="116" t="s">
        <v>2113</v>
      </c>
      <c r="B8" s="116" t="s">
        <v>2113</v>
      </c>
      <c r="C8" s="34">
        <v>37</v>
      </c>
    </row>
    <row r="9" spans="1:3" ht="15">
      <c r="A9" s="116" t="s">
        <v>2114</v>
      </c>
      <c r="B9" s="116" t="s">
        <v>2112</v>
      </c>
      <c r="C9" s="34">
        <v>2</v>
      </c>
    </row>
    <row r="10" spans="1:3" ht="15">
      <c r="A10" s="116" t="s">
        <v>2114</v>
      </c>
      <c r="B10" s="116" t="s">
        <v>2114</v>
      </c>
      <c r="C10" s="34">
        <v>8</v>
      </c>
    </row>
    <row r="11" spans="1:3" ht="15">
      <c r="A11" s="116" t="s">
        <v>2115</v>
      </c>
      <c r="B11" s="116" t="s">
        <v>2115</v>
      </c>
      <c r="C11" s="34">
        <v>13</v>
      </c>
    </row>
    <row r="12" spans="1:3" ht="15">
      <c r="A12" s="116" t="s">
        <v>2116</v>
      </c>
      <c r="B12" s="116" t="s">
        <v>2116</v>
      </c>
      <c r="C12" s="34">
        <v>14</v>
      </c>
    </row>
    <row r="13" spans="1:3" ht="15">
      <c r="A13" s="116" t="s">
        <v>2117</v>
      </c>
      <c r="B13" s="116" t="s">
        <v>2117</v>
      </c>
      <c r="C13" s="34">
        <v>5</v>
      </c>
    </row>
    <row r="14" spans="1:3" ht="15">
      <c r="A14" s="116" t="s">
        <v>2118</v>
      </c>
      <c r="B14" s="116" t="s">
        <v>2118</v>
      </c>
      <c r="C14" s="34">
        <v>7</v>
      </c>
    </row>
    <row r="15" spans="1:3" ht="15">
      <c r="A15" s="116" t="s">
        <v>2119</v>
      </c>
      <c r="B15" s="116" t="s">
        <v>2119</v>
      </c>
      <c r="C15" s="34">
        <v>2</v>
      </c>
    </row>
    <row r="16" spans="1:3" ht="15">
      <c r="A16" s="116" t="s">
        <v>2120</v>
      </c>
      <c r="B16" s="116" t="s">
        <v>2120</v>
      </c>
      <c r="C16" s="34">
        <v>1</v>
      </c>
    </row>
    <row r="17" spans="1:3" ht="15">
      <c r="A17" s="116" t="s">
        <v>2121</v>
      </c>
      <c r="B17" s="116" t="s">
        <v>2121</v>
      </c>
      <c r="C17" s="34">
        <v>2</v>
      </c>
    </row>
    <row r="18" spans="1:3" ht="15">
      <c r="A18" s="116" t="s">
        <v>2122</v>
      </c>
      <c r="B18" s="116" t="s">
        <v>2122</v>
      </c>
      <c r="C18" s="34">
        <v>1</v>
      </c>
    </row>
    <row r="19" spans="1:3" ht="15">
      <c r="A19" s="116" t="s">
        <v>2123</v>
      </c>
      <c r="B19" s="116" t="s">
        <v>2123</v>
      </c>
      <c r="C19" s="34">
        <v>2</v>
      </c>
    </row>
    <row r="20" spans="1:3" ht="15">
      <c r="A20" s="116" t="s">
        <v>2124</v>
      </c>
      <c r="B20" s="116" t="s">
        <v>2124</v>
      </c>
      <c r="C20" s="34">
        <v>1</v>
      </c>
    </row>
    <row r="21" spans="1:3" ht="15">
      <c r="A21" s="116" t="s">
        <v>2125</v>
      </c>
      <c r="B21" s="116" t="s">
        <v>2125</v>
      </c>
      <c r="C21"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2148</v>
      </c>
      <c r="B1" s="13" t="s">
        <v>2149</v>
      </c>
      <c r="C1" s="13" t="s">
        <v>2150</v>
      </c>
      <c r="D1" s="13" t="s">
        <v>2152</v>
      </c>
      <c r="E1" s="13" t="s">
        <v>2151</v>
      </c>
      <c r="F1" s="13" t="s">
        <v>2154</v>
      </c>
      <c r="G1" s="13" t="s">
        <v>2153</v>
      </c>
      <c r="H1" s="13" t="s">
        <v>2156</v>
      </c>
      <c r="I1" s="13" t="s">
        <v>2155</v>
      </c>
      <c r="J1" s="13" t="s">
        <v>2158</v>
      </c>
      <c r="K1" s="13" t="s">
        <v>2157</v>
      </c>
      <c r="L1" s="13" t="s">
        <v>2160</v>
      </c>
      <c r="M1" s="13" t="s">
        <v>2159</v>
      </c>
      <c r="N1" s="13" t="s">
        <v>2162</v>
      </c>
      <c r="O1" s="13" t="s">
        <v>2161</v>
      </c>
      <c r="P1" s="13" t="s">
        <v>2164</v>
      </c>
      <c r="Q1" s="13" t="s">
        <v>2163</v>
      </c>
      <c r="R1" s="13" t="s">
        <v>2166</v>
      </c>
      <c r="S1" s="13" t="s">
        <v>2165</v>
      </c>
      <c r="T1" s="13" t="s">
        <v>2168</v>
      </c>
      <c r="U1" s="78" t="s">
        <v>2167</v>
      </c>
      <c r="V1" s="78" t="s">
        <v>2169</v>
      </c>
    </row>
    <row r="2" spans="1:22" ht="15">
      <c r="A2" s="82" t="s">
        <v>475</v>
      </c>
      <c r="B2" s="78">
        <v>9</v>
      </c>
      <c r="C2" s="82" t="s">
        <v>479</v>
      </c>
      <c r="D2" s="78">
        <v>2</v>
      </c>
      <c r="E2" s="82" t="s">
        <v>523</v>
      </c>
      <c r="F2" s="78">
        <v>1</v>
      </c>
      <c r="G2" s="82" t="s">
        <v>493</v>
      </c>
      <c r="H2" s="78">
        <v>4</v>
      </c>
      <c r="I2" s="82" t="s">
        <v>522</v>
      </c>
      <c r="J2" s="78">
        <v>1</v>
      </c>
      <c r="K2" s="82" t="s">
        <v>506</v>
      </c>
      <c r="L2" s="78">
        <v>1</v>
      </c>
      <c r="M2" s="82" t="s">
        <v>475</v>
      </c>
      <c r="N2" s="78">
        <v>9</v>
      </c>
      <c r="O2" s="82" t="s">
        <v>497</v>
      </c>
      <c r="P2" s="78">
        <v>2</v>
      </c>
      <c r="Q2" s="82" t="s">
        <v>492</v>
      </c>
      <c r="R2" s="78">
        <v>2</v>
      </c>
      <c r="S2" s="82" t="s">
        <v>468</v>
      </c>
      <c r="T2" s="78">
        <v>1</v>
      </c>
      <c r="U2" s="78"/>
      <c r="V2" s="78"/>
    </row>
    <row r="3" spans="1:22" ht="15">
      <c r="A3" s="82" t="s">
        <v>474</v>
      </c>
      <c r="B3" s="78">
        <v>5</v>
      </c>
      <c r="C3" s="82" t="s">
        <v>503</v>
      </c>
      <c r="D3" s="78">
        <v>1</v>
      </c>
      <c r="E3" s="78"/>
      <c r="F3" s="78"/>
      <c r="G3" s="82" t="s">
        <v>494</v>
      </c>
      <c r="H3" s="78">
        <v>2</v>
      </c>
      <c r="I3" s="78"/>
      <c r="J3" s="78"/>
      <c r="K3" s="82" t="s">
        <v>507</v>
      </c>
      <c r="L3" s="78">
        <v>1</v>
      </c>
      <c r="M3" s="82" t="s">
        <v>474</v>
      </c>
      <c r="N3" s="78">
        <v>5</v>
      </c>
      <c r="O3" s="82" t="s">
        <v>496</v>
      </c>
      <c r="P3" s="78">
        <v>2</v>
      </c>
      <c r="Q3" s="82" t="s">
        <v>489</v>
      </c>
      <c r="R3" s="78">
        <v>1</v>
      </c>
      <c r="S3" s="78"/>
      <c r="T3" s="78"/>
      <c r="U3" s="78"/>
      <c r="V3" s="78"/>
    </row>
    <row r="4" spans="1:22" ht="15">
      <c r="A4" s="82" t="s">
        <v>493</v>
      </c>
      <c r="B4" s="78">
        <v>4</v>
      </c>
      <c r="C4" s="82" t="s">
        <v>495</v>
      </c>
      <c r="D4" s="78">
        <v>1</v>
      </c>
      <c r="E4" s="78"/>
      <c r="F4" s="78"/>
      <c r="G4" s="82" t="s">
        <v>467</v>
      </c>
      <c r="H4" s="78">
        <v>1</v>
      </c>
      <c r="I4" s="78"/>
      <c r="J4" s="78"/>
      <c r="K4" s="82" t="s">
        <v>508</v>
      </c>
      <c r="L4" s="78">
        <v>1</v>
      </c>
      <c r="M4" s="78"/>
      <c r="N4" s="78"/>
      <c r="O4" s="82" t="s">
        <v>498</v>
      </c>
      <c r="P4" s="78">
        <v>1</v>
      </c>
      <c r="Q4" s="82" t="s">
        <v>490</v>
      </c>
      <c r="R4" s="78">
        <v>1</v>
      </c>
      <c r="S4" s="78"/>
      <c r="T4" s="78"/>
      <c r="U4" s="78"/>
      <c r="V4" s="78"/>
    </row>
    <row r="5" spans="1:22" ht="15">
      <c r="A5" s="82" t="s">
        <v>497</v>
      </c>
      <c r="B5" s="78">
        <v>2</v>
      </c>
      <c r="C5" s="78"/>
      <c r="D5" s="78"/>
      <c r="E5" s="78"/>
      <c r="F5" s="78"/>
      <c r="G5" s="82" t="s">
        <v>470</v>
      </c>
      <c r="H5" s="78">
        <v>1</v>
      </c>
      <c r="I5" s="78"/>
      <c r="J5" s="78"/>
      <c r="K5" s="82" t="s">
        <v>509</v>
      </c>
      <c r="L5" s="78">
        <v>1</v>
      </c>
      <c r="M5" s="78"/>
      <c r="N5" s="78"/>
      <c r="O5" s="78"/>
      <c r="P5" s="78"/>
      <c r="Q5" s="82" t="s">
        <v>491</v>
      </c>
      <c r="R5" s="78">
        <v>1</v>
      </c>
      <c r="S5" s="78"/>
      <c r="T5" s="78"/>
      <c r="U5" s="78"/>
      <c r="V5" s="78"/>
    </row>
    <row r="6" spans="1:22" ht="15">
      <c r="A6" s="82" t="s">
        <v>496</v>
      </c>
      <c r="B6" s="78">
        <v>2</v>
      </c>
      <c r="C6" s="78"/>
      <c r="D6" s="78"/>
      <c r="E6" s="78"/>
      <c r="F6" s="78"/>
      <c r="G6" s="82" t="s">
        <v>471</v>
      </c>
      <c r="H6" s="78">
        <v>1</v>
      </c>
      <c r="I6" s="78"/>
      <c r="J6" s="78"/>
      <c r="K6" s="82" t="s">
        <v>510</v>
      </c>
      <c r="L6" s="78">
        <v>1</v>
      </c>
      <c r="M6" s="78"/>
      <c r="N6" s="78"/>
      <c r="O6" s="78"/>
      <c r="P6" s="78"/>
      <c r="Q6" s="78"/>
      <c r="R6" s="78"/>
      <c r="S6" s="78"/>
      <c r="T6" s="78"/>
      <c r="U6" s="78"/>
      <c r="V6" s="78"/>
    </row>
    <row r="7" spans="1:22" ht="15">
      <c r="A7" s="82" t="s">
        <v>494</v>
      </c>
      <c r="B7" s="78">
        <v>2</v>
      </c>
      <c r="C7" s="78"/>
      <c r="D7" s="78"/>
      <c r="E7" s="78"/>
      <c r="F7" s="78"/>
      <c r="G7" s="82" t="s">
        <v>472</v>
      </c>
      <c r="H7" s="78">
        <v>1</v>
      </c>
      <c r="I7" s="78"/>
      <c r="J7" s="78"/>
      <c r="K7" s="82" t="s">
        <v>511</v>
      </c>
      <c r="L7" s="78">
        <v>1</v>
      </c>
      <c r="M7" s="78"/>
      <c r="N7" s="78"/>
      <c r="O7" s="78"/>
      <c r="P7" s="78"/>
      <c r="Q7" s="78"/>
      <c r="R7" s="78"/>
      <c r="S7" s="78"/>
      <c r="T7" s="78"/>
      <c r="U7" s="78"/>
      <c r="V7" s="78"/>
    </row>
    <row r="8" spans="1:22" ht="15">
      <c r="A8" s="82" t="s">
        <v>492</v>
      </c>
      <c r="B8" s="78">
        <v>2</v>
      </c>
      <c r="C8" s="78"/>
      <c r="D8" s="78"/>
      <c r="E8" s="78"/>
      <c r="F8" s="78"/>
      <c r="G8" s="82" t="s">
        <v>473</v>
      </c>
      <c r="H8" s="78">
        <v>1</v>
      </c>
      <c r="I8" s="78"/>
      <c r="J8" s="78"/>
      <c r="K8" s="82" t="s">
        <v>512</v>
      </c>
      <c r="L8" s="78">
        <v>1</v>
      </c>
      <c r="M8" s="78"/>
      <c r="N8" s="78"/>
      <c r="O8" s="78"/>
      <c r="P8" s="78"/>
      <c r="Q8" s="78"/>
      <c r="R8" s="78"/>
      <c r="S8" s="78"/>
      <c r="T8" s="78"/>
      <c r="U8" s="78"/>
      <c r="V8" s="78"/>
    </row>
    <row r="9" spans="1:22" ht="15">
      <c r="A9" s="82" t="s">
        <v>484</v>
      </c>
      <c r="B9" s="78">
        <v>2</v>
      </c>
      <c r="C9" s="78"/>
      <c r="D9" s="78"/>
      <c r="E9" s="78"/>
      <c r="F9" s="78"/>
      <c r="G9" s="82" t="s">
        <v>477</v>
      </c>
      <c r="H9" s="78">
        <v>1</v>
      </c>
      <c r="I9" s="78"/>
      <c r="J9" s="78"/>
      <c r="K9" s="82" t="s">
        <v>513</v>
      </c>
      <c r="L9" s="78">
        <v>1</v>
      </c>
      <c r="M9" s="78"/>
      <c r="N9" s="78"/>
      <c r="O9" s="78"/>
      <c r="P9" s="78"/>
      <c r="Q9" s="78"/>
      <c r="R9" s="78"/>
      <c r="S9" s="78"/>
      <c r="T9" s="78"/>
      <c r="U9" s="78"/>
      <c r="V9" s="78"/>
    </row>
    <row r="10" spans="1:22" ht="15">
      <c r="A10" s="82" t="s">
        <v>479</v>
      </c>
      <c r="B10" s="78">
        <v>2</v>
      </c>
      <c r="C10" s="78"/>
      <c r="D10" s="78"/>
      <c r="E10" s="78"/>
      <c r="F10" s="78"/>
      <c r="G10" s="82" t="s">
        <v>476</v>
      </c>
      <c r="H10" s="78">
        <v>1</v>
      </c>
      <c r="I10" s="78"/>
      <c r="J10" s="78"/>
      <c r="K10" s="82" t="s">
        <v>514</v>
      </c>
      <c r="L10" s="78">
        <v>1</v>
      </c>
      <c r="M10" s="78"/>
      <c r="N10" s="78"/>
      <c r="O10" s="78"/>
      <c r="P10" s="78"/>
      <c r="Q10" s="78"/>
      <c r="R10" s="78"/>
      <c r="S10" s="78"/>
      <c r="T10" s="78"/>
      <c r="U10" s="78"/>
      <c r="V10" s="78"/>
    </row>
    <row r="11" spans="1:22" ht="15">
      <c r="A11" s="82" t="s">
        <v>523</v>
      </c>
      <c r="B11" s="78">
        <v>1</v>
      </c>
      <c r="C11" s="78"/>
      <c r="D11" s="78"/>
      <c r="E11" s="78"/>
      <c r="F11" s="78"/>
      <c r="G11" s="82" t="s">
        <v>478</v>
      </c>
      <c r="H11" s="78">
        <v>1</v>
      </c>
      <c r="I11" s="78"/>
      <c r="J11" s="78"/>
      <c r="K11" s="82" t="s">
        <v>515</v>
      </c>
      <c r="L11" s="78">
        <v>1</v>
      </c>
      <c r="M11" s="78"/>
      <c r="N11" s="78"/>
      <c r="O11" s="78"/>
      <c r="P11" s="78"/>
      <c r="Q11" s="78"/>
      <c r="R11" s="78"/>
      <c r="S11" s="78"/>
      <c r="T11" s="78"/>
      <c r="U11" s="78"/>
      <c r="V11" s="78"/>
    </row>
    <row r="14" spans="1:22" ht="15" customHeight="1">
      <c r="A14" s="13" t="s">
        <v>2177</v>
      </c>
      <c r="B14" s="13" t="s">
        <v>2149</v>
      </c>
      <c r="C14" s="13" t="s">
        <v>2178</v>
      </c>
      <c r="D14" s="13" t="s">
        <v>2152</v>
      </c>
      <c r="E14" s="13" t="s">
        <v>2179</v>
      </c>
      <c r="F14" s="13" t="s">
        <v>2154</v>
      </c>
      <c r="G14" s="13" t="s">
        <v>2180</v>
      </c>
      <c r="H14" s="13" t="s">
        <v>2156</v>
      </c>
      <c r="I14" s="13" t="s">
        <v>2181</v>
      </c>
      <c r="J14" s="13" t="s">
        <v>2158</v>
      </c>
      <c r="K14" s="13" t="s">
        <v>2182</v>
      </c>
      <c r="L14" s="13" t="s">
        <v>2160</v>
      </c>
      <c r="M14" s="13" t="s">
        <v>2183</v>
      </c>
      <c r="N14" s="13" t="s">
        <v>2162</v>
      </c>
      <c r="O14" s="13" t="s">
        <v>2184</v>
      </c>
      <c r="P14" s="13" t="s">
        <v>2164</v>
      </c>
      <c r="Q14" s="13" t="s">
        <v>2185</v>
      </c>
      <c r="R14" s="13" t="s">
        <v>2166</v>
      </c>
      <c r="S14" s="13" t="s">
        <v>2186</v>
      </c>
      <c r="T14" s="13" t="s">
        <v>2168</v>
      </c>
      <c r="U14" s="78" t="s">
        <v>2187</v>
      </c>
      <c r="V14" s="78" t="s">
        <v>2169</v>
      </c>
    </row>
    <row r="15" spans="1:22" ht="15">
      <c r="A15" s="78" t="s">
        <v>524</v>
      </c>
      <c r="B15" s="78">
        <v>17</v>
      </c>
      <c r="C15" s="78" t="s">
        <v>533</v>
      </c>
      <c r="D15" s="78">
        <v>2</v>
      </c>
      <c r="E15" s="78" t="s">
        <v>544</v>
      </c>
      <c r="F15" s="78">
        <v>1</v>
      </c>
      <c r="G15" s="78" t="s">
        <v>527</v>
      </c>
      <c r="H15" s="78">
        <v>10</v>
      </c>
      <c r="I15" s="78" t="s">
        <v>527</v>
      </c>
      <c r="J15" s="78">
        <v>1</v>
      </c>
      <c r="K15" s="78" t="s">
        <v>524</v>
      </c>
      <c r="L15" s="78">
        <v>12</v>
      </c>
      <c r="M15" s="78" t="s">
        <v>530</v>
      </c>
      <c r="N15" s="78">
        <v>14</v>
      </c>
      <c r="O15" s="78" t="s">
        <v>544</v>
      </c>
      <c r="P15" s="78">
        <v>4</v>
      </c>
      <c r="Q15" s="78" t="s">
        <v>542</v>
      </c>
      <c r="R15" s="78">
        <v>5</v>
      </c>
      <c r="S15" s="78" t="s">
        <v>525</v>
      </c>
      <c r="T15" s="78">
        <v>1</v>
      </c>
      <c r="U15" s="78"/>
      <c r="V15" s="78"/>
    </row>
    <row r="16" spans="1:22" ht="15">
      <c r="A16" s="78" t="s">
        <v>530</v>
      </c>
      <c r="B16" s="78">
        <v>14</v>
      </c>
      <c r="C16" s="78" t="s">
        <v>546</v>
      </c>
      <c r="D16" s="78">
        <v>1</v>
      </c>
      <c r="E16" s="78"/>
      <c r="F16" s="78"/>
      <c r="G16" s="78" t="s">
        <v>543</v>
      </c>
      <c r="H16" s="78">
        <v>6</v>
      </c>
      <c r="I16" s="78"/>
      <c r="J16" s="78"/>
      <c r="K16" s="78"/>
      <c r="L16" s="78"/>
      <c r="M16" s="78"/>
      <c r="N16" s="78"/>
      <c r="O16" s="78" t="s">
        <v>545</v>
      </c>
      <c r="P16" s="78">
        <v>1</v>
      </c>
      <c r="Q16" s="78"/>
      <c r="R16" s="78"/>
      <c r="S16" s="78"/>
      <c r="T16" s="78"/>
      <c r="U16" s="78"/>
      <c r="V16" s="78"/>
    </row>
    <row r="17" spans="1:22" ht="15">
      <c r="A17" s="78" t="s">
        <v>527</v>
      </c>
      <c r="B17" s="78">
        <v>11</v>
      </c>
      <c r="C17" s="78" t="s">
        <v>532</v>
      </c>
      <c r="D17" s="78">
        <v>1</v>
      </c>
      <c r="E17" s="78"/>
      <c r="F17" s="78"/>
      <c r="G17" s="78" t="s">
        <v>524</v>
      </c>
      <c r="H17" s="78">
        <v>5</v>
      </c>
      <c r="I17" s="78"/>
      <c r="J17" s="78"/>
      <c r="K17" s="78"/>
      <c r="L17" s="78"/>
      <c r="M17" s="78"/>
      <c r="N17" s="78"/>
      <c r="O17" s="78"/>
      <c r="P17" s="78"/>
      <c r="Q17" s="78"/>
      <c r="R17" s="78"/>
      <c r="S17" s="78"/>
      <c r="T17" s="78"/>
      <c r="U17" s="78"/>
      <c r="V17" s="78"/>
    </row>
    <row r="18" spans="1:22" ht="15">
      <c r="A18" s="78" t="s">
        <v>543</v>
      </c>
      <c r="B18" s="78">
        <v>6</v>
      </c>
      <c r="C18" s="78"/>
      <c r="D18" s="78"/>
      <c r="E18" s="78"/>
      <c r="F18" s="78"/>
      <c r="G18" s="78" t="s">
        <v>531</v>
      </c>
      <c r="H18" s="78">
        <v>2</v>
      </c>
      <c r="I18" s="78"/>
      <c r="J18" s="78"/>
      <c r="K18" s="78"/>
      <c r="L18" s="78"/>
      <c r="M18" s="78"/>
      <c r="N18" s="78"/>
      <c r="O18" s="78"/>
      <c r="P18" s="78"/>
      <c r="Q18" s="78"/>
      <c r="R18" s="78"/>
      <c r="S18" s="78"/>
      <c r="T18" s="78"/>
      <c r="U18" s="78"/>
      <c r="V18" s="78"/>
    </row>
    <row r="19" spans="1:22" ht="15">
      <c r="A19" s="78" t="s">
        <v>544</v>
      </c>
      <c r="B19" s="78">
        <v>5</v>
      </c>
      <c r="C19" s="78"/>
      <c r="D19" s="78"/>
      <c r="E19" s="78"/>
      <c r="F19" s="78"/>
      <c r="G19" s="78" t="s">
        <v>528</v>
      </c>
      <c r="H19" s="78">
        <v>1</v>
      </c>
      <c r="I19" s="78"/>
      <c r="J19" s="78"/>
      <c r="K19" s="78"/>
      <c r="L19" s="78"/>
      <c r="M19" s="78"/>
      <c r="N19" s="78"/>
      <c r="O19" s="78"/>
      <c r="P19" s="78"/>
      <c r="Q19" s="78"/>
      <c r="R19" s="78"/>
      <c r="S19" s="78"/>
      <c r="T19" s="78"/>
      <c r="U19" s="78"/>
      <c r="V19" s="78"/>
    </row>
    <row r="20" spans="1:22" ht="15">
      <c r="A20" s="78" t="s">
        <v>542</v>
      </c>
      <c r="B20" s="78">
        <v>5</v>
      </c>
      <c r="C20" s="78"/>
      <c r="D20" s="78"/>
      <c r="E20" s="78"/>
      <c r="F20" s="78"/>
      <c r="G20" s="78" t="s">
        <v>529</v>
      </c>
      <c r="H20" s="78">
        <v>1</v>
      </c>
      <c r="I20" s="78"/>
      <c r="J20" s="78"/>
      <c r="K20" s="78"/>
      <c r="L20" s="78"/>
      <c r="M20" s="78"/>
      <c r="N20" s="78"/>
      <c r="O20" s="78"/>
      <c r="P20" s="78"/>
      <c r="Q20" s="78"/>
      <c r="R20" s="78"/>
      <c r="S20" s="78"/>
      <c r="T20" s="78"/>
      <c r="U20" s="78"/>
      <c r="V20" s="78"/>
    </row>
    <row r="21" spans="1:22" ht="15">
      <c r="A21" s="78" t="s">
        <v>532</v>
      </c>
      <c r="B21" s="78">
        <v>3</v>
      </c>
      <c r="C21" s="78"/>
      <c r="D21" s="78"/>
      <c r="E21" s="78"/>
      <c r="F21" s="78"/>
      <c r="G21" s="78" t="s">
        <v>532</v>
      </c>
      <c r="H21" s="78">
        <v>1</v>
      </c>
      <c r="I21" s="78"/>
      <c r="J21" s="78"/>
      <c r="K21" s="78"/>
      <c r="L21" s="78"/>
      <c r="M21" s="78"/>
      <c r="N21" s="78"/>
      <c r="O21" s="78"/>
      <c r="P21" s="78"/>
      <c r="Q21" s="78"/>
      <c r="R21" s="78"/>
      <c r="S21" s="78"/>
      <c r="T21" s="78"/>
      <c r="U21" s="78"/>
      <c r="V21" s="78"/>
    </row>
    <row r="22" spans="1:22" ht="15">
      <c r="A22" s="78" t="s">
        <v>538</v>
      </c>
      <c r="B22" s="78">
        <v>2</v>
      </c>
      <c r="C22" s="78"/>
      <c r="D22" s="78"/>
      <c r="E22" s="78"/>
      <c r="F22" s="78"/>
      <c r="G22" s="78" t="s">
        <v>535</v>
      </c>
      <c r="H22" s="78">
        <v>1</v>
      </c>
      <c r="I22" s="78"/>
      <c r="J22" s="78"/>
      <c r="K22" s="78"/>
      <c r="L22" s="78"/>
      <c r="M22" s="78"/>
      <c r="N22" s="78"/>
      <c r="O22" s="78"/>
      <c r="P22" s="78"/>
      <c r="Q22" s="78"/>
      <c r="R22" s="78"/>
      <c r="S22" s="78"/>
      <c r="T22" s="78"/>
      <c r="U22" s="78"/>
      <c r="V22" s="78"/>
    </row>
    <row r="23" spans="1:22" ht="15">
      <c r="A23" s="78" t="s">
        <v>533</v>
      </c>
      <c r="B23" s="78">
        <v>2</v>
      </c>
      <c r="C23" s="78"/>
      <c r="D23" s="78"/>
      <c r="E23" s="78"/>
      <c r="F23" s="78"/>
      <c r="G23" s="78" t="s">
        <v>536</v>
      </c>
      <c r="H23" s="78">
        <v>1</v>
      </c>
      <c r="I23" s="78"/>
      <c r="J23" s="78"/>
      <c r="K23" s="78"/>
      <c r="L23" s="78"/>
      <c r="M23" s="78"/>
      <c r="N23" s="78"/>
      <c r="O23" s="78"/>
      <c r="P23" s="78"/>
      <c r="Q23" s="78"/>
      <c r="R23" s="78"/>
      <c r="S23" s="78"/>
      <c r="T23" s="78"/>
      <c r="U23" s="78"/>
      <c r="V23" s="78"/>
    </row>
    <row r="24" spans="1:22" ht="15">
      <c r="A24" s="78" t="s">
        <v>531</v>
      </c>
      <c r="B24" s="78">
        <v>2</v>
      </c>
      <c r="C24" s="78"/>
      <c r="D24" s="78"/>
      <c r="E24" s="78"/>
      <c r="F24" s="78"/>
      <c r="G24" s="78" t="s">
        <v>539</v>
      </c>
      <c r="H24" s="78">
        <v>1</v>
      </c>
      <c r="I24" s="78"/>
      <c r="J24" s="78"/>
      <c r="K24" s="78"/>
      <c r="L24" s="78"/>
      <c r="M24" s="78"/>
      <c r="N24" s="78"/>
      <c r="O24" s="78"/>
      <c r="P24" s="78"/>
      <c r="Q24" s="78"/>
      <c r="R24" s="78"/>
      <c r="S24" s="78"/>
      <c r="T24" s="78"/>
      <c r="U24" s="78"/>
      <c r="V24" s="78"/>
    </row>
    <row r="27" spans="1:22" ht="15" customHeight="1">
      <c r="A27" s="13" t="s">
        <v>2192</v>
      </c>
      <c r="B27" s="13" t="s">
        <v>2149</v>
      </c>
      <c r="C27" s="13" t="s">
        <v>2202</v>
      </c>
      <c r="D27" s="13" t="s">
        <v>2152</v>
      </c>
      <c r="E27" s="13" t="s">
        <v>2210</v>
      </c>
      <c r="F27" s="13" t="s">
        <v>2154</v>
      </c>
      <c r="G27" s="13" t="s">
        <v>2218</v>
      </c>
      <c r="H27" s="13" t="s">
        <v>2156</v>
      </c>
      <c r="I27" s="13" t="s">
        <v>2226</v>
      </c>
      <c r="J27" s="13" t="s">
        <v>2158</v>
      </c>
      <c r="K27" s="13" t="s">
        <v>2230</v>
      </c>
      <c r="L27" s="13" t="s">
        <v>2160</v>
      </c>
      <c r="M27" s="13" t="s">
        <v>2234</v>
      </c>
      <c r="N27" s="13" t="s">
        <v>2162</v>
      </c>
      <c r="O27" s="13" t="s">
        <v>2235</v>
      </c>
      <c r="P27" s="13" t="s">
        <v>2164</v>
      </c>
      <c r="Q27" s="13" t="s">
        <v>2241</v>
      </c>
      <c r="R27" s="13" t="s">
        <v>2166</v>
      </c>
      <c r="S27" s="13" t="s">
        <v>2250</v>
      </c>
      <c r="T27" s="13" t="s">
        <v>2168</v>
      </c>
      <c r="U27" s="13" t="s">
        <v>2251</v>
      </c>
      <c r="V27" s="13" t="s">
        <v>2169</v>
      </c>
    </row>
    <row r="28" spans="1:22" ht="15">
      <c r="A28" s="78" t="s">
        <v>556</v>
      </c>
      <c r="B28" s="78">
        <v>116</v>
      </c>
      <c r="C28" s="78" t="s">
        <v>556</v>
      </c>
      <c r="D28" s="78">
        <v>21</v>
      </c>
      <c r="E28" s="78" t="s">
        <v>556</v>
      </c>
      <c r="F28" s="78">
        <v>12</v>
      </c>
      <c r="G28" s="78" t="s">
        <v>556</v>
      </c>
      <c r="H28" s="78">
        <v>36</v>
      </c>
      <c r="I28" s="78" t="s">
        <v>556</v>
      </c>
      <c r="J28" s="78">
        <v>3</v>
      </c>
      <c r="K28" s="78" t="s">
        <v>2197</v>
      </c>
      <c r="L28" s="78">
        <v>12</v>
      </c>
      <c r="M28" s="78" t="s">
        <v>2193</v>
      </c>
      <c r="N28" s="78">
        <v>14</v>
      </c>
      <c r="O28" s="78" t="s">
        <v>556</v>
      </c>
      <c r="P28" s="78">
        <v>5</v>
      </c>
      <c r="Q28" s="78" t="s">
        <v>556</v>
      </c>
      <c r="R28" s="78">
        <v>4</v>
      </c>
      <c r="S28" s="78" t="s">
        <v>2193</v>
      </c>
      <c r="T28" s="78">
        <v>1</v>
      </c>
      <c r="U28" s="78" t="s">
        <v>556</v>
      </c>
      <c r="V28" s="78">
        <v>1</v>
      </c>
    </row>
    <row r="29" spans="1:22" ht="15">
      <c r="A29" s="78" t="s">
        <v>2193</v>
      </c>
      <c r="B29" s="78">
        <v>26</v>
      </c>
      <c r="C29" s="78" t="s">
        <v>2203</v>
      </c>
      <c r="D29" s="78">
        <v>5</v>
      </c>
      <c r="E29" s="78" t="s">
        <v>2211</v>
      </c>
      <c r="F29" s="78">
        <v>7</v>
      </c>
      <c r="G29" s="78" t="s">
        <v>2219</v>
      </c>
      <c r="H29" s="78">
        <v>6</v>
      </c>
      <c r="I29" s="78" t="s">
        <v>2227</v>
      </c>
      <c r="J29" s="78">
        <v>2</v>
      </c>
      <c r="K29" s="78" t="s">
        <v>2198</v>
      </c>
      <c r="L29" s="78">
        <v>12</v>
      </c>
      <c r="M29" s="78" t="s">
        <v>556</v>
      </c>
      <c r="N29" s="78">
        <v>14</v>
      </c>
      <c r="O29" s="78" t="s">
        <v>275</v>
      </c>
      <c r="P29" s="78">
        <v>2</v>
      </c>
      <c r="Q29" s="78" t="s">
        <v>2242</v>
      </c>
      <c r="R29" s="78">
        <v>3</v>
      </c>
      <c r="S29" s="78" t="s">
        <v>556</v>
      </c>
      <c r="T29" s="78">
        <v>1</v>
      </c>
      <c r="U29" s="78"/>
      <c r="V29" s="78"/>
    </row>
    <row r="30" spans="1:22" ht="15">
      <c r="A30" s="78" t="s">
        <v>2194</v>
      </c>
      <c r="B30" s="78">
        <v>14</v>
      </c>
      <c r="C30" s="78" t="s">
        <v>2204</v>
      </c>
      <c r="D30" s="78">
        <v>3</v>
      </c>
      <c r="E30" s="78" t="s">
        <v>2212</v>
      </c>
      <c r="F30" s="78">
        <v>6</v>
      </c>
      <c r="G30" s="78" t="s">
        <v>2220</v>
      </c>
      <c r="H30" s="78">
        <v>6</v>
      </c>
      <c r="I30" s="78" t="s">
        <v>2211</v>
      </c>
      <c r="J30" s="78">
        <v>2</v>
      </c>
      <c r="K30" s="78" t="s">
        <v>2199</v>
      </c>
      <c r="L30" s="78">
        <v>12</v>
      </c>
      <c r="M30" s="78" t="s">
        <v>2194</v>
      </c>
      <c r="N30" s="78">
        <v>14</v>
      </c>
      <c r="O30" s="78" t="s">
        <v>2236</v>
      </c>
      <c r="P30" s="78">
        <v>2</v>
      </c>
      <c r="Q30" s="78" t="s">
        <v>2243</v>
      </c>
      <c r="R30" s="78">
        <v>3</v>
      </c>
      <c r="S30" s="78"/>
      <c r="T30" s="78"/>
      <c r="U30" s="78"/>
      <c r="V30" s="78"/>
    </row>
    <row r="31" spans="1:22" ht="15">
      <c r="A31" s="78" t="s">
        <v>2195</v>
      </c>
      <c r="B31" s="78">
        <v>14</v>
      </c>
      <c r="C31" s="78" t="s">
        <v>613</v>
      </c>
      <c r="D31" s="78">
        <v>2</v>
      </c>
      <c r="E31" s="78" t="s">
        <v>2213</v>
      </c>
      <c r="F31" s="78">
        <v>4</v>
      </c>
      <c r="G31" s="78" t="s">
        <v>2221</v>
      </c>
      <c r="H31" s="78">
        <v>6</v>
      </c>
      <c r="I31" s="78" t="s">
        <v>2193</v>
      </c>
      <c r="J31" s="78">
        <v>2</v>
      </c>
      <c r="K31" s="78" t="s">
        <v>2196</v>
      </c>
      <c r="L31" s="78">
        <v>12</v>
      </c>
      <c r="M31" s="78" t="s">
        <v>2195</v>
      </c>
      <c r="N31" s="78">
        <v>14</v>
      </c>
      <c r="O31" s="78" t="s">
        <v>2237</v>
      </c>
      <c r="P31" s="78">
        <v>1</v>
      </c>
      <c r="Q31" s="78" t="s">
        <v>2244</v>
      </c>
      <c r="R31" s="78">
        <v>2</v>
      </c>
      <c r="S31" s="78"/>
      <c r="T31" s="78"/>
      <c r="U31" s="78"/>
      <c r="V31" s="78"/>
    </row>
    <row r="32" spans="1:22" ht="15">
      <c r="A32" s="78" t="s">
        <v>2196</v>
      </c>
      <c r="B32" s="78">
        <v>13</v>
      </c>
      <c r="C32" s="78" t="s">
        <v>2205</v>
      </c>
      <c r="D32" s="78">
        <v>2</v>
      </c>
      <c r="E32" s="78" t="s">
        <v>2214</v>
      </c>
      <c r="F32" s="78">
        <v>3</v>
      </c>
      <c r="G32" s="78" t="s">
        <v>2222</v>
      </c>
      <c r="H32" s="78">
        <v>6</v>
      </c>
      <c r="I32" s="78" t="s">
        <v>2228</v>
      </c>
      <c r="J32" s="78">
        <v>2</v>
      </c>
      <c r="K32" s="78" t="s">
        <v>556</v>
      </c>
      <c r="L32" s="78">
        <v>12</v>
      </c>
      <c r="M32" s="78"/>
      <c r="N32" s="78"/>
      <c r="O32" s="78" t="s">
        <v>2238</v>
      </c>
      <c r="P32" s="78">
        <v>1</v>
      </c>
      <c r="Q32" s="78" t="s">
        <v>2245</v>
      </c>
      <c r="R32" s="78">
        <v>2</v>
      </c>
      <c r="S32" s="78"/>
      <c r="T32" s="78"/>
      <c r="U32" s="78"/>
      <c r="V32" s="78"/>
    </row>
    <row r="33" spans="1:22" ht="15">
      <c r="A33" s="78" t="s">
        <v>2197</v>
      </c>
      <c r="B33" s="78">
        <v>12</v>
      </c>
      <c r="C33" s="78" t="s">
        <v>2193</v>
      </c>
      <c r="D33" s="78">
        <v>2</v>
      </c>
      <c r="E33" s="78" t="s">
        <v>2215</v>
      </c>
      <c r="F33" s="78">
        <v>3</v>
      </c>
      <c r="G33" s="78" t="s">
        <v>268</v>
      </c>
      <c r="H33" s="78">
        <v>6</v>
      </c>
      <c r="I33" s="78" t="s">
        <v>2229</v>
      </c>
      <c r="J33" s="78">
        <v>1</v>
      </c>
      <c r="K33" s="78" t="s">
        <v>2200</v>
      </c>
      <c r="L33" s="78">
        <v>11</v>
      </c>
      <c r="M33" s="78"/>
      <c r="N33" s="78"/>
      <c r="O33" s="78" t="s">
        <v>2239</v>
      </c>
      <c r="P33" s="78">
        <v>1</v>
      </c>
      <c r="Q33" s="78" t="s">
        <v>581</v>
      </c>
      <c r="R33" s="78">
        <v>2</v>
      </c>
      <c r="S33" s="78"/>
      <c r="T33" s="78"/>
      <c r="U33" s="78"/>
      <c r="V33" s="78"/>
    </row>
    <row r="34" spans="1:22" ht="15">
      <c r="A34" s="78" t="s">
        <v>2198</v>
      </c>
      <c r="B34" s="78">
        <v>12</v>
      </c>
      <c r="C34" s="78" t="s">
        <v>2206</v>
      </c>
      <c r="D34" s="78">
        <v>1</v>
      </c>
      <c r="E34" s="78" t="s">
        <v>2216</v>
      </c>
      <c r="F34" s="78">
        <v>3</v>
      </c>
      <c r="G34" s="78" t="s">
        <v>2193</v>
      </c>
      <c r="H34" s="78">
        <v>5</v>
      </c>
      <c r="I34" s="78"/>
      <c r="J34" s="78"/>
      <c r="K34" s="78" t="s">
        <v>2201</v>
      </c>
      <c r="L34" s="78">
        <v>11</v>
      </c>
      <c r="M34" s="78"/>
      <c r="N34" s="78"/>
      <c r="O34" s="78" t="s">
        <v>274</v>
      </c>
      <c r="P34" s="78">
        <v>1</v>
      </c>
      <c r="Q34" s="78" t="s">
        <v>2246</v>
      </c>
      <c r="R34" s="78">
        <v>2</v>
      </c>
      <c r="S34" s="78"/>
      <c r="T34" s="78"/>
      <c r="U34" s="78"/>
      <c r="V34" s="78"/>
    </row>
    <row r="35" spans="1:22" ht="15">
      <c r="A35" s="78" t="s">
        <v>2199</v>
      </c>
      <c r="B35" s="78">
        <v>12</v>
      </c>
      <c r="C35" s="78" t="s">
        <v>2207</v>
      </c>
      <c r="D35" s="78">
        <v>1</v>
      </c>
      <c r="E35" s="78" t="s">
        <v>583</v>
      </c>
      <c r="F35" s="78">
        <v>3</v>
      </c>
      <c r="G35" s="78" t="s">
        <v>2223</v>
      </c>
      <c r="H35" s="78">
        <v>5</v>
      </c>
      <c r="I35" s="78"/>
      <c r="J35" s="78"/>
      <c r="K35" s="78" t="s">
        <v>2231</v>
      </c>
      <c r="L35" s="78">
        <v>6</v>
      </c>
      <c r="M35" s="78"/>
      <c r="N35" s="78"/>
      <c r="O35" s="78" t="s">
        <v>2240</v>
      </c>
      <c r="P35" s="78">
        <v>1</v>
      </c>
      <c r="Q35" s="78" t="s">
        <v>2247</v>
      </c>
      <c r="R35" s="78">
        <v>2</v>
      </c>
      <c r="S35" s="78"/>
      <c r="T35" s="78"/>
      <c r="U35" s="78"/>
      <c r="V35" s="78"/>
    </row>
    <row r="36" spans="1:22" ht="15">
      <c r="A36" s="78" t="s">
        <v>2200</v>
      </c>
      <c r="B36" s="78">
        <v>11</v>
      </c>
      <c r="C36" s="78" t="s">
        <v>2208</v>
      </c>
      <c r="D36" s="78">
        <v>1</v>
      </c>
      <c r="E36" s="78" t="s">
        <v>613</v>
      </c>
      <c r="F36" s="78">
        <v>2</v>
      </c>
      <c r="G36" s="78" t="s">
        <v>2224</v>
      </c>
      <c r="H36" s="78">
        <v>4</v>
      </c>
      <c r="I36" s="78"/>
      <c r="J36" s="78"/>
      <c r="K36" s="78" t="s">
        <v>2232</v>
      </c>
      <c r="L36" s="78">
        <v>6</v>
      </c>
      <c r="M36" s="78"/>
      <c r="N36" s="78"/>
      <c r="O36" s="78"/>
      <c r="P36" s="78"/>
      <c r="Q36" s="78" t="s">
        <v>2248</v>
      </c>
      <c r="R36" s="78">
        <v>2</v>
      </c>
      <c r="S36" s="78"/>
      <c r="T36" s="78"/>
      <c r="U36" s="78"/>
      <c r="V36" s="78"/>
    </row>
    <row r="37" spans="1:22" ht="15">
      <c r="A37" s="78" t="s">
        <v>2201</v>
      </c>
      <c r="B37" s="78">
        <v>11</v>
      </c>
      <c r="C37" s="78" t="s">
        <v>2209</v>
      </c>
      <c r="D37" s="78">
        <v>1</v>
      </c>
      <c r="E37" s="78" t="s">
        <v>2217</v>
      </c>
      <c r="F37" s="78">
        <v>2</v>
      </c>
      <c r="G37" s="78" t="s">
        <v>2225</v>
      </c>
      <c r="H37" s="78">
        <v>4</v>
      </c>
      <c r="I37" s="78"/>
      <c r="J37" s="78"/>
      <c r="K37" s="78" t="s">
        <v>2233</v>
      </c>
      <c r="L37" s="78">
        <v>6</v>
      </c>
      <c r="M37" s="78"/>
      <c r="N37" s="78"/>
      <c r="O37" s="78"/>
      <c r="P37" s="78"/>
      <c r="Q37" s="78" t="s">
        <v>2249</v>
      </c>
      <c r="R37" s="78">
        <v>2</v>
      </c>
      <c r="S37" s="78"/>
      <c r="T37" s="78"/>
      <c r="U37" s="78"/>
      <c r="V37" s="78"/>
    </row>
    <row r="40" spans="1:22" ht="15" customHeight="1">
      <c r="A40" s="13" t="s">
        <v>2262</v>
      </c>
      <c r="B40" s="13" t="s">
        <v>2149</v>
      </c>
      <c r="C40" s="13" t="s">
        <v>2271</v>
      </c>
      <c r="D40" s="13" t="s">
        <v>2152</v>
      </c>
      <c r="E40" s="13" t="s">
        <v>2279</v>
      </c>
      <c r="F40" s="13" t="s">
        <v>2154</v>
      </c>
      <c r="G40" s="13" t="s">
        <v>2288</v>
      </c>
      <c r="H40" s="13" t="s">
        <v>2156</v>
      </c>
      <c r="I40" s="13" t="s">
        <v>2297</v>
      </c>
      <c r="J40" s="13" t="s">
        <v>2158</v>
      </c>
      <c r="K40" s="13" t="s">
        <v>2304</v>
      </c>
      <c r="L40" s="13" t="s">
        <v>2160</v>
      </c>
      <c r="M40" s="13" t="s">
        <v>2314</v>
      </c>
      <c r="N40" s="13" t="s">
        <v>2162</v>
      </c>
      <c r="O40" s="13" t="s">
        <v>2318</v>
      </c>
      <c r="P40" s="13" t="s">
        <v>2164</v>
      </c>
      <c r="Q40" s="13" t="s">
        <v>2325</v>
      </c>
      <c r="R40" s="13" t="s">
        <v>2166</v>
      </c>
      <c r="S40" s="78" t="s">
        <v>2334</v>
      </c>
      <c r="T40" s="78" t="s">
        <v>2168</v>
      </c>
      <c r="U40" s="78" t="s">
        <v>2335</v>
      </c>
      <c r="V40" s="78" t="s">
        <v>2169</v>
      </c>
    </row>
    <row r="41" spans="1:22" ht="15">
      <c r="A41" s="84" t="s">
        <v>2263</v>
      </c>
      <c r="B41" s="84">
        <v>119</v>
      </c>
      <c r="C41" s="84" t="s">
        <v>2268</v>
      </c>
      <c r="D41" s="84">
        <v>21</v>
      </c>
      <c r="E41" s="84" t="s">
        <v>284</v>
      </c>
      <c r="F41" s="84">
        <v>13</v>
      </c>
      <c r="G41" s="84" t="s">
        <v>2268</v>
      </c>
      <c r="H41" s="84">
        <v>36</v>
      </c>
      <c r="I41" s="84" t="s">
        <v>2269</v>
      </c>
      <c r="J41" s="84">
        <v>24</v>
      </c>
      <c r="K41" s="84" t="s">
        <v>2305</v>
      </c>
      <c r="L41" s="84">
        <v>12</v>
      </c>
      <c r="M41" s="84" t="s">
        <v>244</v>
      </c>
      <c r="N41" s="84">
        <v>14</v>
      </c>
      <c r="O41" s="84" t="s">
        <v>2268</v>
      </c>
      <c r="P41" s="84">
        <v>5</v>
      </c>
      <c r="Q41" s="84" t="s">
        <v>2268</v>
      </c>
      <c r="R41" s="84">
        <v>4</v>
      </c>
      <c r="S41" s="84"/>
      <c r="T41" s="84"/>
      <c r="U41" s="84"/>
      <c r="V41" s="84"/>
    </row>
    <row r="42" spans="1:22" ht="15">
      <c r="A42" s="84" t="s">
        <v>2264</v>
      </c>
      <c r="B42" s="84">
        <v>17</v>
      </c>
      <c r="C42" s="84" t="s">
        <v>278</v>
      </c>
      <c r="D42" s="84">
        <v>14</v>
      </c>
      <c r="E42" s="84" t="s">
        <v>2268</v>
      </c>
      <c r="F42" s="84">
        <v>12</v>
      </c>
      <c r="G42" s="84" t="s">
        <v>2193</v>
      </c>
      <c r="H42" s="84">
        <v>6</v>
      </c>
      <c r="I42" s="84" t="s">
        <v>2193</v>
      </c>
      <c r="J42" s="84">
        <v>16</v>
      </c>
      <c r="K42" s="84" t="s">
        <v>2306</v>
      </c>
      <c r="L42" s="84">
        <v>12</v>
      </c>
      <c r="M42" s="84" t="s">
        <v>2270</v>
      </c>
      <c r="N42" s="84">
        <v>14</v>
      </c>
      <c r="O42" s="84" t="s">
        <v>2319</v>
      </c>
      <c r="P42" s="84">
        <v>4</v>
      </c>
      <c r="Q42" s="84" t="s">
        <v>258</v>
      </c>
      <c r="R42" s="84">
        <v>3</v>
      </c>
      <c r="S42" s="84"/>
      <c r="T42" s="84"/>
      <c r="U42" s="84"/>
      <c r="V42" s="84"/>
    </row>
    <row r="43" spans="1:22" ht="15">
      <c r="A43" s="84" t="s">
        <v>2265</v>
      </c>
      <c r="B43" s="84">
        <v>0</v>
      </c>
      <c r="C43" s="84" t="s">
        <v>2216</v>
      </c>
      <c r="D43" s="84">
        <v>12</v>
      </c>
      <c r="E43" s="84" t="s">
        <v>2280</v>
      </c>
      <c r="F43" s="84">
        <v>7</v>
      </c>
      <c r="G43" s="84" t="s">
        <v>2289</v>
      </c>
      <c r="H43" s="84">
        <v>6</v>
      </c>
      <c r="I43" s="84" t="s">
        <v>2298</v>
      </c>
      <c r="J43" s="84">
        <v>10</v>
      </c>
      <c r="K43" s="84" t="s">
        <v>2307</v>
      </c>
      <c r="L43" s="84">
        <v>12</v>
      </c>
      <c r="M43" s="84" t="s">
        <v>2268</v>
      </c>
      <c r="N43" s="84">
        <v>14</v>
      </c>
      <c r="O43" s="84" t="s">
        <v>2320</v>
      </c>
      <c r="P43" s="84">
        <v>3</v>
      </c>
      <c r="Q43" s="84" t="s">
        <v>2326</v>
      </c>
      <c r="R43" s="84">
        <v>3</v>
      </c>
      <c r="S43" s="84"/>
      <c r="T43" s="84"/>
      <c r="U43" s="84"/>
      <c r="V43" s="84"/>
    </row>
    <row r="44" spans="1:22" ht="15">
      <c r="A44" s="84" t="s">
        <v>2266</v>
      </c>
      <c r="B44" s="84">
        <v>2498</v>
      </c>
      <c r="C44" s="84" t="s">
        <v>2272</v>
      </c>
      <c r="D44" s="84">
        <v>9</v>
      </c>
      <c r="E44" s="84" t="s">
        <v>2281</v>
      </c>
      <c r="F44" s="84">
        <v>6</v>
      </c>
      <c r="G44" s="84" t="s">
        <v>2290</v>
      </c>
      <c r="H44" s="84">
        <v>6</v>
      </c>
      <c r="I44" s="84" t="s">
        <v>2299</v>
      </c>
      <c r="J44" s="84">
        <v>8</v>
      </c>
      <c r="K44" s="84" t="s">
        <v>2308</v>
      </c>
      <c r="L44" s="84">
        <v>12</v>
      </c>
      <c r="M44" s="84" t="s">
        <v>2315</v>
      </c>
      <c r="N44" s="84">
        <v>14</v>
      </c>
      <c r="O44" s="84" t="s">
        <v>2321</v>
      </c>
      <c r="P44" s="84">
        <v>2</v>
      </c>
      <c r="Q44" s="84" t="s">
        <v>2327</v>
      </c>
      <c r="R44" s="84">
        <v>3</v>
      </c>
      <c r="S44" s="84"/>
      <c r="T44" s="84"/>
      <c r="U44" s="84"/>
      <c r="V44" s="84"/>
    </row>
    <row r="45" spans="1:22" ht="15">
      <c r="A45" s="84" t="s">
        <v>2267</v>
      </c>
      <c r="B45" s="84">
        <v>2634</v>
      </c>
      <c r="C45" s="84" t="s">
        <v>2273</v>
      </c>
      <c r="D45" s="84">
        <v>9</v>
      </c>
      <c r="E45" s="84" t="s">
        <v>2282</v>
      </c>
      <c r="F45" s="84">
        <v>6</v>
      </c>
      <c r="G45" s="84" t="s">
        <v>2291</v>
      </c>
      <c r="H45" s="84">
        <v>6</v>
      </c>
      <c r="I45" s="84" t="s">
        <v>2300</v>
      </c>
      <c r="J45" s="84">
        <v>8</v>
      </c>
      <c r="K45" s="84" t="s">
        <v>2268</v>
      </c>
      <c r="L45" s="84">
        <v>12</v>
      </c>
      <c r="M45" s="84" t="s">
        <v>2316</v>
      </c>
      <c r="N45" s="84">
        <v>14</v>
      </c>
      <c r="O45" s="84" t="s">
        <v>276</v>
      </c>
      <c r="P45" s="84">
        <v>2</v>
      </c>
      <c r="Q45" s="84" t="s">
        <v>2328</v>
      </c>
      <c r="R45" s="84">
        <v>3</v>
      </c>
      <c r="S45" s="84"/>
      <c r="T45" s="84"/>
      <c r="U45" s="84"/>
      <c r="V45" s="84"/>
    </row>
    <row r="46" spans="1:22" ht="15">
      <c r="A46" s="84" t="s">
        <v>2268</v>
      </c>
      <c r="B46" s="84">
        <v>116</v>
      </c>
      <c r="C46" s="84" t="s">
        <v>2274</v>
      </c>
      <c r="D46" s="84">
        <v>9</v>
      </c>
      <c r="E46" s="84" t="s">
        <v>2283</v>
      </c>
      <c r="F46" s="84">
        <v>6</v>
      </c>
      <c r="G46" s="84" t="s">
        <v>2292</v>
      </c>
      <c r="H46" s="84">
        <v>6</v>
      </c>
      <c r="I46" s="84" t="s">
        <v>2301</v>
      </c>
      <c r="J46" s="84">
        <v>8</v>
      </c>
      <c r="K46" s="84" t="s">
        <v>2309</v>
      </c>
      <c r="L46" s="84">
        <v>11</v>
      </c>
      <c r="M46" s="84" t="s">
        <v>2317</v>
      </c>
      <c r="N46" s="84">
        <v>5</v>
      </c>
      <c r="O46" s="84" t="s">
        <v>2269</v>
      </c>
      <c r="P46" s="84">
        <v>2</v>
      </c>
      <c r="Q46" s="84" t="s">
        <v>2329</v>
      </c>
      <c r="R46" s="84">
        <v>2</v>
      </c>
      <c r="S46" s="84"/>
      <c r="T46" s="84"/>
      <c r="U46" s="84"/>
      <c r="V46" s="84"/>
    </row>
    <row r="47" spans="1:22" ht="15">
      <c r="A47" s="84" t="s">
        <v>2269</v>
      </c>
      <c r="B47" s="84">
        <v>38</v>
      </c>
      <c r="C47" s="84" t="s">
        <v>2275</v>
      </c>
      <c r="D47" s="84">
        <v>9</v>
      </c>
      <c r="E47" s="84" t="s">
        <v>2284</v>
      </c>
      <c r="F47" s="84">
        <v>6</v>
      </c>
      <c r="G47" s="84" t="s">
        <v>2293</v>
      </c>
      <c r="H47" s="84">
        <v>6</v>
      </c>
      <c r="I47" s="84" t="s">
        <v>2302</v>
      </c>
      <c r="J47" s="84">
        <v>8</v>
      </c>
      <c r="K47" s="84" t="s">
        <v>2310</v>
      </c>
      <c r="L47" s="84">
        <v>11</v>
      </c>
      <c r="M47" s="84"/>
      <c r="N47" s="84"/>
      <c r="O47" s="84" t="s">
        <v>2193</v>
      </c>
      <c r="P47" s="84">
        <v>2</v>
      </c>
      <c r="Q47" s="84" t="s">
        <v>2330</v>
      </c>
      <c r="R47" s="84">
        <v>2</v>
      </c>
      <c r="S47" s="84"/>
      <c r="T47" s="84"/>
      <c r="U47" s="84"/>
      <c r="V47" s="84"/>
    </row>
    <row r="48" spans="1:22" ht="15">
      <c r="A48" s="84" t="s">
        <v>2193</v>
      </c>
      <c r="B48" s="84">
        <v>28</v>
      </c>
      <c r="C48" s="84" t="s">
        <v>2276</v>
      </c>
      <c r="D48" s="84">
        <v>9</v>
      </c>
      <c r="E48" s="84" t="s">
        <v>2285</v>
      </c>
      <c r="F48" s="84">
        <v>6</v>
      </c>
      <c r="G48" s="84" t="s">
        <v>2294</v>
      </c>
      <c r="H48" s="84">
        <v>6</v>
      </c>
      <c r="I48" s="84" t="s">
        <v>287</v>
      </c>
      <c r="J48" s="84">
        <v>6</v>
      </c>
      <c r="K48" s="84" t="s">
        <v>2311</v>
      </c>
      <c r="L48" s="84">
        <v>6</v>
      </c>
      <c r="M48" s="84"/>
      <c r="N48" s="84"/>
      <c r="O48" s="84" t="s">
        <v>2322</v>
      </c>
      <c r="P48" s="84">
        <v>2</v>
      </c>
      <c r="Q48" s="84" t="s">
        <v>2331</v>
      </c>
      <c r="R48" s="84">
        <v>2</v>
      </c>
      <c r="S48" s="84"/>
      <c r="T48" s="84"/>
      <c r="U48" s="84"/>
      <c r="V48" s="84"/>
    </row>
    <row r="49" spans="1:22" ht="15">
      <c r="A49" s="84" t="s">
        <v>2270</v>
      </c>
      <c r="B49" s="84">
        <v>26</v>
      </c>
      <c r="C49" s="84" t="s">
        <v>2277</v>
      </c>
      <c r="D49" s="84">
        <v>8</v>
      </c>
      <c r="E49" s="84" t="s">
        <v>2286</v>
      </c>
      <c r="F49" s="84">
        <v>6</v>
      </c>
      <c r="G49" s="84" t="s">
        <v>2295</v>
      </c>
      <c r="H49" s="84">
        <v>6</v>
      </c>
      <c r="I49" s="84" t="s">
        <v>2303</v>
      </c>
      <c r="J49" s="84">
        <v>6</v>
      </c>
      <c r="K49" s="84" t="s">
        <v>2312</v>
      </c>
      <c r="L49" s="84">
        <v>6</v>
      </c>
      <c r="M49" s="84"/>
      <c r="N49" s="84"/>
      <c r="O49" s="84" t="s">
        <v>2323</v>
      </c>
      <c r="P49" s="84">
        <v>2</v>
      </c>
      <c r="Q49" s="84" t="s">
        <v>2332</v>
      </c>
      <c r="R49" s="84">
        <v>2</v>
      </c>
      <c r="S49" s="84"/>
      <c r="T49" s="84"/>
      <c r="U49" s="84"/>
      <c r="V49" s="84"/>
    </row>
    <row r="50" spans="1:22" ht="15">
      <c r="A50" s="84" t="s">
        <v>278</v>
      </c>
      <c r="B50" s="84">
        <v>18</v>
      </c>
      <c r="C50" s="84" t="s">
        <v>2278</v>
      </c>
      <c r="D50" s="84">
        <v>5</v>
      </c>
      <c r="E50" s="84" t="s">
        <v>2287</v>
      </c>
      <c r="F50" s="84">
        <v>6</v>
      </c>
      <c r="G50" s="84" t="s">
        <v>2296</v>
      </c>
      <c r="H50" s="84">
        <v>6</v>
      </c>
      <c r="I50" s="84" t="s">
        <v>2268</v>
      </c>
      <c r="J50" s="84">
        <v>3</v>
      </c>
      <c r="K50" s="84" t="s">
        <v>2313</v>
      </c>
      <c r="L50" s="84">
        <v>6</v>
      </c>
      <c r="M50" s="84"/>
      <c r="N50" s="84"/>
      <c r="O50" s="84" t="s">
        <v>2324</v>
      </c>
      <c r="P50" s="84">
        <v>2</v>
      </c>
      <c r="Q50" s="84" t="s">
        <v>2333</v>
      </c>
      <c r="R50" s="84">
        <v>2</v>
      </c>
      <c r="S50" s="84"/>
      <c r="T50" s="84"/>
      <c r="U50" s="84"/>
      <c r="V50" s="84"/>
    </row>
    <row r="53" spans="1:22" ht="15" customHeight="1">
      <c r="A53" s="13" t="s">
        <v>2348</v>
      </c>
      <c r="B53" s="13" t="s">
        <v>2149</v>
      </c>
      <c r="C53" s="13" t="s">
        <v>2359</v>
      </c>
      <c r="D53" s="13" t="s">
        <v>2152</v>
      </c>
      <c r="E53" s="13" t="s">
        <v>2370</v>
      </c>
      <c r="F53" s="13" t="s">
        <v>2154</v>
      </c>
      <c r="G53" s="13" t="s">
        <v>2381</v>
      </c>
      <c r="H53" s="13" t="s">
        <v>2156</v>
      </c>
      <c r="I53" s="13" t="s">
        <v>2392</v>
      </c>
      <c r="J53" s="13" t="s">
        <v>2158</v>
      </c>
      <c r="K53" s="13" t="s">
        <v>2402</v>
      </c>
      <c r="L53" s="13" t="s">
        <v>2160</v>
      </c>
      <c r="M53" s="13" t="s">
        <v>2407</v>
      </c>
      <c r="N53" s="13" t="s">
        <v>2162</v>
      </c>
      <c r="O53" s="13" t="s">
        <v>2412</v>
      </c>
      <c r="P53" s="13" t="s">
        <v>2164</v>
      </c>
      <c r="Q53" s="13" t="s">
        <v>2422</v>
      </c>
      <c r="R53" s="13" t="s">
        <v>2166</v>
      </c>
      <c r="S53" s="78" t="s">
        <v>2433</v>
      </c>
      <c r="T53" s="78" t="s">
        <v>2168</v>
      </c>
      <c r="U53" s="78" t="s">
        <v>2434</v>
      </c>
      <c r="V53" s="78" t="s">
        <v>2169</v>
      </c>
    </row>
    <row r="54" spans="1:22" ht="15">
      <c r="A54" s="84" t="s">
        <v>2349</v>
      </c>
      <c r="B54" s="84">
        <v>25</v>
      </c>
      <c r="C54" s="84" t="s">
        <v>2360</v>
      </c>
      <c r="D54" s="84">
        <v>9</v>
      </c>
      <c r="E54" s="84" t="s">
        <v>2371</v>
      </c>
      <c r="F54" s="84">
        <v>6</v>
      </c>
      <c r="G54" s="84" t="s">
        <v>2382</v>
      </c>
      <c r="H54" s="84">
        <v>6</v>
      </c>
      <c r="I54" s="84" t="s">
        <v>2349</v>
      </c>
      <c r="J54" s="84">
        <v>16</v>
      </c>
      <c r="K54" s="84" t="s">
        <v>2354</v>
      </c>
      <c r="L54" s="84">
        <v>12</v>
      </c>
      <c r="M54" s="84" t="s">
        <v>2350</v>
      </c>
      <c r="N54" s="84">
        <v>14</v>
      </c>
      <c r="O54" s="84" t="s">
        <v>2413</v>
      </c>
      <c r="P54" s="84">
        <v>2</v>
      </c>
      <c r="Q54" s="84" t="s">
        <v>2423</v>
      </c>
      <c r="R54" s="84">
        <v>2</v>
      </c>
      <c r="S54" s="84"/>
      <c r="T54" s="84"/>
      <c r="U54" s="84"/>
      <c r="V54" s="84"/>
    </row>
    <row r="55" spans="1:22" ht="15">
      <c r="A55" s="84" t="s">
        <v>2350</v>
      </c>
      <c r="B55" s="84">
        <v>16</v>
      </c>
      <c r="C55" s="84" t="s">
        <v>2361</v>
      </c>
      <c r="D55" s="84">
        <v>9</v>
      </c>
      <c r="E55" s="84" t="s">
        <v>2372</v>
      </c>
      <c r="F55" s="84">
        <v>6</v>
      </c>
      <c r="G55" s="84" t="s">
        <v>2383</v>
      </c>
      <c r="H55" s="84">
        <v>6</v>
      </c>
      <c r="I55" s="84" t="s">
        <v>2393</v>
      </c>
      <c r="J55" s="84">
        <v>8</v>
      </c>
      <c r="K55" s="84" t="s">
        <v>2355</v>
      </c>
      <c r="L55" s="84">
        <v>12</v>
      </c>
      <c r="M55" s="84" t="s">
        <v>2351</v>
      </c>
      <c r="N55" s="84">
        <v>14</v>
      </c>
      <c r="O55" s="84" t="s">
        <v>2414</v>
      </c>
      <c r="P55" s="84">
        <v>2</v>
      </c>
      <c r="Q55" s="84" t="s">
        <v>2424</v>
      </c>
      <c r="R55" s="84">
        <v>2</v>
      </c>
      <c r="S55" s="84"/>
      <c r="T55" s="84"/>
      <c r="U55" s="84"/>
      <c r="V55" s="84"/>
    </row>
    <row r="56" spans="1:22" ht="15">
      <c r="A56" s="84" t="s">
        <v>2351</v>
      </c>
      <c r="B56" s="84">
        <v>14</v>
      </c>
      <c r="C56" s="84" t="s">
        <v>2362</v>
      </c>
      <c r="D56" s="84">
        <v>9</v>
      </c>
      <c r="E56" s="84" t="s">
        <v>2373</v>
      </c>
      <c r="F56" s="84">
        <v>6</v>
      </c>
      <c r="G56" s="84" t="s">
        <v>2384</v>
      </c>
      <c r="H56" s="84">
        <v>6</v>
      </c>
      <c r="I56" s="84" t="s">
        <v>2394</v>
      </c>
      <c r="J56" s="84">
        <v>8</v>
      </c>
      <c r="K56" s="84" t="s">
        <v>2356</v>
      </c>
      <c r="L56" s="84">
        <v>12</v>
      </c>
      <c r="M56" s="84" t="s">
        <v>2352</v>
      </c>
      <c r="N56" s="84">
        <v>14</v>
      </c>
      <c r="O56" s="84" t="s">
        <v>2415</v>
      </c>
      <c r="P56" s="84">
        <v>2</v>
      </c>
      <c r="Q56" s="84" t="s">
        <v>2425</v>
      </c>
      <c r="R56" s="84">
        <v>2</v>
      </c>
      <c r="S56" s="84"/>
      <c r="T56" s="84"/>
      <c r="U56" s="84"/>
      <c r="V56" s="84"/>
    </row>
    <row r="57" spans="1:22" ht="15">
      <c r="A57" s="84" t="s">
        <v>2352</v>
      </c>
      <c r="B57" s="84">
        <v>14</v>
      </c>
      <c r="C57" s="84" t="s">
        <v>2363</v>
      </c>
      <c r="D57" s="84">
        <v>9</v>
      </c>
      <c r="E57" s="84" t="s">
        <v>2374</v>
      </c>
      <c r="F57" s="84">
        <v>6</v>
      </c>
      <c r="G57" s="84" t="s">
        <v>2385</v>
      </c>
      <c r="H57" s="84">
        <v>6</v>
      </c>
      <c r="I57" s="84" t="s">
        <v>2395</v>
      </c>
      <c r="J57" s="84">
        <v>8</v>
      </c>
      <c r="K57" s="84" t="s">
        <v>2353</v>
      </c>
      <c r="L57" s="84">
        <v>12</v>
      </c>
      <c r="M57" s="84" t="s">
        <v>2408</v>
      </c>
      <c r="N57" s="84">
        <v>6</v>
      </c>
      <c r="O57" s="84" t="s">
        <v>2349</v>
      </c>
      <c r="P57" s="84">
        <v>2</v>
      </c>
      <c r="Q57" s="84" t="s">
        <v>2426</v>
      </c>
      <c r="R57" s="84">
        <v>2</v>
      </c>
      <c r="S57" s="84"/>
      <c r="T57" s="84"/>
      <c r="U57" s="84"/>
      <c r="V57" s="84"/>
    </row>
    <row r="58" spans="1:22" ht="15">
      <c r="A58" s="84" t="s">
        <v>2353</v>
      </c>
      <c r="B58" s="84">
        <v>13</v>
      </c>
      <c r="C58" s="84" t="s">
        <v>2364</v>
      </c>
      <c r="D58" s="84">
        <v>9</v>
      </c>
      <c r="E58" s="84" t="s">
        <v>2375</v>
      </c>
      <c r="F58" s="84">
        <v>6</v>
      </c>
      <c r="G58" s="84" t="s">
        <v>2386</v>
      </c>
      <c r="H58" s="84">
        <v>6</v>
      </c>
      <c r="I58" s="84" t="s">
        <v>2396</v>
      </c>
      <c r="J58" s="84">
        <v>8</v>
      </c>
      <c r="K58" s="84" t="s">
        <v>2357</v>
      </c>
      <c r="L58" s="84">
        <v>11</v>
      </c>
      <c r="M58" s="84" t="s">
        <v>2409</v>
      </c>
      <c r="N58" s="84">
        <v>5</v>
      </c>
      <c r="O58" s="84" t="s">
        <v>2416</v>
      </c>
      <c r="P58" s="84">
        <v>2</v>
      </c>
      <c r="Q58" s="84" t="s">
        <v>2427</v>
      </c>
      <c r="R58" s="84">
        <v>2</v>
      </c>
      <c r="S58" s="84"/>
      <c r="T58" s="84"/>
      <c r="U58" s="84"/>
      <c r="V58" s="84"/>
    </row>
    <row r="59" spans="1:22" ht="15">
      <c r="A59" s="84" t="s">
        <v>2354</v>
      </c>
      <c r="B59" s="84">
        <v>12</v>
      </c>
      <c r="C59" s="84" t="s">
        <v>2365</v>
      </c>
      <c r="D59" s="84">
        <v>9</v>
      </c>
      <c r="E59" s="84" t="s">
        <v>2376</v>
      </c>
      <c r="F59" s="84">
        <v>6</v>
      </c>
      <c r="G59" s="84" t="s">
        <v>2387</v>
      </c>
      <c r="H59" s="84">
        <v>6</v>
      </c>
      <c r="I59" s="84" t="s">
        <v>2397</v>
      </c>
      <c r="J59" s="84">
        <v>8</v>
      </c>
      <c r="K59" s="84" t="s">
        <v>2358</v>
      </c>
      <c r="L59" s="84">
        <v>11</v>
      </c>
      <c r="M59" s="84" t="s">
        <v>2410</v>
      </c>
      <c r="N59" s="84">
        <v>5</v>
      </c>
      <c r="O59" s="84" t="s">
        <v>2417</v>
      </c>
      <c r="P59" s="84">
        <v>2</v>
      </c>
      <c r="Q59" s="84" t="s">
        <v>2428</v>
      </c>
      <c r="R59" s="84">
        <v>2</v>
      </c>
      <c r="S59" s="84"/>
      <c r="T59" s="84"/>
      <c r="U59" s="84"/>
      <c r="V59" s="84"/>
    </row>
    <row r="60" spans="1:22" ht="15">
      <c r="A60" s="84" t="s">
        <v>2355</v>
      </c>
      <c r="B60" s="84">
        <v>12</v>
      </c>
      <c r="C60" s="84" t="s">
        <v>2366</v>
      </c>
      <c r="D60" s="84">
        <v>9</v>
      </c>
      <c r="E60" s="84" t="s">
        <v>2377</v>
      </c>
      <c r="F60" s="84">
        <v>6</v>
      </c>
      <c r="G60" s="84" t="s">
        <v>2388</v>
      </c>
      <c r="H60" s="84">
        <v>4</v>
      </c>
      <c r="I60" s="84" t="s">
        <v>2398</v>
      </c>
      <c r="J60" s="84">
        <v>8</v>
      </c>
      <c r="K60" s="84" t="s">
        <v>2403</v>
      </c>
      <c r="L60" s="84">
        <v>6</v>
      </c>
      <c r="M60" s="84" t="s">
        <v>2411</v>
      </c>
      <c r="N60" s="84">
        <v>3</v>
      </c>
      <c r="O60" s="84" t="s">
        <v>2418</v>
      </c>
      <c r="P60" s="84">
        <v>2</v>
      </c>
      <c r="Q60" s="84" t="s">
        <v>2429</v>
      </c>
      <c r="R60" s="84">
        <v>2</v>
      </c>
      <c r="S60" s="84"/>
      <c r="T60" s="84"/>
      <c r="U60" s="84"/>
      <c r="V60" s="84"/>
    </row>
    <row r="61" spans="1:22" ht="15">
      <c r="A61" s="84" t="s">
        <v>2356</v>
      </c>
      <c r="B61" s="84">
        <v>12</v>
      </c>
      <c r="C61" s="84" t="s">
        <v>2367</v>
      </c>
      <c r="D61" s="84">
        <v>8</v>
      </c>
      <c r="E61" s="84" t="s">
        <v>2378</v>
      </c>
      <c r="F61" s="84">
        <v>6</v>
      </c>
      <c r="G61" s="84" t="s">
        <v>2389</v>
      </c>
      <c r="H61" s="84">
        <v>4</v>
      </c>
      <c r="I61" s="84" t="s">
        <v>2399</v>
      </c>
      <c r="J61" s="84">
        <v>8</v>
      </c>
      <c r="K61" s="84" t="s">
        <v>2404</v>
      </c>
      <c r="L61" s="84">
        <v>6</v>
      </c>
      <c r="M61" s="84"/>
      <c r="N61" s="84"/>
      <c r="O61" s="84" t="s">
        <v>2419</v>
      </c>
      <c r="P61" s="84">
        <v>2</v>
      </c>
      <c r="Q61" s="84" t="s">
        <v>2430</v>
      </c>
      <c r="R61" s="84">
        <v>2</v>
      </c>
      <c r="S61" s="84"/>
      <c r="T61" s="84"/>
      <c r="U61" s="84"/>
      <c r="V61" s="84"/>
    </row>
    <row r="62" spans="1:22" ht="15">
      <c r="A62" s="84" t="s">
        <v>2357</v>
      </c>
      <c r="B62" s="84">
        <v>11</v>
      </c>
      <c r="C62" s="84" t="s">
        <v>2368</v>
      </c>
      <c r="D62" s="84">
        <v>4</v>
      </c>
      <c r="E62" s="84" t="s">
        <v>2379</v>
      </c>
      <c r="F62" s="84">
        <v>6</v>
      </c>
      <c r="G62" s="84" t="s">
        <v>2390</v>
      </c>
      <c r="H62" s="84">
        <v>4</v>
      </c>
      <c r="I62" s="84" t="s">
        <v>2400</v>
      </c>
      <c r="J62" s="84">
        <v>6</v>
      </c>
      <c r="K62" s="84" t="s">
        <v>2405</v>
      </c>
      <c r="L62" s="84">
        <v>5</v>
      </c>
      <c r="M62" s="84"/>
      <c r="N62" s="84"/>
      <c r="O62" s="84" t="s">
        <v>2420</v>
      </c>
      <c r="P62" s="84">
        <v>2</v>
      </c>
      <c r="Q62" s="84" t="s">
        <v>2431</v>
      </c>
      <c r="R62" s="84">
        <v>2</v>
      </c>
      <c r="S62" s="84"/>
      <c r="T62" s="84"/>
      <c r="U62" s="84"/>
      <c r="V62" s="84"/>
    </row>
    <row r="63" spans="1:22" ht="15">
      <c r="A63" s="84" t="s">
        <v>2358</v>
      </c>
      <c r="B63" s="84">
        <v>11</v>
      </c>
      <c r="C63" s="84" t="s">
        <v>2369</v>
      </c>
      <c r="D63" s="84">
        <v>3</v>
      </c>
      <c r="E63" s="84" t="s">
        <v>2380</v>
      </c>
      <c r="F63" s="84">
        <v>6</v>
      </c>
      <c r="G63" s="84" t="s">
        <v>2391</v>
      </c>
      <c r="H63" s="84">
        <v>4</v>
      </c>
      <c r="I63" s="84" t="s">
        <v>2401</v>
      </c>
      <c r="J63" s="84">
        <v>6</v>
      </c>
      <c r="K63" s="84" t="s">
        <v>2406</v>
      </c>
      <c r="L63" s="84">
        <v>4</v>
      </c>
      <c r="M63" s="84"/>
      <c r="N63" s="84"/>
      <c r="O63" s="84" t="s">
        <v>2421</v>
      </c>
      <c r="P63" s="84">
        <v>2</v>
      </c>
      <c r="Q63" s="84" t="s">
        <v>2432</v>
      </c>
      <c r="R63" s="84">
        <v>2</v>
      </c>
      <c r="S63" s="84"/>
      <c r="T63" s="84"/>
      <c r="U63" s="84"/>
      <c r="V63" s="84"/>
    </row>
    <row r="66" spans="1:22" ht="15" customHeight="1">
      <c r="A66" s="13" t="s">
        <v>2447</v>
      </c>
      <c r="B66" s="13" t="s">
        <v>2149</v>
      </c>
      <c r="C66" s="13" t="s">
        <v>2449</v>
      </c>
      <c r="D66" s="13" t="s">
        <v>2152</v>
      </c>
      <c r="E66" s="13" t="s">
        <v>2450</v>
      </c>
      <c r="F66" s="13" t="s">
        <v>2154</v>
      </c>
      <c r="G66" s="78" t="s">
        <v>2453</v>
      </c>
      <c r="H66" s="78" t="s">
        <v>2156</v>
      </c>
      <c r="I66" s="13" t="s">
        <v>2455</v>
      </c>
      <c r="J66" s="13" t="s">
        <v>2158</v>
      </c>
      <c r="K66" s="78" t="s">
        <v>2457</v>
      </c>
      <c r="L66" s="78" t="s">
        <v>2160</v>
      </c>
      <c r="M66" s="78" t="s">
        <v>2459</v>
      </c>
      <c r="N66" s="78" t="s">
        <v>2162</v>
      </c>
      <c r="O66" s="78" t="s">
        <v>2461</v>
      </c>
      <c r="P66" s="78" t="s">
        <v>2164</v>
      </c>
      <c r="Q66" s="78" t="s">
        <v>2463</v>
      </c>
      <c r="R66" s="78" t="s">
        <v>2166</v>
      </c>
      <c r="S66" s="78" t="s">
        <v>2465</v>
      </c>
      <c r="T66" s="78" t="s">
        <v>2168</v>
      </c>
      <c r="U66" s="78" t="s">
        <v>2467</v>
      </c>
      <c r="V66" s="78" t="s">
        <v>2169</v>
      </c>
    </row>
    <row r="67" spans="1:22" ht="15">
      <c r="A67" s="78" t="s">
        <v>284</v>
      </c>
      <c r="B67" s="78">
        <v>3</v>
      </c>
      <c r="C67" s="78" t="s">
        <v>284</v>
      </c>
      <c r="D67" s="78">
        <v>1</v>
      </c>
      <c r="E67" s="78" t="s">
        <v>346</v>
      </c>
      <c r="F67" s="78">
        <v>1</v>
      </c>
      <c r="G67" s="78"/>
      <c r="H67" s="78"/>
      <c r="I67" s="78" t="s">
        <v>284</v>
      </c>
      <c r="J67" s="78">
        <v>1</v>
      </c>
      <c r="K67" s="78"/>
      <c r="L67" s="78"/>
      <c r="M67" s="78"/>
      <c r="N67" s="78"/>
      <c r="O67" s="78"/>
      <c r="P67" s="78"/>
      <c r="Q67" s="78"/>
      <c r="R67" s="78"/>
      <c r="S67" s="78"/>
      <c r="T67" s="78"/>
      <c r="U67" s="78"/>
      <c r="V67" s="78"/>
    </row>
    <row r="68" spans="1:22" ht="15">
      <c r="A68" s="78" t="s">
        <v>346</v>
      </c>
      <c r="B68" s="78">
        <v>1</v>
      </c>
      <c r="C68" s="78" t="s">
        <v>304</v>
      </c>
      <c r="D68" s="78">
        <v>1</v>
      </c>
      <c r="E68" s="78" t="s">
        <v>292</v>
      </c>
      <c r="F68" s="78">
        <v>1</v>
      </c>
      <c r="G68" s="78"/>
      <c r="H68" s="78"/>
      <c r="I68" s="78"/>
      <c r="J68" s="78"/>
      <c r="K68" s="78"/>
      <c r="L68" s="78"/>
      <c r="M68" s="78"/>
      <c r="N68" s="78"/>
      <c r="O68" s="78"/>
      <c r="P68" s="78"/>
      <c r="Q68" s="78"/>
      <c r="R68" s="78"/>
      <c r="S68" s="78"/>
      <c r="T68" s="78"/>
      <c r="U68" s="78"/>
      <c r="V68" s="78"/>
    </row>
    <row r="69" spans="1:22" ht="15">
      <c r="A69" s="78" t="s">
        <v>287</v>
      </c>
      <c r="B69" s="78">
        <v>1</v>
      </c>
      <c r="C69" s="78" t="s">
        <v>310</v>
      </c>
      <c r="D69" s="78">
        <v>1</v>
      </c>
      <c r="E69" s="78" t="s">
        <v>294</v>
      </c>
      <c r="F69" s="78">
        <v>1</v>
      </c>
      <c r="G69" s="78"/>
      <c r="H69" s="78"/>
      <c r="I69" s="78"/>
      <c r="J69" s="78"/>
      <c r="K69" s="78"/>
      <c r="L69" s="78"/>
      <c r="M69" s="78"/>
      <c r="N69" s="78"/>
      <c r="O69" s="78"/>
      <c r="P69" s="78"/>
      <c r="Q69" s="78"/>
      <c r="R69" s="78"/>
      <c r="S69" s="78"/>
      <c r="T69" s="78"/>
      <c r="U69" s="78"/>
      <c r="V69" s="78"/>
    </row>
    <row r="70" spans="1:22" ht="15">
      <c r="A70" s="78" t="s">
        <v>316</v>
      </c>
      <c r="B70" s="78">
        <v>1</v>
      </c>
      <c r="C70" s="78" t="s">
        <v>316</v>
      </c>
      <c r="D70" s="78">
        <v>1</v>
      </c>
      <c r="E70" s="78" t="s">
        <v>334</v>
      </c>
      <c r="F70" s="78">
        <v>1</v>
      </c>
      <c r="G70" s="78"/>
      <c r="H70" s="78"/>
      <c r="I70" s="78"/>
      <c r="J70" s="78"/>
      <c r="K70" s="78"/>
      <c r="L70" s="78"/>
      <c r="M70" s="78"/>
      <c r="N70" s="78"/>
      <c r="O70" s="78"/>
      <c r="P70" s="78"/>
      <c r="Q70" s="78"/>
      <c r="R70" s="78"/>
      <c r="S70" s="78"/>
      <c r="T70" s="78"/>
      <c r="U70" s="78"/>
      <c r="V70" s="78"/>
    </row>
    <row r="71" spans="1:22" ht="15">
      <c r="A71" s="78" t="s">
        <v>278</v>
      </c>
      <c r="B71" s="78">
        <v>1</v>
      </c>
      <c r="C71" s="78"/>
      <c r="D71" s="78"/>
      <c r="E71" s="78" t="s">
        <v>278</v>
      </c>
      <c r="F71" s="78">
        <v>1</v>
      </c>
      <c r="G71" s="78"/>
      <c r="H71" s="78"/>
      <c r="I71" s="78"/>
      <c r="J71" s="78"/>
      <c r="K71" s="78"/>
      <c r="L71" s="78"/>
      <c r="M71" s="78"/>
      <c r="N71" s="78"/>
      <c r="O71" s="78"/>
      <c r="P71" s="78"/>
      <c r="Q71" s="78"/>
      <c r="R71" s="78"/>
      <c r="S71" s="78"/>
      <c r="T71" s="78"/>
      <c r="U71" s="78"/>
      <c r="V71" s="78"/>
    </row>
    <row r="72" spans="1:22" ht="15">
      <c r="A72" s="78" t="s">
        <v>334</v>
      </c>
      <c r="B72" s="78">
        <v>1</v>
      </c>
      <c r="C72" s="78"/>
      <c r="D72" s="78"/>
      <c r="E72" s="78" t="s">
        <v>287</v>
      </c>
      <c r="F72" s="78">
        <v>1</v>
      </c>
      <c r="G72" s="78"/>
      <c r="H72" s="78"/>
      <c r="I72" s="78"/>
      <c r="J72" s="78"/>
      <c r="K72" s="78"/>
      <c r="L72" s="78"/>
      <c r="M72" s="78"/>
      <c r="N72" s="78"/>
      <c r="O72" s="78"/>
      <c r="P72" s="78"/>
      <c r="Q72" s="78"/>
      <c r="R72" s="78"/>
      <c r="S72" s="78"/>
      <c r="T72" s="78"/>
      <c r="U72" s="78"/>
      <c r="V72" s="78"/>
    </row>
    <row r="73" spans="1:22" ht="15">
      <c r="A73" s="78" t="s">
        <v>310</v>
      </c>
      <c r="B73" s="78">
        <v>1</v>
      </c>
      <c r="C73" s="78"/>
      <c r="D73" s="78"/>
      <c r="E73" s="78" t="s">
        <v>284</v>
      </c>
      <c r="F73" s="78">
        <v>1</v>
      </c>
      <c r="G73" s="78"/>
      <c r="H73" s="78"/>
      <c r="I73" s="78"/>
      <c r="J73" s="78"/>
      <c r="K73" s="78"/>
      <c r="L73" s="78"/>
      <c r="M73" s="78"/>
      <c r="N73" s="78"/>
      <c r="O73" s="78"/>
      <c r="P73" s="78"/>
      <c r="Q73" s="78"/>
      <c r="R73" s="78"/>
      <c r="S73" s="78"/>
      <c r="T73" s="78"/>
      <c r="U73" s="78"/>
      <c r="V73" s="78"/>
    </row>
    <row r="74" spans="1:22" ht="15">
      <c r="A74" s="78" t="s">
        <v>304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294</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292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2448</v>
      </c>
      <c r="B79" s="13" t="s">
        <v>2149</v>
      </c>
      <c r="C79" s="13" t="s">
        <v>2451</v>
      </c>
      <c r="D79" s="13" t="s">
        <v>2152</v>
      </c>
      <c r="E79" s="13" t="s">
        <v>2452</v>
      </c>
      <c r="F79" s="13" t="s">
        <v>2154</v>
      </c>
      <c r="G79" s="13" t="s">
        <v>2454</v>
      </c>
      <c r="H79" s="13" t="s">
        <v>2156</v>
      </c>
      <c r="I79" s="13" t="s">
        <v>2456</v>
      </c>
      <c r="J79" s="13" t="s">
        <v>2158</v>
      </c>
      <c r="K79" s="13" t="s">
        <v>2458</v>
      </c>
      <c r="L79" s="13" t="s">
        <v>2160</v>
      </c>
      <c r="M79" s="13" t="s">
        <v>2460</v>
      </c>
      <c r="N79" s="13" t="s">
        <v>2162</v>
      </c>
      <c r="O79" s="13" t="s">
        <v>2462</v>
      </c>
      <c r="P79" s="13" t="s">
        <v>2164</v>
      </c>
      <c r="Q79" s="13" t="s">
        <v>2464</v>
      </c>
      <c r="R79" s="13" t="s">
        <v>2166</v>
      </c>
      <c r="S79" s="13" t="s">
        <v>2466</v>
      </c>
      <c r="T79" s="13" t="s">
        <v>2168</v>
      </c>
      <c r="U79" s="13" t="s">
        <v>2468</v>
      </c>
      <c r="V79" s="13" t="s">
        <v>2169</v>
      </c>
    </row>
    <row r="80" spans="1:22" ht="15">
      <c r="A80" s="78" t="s">
        <v>278</v>
      </c>
      <c r="B80" s="78">
        <v>17</v>
      </c>
      <c r="C80" s="78" t="s">
        <v>278</v>
      </c>
      <c r="D80" s="78">
        <v>14</v>
      </c>
      <c r="E80" s="78" t="s">
        <v>284</v>
      </c>
      <c r="F80" s="78">
        <v>12</v>
      </c>
      <c r="G80" s="78" t="s">
        <v>220</v>
      </c>
      <c r="H80" s="78">
        <v>1</v>
      </c>
      <c r="I80" s="78" t="s">
        <v>287</v>
      </c>
      <c r="J80" s="78">
        <v>6</v>
      </c>
      <c r="K80" s="78" t="s">
        <v>333</v>
      </c>
      <c r="L80" s="78">
        <v>1</v>
      </c>
      <c r="M80" s="78" t="s">
        <v>244</v>
      </c>
      <c r="N80" s="78">
        <v>11</v>
      </c>
      <c r="O80" s="78" t="s">
        <v>276</v>
      </c>
      <c r="P80" s="78">
        <v>2</v>
      </c>
      <c r="Q80" s="78" t="s">
        <v>258</v>
      </c>
      <c r="R80" s="78">
        <v>3</v>
      </c>
      <c r="S80" s="78" t="s">
        <v>289</v>
      </c>
      <c r="T80" s="78">
        <v>1</v>
      </c>
      <c r="U80" s="78" t="s">
        <v>295</v>
      </c>
      <c r="V80" s="78">
        <v>1</v>
      </c>
    </row>
    <row r="81" spans="1:22" ht="15">
      <c r="A81" s="78" t="s">
        <v>284</v>
      </c>
      <c r="B81" s="78">
        <v>13</v>
      </c>
      <c r="C81" s="78" t="s">
        <v>271</v>
      </c>
      <c r="D81" s="78">
        <v>4</v>
      </c>
      <c r="E81" s="78" t="s">
        <v>336</v>
      </c>
      <c r="F81" s="78">
        <v>4</v>
      </c>
      <c r="G81" s="78"/>
      <c r="H81" s="78"/>
      <c r="I81" s="78" t="s">
        <v>337</v>
      </c>
      <c r="J81" s="78">
        <v>1</v>
      </c>
      <c r="K81" s="78" t="s">
        <v>332</v>
      </c>
      <c r="L81" s="78">
        <v>1</v>
      </c>
      <c r="M81" s="78"/>
      <c r="N81" s="78"/>
      <c r="O81" s="78" t="s">
        <v>274</v>
      </c>
      <c r="P81" s="78">
        <v>2</v>
      </c>
      <c r="Q81" s="78"/>
      <c r="R81" s="78"/>
      <c r="S81" s="78" t="s">
        <v>288</v>
      </c>
      <c r="T81" s="78">
        <v>1</v>
      </c>
      <c r="U81" s="78"/>
      <c r="V81" s="78"/>
    </row>
    <row r="82" spans="1:22" ht="15">
      <c r="A82" s="78" t="s">
        <v>244</v>
      </c>
      <c r="B82" s="78">
        <v>11</v>
      </c>
      <c r="C82" s="78" t="s">
        <v>303</v>
      </c>
      <c r="D82" s="78">
        <v>3</v>
      </c>
      <c r="E82" s="78" t="s">
        <v>293</v>
      </c>
      <c r="F82" s="78">
        <v>3</v>
      </c>
      <c r="G82" s="78"/>
      <c r="H82" s="78"/>
      <c r="I82" s="78"/>
      <c r="J82" s="78"/>
      <c r="K82" s="78" t="s">
        <v>330</v>
      </c>
      <c r="L82" s="78">
        <v>1</v>
      </c>
      <c r="M82" s="78"/>
      <c r="N82" s="78"/>
      <c r="O82" s="78" t="s">
        <v>275</v>
      </c>
      <c r="P82" s="78">
        <v>2</v>
      </c>
      <c r="Q82" s="78"/>
      <c r="R82" s="78"/>
      <c r="S82" s="78"/>
      <c r="T82" s="78"/>
      <c r="U82" s="78"/>
      <c r="V82" s="78"/>
    </row>
    <row r="83" spans="1:22" ht="15">
      <c r="A83" s="78" t="s">
        <v>287</v>
      </c>
      <c r="B83" s="78">
        <v>7</v>
      </c>
      <c r="C83" s="78" t="s">
        <v>272</v>
      </c>
      <c r="D83" s="78">
        <v>3</v>
      </c>
      <c r="E83" s="78" t="s">
        <v>278</v>
      </c>
      <c r="F83" s="78">
        <v>3</v>
      </c>
      <c r="G83" s="78"/>
      <c r="H83" s="78"/>
      <c r="I83" s="78"/>
      <c r="J83" s="78"/>
      <c r="K83" s="78" t="s">
        <v>331</v>
      </c>
      <c r="L83" s="78">
        <v>1</v>
      </c>
      <c r="M83" s="78"/>
      <c r="N83" s="78"/>
      <c r="O83" s="78"/>
      <c r="P83" s="78"/>
      <c r="Q83" s="78"/>
      <c r="R83" s="78"/>
      <c r="S83" s="78"/>
      <c r="T83" s="78"/>
      <c r="U83" s="78"/>
      <c r="V83" s="78"/>
    </row>
    <row r="84" spans="1:22" ht="15">
      <c r="A84" s="78" t="s">
        <v>303</v>
      </c>
      <c r="B84" s="78">
        <v>5</v>
      </c>
      <c r="C84" s="78" t="s">
        <v>273</v>
      </c>
      <c r="D84" s="78">
        <v>2</v>
      </c>
      <c r="E84" s="78" t="s">
        <v>285</v>
      </c>
      <c r="F84" s="78">
        <v>2</v>
      </c>
      <c r="G84" s="78"/>
      <c r="H84" s="78"/>
      <c r="I84" s="78"/>
      <c r="J84" s="78"/>
      <c r="K84" s="78"/>
      <c r="L84" s="78"/>
      <c r="M84" s="78"/>
      <c r="N84" s="78"/>
      <c r="O84" s="78"/>
      <c r="P84" s="78"/>
      <c r="Q84" s="78"/>
      <c r="R84" s="78"/>
      <c r="S84" s="78"/>
      <c r="T84" s="78"/>
      <c r="U84" s="78"/>
      <c r="V84" s="78"/>
    </row>
    <row r="85" spans="1:22" ht="15">
      <c r="A85" s="78" t="s">
        <v>336</v>
      </c>
      <c r="B85" s="78">
        <v>5</v>
      </c>
      <c r="C85" s="78" t="s">
        <v>302</v>
      </c>
      <c r="D85" s="78">
        <v>2</v>
      </c>
      <c r="E85" s="78" t="s">
        <v>335</v>
      </c>
      <c r="F85" s="78">
        <v>2</v>
      </c>
      <c r="G85" s="78"/>
      <c r="H85" s="78"/>
      <c r="I85" s="78"/>
      <c r="J85" s="78"/>
      <c r="K85" s="78"/>
      <c r="L85" s="78"/>
      <c r="M85" s="78"/>
      <c r="N85" s="78"/>
      <c r="O85" s="78"/>
      <c r="P85" s="78"/>
      <c r="Q85" s="78"/>
      <c r="R85" s="78"/>
      <c r="S85" s="78"/>
      <c r="T85" s="78"/>
      <c r="U85" s="78"/>
      <c r="V85" s="78"/>
    </row>
    <row r="86" spans="1:22" ht="15">
      <c r="A86" s="78" t="s">
        <v>337</v>
      </c>
      <c r="B86" s="78">
        <v>4</v>
      </c>
      <c r="C86" s="78" t="s">
        <v>301</v>
      </c>
      <c r="D86" s="78">
        <v>2</v>
      </c>
      <c r="E86" s="78" t="s">
        <v>337</v>
      </c>
      <c r="F86" s="78">
        <v>2</v>
      </c>
      <c r="G86" s="78"/>
      <c r="H86" s="78"/>
      <c r="I86" s="78"/>
      <c r="J86" s="78"/>
      <c r="K86" s="78"/>
      <c r="L86" s="78"/>
      <c r="M86" s="78"/>
      <c r="N86" s="78"/>
      <c r="O86" s="78"/>
      <c r="P86" s="78"/>
      <c r="Q86" s="78"/>
      <c r="R86" s="78"/>
      <c r="S86" s="78"/>
      <c r="T86" s="78"/>
      <c r="U86" s="78"/>
      <c r="V86" s="78"/>
    </row>
    <row r="87" spans="1:22" ht="15">
      <c r="A87" s="78" t="s">
        <v>271</v>
      </c>
      <c r="B87" s="78">
        <v>4</v>
      </c>
      <c r="C87" s="78" t="s">
        <v>300</v>
      </c>
      <c r="D87" s="78">
        <v>2</v>
      </c>
      <c r="E87" s="78" t="s">
        <v>303</v>
      </c>
      <c r="F87" s="78">
        <v>2</v>
      </c>
      <c r="G87" s="78"/>
      <c r="H87" s="78"/>
      <c r="I87" s="78"/>
      <c r="J87" s="78"/>
      <c r="K87" s="78"/>
      <c r="L87" s="78"/>
      <c r="M87" s="78"/>
      <c r="N87" s="78"/>
      <c r="O87" s="78"/>
      <c r="P87" s="78"/>
      <c r="Q87" s="78"/>
      <c r="R87" s="78"/>
      <c r="S87" s="78"/>
      <c r="T87" s="78"/>
      <c r="U87" s="78"/>
      <c r="V87" s="78"/>
    </row>
    <row r="88" spans="1:22" ht="15">
      <c r="A88" s="78" t="s">
        <v>338</v>
      </c>
      <c r="B88" s="78">
        <v>3</v>
      </c>
      <c r="C88" s="78" t="s">
        <v>299</v>
      </c>
      <c r="D88" s="78">
        <v>2</v>
      </c>
      <c r="E88" s="78" t="s">
        <v>338</v>
      </c>
      <c r="F88" s="78">
        <v>2</v>
      </c>
      <c r="G88" s="78"/>
      <c r="H88" s="78"/>
      <c r="I88" s="78"/>
      <c r="J88" s="78"/>
      <c r="K88" s="78"/>
      <c r="L88" s="78"/>
      <c r="M88" s="78"/>
      <c r="N88" s="78"/>
      <c r="O88" s="78"/>
      <c r="P88" s="78"/>
      <c r="Q88" s="78"/>
      <c r="R88" s="78"/>
      <c r="S88" s="78"/>
      <c r="T88" s="78"/>
      <c r="U88" s="78"/>
      <c r="V88" s="78"/>
    </row>
    <row r="89" spans="1:22" ht="15">
      <c r="A89" s="78" t="s">
        <v>272</v>
      </c>
      <c r="B89" s="78">
        <v>3</v>
      </c>
      <c r="C89" s="78" t="s">
        <v>298</v>
      </c>
      <c r="D89" s="78">
        <v>2</v>
      </c>
      <c r="E89" s="78" t="s">
        <v>342</v>
      </c>
      <c r="F89" s="78">
        <v>2</v>
      </c>
      <c r="G89" s="78"/>
      <c r="H89" s="78"/>
      <c r="I89" s="78"/>
      <c r="J89" s="78"/>
      <c r="K89" s="78"/>
      <c r="L89" s="78"/>
      <c r="M89" s="78"/>
      <c r="N89" s="78"/>
      <c r="O89" s="78"/>
      <c r="P89" s="78"/>
      <c r="Q89" s="78"/>
      <c r="R89" s="78"/>
      <c r="S89" s="78"/>
      <c r="T89" s="78"/>
      <c r="U89" s="78"/>
      <c r="V89" s="78"/>
    </row>
    <row r="92" spans="1:22" ht="15" customHeight="1">
      <c r="A92" s="13" t="s">
        <v>2479</v>
      </c>
      <c r="B92" s="13" t="s">
        <v>2149</v>
      </c>
      <c r="C92" s="13" t="s">
        <v>2480</v>
      </c>
      <c r="D92" s="13" t="s">
        <v>2152</v>
      </c>
      <c r="E92" s="13" t="s">
        <v>2481</v>
      </c>
      <c r="F92" s="13" t="s">
        <v>2154</v>
      </c>
      <c r="G92" s="13" t="s">
        <v>2482</v>
      </c>
      <c r="H92" s="13" t="s">
        <v>2156</v>
      </c>
      <c r="I92" s="13" t="s">
        <v>2483</v>
      </c>
      <c r="J92" s="13" t="s">
        <v>2158</v>
      </c>
      <c r="K92" s="13" t="s">
        <v>2484</v>
      </c>
      <c r="L92" s="13" t="s">
        <v>2160</v>
      </c>
      <c r="M92" s="13" t="s">
        <v>2485</v>
      </c>
      <c r="N92" s="13" t="s">
        <v>2162</v>
      </c>
      <c r="O92" s="13" t="s">
        <v>2486</v>
      </c>
      <c r="P92" s="13" t="s">
        <v>2164</v>
      </c>
      <c r="Q92" s="13" t="s">
        <v>2487</v>
      </c>
      <c r="R92" s="13" t="s">
        <v>2166</v>
      </c>
      <c r="S92" s="13" t="s">
        <v>2488</v>
      </c>
      <c r="T92" s="13" t="s">
        <v>2168</v>
      </c>
      <c r="U92" s="13" t="s">
        <v>2489</v>
      </c>
      <c r="V92" s="13" t="s">
        <v>2169</v>
      </c>
    </row>
    <row r="93" spans="1:22" ht="15">
      <c r="A93" s="115" t="s">
        <v>244</v>
      </c>
      <c r="B93" s="78">
        <v>1064881</v>
      </c>
      <c r="C93" s="115" t="s">
        <v>226</v>
      </c>
      <c r="D93" s="78">
        <v>291169</v>
      </c>
      <c r="E93" s="115" t="s">
        <v>337</v>
      </c>
      <c r="F93" s="78">
        <v>196662</v>
      </c>
      <c r="G93" s="115" t="s">
        <v>240</v>
      </c>
      <c r="H93" s="78">
        <v>107820</v>
      </c>
      <c r="I93" s="115" t="s">
        <v>232</v>
      </c>
      <c r="J93" s="78">
        <v>245794</v>
      </c>
      <c r="K93" s="115" t="s">
        <v>331</v>
      </c>
      <c r="L93" s="78">
        <v>3242</v>
      </c>
      <c r="M93" s="115" t="s">
        <v>244</v>
      </c>
      <c r="N93" s="78">
        <v>1064881</v>
      </c>
      <c r="O93" s="115" t="s">
        <v>276</v>
      </c>
      <c r="P93" s="78">
        <v>23056</v>
      </c>
      <c r="Q93" s="115" t="s">
        <v>249</v>
      </c>
      <c r="R93" s="78">
        <v>142511</v>
      </c>
      <c r="S93" s="115" t="s">
        <v>289</v>
      </c>
      <c r="T93" s="78">
        <v>83509</v>
      </c>
      <c r="U93" s="115" t="s">
        <v>295</v>
      </c>
      <c r="V93" s="78">
        <v>58021</v>
      </c>
    </row>
    <row r="94" spans="1:22" ht="15">
      <c r="A94" s="115" t="s">
        <v>241</v>
      </c>
      <c r="B94" s="78">
        <v>589563</v>
      </c>
      <c r="C94" s="115" t="s">
        <v>306</v>
      </c>
      <c r="D94" s="78">
        <v>113005</v>
      </c>
      <c r="E94" s="115" t="s">
        <v>303</v>
      </c>
      <c r="F94" s="78">
        <v>175146</v>
      </c>
      <c r="G94" s="115" t="s">
        <v>248</v>
      </c>
      <c r="H94" s="78">
        <v>28536</v>
      </c>
      <c r="I94" s="115" t="s">
        <v>287</v>
      </c>
      <c r="J94" s="78">
        <v>20437</v>
      </c>
      <c r="K94" s="115" t="s">
        <v>282</v>
      </c>
      <c r="L94" s="78">
        <v>1027</v>
      </c>
      <c r="M94" s="115" t="s">
        <v>241</v>
      </c>
      <c r="N94" s="78">
        <v>589563</v>
      </c>
      <c r="O94" s="115" t="s">
        <v>275</v>
      </c>
      <c r="P94" s="78">
        <v>17945</v>
      </c>
      <c r="Q94" s="115" t="s">
        <v>259</v>
      </c>
      <c r="R94" s="78">
        <v>130059</v>
      </c>
      <c r="S94" s="115" t="s">
        <v>213</v>
      </c>
      <c r="T94" s="78">
        <v>1399</v>
      </c>
      <c r="U94" s="115" t="s">
        <v>266</v>
      </c>
      <c r="V94" s="78">
        <v>77</v>
      </c>
    </row>
    <row r="95" spans="1:22" ht="15">
      <c r="A95" s="115" t="s">
        <v>238</v>
      </c>
      <c r="B95" s="78">
        <v>398384</v>
      </c>
      <c r="C95" s="115" t="s">
        <v>222</v>
      </c>
      <c r="D95" s="78">
        <v>112510</v>
      </c>
      <c r="E95" s="115" t="s">
        <v>294</v>
      </c>
      <c r="F95" s="78">
        <v>155901</v>
      </c>
      <c r="G95" s="115" t="s">
        <v>250</v>
      </c>
      <c r="H95" s="78">
        <v>21216</v>
      </c>
      <c r="I95" s="115" t="s">
        <v>233</v>
      </c>
      <c r="J95" s="78">
        <v>17598</v>
      </c>
      <c r="K95" s="115" t="s">
        <v>333</v>
      </c>
      <c r="L95" s="78">
        <v>999</v>
      </c>
      <c r="M95" s="115" t="s">
        <v>238</v>
      </c>
      <c r="N95" s="78">
        <v>398384</v>
      </c>
      <c r="O95" s="115" t="s">
        <v>274</v>
      </c>
      <c r="P95" s="78">
        <v>547</v>
      </c>
      <c r="Q95" s="115" t="s">
        <v>258</v>
      </c>
      <c r="R95" s="78">
        <v>80</v>
      </c>
      <c r="S95" s="115" t="s">
        <v>288</v>
      </c>
      <c r="T95" s="78">
        <v>30</v>
      </c>
      <c r="U95" s="115"/>
      <c r="V95" s="78"/>
    </row>
    <row r="96" spans="1:22" ht="15">
      <c r="A96" s="115" t="s">
        <v>224</v>
      </c>
      <c r="B96" s="78">
        <v>358548</v>
      </c>
      <c r="C96" s="115" t="s">
        <v>307</v>
      </c>
      <c r="D96" s="78">
        <v>99779</v>
      </c>
      <c r="E96" s="115" t="s">
        <v>285</v>
      </c>
      <c r="F96" s="78">
        <v>116934</v>
      </c>
      <c r="G96" s="115" t="s">
        <v>229</v>
      </c>
      <c r="H96" s="78">
        <v>12862</v>
      </c>
      <c r="I96" s="115" t="s">
        <v>235</v>
      </c>
      <c r="J96" s="78">
        <v>3681</v>
      </c>
      <c r="K96" s="115" t="s">
        <v>332</v>
      </c>
      <c r="L96" s="78">
        <v>509</v>
      </c>
      <c r="M96" s="115" t="s">
        <v>224</v>
      </c>
      <c r="N96" s="78">
        <v>358548</v>
      </c>
      <c r="O96" s="115"/>
      <c r="P96" s="78"/>
      <c r="Q96" s="115"/>
      <c r="R96" s="78"/>
      <c r="S96" s="115"/>
      <c r="T96" s="78"/>
      <c r="U96" s="115"/>
      <c r="V96" s="78"/>
    </row>
    <row r="97" spans="1:22" ht="15">
      <c r="A97" s="115" t="s">
        <v>226</v>
      </c>
      <c r="B97" s="78">
        <v>291169</v>
      </c>
      <c r="C97" s="115" t="s">
        <v>312</v>
      </c>
      <c r="D97" s="78">
        <v>94978</v>
      </c>
      <c r="E97" s="115" t="s">
        <v>338</v>
      </c>
      <c r="F97" s="78">
        <v>116149</v>
      </c>
      <c r="G97" s="115" t="s">
        <v>219</v>
      </c>
      <c r="H97" s="78">
        <v>12121</v>
      </c>
      <c r="I97" s="115" t="s">
        <v>231</v>
      </c>
      <c r="J97" s="78">
        <v>3295</v>
      </c>
      <c r="K97" s="115" t="s">
        <v>330</v>
      </c>
      <c r="L97" s="78">
        <v>178</v>
      </c>
      <c r="M97" s="115" t="s">
        <v>245</v>
      </c>
      <c r="N97" s="78">
        <v>61736</v>
      </c>
      <c r="O97" s="115"/>
      <c r="P97" s="78"/>
      <c r="Q97" s="115"/>
      <c r="R97" s="78"/>
      <c r="S97" s="115"/>
      <c r="T97" s="78"/>
      <c r="U97" s="115"/>
      <c r="V97" s="78"/>
    </row>
    <row r="98" spans="1:22" ht="15">
      <c r="A98" s="115" t="s">
        <v>232</v>
      </c>
      <c r="B98" s="78">
        <v>245794</v>
      </c>
      <c r="C98" s="115" t="s">
        <v>236</v>
      </c>
      <c r="D98" s="78">
        <v>87115</v>
      </c>
      <c r="E98" s="115" t="s">
        <v>342</v>
      </c>
      <c r="F98" s="78">
        <v>108813</v>
      </c>
      <c r="G98" s="115" t="s">
        <v>283</v>
      </c>
      <c r="H98" s="78">
        <v>11201</v>
      </c>
      <c r="I98" s="115" t="s">
        <v>234</v>
      </c>
      <c r="J98" s="78">
        <v>1917</v>
      </c>
      <c r="K98" s="115"/>
      <c r="L98" s="78"/>
      <c r="M98" s="115"/>
      <c r="N98" s="78"/>
      <c r="O98" s="115"/>
      <c r="P98" s="78"/>
      <c r="Q98" s="115"/>
      <c r="R98" s="78"/>
      <c r="S98" s="115"/>
      <c r="T98" s="78"/>
      <c r="U98" s="115"/>
      <c r="V98" s="78"/>
    </row>
    <row r="99" spans="1:22" ht="15">
      <c r="A99" s="115" t="s">
        <v>337</v>
      </c>
      <c r="B99" s="78">
        <v>196662</v>
      </c>
      <c r="C99" s="115" t="s">
        <v>311</v>
      </c>
      <c r="D99" s="78">
        <v>86563</v>
      </c>
      <c r="E99" s="115" t="s">
        <v>340</v>
      </c>
      <c r="F99" s="78">
        <v>99052</v>
      </c>
      <c r="G99" s="115" t="s">
        <v>225</v>
      </c>
      <c r="H99" s="78">
        <v>4841</v>
      </c>
      <c r="I99" s="115"/>
      <c r="J99" s="78"/>
      <c r="K99" s="115"/>
      <c r="L99" s="78"/>
      <c r="M99" s="115"/>
      <c r="N99" s="78"/>
      <c r="O99" s="115"/>
      <c r="P99" s="78"/>
      <c r="Q99" s="115"/>
      <c r="R99" s="78"/>
      <c r="S99" s="115"/>
      <c r="T99" s="78"/>
      <c r="U99" s="115"/>
      <c r="V99" s="78"/>
    </row>
    <row r="100" spans="1:22" ht="15">
      <c r="A100" s="115" t="s">
        <v>303</v>
      </c>
      <c r="B100" s="78">
        <v>175146</v>
      </c>
      <c r="C100" s="115" t="s">
        <v>310</v>
      </c>
      <c r="D100" s="78">
        <v>85725</v>
      </c>
      <c r="E100" s="115" t="s">
        <v>286</v>
      </c>
      <c r="F100" s="78">
        <v>92564</v>
      </c>
      <c r="G100" s="115" t="s">
        <v>220</v>
      </c>
      <c r="H100" s="78">
        <v>4493</v>
      </c>
      <c r="I100" s="115"/>
      <c r="J100" s="78"/>
      <c r="K100" s="115"/>
      <c r="L100" s="78"/>
      <c r="M100" s="115"/>
      <c r="N100" s="78"/>
      <c r="O100" s="115"/>
      <c r="P100" s="78"/>
      <c r="Q100" s="115"/>
      <c r="R100" s="78"/>
      <c r="S100" s="115"/>
      <c r="T100" s="78"/>
      <c r="U100" s="115"/>
      <c r="V100" s="78"/>
    </row>
    <row r="101" spans="1:22" ht="15">
      <c r="A101" s="115" t="s">
        <v>294</v>
      </c>
      <c r="B101" s="78">
        <v>155901</v>
      </c>
      <c r="C101" s="115" t="s">
        <v>322</v>
      </c>
      <c r="D101" s="78">
        <v>74471</v>
      </c>
      <c r="E101" s="115" t="s">
        <v>336</v>
      </c>
      <c r="F101" s="78">
        <v>82693</v>
      </c>
      <c r="G101" s="115" t="s">
        <v>239</v>
      </c>
      <c r="H101" s="78">
        <v>3845</v>
      </c>
      <c r="I101" s="115"/>
      <c r="J101" s="78"/>
      <c r="K101" s="115"/>
      <c r="L101" s="78"/>
      <c r="M101" s="115"/>
      <c r="N101" s="78"/>
      <c r="O101" s="115"/>
      <c r="P101" s="78"/>
      <c r="Q101" s="115"/>
      <c r="R101" s="78"/>
      <c r="S101" s="115"/>
      <c r="T101" s="78"/>
      <c r="U101" s="115"/>
      <c r="V101" s="78"/>
    </row>
    <row r="102" spans="1:22" ht="15">
      <c r="A102" s="115" t="s">
        <v>249</v>
      </c>
      <c r="B102" s="78">
        <v>142511</v>
      </c>
      <c r="C102" s="115" t="s">
        <v>320</v>
      </c>
      <c r="D102" s="78">
        <v>62507</v>
      </c>
      <c r="E102" s="115" t="s">
        <v>341</v>
      </c>
      <c r="F102" s="78">
        <v>76040</v>
      </c>
      <c r="G102" s="115" t="s">
        <v>263</v>
      </c>
      <c r="H102" s="78">
        <v>3437</v>
      </c>
      <c r="I102" s="115"/>
      <c r="J102" s="78"/>
      <c r="K102" s="115"/>
      <c r="L102" s="78"/>
      <c r="M102" s="115"/>
      <c r="N102" s="78"/>
      <c r="O102" s="115"/>
      <c r="P102" s="78"/>
      <c r="Q102" s="115"/>
      <c r="R102" s="78"/>
      <c r="S102" s="115"/>
      <c r="T102" s="78"/>
      <c r="U102" s="115"/>
      <c r="V102" s="78"/>
    </row>
  </sheetData>
  <hyperlinks>
    <hyperlink ref="A2" r:id="rId1" display="http://www.internetbusinessideas-viralmarketing.com/marketing-2.html"/>
    <hyperlink ref="A3" r:id="rId2" display="http://www.internetbusinessideas-viralmarketing.com/marketing-2.html#.WGhBpx9OZRI.facebook"/>
    <hyperlink ref="A4" r:id="rId3" display="https://vni.life/partner/corporate/article/57"/>
    <hyperlink ref="A5" r:id="rId4" display="https://www.youtube.com/watch?v=6zpuyNGBPaI&amp;feature=youtu.be"/>
    <hyperlink ref="A6" r:id="rId5" display="https://www.youtube.com/watch?v=DEe9OpZ035g&amp;feature=youtu.be"/>
    <hyperlink ref="A7" r:id="rId6" display="https://vni.life/partner/corporate/article/66"/>
    <hyperlink ref="A8" r:id="rId7" display="https://www.civalue.com/single-post/2016/07/11/10-Best-Practices-for-High-Frequency-Retail-Personalization"/>
    <hyperlink ref="A9" r:id="rId8" display="https://blog.everyaction.com/6-effective-ways-to-thank-donors-for-a-lasting-relationship"/>
    <hyperlink ref="A10" r:id="rId9" display="https://www.socialmagnets.net/have-you-met-jessika-phillips/?utm_sq=frl5z57oz9&amp;utm_source=twitter&amp;utm_medium=social&amp;utm_campaign=ross_quintana&amp;utm_content=ross+friends"/>
    <hyperlink ref="A11" r:id="rId10" display="https://www.youtube.com/watch?v=5rO5HXIbQak&amp;feature=youtu.be"/>
    <hyperlink ref="C2" r:id="rId11" display="https://www.socialmagnets.net/have-you-met-jessika-phillips/?utm_sq=frl5z57oz9&amp;utm_source=twitter&amp;utm_medium=social&amp;utm_campaign=ross_quintana&amp;utm_content=ross+friends"/>
    <hyperlink ref="C3" r:id="rId12" display="https://www.slideshare.net/jessikaphillips/relationship-roi-with-jessika-phillips"/>
    <hyperlink ref="C4" r:id="rId13" display="https://twitter.com/Roberts_Ben_M/status/1112745451659411456"/>
    <hyperlink ref="E2" r:id="rId14" display="https://www.youtube.com/watch?v=5rO5HXIbQak&amp;feature=youtu.be"/>
    <hyperlink ref="G2" r:id="rId15" display="https://vni.life/partner/corporate/article/57"/>
    <hyperlink ref="G3" r:id="rId16" display="https://vni.life/partner/corporate/article/66"/>
    <hyperlink ref="G4" r:id="rId17" display="https://www.instagram.com/p/BvgFgpognWc/?utm_source=ig_twitter_share&amp;igshid=1rqfiufp4hm4m"/>
    <hyperlink ref="G5" r:id="rId18" display="https://lnkd.in/eYpE_zV"/>
    <hyperlink ref="G6" r:id="rId19" display="https://lnkd.in/fPwbFzz"/>
    <hyperlink ref="G7" r:id="rId20" display="https://twentytwo.agency/please-will-you-marry-me-mr-accountant-a-relationship-first-approach-to-marketing/?utm_content=bufferf2c26&amp;utm_medium=social&amp;utm_source=twitter.com&amp;utm_campaign=buffer"/>
    <hyperlink ref="G8" r:id="rId21" display="http://coschedule.com/blog/relationship-marketing-sales-pro/"/>
    <hyperlink ref="G9" r:id="rId22" display="https://www.appreciationpal.com/give-someone-piece-heart/#!207"/>
    <hyperlink ref="G10" r:id="rId23" display="https://www.appreciationpal.com/stretch-heart-expand-love/#!207"/>
    <hyperlink ref="G11" r:id="rId24" display="https://twitter.com/jessikaphillips/status/1111381936679747584"/>
    <hyperlink ref="I2" r:id="rId25" display="https://lnkd.in/ekwCtYF"/>
    <hyperlink ref="K2" r:id="rId26" display="https://www.instagram.com/p/Bv4SsOIlmVG/?utm_source=ig_twitter_share&amp;igshid=1jvcmxgud7ue5"/>
    <hyperlink ref="K3" r:id="rId27" display="https://www.instagram.com/p/Bvtzu-olhf1/?utm_source=ig_twitter_share&amp;igshid=1bzu612rlwp6z"/>
    <hyperlink ref="K4" r:id="rId28" display="https://www.instagram.com/p/BvvDBkeFPKb/?utm_source=ig_twitter_share&amp;igshid=1whmbqsy8cvmj"/>
    <hyperlink ref="K5" r:id="rId29" display="https://www.instagram.com/p/BvwYTQxFhwK/?utm_source=ig_twitter_share&amp;igshid=3fggi5hxxgf5"/>
    <hyperlink ref="K6" r:id="rId30" display="https://www.instagram.com/p/BvxVxMylpv7/?utm_source=ig_twitter_share&amp;igshid=9wlo40jf4c5u"/>
    <hyperlink ref="K7" r:id="rId31" display="https://www.instagram.com/p/BvzJ59qloKi/?utm_source=ig_twitter_share&amp;igshid=yb27uh2nppgz"/>
    <hyperlink ref="K8" r:id="rId32" display="https://www.instagram.com/p/Bv1tGL-lm7U/?utm_source=ig_twitter_share&amp;igshid=1sg4qsvac1682"/>
    <hyperlink ref="K9" r:id="rId33" display="https://www.instagram.com/p/Bv2DEl0l_s7/?utm_source=ig_twitter_share&amp;igshid=yp1zxhrdbyjf"/>
    <hyperlink ref="K10" r:id="rId34" display="https://www.instagram.com/p/Bv2UAXelXHM/?utm_source=ig_twitter_share&amp;igshid=icf8blgrb82k"/>
    <hyperlink ref="K11" r:id="rId35" display="https://www.instagram.com/p/Bv3BoSRl_Vo/?utm_source=ig_twitter_share&amp;igshid=1pad1sir55g0x"/>
    <hyperlink ref="M2" r:id="rId36" display="http://www.internetbusinessideas-viralmarketing.com/marketing-2.html"/>
    <hyperlink ref="M3" r:id="rId37" display="http://www.internetbusinessideas-viralmarketing.com/marketing-2.html#.WGhBpx9OZRI.facebook"/>
    <hyperlink ref="O2" r:id="rId38" display="https://www.youtube.com/watch?v=6zpuyNGBPaI&amp;feature=youtu.be"/>
    <hyperlink ref="O3" r:id="rId39" display="https://www.youtube.com/watch?v=DEe9OpZ035g&amp;feature=youtu.be"/>
    <hyperlink ref="O4" r:id="rId40" display="https://www.linkedin.com/pulse/what-relationship-marketing-part-1-martin-brossman/"/>
    <hyperlink ref="Q2" r:id="rId41" display="https://www.civalue.com/single-post/2016/07/11/10-Best-Practices-for-High-Frequency-Retail-Personalization"/>
    <hyperlink ref="Q3" r:id="rId42" display="https://www.civalue.com/single-post/Four-Reasons-Retailers-Should-Switch-to-Always-On-Promotions"/>
    <hyperlink ref="Q4" r:id="rId43" display="https://www.civalue.com/single-post/2017/06/27/From-Dating-to-Long-Term-Relationship-How-to-Establish-Effective-Customer-Acquisition"/>
    <hyperlink ref="Q5" r:id="rId44" display="https://www.civalue.com/ng-retail-us-registration"/>
    <hyperlink ref="S2" r:id="rId45" display="https://blog.hubspot.com/marketing/relationship-marketing"/>
  </hyperlinks>
  <printOptions/>
  <pageMargins left="0.7" right="0.7" top="0.75" bottom="0.75" header="0.3" footer="0.3"/>
  <pageSetup orientation="portrait" paperSize="9"/>
  <tableParts>
    <tablePart r:id="rId48"/>
    <tablePart r:id="rId49"/>
    <tablePart r:id="rId50"/>
    <tablePart r:id="rId53"/>
    <tablePart r:id="rId51"/>
    <tablePart r:id="rId46"/>
    <tablePart r:id="rId52"/>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2019-04-05T17:22:03Z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