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<sst xmlns="http://schemas.openxmlformats.org/spreadsheetml/2006/main" count="18796" uniqueCount="2244">
  <si>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</si>
  <si>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</si>
  <si>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</si>
  <si>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</si>
  <si>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</si>
  <si>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</si>
  <si>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</si>
  <si>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</si>
  <si>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</si>
  <si>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</si>
  <si>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</si>
  <si>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</si>
  <si>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</si>
  <si>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</si>
  <si>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</si>
  <si>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</si>
  <si>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</si>
  <si>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</si>
  <si>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</si>
  <si>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</si>
  <si>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</si>
  <si>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</si>
  <si>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</si>
  <si>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</si>
  <si>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</si>
  <si>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</si>
  <si>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</si>
  <si>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</si>
  <si>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</si>
  <si>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</si>
  <si>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</si>
  <si>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</si>
  <si>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</si>
  <si>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</si>
  <si>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</si>
  <si>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</si>
  <si>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</si>
  <si>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</si>
  <si>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</si>
  <si>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</si>
  <si>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</si>
  <si>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</si>
  <si>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</si>
  <si>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</si>
  <si>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</si>
  <si>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</si>
  <si>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</si>
  <si>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</si>
  <si>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</si>
  <si>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</si>
  <si>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</si>
  <si>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</si>
  <si>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</si>
  <si>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</si>
  <si>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</si>
  <si>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</si>
  <si>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</si>
  <si>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</si>
  <si>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</si>
  <si>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</si>
  <si>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</si>
  <si>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</si>
  <si>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</si>
  <si>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</si>
  <si>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</si>
  <si>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</si>
  <si>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</si>
  <si>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</si>
  <si>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</si>
  <si>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</si>
  <si>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</si>
  <si>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</si>
  <si>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</si>
  <si>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</si>
  <si>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</si>
  <si>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</si>
  <si>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</si>
  <si>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</si>
  <si>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</si>
  <si>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</si>
  <si>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</si>
  <si>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</si>
  <si>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</si>
  <si>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</si>
  <si>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</si>
  <si>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</si>
  <si>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</si>
  <si>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</si>
  <si>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</si>
  <si>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</si>
  <si>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</si>
  <si>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</si>
  <si>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</si>
  <si>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</si>
  <si>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</si>
  <si>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</si>
  <si>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</si>
  <si>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</si>
  <si>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</si>
  <si>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</si>
  <si>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</si>
  <si>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</si>
  <si>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</si>
  <si>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</si>
  <si>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</si>
  <si>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</si>
  <si>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</si>
  <si>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</si>
  <si>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</si>
  <si>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</si>
  <si>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</si>
  <si>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</si>
  <si>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</si>
  <si>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</si>
  <si>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</si>
  <si>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</si>
  <si>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</si>
  <si>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</si>
  <si>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</si>
  <si>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</si>
  <si>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</si>
  <si>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</si>
  <si>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</si>
  <si>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</si>
  <si>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</si>
  <si>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</si>
  <si>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</si>
  <si>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</si>
  <si>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</si>
  <si>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</si>
  <si>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</si>
  <si>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</si>
  <si>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</si>
  <si>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</si>
  <si>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</si>
  <si>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</si>
  <si>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</si>
  <si>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</si>
  <si>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</si>
  <si>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</si>
  <si>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</si>
  <si>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</si>
  <si>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</si>
  <si>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</si>
  <si>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</si>
  <si>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</si>
  <si>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</si>
  <si>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</si>
  <si>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</si>
  <si>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</si>
  <si>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</si>
  <si>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</si>
  <si>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</si>
  <si>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</si>
  <si>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</si>
  <si>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</si>
  <si>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</si>
  <si>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</si>
  <si>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</si>
  <si>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</si>
  <si>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</si>
  <si>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</si>
  <si>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</si>
  <si>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</si>
  <si>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</si>
  <si>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</si>
  <si>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</si>
  <si>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</si>
  <si>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</si>
  <si>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</si>
  <si>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</si>
  <si>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</si>
  <si>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</si>
  <si>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</si>
  <si>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</si>
  <si>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</si>
  <si>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</si>
  <si>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</si>
  <si>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</si>
  <si>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</si>
  <si>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</si>
  <si>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</si>
  <si>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</si>
  <si>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</si>
  <si>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</si>
  <si>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</si>
  <si>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</si>
  <si>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</si>
  <si>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</si>
  <si>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</si>
  <si>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</si>
  <si>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</si>
  <si>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</si>
  <si>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</si>
  <si>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</si>
  <si>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</si>
  <si>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</si>
  <si>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</si>
  <si>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</si>
  <si>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</si>
  <si>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</si>
  <si>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</si>
  <si>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</si>
  <si>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</si>
  <si>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</si>
  <si>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</si>
  <si>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</si>
  <si>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</si>
  <si>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</si>
  <si>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</si>
  <si>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</si>
  <si>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</si>
  <si>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mstompkins_math</t>
  </si>
  <si>
    <t>pennyrobaus</t>
  </si>
  <si>
    <t>maomauga</t>
  </si>
  <si>
    <t>dougemints</t>
  </si>
  <si>
    <t>snowykc</t>
  </si>
  <si>
    <t>rsehji</t>
  </si>
  <si>
    <t>mittaubin</t>
  </si>
  <si>
    <t>243rin</t>
  </si>
  <si>
    <t>connollymeli</t>
  </si>
  <si>
    <t>codeclubaus</t>
  </si>
  <si>
    <t>teachertechnol</t>
  </si>
  <si>
    <t>includedau</t>
  </si>
  <si>
    <t>jackwurf</t>
  </si>
  <si>
    <t>adolesuccess</t>
  </si>
  <si>
    <t>latitudegrptvl</t>
  </si>
  <si>
    <t>walljoannewall</t>
  </si>
  <si>
    <t>vkoukis1</t>
  </si>
  <si>
    <t>robramond</t>
  </si>
  <si>
    <t>vipulasharma1</t>
  </si>
  <si>
    <t>froehlichm</t>
  </si>
  <si>
    <t>ciotranenneu</t>
  </si>
  <si>
    <t>ashkejriwal</t>
  </si>
  <si>
    <t>jenaiamorane</t>
  </si>
  <si>
    <t>pransang</t>
  </si>
  <si>
    <t>iu_kunaljain</t>
  </si>
  <si>
    <t>nzvh</t>
  </si>
  <si>
    <t>edchatmena</t>
  </si>
  <si>
    <t>ankit231181</t>
  </si>
  <si>
    <t>edchateu</t>
  </si>
  <si>
    <t>jamalsurabhi</t>
  </si>
  <si>
    <t>pmkaura</t>
  </si>
  <si>
    <t>assignmenthelp</t>
  </si>
  <si>
    <t>dennisdill</t>
  </si>
  <si>
    <t>stellapkjames</t>
  </si>
  <si>
    <t>techethicist</t>
  </si>
  <si>
    <t>formula_mattd</t>
  </si>
  <si>
    <t>macfloss</t>
  </si>
  <si>
    <t>edifiedlistener</t>
  </si>
  <si>
    <t>newdaystarts</t>
  </si>
  <si>
    <t>thomaspower</t>
  </si>
  <si>
    <t>yonty</t>
  </si>
  <si>
    <t>acvtcskn</t>
  </si>
  <si>
    <t>mrsalakas</t>
  </si>
  <si>
    <t>relativism</t>
  </si>
  <si>
    <t>tweetinggoddess</t>
  </si>
  <si>
    <t>s_bearden</t>
  </si>
  <si>
    <t>e_sheninger</t>
  </si>
  <si>
    <t>edmerger</t>
  </si>
  <si>
    <t>mrsmurat</t>
  </si>
  <si>
    <t>burgessdave</t>
  </si>
  <si>
    <t>gregbcurran</t>
  </si>
  <si>
    <t>edtech_stories</t>
  </si>
  <si>
    <t>shyj</t>
  </si>
  <si>
    <t>dr_lmr</t>
  </si>
  <si>
    <t>jeanniesung</t>
  </si>
  <si>
    <t>kmichellehowell</t>
  </si>
  <si>
    <t>hpitler</t>
  </si>
  <si>
    <t>8amber8</t>
  </si>
  <si>
    <t>thenerdyteacher</t>
  </si>
  <si>
    <t>catdrees</t>
  </si>
  <si>
    <t>magsamond</t>
  </si>
  <si>
    <t>whalen</t>
  </si>
  <si>
    <t>drbexl</t>
  </si>
  <si>
    <t>suebecks</t>
  </si>
  <si>
    <t>kathsmythe</t>
  </si>
  <si>
    <t>cherrylkd</t>
  </si>
  <si>
    <t>angelahemans</t>
  </si>
  <si>
    <t>wickeddecent</t>
  </si>
  <si>
    <t>gilchristgeorge</t>
  </si>
  <si>
    <t>brynmw</t>
  </si>
  <si>
    <t>averyteach</t>
  </si>
  <si>
    <t>ananyadebroy</t>
  </si>
  <si>
    <t>bashaierk</t>
  </si>
  <si>
    <t>craigyen</t>
  </si>
  <si>
    <t>msdanielsstormy</t>
  </si>
  <si>
    <t>ksthakral</t>
  </si>
  <si>
    <t>anupam_sharmaa</t>
  </si>
  <si>
    <t>shalini040876</t>
  </si>
  <si>
    <t>knikole</t>
  </si>
  <si>
    <t>mr_isaacs</t>
  </si>
  <si>
    <t>schleiderjustin</t>
  </si>
  <si>
    <t>stevesayersone</t>
  </si>
  <si>
    <t>lieberrian</t>
  </si>
  <si>
    <t>ellethejambo</t>
  </si>
  <si>
    <t>cogswell_ben</t>
  </si>
  <si>
    <t>waynedenner</t>
  </si>
  <si>
    <t>rajkamble11</t>
  </si>
  <si>
    <t>cultofpedagogy</t>
  </si>
  <si>
    <t>rebeccapartyof5</t>
  </si>
  <si>
    <t>rodolfojsn</t>
  </si>
  <si>
    <t>wakefield5judy</t>
  </si>
  <si>
    <t>chouinardjahant</t>
  </si>
  <si>
    <t>seni_bl</t>
  </si>
  <si>
    <t>ilovechalkdust</t>
  </si>
  <si>
    <t>s</t>
  </si>
  <si>
    <t>conferenz</t>
  </si>
  <si>
    <t>aitimary88</t>
  </si>
  <si>
    <t>shazia</t>
  </si>
  <si>
    <t>reddit</t>
  </si>
  <si>
    <t>youtube</t>
  </si>
  <si>
    <t>facebook</t>
  </si>
  <si>
    <t>twitter</t>
  </si>
  <si>
    <t>jacindaardern</t>
  </si>
  <si>
    <t>breitbartnews</t>
  </si>
  <si>
    <t>potus</t>
  </si>
  <si>
    <t>bbcnews</t>
  </si>
  <si>
    <t>j</t>
  </si>
  <si>
    <t>mrkempnz</t>
  </si>
  <si>
    <t>ritasingh0210</t>
  </si>
  <si>
    <t>bakshiaarti</t>
  </si>
  <si>
    <t>nigamkriti</t>
  </si>
  <si>
    <t>akmittals</t>
  </si>
  <si>
    <t>chetna1806</t>
  </si>
  <si>
    <t>asbindia</t>
  </si>
  <si>
    <t>naghma_khn</t>
  </si>
  <si>
    <t>sansanananana</t>
  </si>
  <si>
    <t>qantas</t>
  </si>
  <si>
    <t>aboutimpact</t>
  </si>
  <si>
    <t>go_joannago</t>
  </si>
  <si>
    <t>dhongdesupriya</t>
  </si>
  <si>
    <t>gupta_anju9</t>
  </si>
  <si>
    <t>jyoti1013</t>
  </si>
  <si>
    <t>sanjuhimachali</t>
  </si>
  <si>
    <t>sunilddesai</t>
  </si>
  <si>
    <t>headhr_deepak</t>
  </si>
  <si>
    <t>hrsanjaynegi</t>
  </si>
  <si>
    <t>sunita_rajiv</t>
  </si>
  <si>
    <t>kritimakhija</t>
  </si>
  <si>
    <t>Mentions</t>
  </si>
  <si>
    <t>Replies to</t>
  </si>
  <si>
    <t>RT @shyj: It's going to be a great #NT2t chat on 3/9 (times on pic)! Let's come up with some solution to this global issue! Please RT and t…</t>
  </si>
  <si>
    <t>RT @includEDau: Hope you can be #includEDau tomorrow, for "Engaging the Disengaged" #AussieEd #asiaed #ukedchat #edchat #inzpired https://t…</t>
  </si>
  <si>
    <t>@ashkejriwal @ChouinardJahant You just reminded me, I haven't quite met the brief. Challenged by @bashaierk I am making up with a double tag @rajkamble11 @pmkaura to share a cover each day of a book you have loved reading, for a week. Inspire and stay #INZpirED #edchatMENA https://t.co/wQDx6d0W93</t>
  </si>
  <si>
    <t>RT @KSThakral: So many lessons to be learnt from this one. Always be helpful to others. Make that extraordinary effort. Don’t give up even…</t>
  </si>
  <si>
    <t>RT @rsehji: The Aerodynamics of Exceptional Schools by @cultofpedagogy #INZpirED Don't let the #groupers get to you! Reduce drag and increa…</t>
  </si>
  <si>
    <t>Hope you can be #includEDau tomorrow, for "Engaging the Disengaged" #AussieEd #asiaed #ukedchat #edchat #inzpired https://t.co/kepGoTo5hs</t>
  </si>
  <si>
    <t>Australia’s only conference focusing on Middle Years education, is coming to Brisbane this August! Join us at #OZCAS19 and be #FutureReady! #MYEdOz #mschat #aussieED #INZPirED https://t.co/rC8mgQA4t1</t>
  </si>
  <si>
    <t>RT @adolesuccess: Australia’s only conference focusing on Middle Years education, is coming to Brisbane this August! Join us at #OZCAS19 an…</t>
  </si>
  <si>
    <t>RT @KSThakral: Loved it when another staff member enthusiastically spoke and tried to show me this video today from @cultofpedagogy at #TBS…</t>
  </si>
  <si>
    <t>RT @ashkejriwal: Challenged by @rsehji I pass on the challenge to @rebeccapartyof5 Share a cover each day for a week of a book you have lov…</t>
  </si>
  <si>
    <t>Couldn't. #inzpired @wakefield5judy @RodolfoJSN</t>
  </si>
  <si>
    <t>Challenged by @rsehji I pass on the challenge to @ChouinardJahant Share a cover each day for a week, of a book you have loved reading! #bookcover3 #edchatMENA #INZPirED https://t.co/WX5Hw75lPM</t>
  </si>
  <si>
    <t>Challenged by @rsehji I pass on the challenge to @seni_bl Share a cover each day for a week, of a book you have loved reading! #bookcover4 #edchatMENA #INZPirED https://t.co/HFPNn1g876</t>
  </si>
  <si>
    <t>Challenged by @rsehji I pass on the challenge to @ilovechalkdust Share a cover each day for a week of a book you have loved reading. #bookcover5 #edchatmena #INZpirEd https://t.co/PozREjVsGZ</t>
  </si>
  <si>
    <t>RT @KSThakral: @PranSang @ASBIndia @rsehji @shyj @Chetna1806 @pmkaura @Anupam_Sharmaa @akmittals @Shalini040876 @NigamKriti @bakshiaarti @s…</t>
  </si>
  <si>
    <t>RT @PranSang: Congratulations Ritz!! I know you shall totally rock the presentation at the @Conferenz STEAM Education Summit!!
#INZpirED ht…</t>
  </si>
  <si>
    <t>Congratulations Ritz!! I know you shall totally rock the presentation at the @Conferenz STEAM Education Summit!!
#INZpirED https://t.co/htK1y9lwGv</t>
  </si>
  <si>
    <t>RT @KSThakral: #TBSDelhi A great way to celebrate language and diversity. #INZPirED https://t.co/tvPoWmiKkF</t>
  </si>
  <si>
    <t>#edchatnz #NZBFC630 #studentvoice #INZpirED https://t.co/yRVffROusx</t>
  </si>
  <si>
    <t>Challenged by @rsehji I pass on the challenge to @rebeccapartyof5 Share a cover each day for a week of a book you have loved reading. #bookcover6 #edchatmena #INZpirEd https://t.co/T16MwoaKru</t>
  </si>
  <si>
    <t>RT @JamalSurabhi: Accepting @pmkaura challenge and sharing a wonderful read about a mesmerising account of my city- Mumbai. #INZpirED #edch…</t>
  </si>
  <si>
    <t>RT @AnanyaDebRoy: @ashkejriwal @rsehji Challenged by @rsehji I pass on the challenge to @aitimary88 Share a cover each day for a week of a…</t>
  </si>
  <si>
    <t>RT @ashkejriwal: Challenged by @rsehji I pass on the challenge to @AnanyaDebRoy Share a cover each day for a week of a book you have loved…</t>
  </si>
  <si>
    <t>RT @AnanyaDebRoy: " If we want innovative students, we need innovative #educators. In other words, innovation begins with you. Ultimately,…</t>
  </si>
  <si>
    <t>Accepting @pmkaura challenge and sharing a wonderful read about a mesmerising account of my city- Mumbai. #INZpirED #edchatMENA Tagging @Shazia https://t.co/QcdA7LCyy2</t>
  </si>
  <si>
    <t>Delighted to accept @rsehji challenge to share  covers of  books that you have loved reading, each day, for a week. Tagging @JamalSurabhi  
#INZpirED #edchatMENA https://t.co/5GwBevFUhS</t>
  </si>
  <si>
    <t>Tips for Using Document Proofreading and Editing Services online
https://t.co/W7iuqKv6QE
#MMPD #INZpirED #tesoloz #Sp2chat</t>
  </si>
  <si>
    <t>RT @EdTech_Stories: @rsehji @POTUS @BreitbartNews @jacindaardern @Twitter @facebook @YouTube @reddit To all our friends at #INZpirED... Thi…</t>
  </si>
  <si>
    <t>"He had traveled the world and in #Christchurch had found a little slice of paradise" Son of one of the fallen in a battle that has become an online war on Terror @BBCNews reporter on UK TV.
What celebrations of life stories are there in the news where you are?
#INZpirED</t>
  </si>
  <si>
    <t>RT @Dr_LMR: My heart is heavy for #INZpirED friends as I send thoughts of peace and comfort your way! @mrkempnz @shyj @rsehji @KSThakral @j…</t>
  </si>
  <si>
    <t>My heart is heavy for #INZpirED friends as I send thoughts of peace and comfort your way! @mrkempnz @shyj @rsehji @KSThakral @jacindaardern https://t.co/SdY2h9g6XP</t>
  </si>
  <si>
    <t>@ashkejriwal @rsehji Challenged by @rsehji I pass on the challenge to @aitimary88 Share a cover each day for a week of a book you have loved reading. #bookcover7 #edchatmena #INZpirEd https://t.co/yFXBDgeNOD</t>
  </si>
  <si>
    <t>" If we want innovative students, we need innovative #educators. In other words, innovation begins with you. Ultimately, innovation is not about a skill set: it's about a #mindset." #edchat  @rsehji @aitimary88 @Anupam_Sharmaa @Shalini040876 @bashaierk #edchatmena #INZpirEd</t>
  </si>
  <si>
    <t>The Aerodynamics of Exceptional Schools by @cultofpedagogy #INZpirED Don't let the #groupers get to you! Reduce drag and increase thrust ✈. https://t.co/0U24enOoiX</t>
  </si>
  <si>
    <t>Loved it when another staff member enthusiastically spoke and tried to show me this video today from @cultofpedagogy at #TBSDelhi and I was like...I saw this too...loved it...me too...#INZPirED My PLN is just so super awesome.  #SXSWEDU https://t.co/FA5b2Jpxyx</t>
  </si>
  <si>
    <t>@PranSang @ASBIndia @rsehji @shyj @Chetna1806 @pmkaura @Anupam_Sharmaa @akmittals @Shalini040876 @NigamKriti @bakshiaarti @sansanananana @naghma_khn @ashkejriwal @JenaiaMorane @AboutImpact @RitaSingh0210 Never miss a chance to grow your PLN. #INZPirED Thanks @ASBIndia @PranSang</t>
  </si>
  <si>
    <t>Challenged by @rsehji I pass on the challenge to @AnanyaDebRoy Share a cover each day for a week of a book you have loved reading. #bookcover7 #edchatmena #INZpirEd https://t.co/JN5TqHVH70</t>
  </si>
  <si>
    <t>Continuing the challenge @rsehji sharing my second cover. A beautifully inspiring memoir, combining medicine and literature. #MustRead  #INZpirED https://t.co/EpyxMd1vIf</t>
  </si>
  <si>
    <t>@Chetna1806 @kritimakhija @sunita_rajiv @hrsanjaynegi @HeadHR_Deepak @sunilddesai @Anupam_Sharmaa @Shalini040876 @Sanjuhimachali @jyoti1013 @gupta_anju9 @DhongdeSupriya @Go_JoannaGo @AboutImpact Absolutely. I took time out in middle if the day to read the whole thing. Totally loved the ways the @Qantas CEO replied back and offered to have the 10 year old boy over to show him around. 
#INZpirED https://t.co/A4MacSX63Q</t>
  </si>
  <si>
    <t>@PranSang @Chetna1806 @kritimakhija @sunita_rajiv @hrsanjaynegi @HeadHR_Deepak @sunilddesai @Shalini040876 @Sanjuhimachali @jyoti1013 @gupta_anju9 @DhongdeSupriya @Go_JoannaGo @AboutImpact @Qantas The reply of the CEO @Qantas has given wings to the young boy's #imagination and the boy might be feeling...... Totally #INZpirEd This is what a true leader does. A great learning for all!</t>
  </si>
  <si>
    <t>@Chetna1806 @kritimakhija @sunita_rajiv @hrsanjaynegi @HeadHR_Deepak @sunilddesai @Anupam_Sharmaa @PranSang @Sanjuhimachali @jyoti1013 @gupta_anju9 @DhongdeSupriya @Go_JoannaGo @AboutImpact Agreed! The reply of the CEO @Qantas has inspired hope....ignited d imagination....instilled a love of learning...motivated the boy and increased his #confidence.Totally #INZpirEd This is what a true leader does.....</t>
  </si>
  <si>
    <t>@PranSang @Chetna1806 @kritimakhija @sunita_rajiv @hrsanjaynegi @HeadHR_Deepak @sunilddesai @Anupam_Sharmaa @Shalini040876 @Sanjuhimachali @jyoti1013 @gupta_anju9 @DhongdeSupriya @Go_JoannaGo @AboutImpact @Qantas Never shut a door that has just opened or nip a flourishing bud. #INZPirED #LovedThis @Qantas</t>
  </si>
  <si>
    <t>RT @KSThakral: @PranSang @Chetna1806 @kritimakhija @sunita_rajiv @hrsanjaynegi @HeadHR_Deepak @sunilddesai @Anupam_Sharmaa @Shalini040876 @…</t>
  </si>
  <si>
    <t>RT @PranSang: @Chetna1806 @kritimakhija @sunita_rajiv @hrsanjaynegi @HeadHR_Deepak @sunilddesai @Anupam_Sharmaa @Shalini040876 @Sanjuhimach…</t>
  </si>
  <si>
    <t>RT @PranSang: Wishing all the wonderful and amazing women whom I know in here, a very Happy Women's Day, not only today but every day of yo…</t>
  </si>
  <si>
    <t>Wishing all the wonderful and amazing women whom I know in here, a very Happy Women's Day, not only today but every day of your lives. You'll are truly an inspiration!
#INZpirED https://t.co/TtmW9ROwNS</t>
  </si>
  <si>
    <t>RT @KSThakral: The Justice League of Gamification has been formed at #21CLHK Guess the founding alter egos? #INZPirED https://t.co/DTmCAJus…</t>
  </si>
  <si>
    <t>@rsehji @POTUS @BreitbartNews @jacindaardern @Twitter @facebook @YouTube @reddit To all our friends at #INZpirED... Thinking of you all at this difficult time!
"We should attempt to find meaning in the lives of the victims of the attack... not glorify the tactics of the gunman"
https://t.co/FMpTcCkVHJ
Cc @mrkempnz @shyj @KSThakral @jacindaardern #DigCit</t>
  </si>
  <si>
    <t>RT @KSThakral: @EdTech_Stories @rsehji @POTUS @BreitbartNews @jacindaardern @Twitter @facebook @YouTube @reddit @mrkempnz @shyj Concerned n…</t>
  </si>
  <si>
    <t>It's going to be a great #NT2t chat on 3/9 (times on pic)! Let's come up with some solution to this global issue! Please RT and tag other to join the convo...all voices are needed! #edchat #edchatie #INZPirED #satchat https://t.co/gCub4ozUHF</t>
  </si>
  <si>
    <t>@EdTech_Stories @rsehji @POTUS @BreitbartNews @jacindaardern @Twitter @facebook @YouTube @reddit @mrkempnz @shyj Concerned now about copycats who might want their claim to fame. About children who might be exposed to this horror inadvertently through mindless sharing. Everyone has a role to play in stopping this senseless sharing juggernaut. Report and get it blocked. #INZPirED</t>
  </si>
  <si>
    <t>So many lessons to be learnt from this one. Always be helpful to others. Make that extraordinary effort. Don’t give up even if they snap back at you. #INZPirED https://t.co/CYgLCfVrH4</t>
  </si>
  <si>
    <t>The Justice League of Gamification has been formed at #21CLHK Guess the founding alter egos? #INZPirED https://t.co/DTmCAJusYJ</t>
  </si>
  <si>
    <t>#TBSDelhi A great way to celebrate language and diversity. #INZPirED https://t.co/tvPoWmiKkF</t>
  </si>
  <si>
    <t>https://twitter.com/ashkejriwal/status/974970444058013696</t>
  </si>
  <si>
    <t>https://twitter.com/rsehji/status/1103884489380442112</t>
  </si>
  <si>
    <t>https://twitter.com/kwpmjkj/status/1105456075392929793</t>
  </si>
  <si>
    <t>https://twitter.com/childrenscommnz/status/1105653510849204224</t>
  </si>
  <si>
    <t>https://www.myassignmenthelp.net/blog/tips-for-using-document-proofreading-and-editing-services-online/?platform=hootsuite</t>
  </si>
  <si>
    <t>https://twitter.com/edtech_stories/status/1106765302023491585</t>
  </si>
  <si>
    <t>https://twitter.com/SXSWEDU/status/1104061654654951426</t>
  </si>
  <si>
    <t>https://www.nytimes.com/2019/03/15/technology/facebook-youtube-christchurch-shooting.html</t>
  </si>
  <si>
    <t>https://twitter.com/backt0nature/status/1103638679057285120</t>
  </si>
  <si>
    <t>twitter.com</t>
  </si>
  <si>
    <t>myassignmenthelp.net</t>
  </si>
  <si>
    <t>nytimes.com</t>
  </si>
  <si>
    <t>nt2t</t>
  </si>
  <si>
    <t>includedau aussieed asiaed ukedchat edchat inzpired</t>
  </si>
  <si>
    <t>inzpired edchatmena</t>
  </si>
  <si>
    <t>inzpired groupers</t>
  </si>
  <si>
    <t>ozcas19 futureready myedoz mschat aussieed inzpired</t>
  </si>
  <si>
    <t>ozcas19</t>
  </si>
  <si>
    <t>inzpired</t>
  </si>
  <si>
    <t>bookcover3 edchatmena inzpired</t>
  </si>
  <si>
    <t>bookcover4 edchatmena inzpired</t>
  </si>
  <si>
    <t>bookcover5 edchatmena inzpired</t>
  </si>
  <si>
    <t>tbsdelhi inzpired</t>
  </si>
  <si>
    <t>edchatnz nzbfc630 studentvoice inzpired</t>
  </si>
  <si>
    <t>bookcover6 edchatmena inzpired</t>
  </si>
  <si>
    <t>educators</t>
  </si>
  <si>
    <t>mmpd inzpired tesoloz sp2chat</t>
  </si>
  <si>
    <t>christchurch inzpired</t>
  </si>
  <si>
    <t>bookcover7 edchatmena inzpired</t>
  </si>
  <si>
    <t>educators mindset edchat edchatmena inzpired</t>
  </si>
  <si>
    <t>tbsdelhi inzpired sxswedu</t>
  </si>
  <si>
    <t>mustread inzpired</t>
  </si>
  <si>
    <t>imagination inzpired</t>
  </si>
  <si>
    <t>confidence inzpired</t>
  </si>
  <si>
    <t>inzpired lovedthis</t>
  </si>
  <si>
    <t>21clhk inzpired</t>
  </si>
  <si>
    <t>inzpired digcit</t>
  </si>
  <si>
    <t>nt2t edchat edchatie inzpired satchat</t>
  </si>
  <si>
    <t>https://pbs.twimg.com/media/D1H10rnUcAAvs8M.jpg</t>
  </si>
  <si>
    <t>https://pbs.twimg.com/media/D1MnZ0JV4AAkpD1.jpg</t>
  </si>
  <si>
    <t>https://pbs.twimg.com/media/Dz4MfbAVsAESXEz.jpg</t>
  </si>
  <si>
    <t>https://pbs.twimg.com/media/D1NHAx6UYAAi4Nr.jpg</t>
  </si>
  <si>
    <t>https://pbs.twimg.com/media/D1T2lQzV4AAW_d9.jpg</t>
  </si>
  <si>
    <t>https://pbs.twimg.com/media/D1Wx4reVsAABFQC.jpg</t>
  </si>
  <si>
    <t>https://pbs.twimg.com/media/D1WLZ6oW0AA9HdH.jpg</t>
  </si>
  <si>
    <t>https://pbs.twimg.com/media/D1JGEPyU8AEfgcr.jpg</t>
  </si>
  <si>
    <t>https://pbs.twimg.com/media/D1d5NoEWsAA3osg.jpg</t>
  </si>
  <si>
    <t>https://pbs.twimg.com/media/D1bG_NTVsAArQEA.jpg</t>
  </si>
  <si>
    <t>https://pbs.twimg.com/media/D1XTFvuVYAA--bl.jpg</t>
  </si>
  <si>
    <t>https://pbs.twimg.com/media/D1ieJzEWsAAPAGy.jpg</t>
  </si>
  <si>
    <t>https://pbs.twimg.com/media/D1Hu7ARUcAInQ4U.jpg</t>
  </si>
  <si>
    <t>https://pbs.twimg.com/media/D1LidorX4AEUXpU.jpg</t>
  </si>
  <si>
    <t>https://pbs.twimg.com/media/D1PLWwNU4AA3YES.jpg</t>
  </si>
  <si>
    <t>http://pbs.twimg.com/profile_images/1098072258650738690/5COrf4YU_normal.jpg</t>
  </si>
  <si>
    <t>http://pbs.twimg.com/profile_images/1022024307948568578/0u_G0sHl_normal.jpg</t>
  </si>
  <si>
    <t>http://pbs.twimg.com/profile_images/1105794224811724800/FG6JIq2l_normal.jpg</t>
  </si>
  <si>
    <t>http://pbs.twimg.com/profile_images/378800000701239304/8ca51e8144311ba0356639e12ff9d77e_normal.jpeg</t>
  </si>
  <si>
    <t>http://pbs.twimg.com/profile_images/1047154442754174976/2V3a16oT_normal.jpg</t>
  </si>
  <si>
    <t>http://pbs.twimg.com/profile_images/846126108785356800/a4aLmHMA_normal.jpg</t>
  </si>
  <si>
    <t>http://pbs.twimg.com/profile_images/924941529671540736/1SshdOMF_normal.jpg</t>
  </si>
  <si>
    <t>http://pbs.twimg.com/profile_images/1105320662011277312/Q5LBZxua_normal.png</t>
  </si>
  <si>
    <t>http://pbs.twimg.com/profile_images/1024114739792625664/J7r-faTm_normal.jpg</t>
  </si>
  <si>
    <t>http://pbs.twimg.com/profile_images/592857151560888320/FCfDPG09_normal.jpg</t>
  </si>
  <si>
    <t>http://pbs.twimg.com/profile_images/580687616372150272/vM-UFWNK_normal.jpg</t>
  </si>
  <si>
    <t>http://pbs.twimg.com/profile_images/613919454221578240/oPPR3viO_normal.jpg</t>
  </si>
  <si>
    <t>http://pbs.twimg.com/profile_images/1094032883369553921/9SawoQRp_normal.jpg</t>
  </si>
  <si>
    <t>http://pbs.twimg.com/profile_images/527254584704520192/uM1Qq--6_normal.png</t>
  </si>
  <si>
    <t>http://pbs.twimg.com/profile_images/423374531000930304/tF_VzvVY_normal.jpeg</t>
  </si>
  <si>
    <t>http://pbs.twimg.com/profile_images/778585684189655041/DTkNbsjy_normal.jpg</t>
  </si>
  <si>
    <t>http://pbs.twimg.com/profile_images/1007311944510914563/mhPIPcaG_normal.jpg</t>
  </si>
  <si>
    <t>http://pbs.twimg.com/profile_images/1104725494346465281/tt_vHsEI_normal.jpg</t>
  </si>
  <si>
    <t>http://pbs.twimg.com/profile_images/974720355871768576/16LmckL3_normal.jpg</t>
  </si>
  <si>
    <t>http://pbs.twimg.com/profile_images/1043496301739020290/1DQeSP0W_normal.jpg</t>
  </si>
  <si>
    <t>http://pbs.twimg.com/profile_images/1072822542384152576/PPY2rXYj_normal.jpg</t>
  </si>
  <si>
    <t>http://pbs.twimg.com/profile_images/1066172831912710144/31IUhGRB_normal.jpg</t>
  </si>
  <si>
    <t>http://pbs.twimg.com/profile_images/828183590810771457/86tysh_n_normal.jpg</t>
  </si>
  <si>
    <t>http://pbs.twimg.com/profile_images/926197007143673856/SZWkWLX1_normal.jpg</t>
  </si>
  <si>
    <t>http://pbs.twimg.com/profile_images/1020709928850329606/m_gDxhri_normal.jpg</t>
  </si>
  <si>
    <t>http://pbs.twimg.com/profile_images/990998644424781824/ER2TEZJM_normal.jpg</t>
  </si>
  <si>
    <t>http://pbs.twimg.com/profile_images/1059846734006927366/QQ0YX3lj_normal.jpg</t>
  </si>
  <si>
    <t>http://pbs.twimg.com/profile_images/990191461617537025/w1lS-fw2_normal.jpg</t>
  </si>
  <si>
    <t>http://pbs.twimg.com/profile_images/480544465610735616/Y_viD_Ii_normal.jpeg</t>
  </si>
  <si>
    <t>http://pbs.twimg.com/profile_images/1062524158477824000/b5zP5kfi_normal.jpg</t>
  </si>
  <si>
    <t>http://pbs.twimg.com/profile_images/1103569357383364608/Be5K0gkJ_normal.jpg</t>
  </si>
  <si>
    <t>http://pbs.twimg.com/profile_images/1029445046020407296/7Y2PzKji_normal.jpg</t>
  </si>
  <si>
    <t>http://pbs.twimg.com/profile_images/881871057866698756/iKO2VJuU_normal.jpg</t>
  </si>
  <si>
    <t>http://pbs.twimg.com/profile_images/939201846022991872/2PiSmYp3_normal.jpg</t>
  </si>
  <si>
    <t>http://pbs.twimg.com/profile_images/802267603393716224/OazG3xmR_normal.jpg</t>
  </si>
  <si>
    <t>http://pbs.twimg.com/profile_images/909860230439239680/SYNCWsCi_normal.jpg</t>
  </si>
  <si>
    <t>http://pbs.twimg.com/profile_images/981852897188212741/oqR2TMSO_normal.jpg</t>
  </si>
  <si>
    <t>http://pbs.twimg.com/profile_images/730798431866916864/mZxYtEJ9_normal.jpg</t>
  </si>
  <si>
    <t>http://pbs.twimg.com/profile_images/1058908962890924032/tqRNEAzw_normal.jpg</t>
  </si>
  <si>
    <t>http://pbs.twimg.com/profile_images/1099445708967501824/Ujryw-s3_normal.jpg</t>
  </si>
  <si>
    <t>http://pbs.twimg.com/profile_images/922183288126570497/vxk2K-I8_normal.jpg</t>
  </si>
  <si>
    <t>http://pbs.twimg.com/profile_images/1080110461809582080/jGkH-rLT_normal.jpg</t>
  </si>
  <si>
    <t>http://pbs.twimg.com/profile_images/541230851929808896/CempjbYW_normal.jpeg</t>
  </si>
  <si>
    <t>http://pbs.twimg.com/profile_images/768592734282145792/sBoQIaFR_normal.jpg</t>
  </si>
  <si>
    <t>http://pbs.twimg.com/profile_images/931919116012793858/nXYZanzf_normal.jpg</t>
  </si>
  <si>
    <t>http://pbs.twimg.com/profile_images/1042393755024875520/p-2DMTNi_normal.jpg</t>
  </si>
  <si>
    <t>http://pbs.twimg.com/profile_images/447272511747526656/vl21lxoc_normal.jpeg</t>
  </si>
  <si>
    <t>http://pbs.twimg.com/profile_images/812152697755299840/gV29KeEy_normal.jpg</t>
  </si>
  <si>
    <t>http://pbs.twimg.com/profile_images/933740415861252096/qEXZnavW_normal.jpg</t>
  </si>
  <si>
    <t>http://pbs.twimg.com/profile_images/529295577624756225/s7yccbNL_normal.jpeg</t>
  </si>
  <si>
    <t>http://pbs.twimg.com/profile_images/462346285513601024/tCx8sDXz_normal.jpeg</t>
  </si>
  <si>
    <t>http://pbs.twimg.com/profile_images/579981644171374595/s-vuYN6D_normal.jpg</t>
  </si>
  <si>
    <t>http://pbs.twimg.com/profile_images/1022274729086836736/RlD62hfu_normal.jpg</t>
  </si>
  <si>
    <t>http://pbs.twimg.com/profile_images/730071680198938624/uR3QYPwU_normal.jpg</t>
  </si>
  <si>
    <t>http://pbs.twimg.com/profile_images/1023919929345564672/wb-CMwg3_normal.jpg</t>
  </si>
  <si>
    <t>http://pbs.twimg.com/profile_images/880276065712840704/g7NUBfTr_normal.jpg</t>
  </si>
  <si>
    <t>http://pbs.twimg.com/profile_images/1093173831563390982/G-p7w6AB_normal.jpg</t>
  </si>
  <si>
    <t>http://pbs.twimg.com/profile_images/750787083334070272/3QIV6NFE_normal.png</t>
  </si>
  <si>
    <t>http://pbs.twimg.com/profile_images/1047489073999491073/ph8JHQVN_normal.jpg</t>
  </si>
  <si>
    <t>http://pbs.twimg.com/profile_images/1056900697541742593/qbBJTGDR_normal.jpg</t>
  </si>
  <si>
    <t>http://pbs.twimg.com/profile_images/752530081134837760/SoxVPTBo_normal.jpg</t>
  </si>
  <si>
    <t>http://pbs.twimg.com/profile_images/1068474838925406208/EjYPQPRs_normal.jpg</t>
  </si>
  <si>
    <t>http://pbs.twimg.com/profile_images/849246152277061632/CmoveISU_normal.jpg</t>
  </si>
  <si>
    <t>http://pbs.twimg.com/profile_images/1090722816452935682/JgQJjVoj_normal.jpg</t>
  </si>
  <si>
    <t>http://pbs.twimg.com/profile_images/685253675011407872/EOBb9_xB_normal.png</t>
  </si>
  <si>
    <t>http://pbs.twimg.com/profile_images/1070403668439171072/dwIpHBFI_normal.jpg</t>
  </si>
  <si>
    <t>http://pbs.twimg.com/profile_images/1067656589656522752/qvSJi4Hy_normal.jpg</t>
  </si>
  <si>
    <t>http://pbs.twimg.com/profile_images/1065748205931945984/YNcluZvd_normal.jpg</t>
  </si>
  <si>
    <t>http://pbs.twimg.com/profile_images/1106607922795212802/9WrfIJf1_normal.jpg</t>
  </si>
  <si>
    <t>http://pbs.twimg.com/profile_images/1078752666883448840/8K3_-50y_normal.jpg</t>
  </si>
  <si>
    <t>http://pbs.twimg.com/profile_images/747533795767685120/VmhUd8rj_normal.jpg</t>
  </si>
  <si>
    <t>http://pbs.twimg.com/profile_images/1038650685783502848/m85zcrZH_normal.jpg</t>
  </si>
  <si>
    <t>http://pbs.twimg.com/profile_images/1105144995118407681/YbAes31A_normal.png</t>
  </si>
  <si>
    <t>http://pbs.twimg.com/profile_images/1083408630865551360/tfcHyg58_normal.jpg</t>
  </si>
  <si>
    <t>http://pbs.twimg.com/profile_images/1048476457675214849/xBlSJdY__normal.jpg</t>
  </si>
  <si>
    <t>http://pbs.twimg.com/profile_images/990362458324746240/X4IhzY3l_normal.jpg</t>
  </si>
  <si>
    <t>http://pbs.twimg.com/profile_images/1080463756486946821/V3R9oUaE_normal.jpg</t>
  </si>
  <si>
    <t>http://pbs.twimg.com/profile_images/1045275971878887424/kXfelPZ4_normal.jpg</t>
  </si>
  <si>
    <t>http://pbs.twimg.com/profile_images/1081611426974912513/0P1fBtCd_normal.jpg</t>
  </si>
  <si>
    <t>http://pbs.twimg.com/profile_images/1092477472057233410/vbxBC2wH_normal.jpg</t>
  </si>
  <si>
    <t>http://pbs.twimg.com/profile_images/1071712991136137217/Bh0NBvEi_normal.jpg</t>
  </si>
  <si>
    <t>http://pbs.twimg.com/profile_images/950485348894699521/HnIFLQ3T_normal.jpg</t>
  </si>
  <si>
    <t>http://pbs.twimg.com/profile_images/1050764532627501057/zajXOytb_normal.jpg</t>
  </si>
  <si>
    <t>https://twitter.com/#!/mstompkins_math/status/1104234585838239747</t>
  </si>
  <si>
    <t>https://twitter.com/#!/pennyrobaus/status/1104282834313785344</t>
  </si>
  <si>
    <t>https://twitter.com/#!/maomauga/status/1104305273991098369</t>
  </si>
  <si>
    <t>https://twitter.com/#!/dougemints/status/1104332011475533825</t>
  </si>
  <si>
    <t>https://twitter.com/#!/snowykc/status/1104340070297817088</t>
  </si>
  <si>
    <t>https://twitter.com/#!/rsehji/status/1103933683512172544</t>
  </si>
  <si>
    <t>https://twitter.com/#!/mittaubin/status/1104171818666082305</t>
  </si>
  <si>
    <t>https://twitter.com/#!/mittaubin/status/1104538880324321280</t>
  </si>
  <si>
    <t>https://twitter.com/#!/243rin/status/1104548155939409921</t>
  </si>
  <si>
    <t>https://twitter.com/#!/connollymeli/status/1104585658742431744</t>
  </si>
  <si>
    <t>https://twitter.com/#!/codeclubaus/status/1104641582177804289</t>
  </si>
  <si>
    <t>https://twitter.com/#!/teachertechnol/status/1104652115132051456</t>
  </si>
  <si>
    <t>https://twitter.com/#!/includedau/status/1104269666111827969</t>
  </si>
  <si>
    <t>https://twitter.com/#!/jackwurf/status/1104657634207002626</t>
  </si>
  <si>
    <t>https://twitter.com/#!/adolesuccess/status/1098329100366733312</t>
  </si>
  <si>
    <t>https://twitter.com/#!/latitudegrptvl/status/1104771948154806272</t>
  </si>
  <si>
    <t>https://twitter.com/#!/walljoannewall/status/1104779932805332992</t>
  </si>
  <si>
    <t>https://twitter.com/#!/vkoukis1/status/1104797418242097152</t>
  </si>
  <si>
    <t>https://twitter.com/#!/robramond/status/1104853906843226112</t>
  </si>
  <si>
    <t>https://twitter.com/#!/vipulasharma1/status/1105031482903416832</t>
  </si>
  <si>
    <t>https://twitter.com/#!/froehlichm/status/1105092103267385347</t>
  </si>
  <si>
    <t>https://twitter.com/#!/ciotranenneu/status/1105230241809776641</t>
  </si>
  <si>
    <t>https://twitter.com/#!/ashkejriwal/status/1103931277424488448</t>
  </si>
  <si>
    <t>https://twitter.com/#!/ashkejriwal/status/1104304476389728256</t>
  </si>
  <si>
    <t>https://twitter.com/#!/ashkejriwal/status/1104778944144859136</t>
  </si>
  <si>
    <t>https://twitter.com/#!/jenaiamorane/status/1105670262849224704</t>
  </si>
  <si>
    <t>https://twitter.com/#!/rsehji/status/1103941101038125056</t>
  </si>
  <si>
    <t>https://twitter.com/#!/pransang/status/1103939173529018368</t>
  </si>
  <si>
    <t>https://twitter.com/#!/iu_kunaljain/status/1105815478734249989</t>
  </si>
  <si>
    <t>https://twitter.com/#!/nzvh/status/1105887895489896448</t>
  </si>
  <si>
    <t>https://twitter.com/#!/ashkejriwal/status/1104984881484881921</t>
  </si>
  <si>
    <t>https://twitter.com/#!/edchatmena/status/1105453550480646145</t>
  </si>
  <si>
    <t>https://twitter.com/#!/edchatmena/status/1105453574811721729</t>
  </si>
  <si>
    <t>https://twitter.com/#!/edchatmena/status/1105896015234850817</t>
  </si>
  <si>
    <t>https://twitter.com/#!/edchatmena/status/1105896039062691841</t>
  </si>
  <si>
    <t>https://twitter.com/#!/ankit231181/status/1106015203798454274</t>
  </si>
  <si>
    <t>https://twitter.com/#!/edchateu/status/1106021748628180993</t>
  </si>
  <si>
    <t>https://twitter.com/#!/jamalsurabhi/status/1104942581006381057</t>
  </si>
  <si>
    <t>https://twitter.com/#!/pmkaura/status/1104021905361690625</t>
  </si>
  <si>
    <t>https://twitter.com/#!/jamalsurabhi/status/1106143601183076353</t>
  </si>
  <si>
    <t>https://twitter.com/#!/assignmenthelp/status/1104190091990310913</t>
  </si>
  <si>
    <t>https://twitter.com/#!/assignmenthelp/status/1106711698004738048</t>
  </si>
  <si>
    <t>https://twitter.com/#!/dennisdill/status/1106787572574023680</t>
  </si>
  <si>
    <t>https://twitter.com/#!/stellapkjames/status/1106814877891465217</t>
  </si>
  <si>
    <t>https://twitter.com/#!/techethicist/status/1106818171800092673</t>
  </si>
  <si>
    <t>https://twitter.com/#!/formula_mattd/status/1106830623350669312</t>
  </si>
  <si>
    <t>https://twitter.com/#!/macfloss/status/1106836893734502402</t>
  </si>
  <si>
    <t>https://twitter.com/#!/edifiedlistener/status/1106839694246100992</t>
  </si>
  <si>
    <t>https://twitter.com/#!/newdaystarts/status/1106843579933167616</t>
  </si>
  <si>
    <t>https://twitter.com/#!/thomaspower/status/1106848247484686336</t>
  </si>
  <si>
    <t>https://twitter.com/#!/yonty/status/1106850140046921728</t>
  </si>
  <si>
    <t>https://twitter.com/#!/acvtcskn/status/1106850630197567489</t>
  </si>
  <si>
    <t>https://twitter.com/#!/mrsalakas/status/1106857053581008896</t>
  </si>
  <si>
    <t>https://twitter.com/#!/relativism/status/1106862162054729728</t>
  </si>
  <si>
    <t>https://twitter.com/#!/tweetinggoddess/status/1106870937243271168</t>
  </si>
  <si>
    <t>https://twitter.com/#!/s_bearden/status/1106872663308464129</t>
  </si>
  <si>
    <t>https://twitter.com/#!/e_sheninger/status/1106873610239700992</t>
  </si>
  <si>
    <t>https://twitter.com/#!/edmerger/status/1106875998715428865</t>
  </si>
  <si>
    <t>https://twitter.com/#!/mrsmurat/status/1106876227359518720</t>
  </si>
  <si>
    <t>https://twitter.com/#!/burgessdave/status/1106876402568183809</t>
  </si>
  <si>
    <t>https://twitter.com/#!/gregbcurran/status/1106879244179660800</t>
  </si>
  <si>
    <t>https://twitter.com/#!/edtech_stories/status/1106784313809477632</t>
  </si>
  <si>
    <t>https://twitter.com/#!/edtech_stories/status/1106887420472184833</t>
  </si>
  <si>
    <t>https://twitter.com/#!/shyj/status/1106892651490672640</t>
  </si>
  <si>
    <t>https://twitter.com/#!/dr_lmr/status/1106884193487863808</t>
  </si>
  <si>
    <t>https://twitter.com/#!/jeanniesung/status/1106894745589166081</t>
  </si>
  <si>
    <t>https://twitter.com/#!/kmichellehowell/status/1106895124125151232</t>
  </si>
  <si>
    <t>https://twitter.com/#!/hpitler/status/1106898574128881664</t>
  </si>
  <si>
    <t>https://twitter.com/#!/8amber8/status/1106905135224098817</t>
  </si>
  <si>
    <t>https://twitter.com/#!/thenerdyteacher/status/1106908707135332353</t>
  </si>
  <si>
    <t>https://twitter.com/#!/catdrees/status/1106913652211363842</t>
  </si>
  <si>
    <t>https://twitter.com/#!/magsamond/status/1106917083449868288</t>
  </si>
  <si>
    <t>https://twitter.com/#!/whalen/status/1106917590046261249</t>
  </si>
  <si>
    <t>https://twitter.com/#!/drbexl/status/1106918590673010688</t>
  </si>
  <si>
    <t>https://twitter.com/#!/suebecks/status/1106920644070002689</t>
  </si>
  <si>
    <t>https://twitter.com/#!/kathsmythe/status/1106921293000163333</t>
  </si>
  <si>
    <t>https://twitter.com/#!/cherrylkd/status/1106924332910039042</t>
  </si>
  <si>
    <t>https://twitter.com/#!/angelahemans/status/1106926294527365120</t>
  </si>
  <si>
    <t>https://twitter.com/#!/wickeddecent/status/1106927896810188800</t>
  </si>
  <si>
    <t>https://twitter.com/#!/gilchristgeorge/status/1106934535122489344</t>
  </si>
  <si>
    <t>https://twitter.com/#!/brynmw/status/1106935478496841728</t>
  </si>
  <si>
    <t>https://twitter.com/#!/averyteach/status/1106938476241420288</t>
  </si>
  <si>
    <t>https://twitter.com/#!/ananyadebroy/status/1105485647912071170</t>
  </si>
  <si>
    <t>https://twitter.com/#!/ananyadebroy/status/1105988137866670081</t>
  </si>
  <si>
    <t>https://twitter.com/#!/bashaierk/status/1105806309746765824</t>
  </si>
  <si>
    <t>https://twitter.com/#!/bashaierk/status/1106938805339197440</t>
  </si>
  <si>
    <t>https://twitter.com/#!/craigyen/status/1106939655138611202</t>
  </si>
  <si>
    <t>https://twitter.com/#!/msdanielsstormy/status/1106940809662922753</t>
  </si>
  <si>
    <t>https://twitter.com/#!/rsehji/status/1104524403583270912</t>
  </si>
  <si>
    <t>https://twitter.com/#!/jenaiamorane/status/1104534454507327490</t>
  </si>
  <si>
    <t>https://twitter.com/#!/ksthakral/status/1105020276419510273</t>
  </si>
  <si>
    <t>https://twitter.com/#!/ksthakral/status/1105021293320130560</t>
  </si>
  <si>
    <t>https://twitter.com/#!/ksthakral/status/1105449734850793472</t>
  </si>
  <si>
    <t>https://twitter.com/#!/ashkejriwal/status/1105291403209334784</t>
  </si>
  <si>
    <t>https://twitter.com/#!/pmkaura/status/1105021386391609344</t>
  </si>
  <si>
    <t>https://twitter.com/#!/pransang/status/1105807646358003712</t>
  </si>
  <si>
    <t>https://twitter.com/#!/anupam_sharmaa/status/1105872626197487616</t>
  </si>
  <si>
    <t>https://twitter.com/#!/shalini040876/status/1105996965609902080</t>
  </si>
  <si>
    <t>https://twitter.com/#!/ksthakral/status/1105810257161347072</t>
  </si>
  <si>
    <t>https://twitter.com/#!/pransang/status/1105810415613693953</t>
  </si>
  <si>
    <t>https://twitter.com/#!/anupam_sharmaa/status/1105872755382083586</t>
  </si>
  <si>
    <t>https://twitter.com/#!/anupam_sharmaa/status/1105872793718022145</t>
  </si>
  <si>
    <t>https://twitter.com/#!/ksthakral/status/1105809490329231361</t>
  </si>
  <si>
    <t>https://twitter.com/#!/rsehji/status/1103929759929577472</t>
  </si>
  <si>
    <t>https://twitter.com/#!/pransang/status/1103926090664312839</t>
  </si>
  <si>
    <t>https://twitter.com/#!/pransang/status/1104454648679854080</t>
  </si>
  <si>
    <t>https://twitter.com/#!/ksthakral/status/1106941172998561793</t>
  </si>
  <si>
    <t>https://twitter.com/#!/knikole/status/1106944596502818816</t>
  </si>
  <si>
    <t>https://twitter.com/#!/mr_isaacs/status/1106945566821486593</t>
  </si>
  <si>
    <t>https://twitter.com/#!/edtech_stories/status/1106765302023491585</t>
  </si>
  <si>
    <t>https://twitter.com/#!/edtech_stories/status/1106770190887460864</t>
  </si>
  <si>
    <t>https://twitter.com/#!/shyj/status/1104193861235232768</t>
  </si>
  <si>
    <t>https://twitter.com/#!/shyj/status/1104373169689935874</t>
  </si>
  <si>
    <t>https://twitter.com/#!/ksthakral/status/1106767136322551809</t>
  </si>
  <si>
    <t>https://twitter.com/#!/schleiderjustin/status/1106951970965934082</t>
  </si>
  <si>
    <t>https://twitter.com/#!/ksthakral/status/1104171629096009728</t>
  </si>
  <si>
    <t>https://twitter.com/#!/ksthakral/status/1104449934441406464</t>
  </si>
  <si>
    <t>https://twitter.com/#!/ksthakral/status/1105456912970080258</t>
  </si>
  <si>
    <t>https://twitter.com/#!/ksthakral/status/1106782056619479041</t>
  </si>
  <si>
    <t>https://twitter.com/#!/schleiderjustin/status/1106951791332245504</t>
  </si>
  <si>
    <t>https://twitter.com/#!/stevesayersone/status/1106986648548585473</t>
  </si>
  <si>
    <t>https://twitter.com/#!/lieberrian/status/1107000905860370439</t>
  </si>
  <si>
    <t>https://twitter.com/#!/ellethejambo/status/1107005777070436354</t>
  </si>
  <si>
    <t>https://twitter.com/#!/cogswell_ben/status/1107008741126234112</t>
  </si>
  <si>
    <t>https://twitter.com/#!/waynedenner/status/1107017568479518720</t>
  </si>
  <si>
    <t>1104234585838239747</t>
  </si>
  <si>
    <t>1104282834313785344</t>
  </si>
  <si>
    <t>1104305273991098369</t>
  </si>
  <si>
    <t>1104332011475533825</t>
  </si>
  <si>
    <t>1104340070297817088</t>
  </si>
  <si>
    <t>1103933683512172544</t>
  </si>
  <si>
    <t>1104171818666082305</t>
  </si>
  <si>
    <t>1104538880324321280</t>
  </si>
  <si>
    <t>1104548155939409921</t>
  </si>
  <si>
    <t>1104585658742431744</t>
  </si>
  <si>
    <t>1104641582177804289</t>
  </si>
  <si>
    <t>1104652115132051456</t>
  </si>
  <si>
    <t>1104269666111827969</t>
  </si>
  <si>
    <t>1104657634207002626</t>
  </si>
  <si>
    <t>1098329100366733312</t>
  </si>
  <si>
    <t>1104771948154806272</t>
  </si>
  <si>
    <t>1104779932805332992</t>
  </si>
  <si>
    <t>1104797418242097152</t>
  </si>
  <si>
    <t>1104853906843226112</t>
  </si>
  <si>
    <t>1105031482903416832</t>
  </si>
  <si>
    <t>1105092103267385347</t>
  </si>
  <si>
    <t>1105230241809776641</t>
  </si>
  <si>
    <t>1103931277424488448</t>
  </si>
  <si>
    <t>1104304476389728256</t>
  </si>
  <si>
    <t>1104778944144859136</t>
  </si>
  <si>
    <t>1105670262849224704</t>
  </si>
  <si>
    <t>1103941101038125056</t>
  </si>
  <si>
    <t>1103939173529018368</t>
  </si>
  <si>
    <t>1105815478734249989</t>
  </si>
  <si>
    <t>1105887895489896448</t>
  </si>
  <si>
    <t>1104984881484881921</t>
  </si>
  <si>
    <t>1105453550480646145</t>
  </si>
  <si>
    <t>1105453574811721729</t>
  </si>
  <si>
    <t>1105896015234850817</t>
  </si>
  <si>
    <t>1105896039062691841</t>
  </si>
  <si>
    <t>1106015203798454274</t>
  </si>
  <si>
    <t>1106021748628180993</t>
  </si>
  <si>
    <t>1104942581006381057</t>
  </si>
  <si>
    <t>1104021905361690625</t>
  </si>
  <si>
    <t>1106143601183076353</t>
  </si>
  <si>
    <t>1104190091990310913</t>
  </si>
  <si>
    <t>1106711698004738048</t>
  </si>
  <si>
    <t>1106787572574023680</t>
  </si>
  <si>
    <t>1106814877891465217</t>
  </si>
  <si>
    <t>1106818171800092673</t>
  </si>
  <si>
    <t>1106830623350669312</t>
  </si>
  <si>
    <t>1106836893734502402</t>
  </si>
  <si>
    <t>1106839694246100992</t>
  </si>
  <si>
    <t>1106843579933167616</t>
  </si>
  <si>
    <t>1106848247484686336</t>
  </si>
  <si>
    <t>1106850140046921728</t>
  </si>
  <si>
    <t>1106850630197567489</t>
  </si>
  <si>
    <t>1106857053581008896</t>
  </si>
  <si>
    <t>1106862162054729728</t>
  </si>
  <si>
    <t>1106870937243271168</t>
  </si>
  <si>
    <t>1106872663308464129</t>
  </si>
  <si>
    <t>1106873610239700992</t>
  </si>
  <si>
    <t>1106875998715428865</t>
  </si>
  <si>
    <t>1106876227359518720</t>
  </si>
  <si>
    <t>1106876402568183809</t>
  </si>
  <si>
    <t>1106879244179660800</t>
  </si>
  <si>
    <t>1106784313809477632</t>
  </si>
  <si>
    <t>1106887420472184833</t>
  </si>
  <si>
    <t>1106892651490672640</t>
  </si>
  <si>
    <t>1106884193487863808</t>
  </si>
  <si>
    <t>1106894745589166081</t>
  </si>
  <si>
    <t>1106895124125151232</t>
  </si>
  <si>
    <t>1106898574128881664</t>
  </si>
  <si>
    <t>1106905135224098817</t>
  </si>
  <si>
    <t>1106908707135332353</t>
  </si>
  <si>
    <t>1106913652211363842</t>
  </si>
  <si>
    <t>1106917083449868288</t>
  </si>
  <si>
    <t>1106917590046261249</t>
  </si>
  <si>
    <t>1106918590673010688</t>
  </si>
  <si>
    <t>1106920644070002689</t>
  </si>
  <si>
    <t>1106921293000163333</t>
  </si>
  <si>
    <t>1106924332910039042</t>
  </si>
  <si>
    <t>1106926294527365120</t>
  </si>
  <si>
    <t>1106927896810188800</t>
  </si>
  <si>
    <t>1106934535122489344</t>
  </si>
  <si>
    <t>1106935478496841728</t>
  </si>
  <si>
    <t>1106938476241420288</t>
  </si>
  <si>
    <t>1105485647912071170</t>
  </si>
  <si>
    <t>1105988137866670081</t>
  </si>
  <si>
    <t>1105806309746765824</t>
  </si>
  <si>
    <t>1106938805339197440</t>
  </si>
  <si>
    <t>1106939655138611202</t>
  </si>
  <si>
    <t>1106940809662922753</t>
  </si>
  <si>
    <t>1104524403583270912</t>
  </si>
  <si>
    <t>1104534454507327490</t>
  </si>
  <si>
    <t>1105020276419510273</t>
  </si>
  <si>
    <t>1105021293320130560</t>
  </si>
  <si>
    <t>1105449734850793472</t>
  </si>
  <si>
    <t>1105291403209334784</t>
  </si>
  <si>
    <t>1105021386391609344</t>
  </si>
  <si>
    <t>1105807646358003712</t>
  </si>
  <si>
    <t>1105872626197487616</t>
  </si>
  <si>
    <t>1105996965609902080</t>
  </si>
  <si>
    <t>1105810257161347072</t>
  </si>
  <si>
    <t>1105810415613693953</t>
  </si>
  <si>
    <t>1105872755382083586</t>
  </si>
  <si>
    <t>1105872793718022145</t>
  </si>
  <si>
    <t>1105809490329231361</t>
  </si>
  <si>
    <t>1103929759929577472</t>
  </si>
  <si>
    <t>1103926090664312839</t>
  </si>
  <si>
    <t>1104454648679854080</t>
  </si>
  <si>
    <t>1106941172998561793</t>
  </si>
  <si>
    <t>1106944596502818816</t>
  </si>
  <si>
    <t>1106945566821486593</t>
  </si>
  <si>
    <t>1106765302023491585</t>
  </si>
  <si>
    <t>1106770190887460864</t>
  </si>
  <si>
    <t>1104193861235232768</t>
  </si>
  <si>
    <t>1104373169689935874</t>
  </si>
  <si>
    <t>1106767136322551809</t>
  </si>
  <si>
    <t>1106951970965934082</t>
  </si>
  <si>
    <t>1104171629096009728</t>
  </si>
  <si>
    <t>1104449934441406464</t>
  </si>
  <si>
    <t>1105456912970080258</t>
  </si>
  <si>
    <t>1106782056619479041</t>
  </si>
  <si>
    <t>1106951791332245504</t>
  </si>
  <si>
    <t>1106986648548585473</t>
  </si>
  <si>
    <t>1107000905860370439</t>
  </si>
  <si>
    <t>1107005777070436354</t>
  </si>
  <si>
    <t>1107008741126234112</t>
  </si>
  <si>
    <t>1107017568479518720</t>
  </si>
  <si>
    <t>1105298749667139584</t>
  </si>
  <si>
    <t>1105805687354019840</t>
  </si>
  <si>
    <t>1106748543728054274</t>
  </si>
  <si>
    <t/>
  </si>
  <si>
    <t>825128397210673152</t>
  </si>
  <si>
    <t>148857723</t>
  </si>
  <si>
    <t>474035985</t>
  </si>
  <si>
    <t>2933113231</t>
  </si>
  <si>
    <t>1280294108</t>
  </si>
  <si>
    <t>en</t>
  </si>
  <si>
    <t>und</t>
  </si>
  <si>
    <t>1103638679057285120</t>
  </si>
  <si>
    <t>1104061654654951426</t>
  </si>
  <si>
    <t>974970444058013696</t>
  </si>
  <si>
    <t>1103884489380442112</t>
  </si>
  <si>
    <t>1105456075392929793</t>
  </si>
  <si>
    <t>1105653510849204224</t>
  </si>
  <si>
    <t>Twitter Web Client</t>
  </si>
  <si>
    <t>Twitter for Android</t>
  </si>
  <si>
    <t>TweetDeck</t>
  </si>
  <si>
    <t>Twitter for iPhone</t>
  </si>
  <si>
    <t>Twitter Web App</t>
  </si>
  <si>
    <t>Twitter for iPad</t>
  </si>
  <si>
    <t>Hootsuite Inc.</t>
  </si>
  <si>
    <t>Tweetbot for iΟS</t>
  </si>
  <si>
    <t>Retweet</t>
  </si>
  <si>
    <t>72.74484,18.845343 
73.003648,18.845343 
73.003648,19.502937 
72.74484,19.502937</t>
  </si>
  <si>
    <t>India</t>
  </si>
  <si>
    <t>IN</t>
  </si>
  <si>
    <t>Mumbai, India</t>
  </si>
  <si>
    <t>7929cea6bd5b32bd</t>
  </si>
  <si>
    <t>Mumbai</t>
  </si>
  <si>
    <t>city</t>
  </si>
  <si>
    <t>https://api.twitter.com/1.1/geo/id/7929cea6bd5b32bd.json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</si>
  <si>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</si>
  <si>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</si>
  <si>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</si>
  <si>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</si>
  <si>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</si>
  <si>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</si>
  <si>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</si>
  <si>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</si>
  <si>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</si>
  <si>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</si>
  <si>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</si>
  <si>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</si>
  <si>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</si>
  <si>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</si>
  <si>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</si>
  <si>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</si>
  <si>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</si>
  <si>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</si>
  <si>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</si>
  <si>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</si>
  <si>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</si>
  <si>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Courtney Tompkins</t>
  </si>
  <si>
    <t>Julie Szaj</t>
  </si>
  <si>
    <t>Penny Robinson</t>
  </si>
  <si>
    <t>IncludEDau</t>
  </si>
  <si>
    <t>Mao MAUGA</t>
  </si>
  <si>
    <t>Doug Caldwell Ed.S</t>
  </si>
  <si>
    <t>Dina</t>
  </si>
  <si>
    <t>Ritu Sehji</t>
  </si>
  <si>
    <t>Rajkamble</t>
  </si>
  <si>
    <t>Deb Aubin, M.Ed.</t>
  </si>
  <si>
    <t>Sunny Thakral</t>
  </si>
  <si>
    <t>Jennifer Gonzalez</t>
  </si>
  <si>
    <t>Amanda Meyer</t>
  </si>
  <si>
    <t>meli.connolly</t>
  </si>
  <si>
    <t>Code Club Australia</t>
  </si>
  <si>
    <t>Selena Woodward _xD83D__xDE80_</t>
  </si>
  <si>
    <t>Jack Wurf</t>
  </si>
  <si>
    <t>Adolescent Success</t>
  </si>
  <si>
    <t>LatitudeGroupTravel</t>
  </si>
  <si>
    <t>Joanne wall</t>
  </si>
  <si>
    <t>skoukis</t>
  </si>
  <si>
    <t>Robi Brachmond</t>
  </si>
  <si>
    <t>Vipula Sharma</t>
  </si>
  <si>
    <t>Mandy Froehlich</t>
  </si>
  <si>
    <t>Rebecca Moore</t>
  </si>
  <si>
    <t>Ashish Kejriwal</t>
  </si>
  <si>
    <t>Grace C. Carson</t>
  </si>
  <si>
    <t>Rodolfo JSN</t>
  </si>
  <si>
    <t>Judy Wakefield</t>
  </si>
  <si>
    <t>collidingwithscience</t>
  </si>
  <si>
    <t>Ines Bieler</t>
  </si>
  <si>
    <t>Gwendolyn Best</t>
  </si>
  <si>
    <t>Jena Ball</t>
  </si>
  <si>
    <t>Seriously!</t>
  </si>
  <si>
    <t>Conferenz Ltd</t>
  </si>
  <si>
    <t>Pranav Sanghavi</t>
  </si>
  <si>
    <t>Kunal Jain</t>
  </si>
  <si>
    <t>Viv Hall</t>
  </si>
  <si>
    <t>#edchatMENA</t>
  </si>
  <si>
    <t>puja kaura</t>
  </si>
  <si>
    <t>Surabhi Jamal</t>
  </si>
  <si>
    <t>Aiti Mary Sumer</t>
  </si>
  <si>
    <t>Ananya Deb Roy</t>
  </si>
  <si>
    <t>Ankit Gupta</t>
  </si>
  <si>
    <t>#EdChatEU _xD83C__xDDEA__xD83C__xDDFA_</t>
  </si>
  <si>
    <t>Shazia Bakshi बक़शी شازیہ</t>
  </si>
  <si>
    <t>Dennis Dill</t>
  </si>
  <si>
    <t>Reddit</t>
  </si>
  <si>
    <t>YouTube</t>
  </si>
  <si>
    <t>Facebook</t>
  </si>
  <si>
    <t>Twitter</t>
  </si>
  <si>
    <t>Jacinda Ardern</t>
  </si>
  <si>
    <t>Breitbart News</t>
  </si>
  <si>
    <t>President Trump</t>
  </si>
  <si>
    <t>William Jenkins</t>
  </si>
  <si>
    <t>Stella James</t>
  </si>
  <si>
    <t>David Ryan Polgar</t>
  </si>
  <si>
    <t>Dr Matt Dickinson</t>
  </si>
  <si>
    <t>Sherri Spelic</t>
  </si>
  <si>
    <t>Ivan Humble</t>
  </si>
  <si>
    <t>Thomas Power</t>
  </si>
  <si>
    <t>Yonty Friesem</t>
  </si>
  <si>
    <t>Ahmet Coskun</t>
  </si>
  <si>
    <t>Brett Salakas</t>
  </si>
  <si>
    <t>Jenny Harvey</t>
  </si>
  <si>
    <t>Samantha Kelly</t>
  </si>
  <si>
    <t>Susan M. Bearden, CETL</t>
  </si>
  <si>
    <t>Eric Sheninger</t>
  </si>
  <si>
    <t>paul moss</t>
  </si>
  <si>
    <t>Rachel Murat</t>
  </si>
  <si>
    <t>Dave Burgess</t>
  </si>
  <si>
    <t>Dr. Greg Curran</t>
  </si>
  <si>
    <t>BBC News (UK)</t>
  </si>
  <si>
    <t>Juliette Melton</t>
  </si>
  <si>
    <t>Lena Marie Rockwood</t>
  </si>
  <si>
    <t>Craig Kemp</t>
  </si>
  <si>
    <t>Jeannie Sung, Ed.D.</t>
  </si>
  <si>
    <t>Howard Pitler </t>
  </si>
  <si>
    <t>Amber Teamann</t>
  </si>
  <si>
    <t>Nicholas Provenzano</t>
  </si>
  <si>
    <t>Cat</t>
  </si>
  <si>
    <t>mags amond</t>
  </si>
  <si>
    <t>ᴅᴀɴ ᴡʜᴀʟᴇɴ</t>
  </si>
  <si>
    <t>Dr Bex Lewis</t>
  </si>
  <si>
    <t>Sue Beckingham</t>
  </si>
  <si>
    <t>Kath Smythe</t>
  </si>
  <si>
    <t>Cherryl-kd</t>
  </si>
  <si>
    <t>Angela Hemans</t>
  </si>
  <si>
    <t>Dan Ryder</t>
  </si>
  <si>
    <t>George Gilchrist</t>
  </si>
  <si>
    <t>Bryn Morgan Williams</t>
  </si>
  <si>
    <t>Janet Avery, EdS</t>
  </si>
  <si>
    <t>Bashaer Kilani</t>
  </si>
  <si>
    <t>Craig Yen</t>
  </si>
  <si>
    <t>Stormy Daniels</t>
  </si>
  <si>
    <t>Rita Singh</t>
  </si>
  <si>
    <t>aarti bakshi</t>
  </si>
  <si>
    <t>Kriti Nigam</t>
  </si>
  <si>
    <t>Shalini Chauhan</t>
  </si>
  <si>
    <t>Ashish Mittal</t>
  </si>
  <si>
    <t>AnupamSharma</t>
  </si>
  <si>
    <t>Chetna</t>
  </si>
  <si>
    <t>ASB India</t>
  </si>
  <si>
    <t>Naghma</t>
  </si>
  <si>
    <t>Sana Noor</t>
  </si>
  <si>
    <t>Qantas</t>
  </si>
  <si>
    <t>Monica Patel</t>
  </si>
  <si>
    <t>Joanne Gouaux</t>
  </si>
  <si>
    <t>Supriya,Phd</t>
  </si>
  <si>
    <t>Anju Gupta</t>
  </si>
  <si>
    <t>Jyoti Chopra_xD83D__xDD8B_</t>
  </si>
  <si>
    <t>Sanjeev Himachali</t>
  </si>
  <si>
    <t>Sunil Desai</t>
  </si>
  <si>
    <t>Deepak Malhotra</t>
  </si>
  <si>
    <t>Sanjay Singh Negi _xD83C__xDDEE__xD83C__xDDF3_</t>
  </si>
  <si>
    <t>Sunita Rajiv</t>
  </si>
  <si>
    <t>Kriti Makhija</t>
  </si>
  <si>
    <t>Knikole Taylor</t>
  </si>
  <si>
    <t>Steven Isaacs</t>
  </si>
  <si>
    <t>Justin Schleider</t>
  </si>
  <si>
    <t>Steve Sayers _xD83C__xDFF4__xDB40__xDC67__xDB40__xDC62__xDB40__xDC73__xDB40__xDC63__xDB40__xDC74__xDB40__xDC7F_in_xD83C__xDDEC__xD83C__xDDE7_=_xD83D__xDC4D__xD83C__xDFFC_</t>
  </si>
  <si>
    <t>Kristina A. Holzweiss #HackingSchoolLibraries</t>
  </si>
  <si>
    <t>Elle _xD83C__xDDF1__xD83C__xDDFB_</t>
  </si>
  <si>
    <t>Coach Ben _xD83D__xDE0E__xD83D__xDC4D_</t>
  </si>
  <si>
    <t>Wayne Denner</t>
  </si>
  <si>
    <t>Current Iowa State Student // Mathematics // Learning Technologies</t>
  </si>
  <si>
    <t>Mom, gardener, educator &amp; photographer. Leadership Team @LearningSTL, Google Trainer, #highered #digcit &amp; cofounder #NT2t. Believe we are #BetterTogether</t>
  </si>
  <si>
    <t>Lecturer @Monash_WHRP @Monash_SPHPM @MonashUni, Ambassador @I_CAN_Network, @herautism &amp; @aspergersvic. #ActuallyAutistic Twitter queen.</t>
  </si>
  <si>
    <t>Supporting educators in catering for student need &amp; those with differences. Ensuring equity &amp; inclusivity prevail in modern classrooms. @SnowyKC @243Rin</t>
  </si>
  <si>
    <t>Technology Instructional Specialist @emintsnc, INTEL SeniorTrainer, SchBoard President, farmer, songwriter, still looking at the world with wonderment and awe!</t>
  </si>
  <si>
    <t>Primary science teacher, SA|@ChildrensUniAus coordinator|@includEDau co-founder|#stemx18 alumna|#FunFactFriday|Expert procrastinator</t>
  </si>
  <si>
    <t>Author|Educator|_xD83C__xDF0F_Presenter|PL Facilitator| #INZpirED| #MIEE
@pupukekahuiako
@foodwbhs
https://t.co/fwaRhrP43Z</t>
  </si>
  <si>
    <t>Educator, Flipped Gold Instructor, Certified Digital leader,TED ED club facilitator, #MERITKCI 2016, M.Sc-Biotech, B.Sc- Botany &amp; EVS, B.Ed, Founder #EdIndia</t>
  </si>
  <si>
    <t>Special education teacher&amp;literacy Specialist Passionate about helping children Global PLN Blogger Autism Support teacher Promotes kindness Views are my own</t>
  </si>
  <si>
    <t>On a journey of learning, a bit ahead &amp; a bit behind others. Ignorance is never bliss. #INZPirED co-founder, leader, top 100 elearning, teacher of the year 2019</t>
  </si>
  <si>
    <t>I help teachers crush it in the classroom. Love my family and CrossFit. She/her. Find my courses at https://t.co/Qb99SWDEiH</t>
  </si>
  <si>
    <t>NSW DEC Deputy Principal, farmer’s daughter, swimmer, german speaker, loyal friend, bush walker, camper. All views my own| @includEDau co-founder.</t>
  </si>
  <si>
    <t>BTeach in Auckland, New Zealand</t>
  </si>
  <si>
    <t>Giving every child the skills, confidence &amp; opportunity to shape their world through free Code Clubs and educator support. 
#MOONHACK #GETKIDSCODING</t>
  </si>
  <si>
    <t>Co-founder of @edufolios, English and drama teacher, mum, teacher @Flinders, Innovating learning!  #b2mcaus winner #MIEExpert</t>
  </si>
  <si>
    <t>Registered Teacher in Victoria. Studied a Bachelor of Education at Deakin. Love spending time with my family. Enjoy playing Cricket. These tweets are my own.</t>
  </si>
  <si>
    <t>The Association dedicated exclusively to the education, development and growth of young adolescents. #MYEdOz #OZCAS19</t>
  </si>
  <si>
    <t>World best #school #tour specialists, crafting exceptional #curriculum linked #educationaltours incl great #ExperientialLearning
https://t.co/pFQXqLBa6C</t>
  </si>
  <si>
    <t>English teacher, writer,mother, Mimi, dog and cat lover, challenging the rules</t>
  </si>
  <si>
    <t>School administrator, teacher, learner, change agent, dad, husband</t>
  </si>
  <si>
    <t>Teacher of EAL &amp; KS3-4 Careers Advisor | Digital Learning Coach | A lifelong learner, keen to use technology to support and extend learning for all</t>
  </si>
  <si>
    <t>Dir of #Innovation &amp; #Technology | Dir of Marketing @edumatchbooks | Author #FireWithinBook_xD83D__xDD25_ &amp; #DivergentEDU | Speaker | Co-host @bamradionetwork Teacher's Aid</t>
  </si>
  <si>
    <t>A curious Dad. Love connecting with people. Exchanging thoughts. Mind lover. Music Composer and Singer too. Work Culture / Technology enthusiast.</t>
  </si>
  <si>
    <t>No soy tuitero, sólo un ciudadano que expresa su personalísima opinión, pero muchas veces es imposible evitar el sarcasmo. Ingeniero Prof. Universitario, Trader</t>
  </si>
  <si>
    <t>Gifted-Science Educator podcaster, Blogger: https://t.co/pgYhzMWm8N &amp; https://t.co/EBUpoNd4Oa Moderator #stucentclass &amp; #teachmindful</t>
  </si>
  <si>
    <t>Schule - Uni - Lehrer*innenbildung | @Bildungspunks | #Edupnx | #fl_seminar | #nt2t | #BayernEdu | #PLN | personal account</t>
  </si>
  <si>
    <t>Joyful Learner_xD83C__xDF4E_Professional Learning Specialist_xD83C__xDF4E_ Teacher, Math Specialist, Instructional Coach, Tech Integrator @MathCPR #mathCPR #ic5cs #deeperlearning</t>
  </si>
  <si>
    <t>Let's change the game for kids and adults! My mission? Use story and PBL to help each of us find and develop our unique gifts. Join me at: https://t.co/ml39yCM96O</t>
  </si>
  <si>
    <t>¯\_(ツ)_/¯</t>
  </si>
  <si>
    <t>Providing New Zealand's leading business conference &amp; training experience</t>
  </si>
  <si>
    <t>Father, Human, Social Media &amp; #EdTech Enthusiast &amp; Enabler, Optimist, into Financial Services, RCS &amp; STUFNET founder &amp; #INZPirED co-founder</t>
  </si>
  <si>
    <t>Connecting to Summits to facilitate the Outreach they are looking for. One Summit at a time! DMs are open. #Summitsworld #iUeMagazine</t>
  </si>
  <si>
    <t>Connected Educator, K - 12 education, International Schooling, CORE Education, Connected Coaching #connectedcoach : learn | disrupt |transform</t>
  </si>
  <si>
    <t>#EdChatMENA is an education chat that is dedicated to connect educators in MENA region among themselves and globally. Founded by @bashaierk</t>
  </si>
  <si>
    <t>Grade 10 ELT teacher in India. Omnivorous reader. Movie buff. Aspiring towards #equanimity #merit16 alumnus</t>
  </si>
  <si>
    <t>well...first off..I'm a girl with body parts that function properly....and I love to laugh!!! So join the fun!!</t>
  </si>
  <si>
    <t>#Education Journalist &amp; content executive by profession, #edtech enthusiast, advocate of continuous learning and a huge admirer of any form of #creativity</t>
  </si>
  <si>
    <t>My teaching skills</t>
  </si>
  <si>
    <t>Multilingual Education Chat of Europe #EdChatEU - 
educators/teachers/schools may share ideas &amp; best practices - #EdChatEU is on every Saturday 13.00 CET</t>
  </si>
  <si>
    <t>“This heart of mine was made to travel this world”</t>
  </si>
  <si>
    <t>Best online Assignment Writing services for help in Engineering, analytics, business management, law, tourism, nursing &amp; more: UK, USA, Australia, Canada, UAE</t>
  </si>
  <si>
    <t>I am just a guy ... building relationships and making memories with my kids in the Green Dragon Studio. #STEAM</t>
  </si>
  <si>
    <t>The front page of the internet  •  Get the app: https://t.co/lShIcqSOWi • Interested in doing an AMA? E-mail ama@reddit.com</t>
  </si>
  <si>
    <t>Pivoting to video.</t>
  </si>
  <si>
    <t>Our mission is to give people the power to build community and bring the world closer together. Need help? Visit https://t.co/HpkLABTIyz.</t>
  </si>
  <si>
    <t>What’s happening?!</t>
  </si>
  <si>
    <t>Prime Minister of NZ. Leader @nzlabour. Won't tweet what I ate for breakfast-make no promises beyond that. Auth by Rt Hon Jacinda Ardern, Parlt Buildings, WLG.</t>
  </si>
  <si>
    <t>News, commentary, and destruction of the political/media establishment.</t>
  </si>
  <si>
    <t>45th President of the United States of America, @realDonaldTrump. Tweets archived: https://t.co/eVVzoBb3Zr</t>
  </si>
  <si>
    <t>Community Architect interested in @Zeemaps @nodexl &amp; visual data. Exploring Jane Jacobs ideas online &amp; offline in Edu. @Skype &amp; @GiveandTakeInc Givitas fan</t>
  </si>
  <si>
    <t>#mum Head Gooseberry at @gooseberryplan teaching #onlinesafety through #gamebasedlearning #womenintech #edtech #awardwinning</t>
  </si>
  <si>
    <t>Providing the human side of tech | @AllTechIsHuman founder, co-host @FunnyAsTech | Skillshare class: https://t.co/QjSWJJW4tz | https://t.co/559WXXnihr</t>
  </si>
  <si>
    <t>If your mind is blown..... then my work here is done....</t>
  </si>
  <si>
    <t>Mum, PTML, ClassDojo UK Ambassador, Duke of Edinburgh Award Leader, Edmodo, Cooperative Learning, Quizlet Ambassador. All views my own.</t>
  </si>
  <si>
    <t>Educator, Workshop designer and facilitator, avid reader &amp; writer @ home on the edge of the alps. Editor of Identity, Education and Power. She/her/hers.</t>
  </si>
  <si>
    <t>Ex-EDL Regional Organiser - Communities need 2 engage in more communication -Highlighting the ideological challenge of Extremism - Views R mine. #CVE</t>
  </si>
  <si>
    <t>Professional Speaker. Board @9Spokes @TeamBlockchain @OSTdotcom @bicraorg @savortex @tbusinesscafe @digentre thomas.power@9spokes.com @WhatsApp +447875695012</t>
  </si>
  <si>
    <t>Exploring #MediaLiteracy &amp; #CivicMedia
It all comes down to #Empathy _xD83D__xDC65_
Associate Director @MedEduLab  
Assistant Professor @columbiachi</t>
  </si>
  <si>
    <t>just a learner... London</t>
  </si>
  <si>
    <t>Founder #aussieED, #DronesInED &amp; @WorldSTEMedu | Teacher-Speaker-Author | Google Certified Innovator | I absolutely ❤️sharing | READ-TEACH-CONQUER-REPEAT</t>
  </si>
  <si>
    <t>SEN teacher @FifeDLT @LfSFife #MIEExpert #MIESurfaceExpert PGC Inclusive Practice @CEOPuk Ambassador Smart Trainer #SmartEE Apple Teacher ALL VIEWS MY OWN</t>
  </si>
  <si>
    <t>I sprinkle #Twittermagic everywhere!  CEO of @WomensInspireIE Ted X speaker https://t.co/4nOcFZkIf2  Twitter Expert,  Nice people collector!</t>
  </si>
  <si>
    <t>Chief Innovation Officer, @CoSN. Co-moderator #Edtechchat. Author https://t.co/qfTRYmosl9. Former @OfficeofEdtech #Digcit #Privacy #DigitalEquity</t>
  </si>
  <si>
    <t>ICLE Senior Fellow, award-winning principal, learner, best-selling author, international keynote speaker | Thoughts are my own.</t>
  </si>
  <si>
    <t>English teacher/HOD. M.Ed. Using Twitter to learn, grow, and become a better teacher.</t>
  </si>
  <si>
    <t>2019 NYS TOTY Finalist. T of #digcit, #USHistory, #Economics #APGov &amp; #Civics, #edcampSTNY; Schoology Ambassador, GCE II, DigCit Summit Organizer</t>
  </si>
  <si>
    <t>Educator, PD leader, keynote speaker, publisher, president of Dave Burgess Consulting, Inc., and NYT Best Selling author of Teach Like a PIRATE #tlap</t>
  </si>
  <si>
    <t>Primary Teacher, EAL &amp; Digital Literacy Specialist l Passionate about Social Justice | Views my own | Listen to My Podcast: https://t.co/fLHV65mEHr</t>
  </si>
  <si>
    <t>News, features and analysis. For world news, follow @BBCWorld. Breaking news, follow @BBCBreaking. Latest sport news @BBCSport. Our Instagram: BBCNews</t>
  </si>
  <si>
    <t>Design research + audience strategy @nytimes. @ideo alum. Probably drinking tea.</t>
  </si>
  <si>
    <t>School Administrator, Book Fanatic, #Read4Fun Chat Moderator, Jigsaw Puzzle Enthusiast, and #BookExcursion member. All views are my own.</t>
  </si>
  <si>
    <t>Kiwi in Singapore, Head of Digital Learning &amp; Innovation, Teacher, Leader, Speaker, #whatisschool, #asiaED &amp; #pubPD creator, blog author &amp; consultant</t>
  </si>
  <si>
    <t>ES Principal serving #WBPandas in #WeAreD34 | Wife | Mother of Four | _xD83C__xDDF0__xD83C__xDDF7_-Immigrant | TCK | Int’l Ed Leadership in _xD83C__xDDFA__xD83C__xDDF8__xD83C__xDDF2__xD83C__xDDE8__xD83C__xDDF0__xD83C__xDDF7__xD83C__xDDE8__xD83C__xDDF3_</t>
  </si>
  <si>
    <t>Media Specialist, Book Lover, Nerd</t>
  </si>
  <si>
    <t>International educator, author, speaker, Apple Distinguished Educator, Adjunct Inst. at Wichita State and Emporia State Universities, ASCD Faculty, and coach.</t>
  </si>
  <si>
    <t>wife, mom, proud elementary principal, #edtech fan, loquacious on sports, education, and all things student centered!</t>
  </si>
  <si>
    <t>Makerspace Dir @uniliggett /Author/ISTE Teacher of the Year/Keynoter/Raspberry Pi Cert Educator/Google Cert Innovator/Adobe Edu Ldr - The Lady Gaga of Teaching</t>
  </si>
  <si>
    <t>Curator of change. Creative disruptor. Pirate, Wife &amp; Mum. Coproduction Advisor National Coproduction Advisory Group &amp; Think Local Act Personal. Views my own.</t>
  </si>
  <si>
    <t>life in the slow lanes around Cavan, Ireland - happy ambassador for @cesitweets and @coderdojoIRL and part-time PhD researcher CRITE @tcddublin</t>
  </si>
  <si>
    <t>Family Man I Tech Coach | Science Educator | Run Streaker since 1/1/18 | Born Again Optimist | @EdCampGS founder | #digcit | #collsedu |</t>
  </si>
  <si>
    <t>Life Explorer, author, speaker, SL #digitalmarketing MMU, Christian, digital culture, @digitalfprint, #keepcalm #busylivingwithmets #wiasn #pockets #cheese</t>
  </si>
  <si>
    <t>National Teaching Fellow/Principal Lecturer/SFHEA @sheffhallamuni, Social Media Researcher, @Hootsuite_UK Ambassador, @LTHEchat #WIASN https://t.co/rmz7tfxkQY</t>
  </si>
  <si>
    <t>Rebel with intent to change the world for the better, courage maker, guilty feminist. It’s all about people and relationships. Culture change &amp; transformation .</t>
  </si>
  <si>
    <t>AHT, SLE, ITT Mentor, DSL at 4 X Outstanding Special School, Blackpool. MA Inclusion/SEN. See @SENexchange + @SENBlogger Writer for @BloomsburyEd + @JKPBooks</t>
  </si>
  <si>
    <t>Let me manage your social media or Train You to Do it Yourself!
Order your copy of my new book Twitter Marketing Unlocked on Amazon| Twitter Marketing |#hcsm</t>
  </si>
  <si>
    <t>Co-Director, Success &amp; Innovation Center #dtk12chat #EdCorps Apple Distinguished Edu2017; Author of Intention: Critical Creativity https://t.co/tbYPAIAMX7</t>
  </si>
  <si>
    <t>ex HT. Comments, talks and writes, about education, leadership, learning, and prof learning https://t.co/PhwqIPUGL9</t>
  </si>
  <si>
    <t>@WestwoodSD43 Principal/Educator (#SD43) @BCASCD Exec Director; #bcedchat co-founder; @PublicEdBC Fellow; MIE Trainer; always looking to learn. #ILLG</t>
  </si>
  <si>
    <t>Director of Curriculum/Instruction/PD; Past MS Principal; Recovering English T ;-) Mom; Wife; Golfer. Love my PLN. Founder #IDedchat Co-Founder #edcampidaho</t>
  </si>
  <si>
    <t>Edu Leadership|#edchatMENA founder|Edtech|Author|Speaker|Happy wife,Mom,3 amazin kids #GESSAwards winner 2018 | Personal account Views are my own</t>
  </si>
  <si>
    <t>5th Grade Teacher - Edmodo Certified Trainer - Simple K12 Ambassador - The Answerpad Champion - CUE Rockstar - Edcamp Fan - Remind Connected Educator</t>
  </si>
  <si>
    <t>1st Grd Teacher, MIE Expert, @Skype Enthusiast _xD83C__xDF4F_ Apple Teacher @Tynker Blue Ribbon Educator _xD83D__xDC69_‍_xD83C__xDFEB_#TeachSDGs *Passion 4 EdTech (M.Ed in C&amp;I; Ed Tech)_xD83E__xDD13_</t>
  </si>
  <si>
    <t>Director, Indirapuram Group of Institutions @IprmGrp</t>
  </si>
  <si>
    <t>Counselor, psychologist,mindfulness enthusiast, lifelong learner, blessed mom, happy wife, traveller.</t>
  </si>
  <si>
    <t>GLC Grade 4, lifelong learner, believe in the mantra of collaboration, MIE educator</t>
  </si>
  <si>
    <t>Educator Cambridge International IPS, passionate about #learning, #Aim to spread happiness.</t>
  </si>
  <si>
    <t>Mentor @AIMtoInnovate || Academic Coordinator &amp; Controller of Examinations @ Indirapuram Group of Institutions @iprmgrp || HM @ IPS, Pratap Vihar</t>
  </si>
  <si>
    <t>An enthusiastic Learner #ipscam</t>
  </si>
  <si>
    <t>education psychologist|Career expert|egalitarian with logic &amp; love mathematics| Founder https://t.co/WJscaQD72M| Mentor @NYASciences | Top 25 #mentors of India|</t>
  </si>
  <si>
    <t>An international learning community in the heart of Mumbai.</t>
  </si>
  <si>
    <t>Risk taker,Therapist, School Counselor,Life Skills Trainer,CDP (WA).Noida, India. Connect before you correct!</t>
  </si>
  <si>
    <t>PYP lover. Tech coordinator. #MIEE. #EdTech enthusiast. #BookCreator Ambassador. Passionate about life in general. Love to LOL _xD83D__xDE02_. Family is my nucleus.</t>
  </si>
  <si>
    <t>The official Qantas Twitter page to share information &amp; get feedback. We’re online 24 hours a day, 7 days a week.</t>
  </si>
  <si>
    <t>CEO,First InMath #entrepreneur #energize #schools #India #US #maths is #universalpower #autism @CSCeGov #DigitalIndia partner #Londonmayor #numeracy</t>
  </si>
  <si>
    <t>Social Entrepreneur. Advocate. Doer. Fan of all things neuroscience. Promoter of thoughtful reflection. Believer in synchronicity. Board Member @ MNRS #SocEnt</t>
  </si>
  <si>
    <t>#Psychologist Certified endorsed #DaleCarnegie Trainer,#Coach,PhD in #Psychology,#Music lover &amp; Interesting Individual _xD83D__xDE0B_,
#Tweets are my views !!</t>
  </si>
  <si>
    <t>Headmistress : Educational Administrator, Team Builder, Strives to instill moral values in students ,strong supporter of Social &amp; Emotional Learning</t>
  </si>
  <si>
    <t>#MentorOfChange | #DigitalTransformation | #AIMToInnovate | #CIO200 | #TeachSDGs | #WizardsAndWonders | #OGCParentPartner | #BeThatKindOfAuthor</t>
  </si>
  <si>
    <t>Talent Strategist | Management Consultant | Headhunter | Blogger | Performance Coach | Change Manager | Thought Leader</t>
  </si>
  <si>
    <t>Design, Engineering, Project Construction Management, Business, Trade, &amp; History and Learning....Life Everyone &amp; Everything 
All Happy Make Everyone Happy</t>
  </si>
  <si>
    <t>CPO, Power Digital Connect, In 25 HR Influencers, In Leaders Making a Difference &amp; Top HR Minds, Author-3 Books, 4 Trade Marks
Email: malhotrad1973@gmail.com</t>
  </si>
  <si>
    <t>#HR Professional #Pahadi  Dream “Mount Everest” _xD83C__xDFD4_️</t>
  </si>
  <si>
    <t>Assistant headmistress -teacher by profession and a learner@heart, educationist,Teacher Trainer, consultant .
SDG change maker on the mission of @SDG4education</t>
  </si>
  <si>
    <t>#CFO @GenesisBCW; #Volunteer @genesisfndn to #SaveLittleHearts; #Mentor @The_OSB @GBMContent @GBMStepUP; Queen @home; Am always 'Outrageously #Happy' _xD83D__xDE0A_</t>
  </si>
  <si>
    <t>K-12 educator.#Edcamp junkie.Lead learner.Believer in EDU access for ALL. @Raspberry_Pi Certified. #GoogleET #GoogleEI #LAX18 #EduColor</t>
  </si>
  <si>
    <t>Teacher|Video Game Development|#ISTE2016 Outstanding Teacher |PBS Lead Digital Innovator NJ|@brainpop CBE | #MIE | #minecraft mentor | @minefaire producer</t>
  </si>
  <si>
    <t>Imperfect person. Teacher. Draws lines in the sand. Constantly Questioning. Making a dent in the world.</t>
  </si>
  <si>
    <t>@SteveSayers1. ☕️&amp;_xD83C__xDF79_@CoffeeSnaps. #No2Indyref2 #SNPOut With £2478 deficit per head (£13bn GERS 2017/18) what austerity cuts would iScot have 2 make? DM’s open.</t>
  </si>
  <si>
    <t>@sljournal Lib of the Yr/@LibraryJournal Mover &amp; Shaker/NSBA 20 to Watch/@NYSCATE ToY/@Scholastic Author/ #HackingSchoolLibraries/#ducks4laryssa/#digibookbento</t>
  </si>
  <si>
    <t>Just here for the laughs.
Will ignore random dms _xD83D__xDE44_
Politically homeless
Jo, Jen and Elle for a fairer Scotland _xD83C__xDFF4__xDB40__xDC67__xDB40__xDC62__xDB40__xDC73__xDB40__xDC63__xDB40__xDC74__xDB40__xDC7F_</t>
  </si>
  <si>
    <t>Kinder teacher @kindrockets, husband &amp; dad of 4 | Team @TOSAchat | @edcampsalinas | @MBCUE | #cuerockstar &amp; #cuebold | #alisalstrong | #LAX18 #GoogleEI</t>
  </si>
  <si>
    <t>Ireland/UK leading Online Safety &amp; Cyber Safeguarding Specialist |Aspiring Media Lawyer|Podcast Host @ZeroLivesLeft Dad First then Speaker| Author |Future Pilot</t>
  </si>
  <si>
    <t>Missouri, USA</t>
  </si>
  <si>
    <t>Melbourne, Australia</t>
  </si>
  <si>
    <t xml:space="preserve">Sydeny </t>
  </si>
  <si>
    <t>USA</t>
  </si>
  <si>
    <t>Adelaide</t>
  </si>
  <si>
    <t>New Zealand &amp; India</t>
  </si>
  <si>
    <t>New York and Pennsylvania</t>
  </si>
  <si>
    <t>Tweets are my own and all that</t>
  </si>
  <si>
    <t>Kentucky, USA</t>
  </si>
  <si>
    <t>Sydney, New South Wales</t>
  </si>
  <si>
    <t>Australia</t>
  </si>
  <si>
    <t>Adelaide, South  Australia</t>
  </si>
  <si>
    <t>Port Melbourne, Melbourne</t>
  </si>
  <si>
    <t>Luxemburg</t>
  </si>
  <si>
    <t>Kuala Lumpur, Malaysia</t>
  </si>
  <si>
    <t>WI</t>
  </si>
  <si>
    <t>Jakarta Capital Region</t>
  </si>
  <si>
    <t>ÜT: -8.912214,-139.544317</t>
  </si>
  <si>
    <t>Katy, TX</t>
  </si>
  <si>
    <t>Germany</t>
  </si>
  <si>
    <t>Suffolk, VA</t>
  </si>
  <si>
    <t>North Carolina</t>
  </si>
  <si>
    <t>Auckland, New Zealand</t>
  </si>
  <si>
    <t>MENA</t>
  </si>
  <si>
    <t>mumbai, india</t>
  </si>
  <si>
    <t>Shillong</t>
  </si>
  <si>
    <t>New Delhi, India</t>
  </si>
  <si>
    <t>Delhi, India</t>
  </si>
  <si>
    <t>Europe _xD83C__xDDEA__xD83C__xDDFA_</t>
  </si>
  <si>
    <t>Australia , Sydney</t>
  </si>
  <si>
    <t>Florida</t>
  </si>
  <si>
    <t>San Francisco, CA</t>
  </si>
  <si>
    <t>San Bruno, CA</t>
  </si>
  <si>
    <t>Menlo Park, California</t>
  </si>
  <si>
    <t>Everywhere</t>
  </si>
  <si>
    <t>Washington, D.C.</t>
  </si>
  <si>
    <t>Scotland - Unfortunately</t>
  </si>
  <si>
    <t>Hampshire</t>
  </si>
  <si>
    <t>Greater NYC</t>
  </si>
  <si>
    <t>UCLan</t>
  </si>
  <si>
    <t>Scotland</t>
  </si>
  <si>
    <t>Vienna, Austria</t>
  </si>
  <si>
    <t>Lowestoft - England</t>
  </si>
  <si>
    <t>London, England</t>
  </si>
  <si>
    <t>Chicago, IL</t>
  </si>
  <si>
    <t>London</t>
  </si>
  <si>
    <t>Sydney, Australia</t>
  </si>
  <si>
    <t>Rosslare Harbour, Ireland</t>
  </si>
  <si>
    <t>Alexandria, VA</t>
  </si>
  <si>
    <t>Cypress, TX</t>
  </si>
  <si>
    <t>England</t>
  </si>
  <si>
    <t>Endwell, NY</t>
  </si>
  <si>
    <t>San Diego, CA</t>
  </si>
  <si>
    <t>Cairns, Queensland</t>
  </si>
  <si>
    <t>NYC</t>
  </si>
  <si>
    <t>Massachusetts</t>
  </si>
  <si>
    <t>Singapore and Globally!</t>
  </si>
  <si>
    <t>Glenview, IL</t>
  </si>
  <si>
    <t>29.115487,-81.005307</t>
  </si>
  <si>
    <t>Overland Park, KS</t>
  </si>
  <si>
    <t>Michigan</t>
  </si>
  <si>
    <t>Cavan, Ireland</t>
  </si>
  <si>
    <t>Collingswood, NJ</t>
  </si>
  <si>
    <t>Manchester, UK/iPhone</t>
  </si>
  <si>
    <t>Sheffield</t>
  </si>
  <si>
    <t>Manchester, England</t>
  </si>
  <si>
    <t>Blackpool</t>
  </si>
  <si>
    <t>Atlanta,Ga</t>
  </si>
  <si>
    <t>Farmington, ME</t>
  </si>
  <si>
    <t>Vancouver, BC</t>
  </si>
  <si>
    <t>Jerome, ID</t>
  </si>
  <si>
    <t>World Wide</t>
  </si>
  <si>
    <t>San Francisco Bay Area</t>
  </si>
  <si>
    <t>Texas, USA</t>
  </si>
  <si>
    <t>Noida, NCR</t>
  </si>
  <si>
    <t>Ghaziabad, India</t>
  </si>
  <si>
    <t>Cosmos</t>
  </si>
  <si>
    <t>Gurgaon, India</t>
  </si>
  <si>
    <t>USA and India</t>
  </si>
  <si>
    <t>San Francisco</t>
  </si>
  <si>
    <t>Mississauga, Ontario</t>
  </si>
  <si>
    <t>In Your Hearts</t>
  </si>
  <si>
    <t>Kolkata, West Bengal</t>
  </si>
  <si>
    <t>#Indore #Doon _xD83C__xDDEE__xD83C__xDDF3_</t>
  </si>
  <si>
    <t>New Jersey</t>
  </si>
  <si>
    <t>New Jersey, USA</t>
  </si>
  <si>
    <t>Scotland, United Kingdom</t>
  </si>
  <si>
    <t>Long Island, NY</t>
  </si>
  <si>
    <t>Blue Earth, MN</t>
  </si>
  <si>
    <t>Salinas, CA via CO</t>
  </si>
  <si>
    <t>Ireland</t>
  </si>
  <si>
    <t>https://t.co/CaKHmBxvtB</t>
  </si>
  <si>
    <t>https://t.co/e4rraKAFUP</t>
  </si>
  <si>
    <t>https://t.co/LH2F8q7tUG</t>
  </si>
  <si>
    <t>https://t.co/p6EZqQLsCR</t>
  </si>
  <si>
    <t>http://t.co/B8cgBB9bin</t>
  </si>
  <si>
    <t>https://t.co/IyaKR1l9T0</t>
  </si>
  <si>
    <t>https://t.co/xAJDQI6b88</t>
  </si>
  <si>
    <t>https://t.co/mnZsmki04x</t>
  </si>
  <si>
    <t>https://t.co/2WDStDAkAk</t>
  </si>
  <si>
    <t>https://t.co/fE5ybjovPj</t>
  </si>
  <si>
    <t>https://t.co/TquZ2ymG3F</t>
  </si>
  <si>
    <t>https://t.co/48zq8HrKMI</t>
  </si>
  <si>
    <t>https://t.co/BQREA5oAJa</t>
  </si>
  <si>
    <t>https://t.co/NbupfJ4RBq</t>
  </si>
  <si>
    <t>https://t.co/ggMfLeCwJG</t>
  </si>
  <si>
    <t>https://t.co/0z7HMulhnM</t>
  </si>
  <si>
    <t>http://t.co/QyaSdwJc93</t>
  </si>
  <si>
    <t>https://t.co/xfjwFMjUJF</t>
  </si>
  <si>
    <t>https://t.co/zv9lsSDcbR</t>
  </si>
  <si>
    <t>https://t.co/HuMOyVBvNk</t>
  </si>
  <si>
    <t>https://t.co/aFAPDywtfs</t>
  </si>
  <si>
    <t>https://t.co/M0uRGy9Hkg</t>
  </si>
  <si>
    <t>https://t.co/F3fLcfn45H</t>
  </si>
  <si>
    <t>http://t.co/7bZ2KCQJ2k</t>
  </si>
  <si>
    <t>https://t.co/TAXQpsHa5X</t>
  </si>
  <si>
    <t>https://t.co/1Gqn5eNAkV</t>
  </si>
  <si>
    <t>http://t.co/2sVbt3n6lO</t>
  </si>
  <si>
    <t>https://t.co/IxLjEB2zlE</t>
  </si>
  <si>
    <t>https://t.co/b4qJn1xk9K</t>
  </si>
  <si>
    <t>https://t.co/7vUi8WLZCu</t>
  </si>
  <si>
    <t>https://t.co/OvTRV8b9kM</t>
  </si>
  <si>
    <t>https://t.co/ZsLXGx77Bh</t>
  </si>
  <si>
    <t>https://t.co/ZrnvTEo1ha</t>
  </si>
  <si>
    <t>https://t.co/B8TWHxd8Ro</t>
  </si>
  <si>
    <t>https://t.co/YCJuAt2fd2</t>
  </si>
  <si>
    <t>https://t.co/iUn41wAYRH</t>
  </si>
  <si>
    <t>https://t.co/mUzJwnsa02</t>
  </si>
  <si>
    <t>https://t.co/13seNJzkYd</t>
  </si>
  <si>
    <t>https://t.co/Tow2b8QNQf</t>
  </si>
  <si>
    <t>https://t.co/8VagWFc00k</t>
  </si>
  <si>
    <t>https://t.co/Ozohh7WZKH</t>
  </si>
  <si>
    <t>http://t.co/n2UwF0GqhC</t>
  </si>
  <si>
    <t>https://t.co/rRf1B7kblu</t>
  </si>
  <si>
    <t>https://t.co/aWLN3OiOBt</t>
  </si>
  <si>
    <t>https://t.co/3i2bPMrJDS</t>
  </si>
  <si>
    <t>https://t.co/DVdsPSDmrQ</t>
  </si>
  <si>
    <t>https://t.co/vBzl7LNCCQ</t>
  </si>
  <si>
    <t>https://t.co/WSyMYHuwPh</t>
  </si>
  <si>
    <t>https://t.co/WpzSdGtUl0</t>
  </si>
  <si>
    <t>https://t.co/xfYFV6BrRT</t>
  </si>
  <si>
    <t>https://t.co/iA79iPBi4q</t>
  </si>
  <si>
    <t>http://t.co/RtNGJhF8LM</t>
  </si>
  <si>
    <t>https://t.co/acEDNo910M</t>
  </si>
  <si>
    <t>https://t.co/zzkauSb9EZ</t>
  </si>
  <si>
    <t>https://t.co/HraaN9g48H</t>
  </si>
  <si>
    <t>https://t.co/acboLziGvF</t>
  </si>
  <si>
    <t>https://t.co/bLatrP1Q1h</t>
  </si>
  <si>
    <t>https://t.co/LQQmPk1d5Q</t>
  </si>
  <si>
    <t>http://t.co/7tyEm2bWZO</t>
  </si>
  <si>
    <t>https://t.co/B5LeCB71nJ</t>
  </si>
  <si>
    <t>https://t.co/erdfqJCtvG</t>
  </si>
  <si>
    <t>https://t.co/GweGcfmJ7o</t>
  </si>
  <si>
    <t>https://t.co/p2K5okdrHg</t>
  </si>
  <si>
    <t>http://t.co/xXXrvBCpS9</t>
  </si>
  <si>
    <t>https://t.co/zZiTwCJy0r</t>
  </si>
  <si>
    <t>https://t.co/4x4xXtgT5i</t>
  </si>
  <si>
    <t>https://t.co/pZmwKFT1rx</t>
  </si>
  <si>
    <t>http://t.co/dQIPDh9KIO</t>
  </si>
  <si>
    <t>https://t.co/CiqD0pNncF</t>
  </si>
  <si>
    <t>https://t.co/AqJWIc9LJC</t>
  </si>
  <si>
    <t>https://t.co/6EDyaCeKOj</t>
  </si>
  <si>
    <t>https://t.co/U8FZn17mDG</t>
  </si>
  <si>
    <t>https://t.co/j2UX3DHDQY</t>
  </si>
  <si>
    <t>https://t.co/vIWzSLZCWi</t>
  </si>
  <si>
    <t>https://t.co/BioqS0qUvB</t>
  </si>
  <si>
    <t>https://t.co/KPTdqLXD1p</t>
  </si>
  <si>
    <t>https://t.co/8PA9jIR8hl</t>
  </si>
  <si>
    <t>https://t.co/cryMsCDL3N</t>
  </si>
  <si>
    <t>https://t.co/fRRYxaoxAy</t>
  </si>
  <si>
    <t>https://t.co/HbmmPU01tL</t>
  </si>
  <si>
    <t>https://t.co/xzcKnEci5U</t>
  </si>
  <si>
    <t>https://t.co/F8uD3faDby</t>
  </si>
  <si>
    <t>https://t.co/TSSs5wBUuK</t>
  </si>
  <si>
    <t>https://t.co/EvjwRXm04B</t>
  </si>
  <si>
    <t>https://t.co/Xs1juB5Z2f</t>
  </si>
  <si>
    <t>https://pbs.twimg.com/profile_banners/1098061709363818503/1550703857</t>
  </si>
  <si>
    <t>https://pbs.twimg.com/profile_banners/14056502/1518368317</t>
  </si>
  <si>
    <t>https://pbs.twimg.com/profile_banners/115019129/1470563608</t>
  </si>
  <si>
    <t>https://pbs.twimg.com/profile_banners/3241335163/1445003056</t>
  </si>
  <si>
    <t>https://pbs.twimg.com/profile_banners/1100591260316753920/1552476863</t>
  </si>
  <si>
    <t>https://pbs.twimg.com/profile_banners/15494794/1497032121</t>
  </si>
  <si>
    <t>https://pbs.twimg.com/profile_banners/24108344/1529683817</t>
  </si>
  <si>
    <t>https://pbs.twimg.com/profile_banners/1965847669/1551172714</t>
  </si>
  <si>
    <t>https://pbs.twimg.com/profile_banners/148280168/1464014043</t>
  </si>
  <si>
    <t>https://pbs.twimg.com/profile_banners/2729957642/1467950173</t>
  </si>
  <si>
    <t>https://pbs.twimg.com/profile_banners/436169764/1469239922</t>
  </si>
  <si>
    <t>https://pbs.twimg.com/profile_banners/1881304950/1532740814</t>
  </si>
  <si>
    <t>https://pbs.twimg.com/profile_banners/2355885300/1455424139</t>
  </si>
  <si>
    <t>https://pbs.twimg.com/profile_banners/1100586535794032640/1551236589</t>
  </si>
  <si>
    <t>https://pbs.twimg.com/profile_banners/2344305278/1533179109</t>
  </si>
  <si>
    <t>https://pbs.twimg.com/profile_banners/108526862/1501845137</t>
  </si>
  <si>
    <t>https://pbs.twimg.com/profile_banners/1703558844/1550202279</t>
  </si>
  <si>
    <t>https://pbs.twimg.com/profile_banners/3253170811/1435745717</t>
  </si>
  <si>
    <t>https://pbs.twimg.com/profile_banners/916652778/1549672741</t>
  </si>
  <si>
    <t>https://pbs.twimg.com/profile_banners/134142052/1545926766</t>
  </si>
  <si>
    <t>https://pbs.twimg.com/profile_banners/2204959478/1387971855</t>
  </si>
  <si>
    <t>https://pbs.twimg.com/profile_banners/190070853/1540162053</t>
  </si>
  <si>
    <t>https://pbs.twimg.com/profile_banners/825128397210673152/1485561530</t>
  </si>
  <si>
    <t>https://pbs.twimg.com/profile_banners/1061239369640693762/1552222089</t>
  </si>
  <si>
    <t>https://pbs.twimg.com/profile_banners/54061923/1548873092</t>
  </si>
  <si>
    <t>https://pbs.twimg.com/profile_banners/3321751520/1440989336</t>
  </si>
  <si>
    <t>https://pbs.twimg.com/profile_banners/1356087222/1544906445</t>
  </si>
  <si>
    <t>https://pbs.twimg.com/profile_banners/1365955674/1437349178</t>
  </si>
  <si>
    <t>https://pbs.twimg.com/profile_banners/34987624/1498932044</t>
  </si>
  <si>
    <t>https://pbs.twimg.com/profile_banners/347002675/1450187379</t>
  </si>
  <si>
    <t>https://pbs.twimg.com/profile_banners/26412532/1476471699</t>
  </si>
  <si>
    <t>https://pbs.twimg.com/profile_banners/148857723/1486882553</t>
  </si>
  <si>
    <t>https://pbs.twimg.com/profile_banners/361811837/1550827103</t>
  </si>
  <si>
    <t>https://pbs.twimg.com/profile_banners/15872409/1495181132</t>
  </si>
  <si>
    <t>https://pbs.twimg.com/profile_banners/1020707417284390912/1537613633</t>
  </si>
  <si>
    <t>https://pbs.twimg.com/profile_banners/474035985/1545140827</t>
  </si>
  <si>
    <t>https://pbs.twimg.com/profile_banners/990019532818407424/1524915014</t>
  </si>
  <si>
    <t>https://pbs.twimg.com/profile_banners/39715373/1353101835</t>
  </si>
  <si>
    <t>https://pbs.twimg.com/profile_banners/356053602/1540459317</t>
  </si>
  <si>
    <t>https://pbs.twimg.com/profile_banners/905950782/1525107484</t>
  </si>
  <si>
    <t>https://pbs.twimg.com/profile_banners/4051118260/1537268137</t>
  </si>
  <si>
    <t>https://pbs.twimg.com/profile_banners/960937119152619521/1552567158</t>
  </si>
  <si>
    <t>https://pbs.twimg.com/profile_banners/17573066/1397694737</t>
  </si>
  <si>
    <t>https://pbs.twimg.com/profile_banners/25834897/1533313194</t>
  </si>
  <si>
    <t>https://pbs.twimg.com/profile_banners/811377/1543939339</t>
  </si>
  <si>
    <t>https://pbs.twimg.com/profile_banners/10228272/1544543885</t>
  </si>
  <si>
    <t>https://pbs.twimg.com/profile_banners/2425151/1506715336</t>
  </si>
  <si>
    <t>https://pbs.twimg.com/profile_banners/783214/1537558537</t>
  </si>
  <si>
    <t>https://pbs.twimg.com/profile_banners/22959763/1501620205</t>
  </si>
  <si>
    <t>https://pbs.twimg.com/profile_banners/457984599/1359997459</t>
  </si>
  <si>
    <t>https://pbs.twimg.com/profile_banners/822215679726100480/1549425227</t>
  </si>
  <si>
    <t>https://pbs.twimg.com/profile_banners/1280294108/1525718378</t>
  </si>
  <si>
    <t>https://pbs.twimg.com/profile_banners/35164888/1551946414</t>
  </si>
  <si>
    <t>https://pbs.twimg.com/profile_banners/1912110522/1550241136</t>
  </si>
  <si>
    <t>https://pbs.twimg.com/profile_banners/23924373/1496091921</t>
  </si>
  <si>
    <t>https://pbs.twimg.com/profile_banners/72938555/1540719216</t>
  </si>
  <si>
    <t>https://pbs.twimg.com/profile_banners/1594162892/1506374386</t>
  </si>
  <si>
    <t>https://pbs.twimg.com/profile_banners/359074674/1505762645</t>
  </si>
  <si>
    <t>https://pbs.twimg.com/profile_banners/1621271/1539285297</t>
  </si>
  <si>
    <t>https://pbs.twimg.com/profile_banners/44189764/1520689389</t>
  </si>
  <si>
    <t>https://pbs.twimg.com/profile_banners/122781253/1517520946</t>
  </si>
  <si>
    <t>https://pbs.twimg.com/profile_banners/302870540/1451128495</t>
  </si>
  <si>
    <t>https://pbs.twimg.com/profile_banners/75401545/1454519185</t>
  </si>
  <si>
    <t>https://pbs.twimg.com/profile_banners/326869253/1514921099</t>
  </si>
  <si>
    <t>https://pbs.twimg.com/profile_banners/182539117/1479996760</t>
  </si>
  <si>
    <t>https://pbs.twimg.com/profile_banners/22487278/1492531052</t>
  </si>
  <si>
    <t>https://pbs.twimg.com/profile_banners/1676691804/1543082855</t>
  </si>
  <si>
    <t>https://pbs.twimg.com/profile_banners/1305350636/1500654747</t>
  </si>
  <si>
    <t>https://pbs.twimg.com/profile_banners/87269548/1514399993</t>
  </si>
  <si>
    <t>https://pbs.twimg.com/profile_banners/1661469482/1531286263</t>
  </si>
  <si>
    <t>https://pbs.twimg.com/profile_banners/612473/1529425670</t>
  </si>
  <si>
    <t>https://pbs.twimg.com/profile_banners/9697732/1401057310</t>
  </si>
  <si>
    <t>https://pbs.twimg.com/profile_banners/2253248033/1483404571</t>
  </si>
  <si>
    <t>https://pbs.twimg.com/profile_banners/180130665/1499970359</t>
  </si>
  <si>
    <t>https://pbs.twimg.com/profile_banners/886815330/1537804517</t>
  </si>
  <si>
    <t>https://pbs.twimg.com/profile_banners/14264810/1398616879</t>
  </si>
  <si>
    <t>https://pbs.twimg.com/profile_banners/7665112/1453849355</t>
  </si>
  <si>
    <t>https://pbs.twimg.com/profile_banners/30315497/1515020123</t>
  </si>
  <si>
    <t>https://pbs.twimg.com/profile_banners/101294519/1533385814</t>
  </si>
  <si>
    <t>https://pbs.twimg.com/profile_banners/21595696/1461505056</t>
  </si>
  <si>
    <t>https://pbs.twimg.com/profile_banners/14240812/1463400854</t>
  </si>
  <si>
    <t>https://pbs.twimg.com/profile_banners/17446633/1506790923</t>
  </si>
  <si>
    <t>https://pbs.twimg.com/profile_banners/34904126/1348772653</t>
  </si>
  <si>
    <t>https://pbs.twimg.com/profile_banners/555375957/1543579271</t>
  </si>
  <si>
    <t>https://pbs.twimg.com/profile_banners/228784017/1424809671</t>
  </si>
  <si>
    <t>https://pbs.twimg.com/profile_banners/177804013/1536168657</t>
  </si>
  <si>
    <t>https://pbs.twimg.com/profile_banners/15194262/1493949030</t>
  </si>
  <si>
    <t>https://pbs.twimg.com/profile_banners/436964891/1551117249</t>
  </si>
  <si>
    <t>https://pbs.twimg.com/profile_banners/55373712/1522703148</t>
  </si>
  <si>
    <t>https://pbs.twimg.com/profile_banners/113787132/1518383057</t>
  </si>
  <si>
    <t>https://pbs.twimg.com/profile_banners/1493806800/1552599232</t>
  </si>
  <si>
    <t>https://pbs.twimg.com/profile_banners/618561152/1436985994</t>
  </si>
  <si>
    <t>https://pbs.twimg.com/profile_banners/1534242913/1450151759</t>
  </si>
  <si>
    <t>https://pbs.twimg.com/profile_banners/4288494973/1523724180</t>
  </si>
  <si>
    <t>https://pbs.twimg.com/profile_banners/53326533/1498619308</t>
  </si>
  <si>
    <t>https://pbs.twimg.com/profile_banners/2933113231/1452266957</t>
  </si>
  <si>
    <t>https://pbs.twimg.com/profile_banners/378418204/1424066117</t>
  </si>
  <si>
    <t>https://pbs.twimg.com/profile_banners/2610129715/1483616386</t>
  </si>
  <si>
    <t>https://pbs.twimg.com/profile_banners/488121324/1547809733</t>
  </si>
  <si>
    <t>https://pbs.twimg.com/profile_banners/218730857/1534461384</t>
  </si>
  <si>
    <t>https://pbs.twimg.com/profile_banners/1628895096/1435783405</t>
  </si>
  <si>
    <t>https://pbs.twimg.com/profile_banners/50032582/1501197185</t>
  </si>
  <si>
    <t>https://pbs.twimg.com/profile_banners/1396712004/1540791798</t>
  </si>
  <si>
    <t>https://pbs.twimg.com/profile_banners/119980953/1547667483</t>
  </si>
  <si>
    <t>https://pbs.twimg.com/profile_banners/59663165/1545182532</t>
  </si>
  <si>
    <t>https://pbs.twimg.com/profile_banners/131233772/1535965150</t>
  </si>
  <si>
    <t>https://pbs.twimg.com/profile_banners/1023769207/1547481455</t>
  </si>
  <si>
    <t>https://pbs.twimg.com/profile_banners/577415947/1535863344</t>
  </si>
  <si>
    <t>https://pbs.twimg.com/profile_banners/2854672291/1495258204</t>
  </si>
  <si>
    <t>https://pbs.twimg.com/profile_banners/1624626306/1552709600</t>
  </si>
  <si>
    <t>https://pbs.twimg.com/profile_banners/15631927/1539224767</t>
  </si>
  <si>
    <t>https://pbs.twimg.com/profile_banners/216900952/1546437946</t>
  </si>
  <si>
    <t>https://pbs.twimg.com/profile_banners/2171504722/1478827928</t>
  </si>
  <si>
    <t>https://pbs.twimg.com/profile_banners/886203237472382976/1504748205</t>
  </si>
  <si>
    <t>https://pbs.twimg.com/profile_banners/30992877/1552151369</t>
  </si>
  <si>
    <t>https://pbs.twimg.com/profile_banners/778901103056388096/1547036532</t>
  </si>
  <si>
    <t>https://pbs.twimg.com/profile_banners/1072416566/1525660822</t>
  </si>
  <si>
    <t>https://pbs.twimg.com/profile_banners/420446850/1511078458</t>
  </si>
  <si>
    <t>en-GB</t>
  </si>
  <si>
    <t>en-gb</t>
  </si>
  <si>
    <t>de</t>
  </si>
  <si>
    <t>es</t>
  </si>
  <si>
    <t>http://abs.twimg.com/images/themes/theme1/bg.png</t>
  </si>
  <si>
    <t>http://abs.twimg.com/images/themes/theme19/bg.gif</t>
  </si>
  <si>
    <t>http://abs.twimg.com/images/themes/theme13/bg.gif</t>
  </si>
  <si>
    <t>http://abs.twimg.com/images/themes/theme3/bg.gif</t>
  </si>
  <si>
    <t>http://abs.twimg.com/images/themes/theme14/bg.gif</t>
  </si>
  <si>
    <t>http://abs.twimg.com/images/themes/theme16/bg.gif</t>
  </si>
  <si>
    <t>http://abs.twimg.com/images/themes/theme9/bg.gif</t>
  </si>
  <si>
    <t>http://abs.twimg.com/images/themes/theme2/bg.gif</t>
  </si>
  <si>
    <t>http://abs.twimg.com/images/themes/theme18/bg.gif</t>
  </si>
  <si>
    <t>http://abs.twimg.com/images/themes/theme15/bg.png</t>
  </si>
  <si>
    <t>http://abs.twimg.com/images/themes/theme4/bg.gif</t>
  </si>
  <si>
    <t>http://abs.twimg.com/images/themes/theme10/bg.gif</t>
  </si>
  <si>
    <t>http://abs.twimg.com/images/themes/theme5/bg.gif</t>
  </si>
  <si>
    <t>http://abs.twimg.com/images/themes/theme7/bg.gif</t>
  </si>
  <si>
    <t>http://abs.twimg.com/images/themes/theme6/bg.gif</t>
  </si>
  <si>
    <t>http://abs.twimg.com/images/themes/theme17/bg.gif</t>
  </si>
  <si>
    <t>http://pbs.twimg.com/profile_images/623079008943542272/IS_io70l_normal.jpg</t>
  </si>
  <si>
    <t>http://pbs.twimg.com/profile_images/1048892137293668352/leEa946O_normal.jpg</t>
  </si>
  <si>
    <t>http://pbs.twimg.com/profile_images/960514741473914881/18_2TprC_normal.jpg</t>
  </si>
  <si>
    <t>http://pbs.twimg.com/profile_images/378800000367653034/c1e1814fc8a32cd8dd7470c50a6d4190_normal.jpeg</t>
  </si>
  <si>
    <t>http://pbs.twimg.com/profile_images/3020839582/2a65a7e8d893b5665b3c2b584ef8ecac_normal.jpeg</t>
  </si>
  <si>
    <t>http://pbs.twimg.com/profile_images/1098052447451402242/6qWowEl6_normal.png</t>
  </si>
  <si>
    <t>http://abs.twimg.com/sticky/default_profile_images/default_profile_normal.png</t>
  </si>
  <si>
    <t>http://pbs.twimg.com/profile_images/1009868701309403138/A9D95Zo3_normal.jpg</t>
  </si>
  <si>
    <t>http://pbs.twimg.com/profile_images/1075403827220807682/Rg1tkIIP_normal.jpg</t>
  </si>
  <si>
    <t>http://pbs.twimg.com/profile_images/622912342586585088/YhlamY0x_normal.jpg</t>
  </si>
  <si>
    <t>http://pbs.twimg.com/profile_images/813056632250925057/t-DDGecT_normal.jpg</t>
  </si>
  <si>
    <t>http://pbs.twimg.com/profile_images/787005320044302336/zrI8RjPO_normal.jpg</t>
  </si>
  <si>
    <t>http://pbs.twimg.com/profile_images/1083772092691214336/KuN9fB1z_normal.jpg</t>
  </si>
  <si>
    <t>http://pbs.twimg.com/profile_images/953128449698230273/qyursc-K_normal.jpg</t>
  </si>
  <si>
    <t>http://pbs.twimg.com/profile_images/1106577721130450944/-c7-I0jw_normal.jpg</t>
  </si>
  <si>
    <t>http://pbs.twimg.com/profile_images/868147475852312577/fjCSPU-a_normal.jpg</t>
  </si>
  <si>
    <t>http://pbs.twimg.com/profile_images/1013436760859299847/aQltRN9T_normal.jpg</t>
  </si>
  <si>
    <t>http://pbs.twimg.com/profile_images/3513354941/24aaffa670e634a7da9a087bfa83abe6_normal.png</t>
  </si>
  <si>
    <t>http://pbs.twimg.com/profile_images/1092100446586630146/3uFY0wpD_normal.jpg</t>
  </si>
  <si>
    <t>http://pbs.twimg.com/profile_images/820351342464016384/_otHuDCr_normal.jpg</t>
  </si>
  <si>
    <t>http://pbs.twimg.com/profile_images/949270171755077632/dw3M-58z_normal.jpg</t>
  </si>
  <si>
    <t>http://pbs.twimg.com/profile_images/859982100904148992/hv5soju7_normal.jpg</t>
  </si>
  <si>
    <t>http://pbs.twimg.com/profile_images/875702547016802304/9TC6qsAT_normal.jpg</t>
  </si>
  <si>
    <t>http://pbs.twimg.com/profile_images/470693078546644992/QAJA5dS-_normal.jpeg</t>
  </si>
  <si>
    <t>http://pbs.twimg.com/profile_images/912265497579741184/f7fNWL8y_normal.jpg</t>
  </si>
  <si>
    <t>http://pbs.twimg.com/profile_images/880465967137964032/HhIqIDTl_normal.jpg</t>
  </si>
  <si>
    <t>http://pbs.twimg.com/profile_images/776098096564412417/80-cHLXe_normal.jpg</t>
  </si>
  <si>
    <t>http://pbs.twimg.com/profile_images/823584033414283264/Mf-EN4Zx_normal.jpg</t>
  </si>
  <si>
    <t>http://pbs.twimg.com/profile_images/1037223401545449473/ODqDOyWs_normal.jpg</t>
  </si>
  <si>
    <t>http://pbs.twimg.com/profile_images/1081771646212542464/JXuv8Bve_normal.jpg</t>
  </si>
  <si>
    <t>http://pbs.twimg.com/profile_images/647269023541952512/edC2VJHA_normal.jpg</t>
  </si>
  <si>
    <t>http://pbs.twimg.com/profile_images/928306719221891072/guxaNLke_normal.jpg</t>
  </si>
  <si>
    <t>http://pbs.twimg.com/profile_images/1086218860934643713/KG5pspgi_normal.jpg</t>
  </si>
  <si>
    <t>http://pbs.twimg.com/profile_images/1102308957131960320/ziYs0-yI_normal.png</t>
  </si>
  <si>
    <t>http://pbs.twimg.com/profile_images/983427745526018049/7KivtcEF_normal.jpg</t>
  </si>
  <si>
    <t>http://pbs.twimg.com/profile_images/907709420972339200/HkE9JHIj_normal.jpg</t>
  </si>
  <si>
    <t>http://pbs.twimg.com/profile_images/1056780829949476864/DtQdt0fH_normal.jpg</t>
  </si>
  <si>
    <t>http://pbs.twimg.com/profile_images/1087361925628022786/fk5LXCb5_normal.jpg</t>
  </si>
  <si>
    <t>http://pbs.twimg.com/profile_images/1033777570964094976/xjUaXUh__normal.jpg</t>
  </si>
  <si>
    <t>http://pbs.twimg.com/profile_images/1075199060674527232/8mTfVUt0_normal.jpg</t>
  </si>
  <si>
    <t>http://pbs.twimg.com/profile_images/3166390372/b60a239872517f7189570c31918567c0_normal.jpeg</t>
  </si>
  <si>
    <t>http://pbs.twimg.com/profile_images/1099005193230835712/JZXIDuuz_normal.png</t>
  </si>
  <si>
    <t>http://pbs.twimg.com/profile_images/1075770691503349760/wXzv1ZF0_normal.jpg</t>
  </si>
  <si>
    <t>http://pbs.twimg.com/profile_images/662689701761908736/OyQUQi7t_normal.jpg</t>
  </si>
  <si>
    <t>http://pbs.twimg.com/profile_images/1106647428982145024/6LdVjieD_normal.jpg</t>
  </si>
  <si>
    <t>Open Twitter Page for This Person</t>
  </si>
  <si>
    <t>https://twitter.com/mstompkins_math</t>
  </si>
  <si>
    <t>https://twitter.com/shyj</t>
  </si>
  <si>
    <t>https://twitter.com/pennyrobaus</t>
  </si>
  <si>
    <t>https://twitter.com/includedau</t>
  </si>
  <si>
    <t>https://twitter.com/maomauga</t>
  </si>
  <si>
    <t>https://twitter.com/dougemints</t>
  </si>
  <si>
    <t>https://twitter.com/snowykc</t>
  </si>
  <si>
    <t>https://twitter.com/rsehji</t>
  </si>
  <si>
    <t>https://twitter.com/rajkamble11</t>
  </si>
  <si>
    <t>https://twitter.com/mittaubin</t>
  </si>
  <si>
    <t>https://twitter.com/ksthakral</t>
  </si>
  <si>
    <t>https://twitter.com/cultofpedagogy</t>
  </si>
  <si>
    <t>https://twitter.com/243rin</t>
  </si>
  <si>
    <t>https://twitter.com/connollymeli</t>
  </si>
  <si>
    <t>https://twitter.com/codeclubaus</t>
  </si>
  <si>
    <t>https://twitter.com/teachertechnol</t>
  </si>
  <si>
    <t>https://twitter.com/jackwurf</t>
  </si>
  <si>
    <t>https://twitter.com/adolesuccess</t>
  </si>
  <si>
    <t>https://twitter.com/latitudegrptvl</t>
  </si>
  <si>
    <t>https://twitter.com/walljoannewall</t>
  </si>
  <si>
    <t>https://twitter.com/vkoukis1</t>
  </si>
  <si>
    <t>https://twitter.com/robramond</t>
  </si>
  <si>
    <t>https://twitter.com/vipulasharma1</t>
  </si>
  <si>
    <t>https://twitter.com/froehlichm</t>
  </si>
  <si>
    <t>https://twitter.com/rebeccapartyof5</t>
  </si>
  <si>
    <t>https://twitter.com/ashkejriwal</t>
  </si>
  <si>
    <t>https://twitter.com/ciotranenneu</t>
  </si>
  <si>
    <t>https://twitter.com/rodolfojsn</t>
  </si>
  <si>
    <t>https://twitter.com/wakefield5judy</t>
  </si>
  <si>
    <t>https://twitter.com/chouinardjahant</t>
  </si>
  <si>
    <t>https://twitter.com/seni_bl</t>
  </si>
  <si>
    <t>https://twitter.com/ilovechalkdust</t>
  </si>
  <si>
    <t>https://twitter.com/jenaiamorane</t>
  </si>
  <si>
    <t>https://twitter.com/s</t>
  </si>
  <si>
    <t>https://twitter.com/conferenz</t>
  </si>
  <si>
    <t>https://twitter.com/pransang</t>
  </si>
  <si>
    <t>https://twitter.com/iu_kunaljain</t>
  </si>
  <si>
    <t>https://twitter.com/nzvh</t>
  </si>
  <si>
    <t>https://twitter.com/edchatmena</t>
  </si>
  <si>
    <t>https://twitter.com/pmkaura</t>
  </si>
  <si>
    <t>https://twitter.com/jamalsurabhi</t>
  </si>
  <si>
    <t>https://twitter.com/aitimary88</t>
  </si>
  <si>
    <t>https://twitter.com/ananyadebroy</t>
  </si>
  <si>
    <t>https://twitter.com/ankit231181</t>
  </si>
  <si>
    <t>https://twitter.com/edchateu</t>
  </si>
  <si>
    <t>https://twitter.com/shazia</t>
  </si>
  <si>
    <t>https://twitter.com/assignmenthelp</t>
  </si>
  <si>
    <t>https://twitter.com/dennisdill</t>
  </si>
  <si>
    <t>https://twitter.com/reddit</t>
  </si>
  <si>
    <t>https://twitter.com/youtube</t>
  </si>
  <si>
    <t>https://twitter.com/facebook</t>
  </si>
  <si>
    <t>https://twitter.com/twitter</t>
  </si>
  <si>
    <t>https://twitter.com/jacindaardern</t>
  </si>
  <si>
    <t>https://twitter.com/breitbartnews</t>
  </si>
  <si>
    <t>https://twitter.com/potus</t>
  </si>
  <si>
    <t>https://twitter.com/edtech_stories</t>
  </si>
  <si>
    <t>https://twitter.com/stellapkjames</t>
  </si>
  <si>
    <t>https://twitter.com/techethicist</t>
  </si>
  <si>
    <t>https://twitter.com/formula_mattd</t>
  </si>
  <si>
    <t>https://twitter.com/macfloss</t>
  </si>
  <si>
    <t>https://twitter.com/edifiedlistener</t>
  </si>
  <si>
    <t>https://twitter.com/newdaystarts</t>
  </si>
  <si>
    <t>https://twitter.com/thomaspower</t>
  </si>
  <si>
    <t>https://twitter.com/yonty</t>
  </si>
  <si>
    <t>https://twitter.com/acvtcskn</t>
  </si>
  <si>
    <t>https://twitter.com/mrsalakas</t>
  </si>
  <si>
    <t>https://twitter.com/relativism</t>
  </si>
  <si>
    <t>https://twitter.com/tweetinggoddess</t>
  </si>
  <si>
    <t>https://twitter.com/s_bearden</t>
  </si>
  <si>
    <t>https://twitter.com/e_sheninger</t>
  </si>
  <si>
    <t>https://twitter.com/edmerger</t>
  </si>
  <si>
    <t>https://twitter.com/mrsmurat</t>
  </si>
  <si>
    <t>https://twitter.com/burgessdave</t>
  </si>
  <si>
    <t>https://twitter.com/gregbcurran</t>
  </si>
  <si>
    <t>https://twitter.com/bbcnews</t>
  </si>
  <si>
    <t>https://twitter.com/j</t>
  </si>
  <si>
    <t>https://twitter.com/dr_lmr</t>
  </si>
  <si>
    <t>https://twitter.com/mrkempnz</t>
  </si>
  <si>
    <t>https://twitter.com/jeanniesung</t>
  </si>
  <si>
    <t>https://twitter.com/kmichellehowell</t>
  </si>
  <si>
    <t>https://twitter.com/hpitler</t>
  </si>
  <si>
    <t>https://twitter.com/8amber8</t>
  </si>
  <si>
    <t>https://twitter.com/thenerdyteacher</t>
  </si>
  <si>
    <t>https://twitter.com/catdrees</t>
  </si>
  <si>
    <t>https://twitter.com/magsamond</t>
  </si>
  <si>
    <t>https://twitter.com/whalen</t>
  </si>
  <si>
    <t>https://twitter.com/drbexl</t>
  </si>
  <si>
    <t>https://twitter.com/suebecks</t>
  </si>
  <si>
    <t>https://twitter.com/kathsmythe</t>
  </si>
  <si>
    <t>https://twitter.com/cherrylkd</t>
  </si>
  <si>
    <t>https://twitter.com/angelahemans</t>
  </si>
  <si>
    <t>https://twitter.com/wickeddecent</t>
  </si>
  <si>
    <t>https://twitter.com/gilchristgeorge</t>
  </si>
  <si>
    <t>https://twitter.com/brynmw</t>
  </si>
  <si>
    <t>https://twitter.com/averyteach</t>
  </si>
  <si>
    <t>https://twitter.com/bashaierk</t>
  </si>
  <si>
    <t>https://twitter.com/craigyen</t>
  </si>
  <si>
    <t>https://twitter.com/msdanielsstormy</t>
  </si>
  <si>
    <t>https://twitter.com/ritasingh0210</t>
  </si>
  <si>
    <t>https://twitter.com/bakshiaarti</t>
  </si>
  <si>
    <t>https://twitter.com/nigamkriti</t>
  </si>
  <si>
    <t>https://twitter.com/shalini040876</t>
  </si>
  <si>
    <t>https://twitter.com/akmittals</t>
  </si>
  <si>
    <t>https://twitter.com/anupam_sharmaa</t>
  </si>
  <si>
    <t>https://twitter.com/chetna1806</t>
  </si>
  <si>
    <t>https://twitter.com/asbindia</t>
  </si>
  <si>
    <t>https://twitter.com/naghma_khn</t>
  </si>
  <si>
    <t>https://twitter.com/sansanananana</t>
  </si>
  <si>
    <t>https://twitter.com/qantas</t>
  </si>
  <si>
    <t>https://twitter.com/aboutimpact</t>
  </si>
  <si>
    <t>https://twitter.com/go_joannago</t>
  </si>
  <si>
    <t>https://twitter.com/dhongdesupriya</t>
  </si>
  <si>
    <t>https://twitter.com/gupta_anju9</t>
  </si>
  <si>
    <t>https://twitter.com/jyoti1013</t>
  </si>
  <si>
    <t>https://twitter.com/sanjuhimachali</t>
  </si>
  <si>
    <t>https://twitter.com/sunilddesai</t>
  </si>
  <si>
    <t>https://twitter.com/headhr_deepak</t>
  </si>
  <si>
    <t>https://twitter.com/hrsanjaynegi</t>
  </si>
  <si>
    <t>https://twitter.com/sunita_rajiv</t>
  </si>
  <si>
    <t>https://twitter.com/kritimakhija</t>
  </si>
  <si>
    <t>https://twitter.com/knikole</t>
  </si>
  <si>
    <t>https://twitter.com/mr_isaacs</t>
  </si>
  <si>
    <t>https://twitter.com/schleiderjustin</t>
  </si>
  <si>
    <t>https://twitter.com/stevesayersone</t>
  </si>
  <si>
    <t>https://twitter.com/lieberrian</t>
  </si>
  <si>
    <t>https://twitter.com/ellethejambo</t>
  </si>
  <si>
    <t>https://twitter.com/cogswell_ben</t>
  </si>
  <si>
    <t>https://twitter.com/waynedenner</t>
  </si>
  <si>
    <t>mstompkins_math
RT @shyj: It's going to be a great
#NT2t chat on 3/9 (times on pic)!
Let's come up with some solution
to this global issue! Please RT
and t…</t>
  </si>
  <si>
    <t>shyj
RT @Dr_LMR: My heart is heavy for
#INZpirED friends as I send thoughts
of peace and comfort your way!
@mrkempnz @shyj @rsehji @KSThakral
@j…</t>
  </si>
  <si>
    <t>pennyrobaus
RT @includEDau: Hope you can be
#includEDau tomorrow, for "Engaging
the Disengaged" #AussieEd #asiaed
#ukedchat #edchat #inzpired https://t…</t>
  </si>
  <si>
    <t>includedau
Hope you can be #includEDau tomorrow,
for "Engaging the Disengaged" #AussieEd
#asiaed #ukedchat #edchat #inzpired
https://t.co/kepGoTo5hs</t>
  </si>
  <si>
    <t>maomauga
RT @includEDau: Hope you can be
#includEDau tomorrow, for "Engaging
the Disengaged" #AussieEd #asiaed
#ukedchat #edchat #inzpired https://t…</t>
  </si>
  <si>
    <t>dougemints
RT @shyj: It's going to be a great
#NT2t chat on 3/9 (times on pic)!
Let's come up with some solution
to this global issue! Please RT
and t…</t>
  </si>
  <si>
    <t>snowykc
RT @includEDau: Hope you can be
#includEDau tomorrow, for "Engaging
the Disengaged" #AussieEd #asiaed
#ukedchat #edchat #inzpired https://t…</t>
  </si>
  <si>
    <t>rsehji
The Aerodynamics of Exceptional
Schools by @cultofpedagogy #INZpirED
Don't let the #groupers get to
you! Reduce drag and increase thrust
✈. https://t.co/0U24enOoiX</t>
  </si>
  <si>
    <t xml:space="preserve">rajkamble11
</t>
  </si>
  <si>
    <t>mittaubin
RT @rsehji: The Aerodynamics of
Exceptional Schools by @cultofpedagogy
#INZpirED Don't let the #groupers
get to you! Reduce drag and increa…</t>
  </si>
  <si>
    <t>ksthakral
RT @AnanyaDebRoy: " If we want
innovative students, we need innovative
#educators. In other words, innovation
begins with you. Ultimately,…</t>
  </si>
  <si>
    <t xml:space="preserve">cultofpedagogy
</t>
  </si>
  <si>
    <t>243rin
RT @includEDau: Hope you can be
#includEDau tomorrow, for "Engaging
the Disengaged" #AussieEd #asiaed
#ukedchat #edchat #inzpired https://t…</t>
  </si>
  <si>
    <t>connollymeli
RT @includEDau: Hope you can be
#includEDau tomorrow, for "Engaging
the Disengaged" #AussieEd #asiaed
#ukedchat #edchat #inzpired https://t…</t>
  </si>
  <si>
    <t>codeclubaus
RT @includEDau: Hope you can be
#includEDau tomorrow, for "Engaging
the Disengaged" #AussieEd #asiaed
#ukedchat #edchat #inzpired https://t…</t>
  </si>
  <si>
    <t>teachertechnol
RT @includEDau: Hope you can be
#includEDau tomorrow, for "Engaging
the Disengaged" #AussieEd #asiaed
#ukedchat #edchat #inzpired https://t…</t>
  </si>
  <si>
    <t>jackwurf
RT @includEDau: Hope you can be
#includEDau tomorrow, for "Engaging
the Disengaged" #AussieEd #asiaed
#ukedchat #edchat #inzpired https://t…</t>
  </si>
  <si>
    <t>adolesuccess
Australia’s only conference focusing
on Middle Years education, is coming
to Brisbane this August! Join us
at #OZCAS19 and be #FutureReady!
#MYEdOz #mschat #aussieED #INZPirED
https://t.co/rC8mgQA4t1</t>
  </si>
  <si>
    <t>latitudegrptvl
RT @adolesuccess: Australia’s only
conference focusing on Middle Years
education, is coming to Brisbane
this August! Join us at #OZCAS19
an…</t>
  </si>
  <si>
    <t>walljoannewall
RT @rsehji: The Aerodynamics of
Exceptional Schools by @cultofpedagogy
#INZpirED Don't let the #groupers
get to you! Reduce drag and increa…</t>
  </si>
  <si>
    <t>vkoukis1
RT @rsehji: The Aerodynamics of
Exceptional Schools by @cultofpedagogy
#INZpirED Don't let the #groupers
get to you! Reduce drag and increa…</t>
  </si>
  <si>
    <t>robramond
RT @rsehji: The Aerodynamics of
Exceptional Schools by @cultofpedagogy
#INZpirED Don't let the #groupers
get to you! Reduce drag and increa…</t>
  </si>
  <si>
    <t>vipulasharma1
RT @KSThakral: Loved it when another
staff member enthusiastically spoke
and tried to show me this video
today from @cultofpedagogy at #TBS…</t>
  </si>
  <si>
    <t>froehlichm
RT @ashkejriwal: Challenged by
@rsehji I pass on the challenge
to @rebeccapartyof5 Share a cover
each day for a week of a book you
have lov…</t>
  </si>
  <si>
    <t xml:space="preserve">rebeccapartyof5
</t>
  </si>
  <si>
    <t>ashkejriwal
Challenged by @rsehji I pass on
the challenge to @AnanyaDebRoy
Share a cover each day for a week
of a book you have loved reading.
#bookcover7 #edchatmena #INZpirEd
https://t.co/JN5TqHVH70</t>
  </si>
  <si>
    <t>ciotranenneu
Couldn't. #inzpired @wakefield5judy
@RodolfoJSN</t>
  </si>
  <si>
    <t xml:space="preserve">rodolfojsn
</t>
  </si>
  <si>
    <t xml:space="preserve">wakefield5judy
</t>
  </si>
  <si>
    <t xml:space="preserve">chouinardjahant
</t>
  </si>
  <si>
    <t xml:space="preserve">seni_bl
</t>
  </si>
  <si>
    <t xml:space="preserve">ilovechalkdust
</t>
  </si>
  <si>
    <t>jenaiamorane
RT @KSThakral: @PranSang @ASBIndia
@rsehji @shyj @Chetna1806 @pmkaura
@Anupam_Sharmaa @akmittals @Shalini040876
@NigamKriti @bakshiaarti @s…</t>
  </si>
  <si>
    <t xml:space="preserve">s
</t>
  </si>
  <si>
    <t xml:space="preserve">conferenz
</t>
  </si>
  <si>
    <t>pransang
RT @KSThakral: @PranSang @Chetna1806
@kritimakhija @sunita_rajiv @hrsanjaynegi
@HeadHR_Deepak @sunilddesai @Anupam_Sharmaa
@Shalini040876 @…</t>
  </si>
  <si>
    <t>iu_kunaljain
RT @KSThakral: #TBSDelhi A great
way to celebrate language and diversity.
#INZPirED https://t.co/tvPoWmiKkF</t>
  </si>
  <si>
    <t>nzvh
#edchatnz #NZBFC630 #studentvoice
#INZpirED https://t.co/yRVffROusx</t>
  </si>
  <si>
    <t>edchatmena
RT @ashkejriwal: Challenged by
@rsehji I pass on the challenge
to @AnanyaDebRoy Share a cover
each day for a week of a book you
have loved…</t>
  </si>
  <si>
    <t>pmkaura
Continuing the challenge @rsehji
sharing my second cover. A beautifully
inspiring memoir, combining medicine
and literature. #MustRead #INZpirED
https://t.co/EpyxMd1vIf</t>
  </si>
  <si>
    <t>jamalsurabhi
RT @AnanyaDebRoy: " If we want
innovative students, we need innovative
#educators. In other words, innovation
begins with you. Ultimately,…</t>
  </si>
  <si>
    <t xml:space="preserve">aitimary88
</t>
  </si>
  <si>
    <t>ananyadebroy
" If we want innovative students,
we need innovative #educators.
In other words, innovation begins
with you. Ultimately, innovation
is not about a skill set: it's
about a #mindset." #edchat @rsehji
@aitimary88 @Anupam_Sharmaa @Shalini040876
@bashaierk #edchatmena #INZpirEd</t>
  </si>
  <si>
    <t>ankit231181
RT @AnanyaDebRoy: " If we want
innovative students, we need innovative
#educators. In other words, innovation
begins with you. Ultimately,…</t>
  </si>
  <si>
    <t>edchateu
RT @AnanyaDebRoy: " If we want
innovative students, we need innovative
#educators. In other words, innovation
begins with you. Ultimately,…</t>
  </si>
  <si>
    <t xml:space="preserve">shazia
</t>
  </si>
  <si>
    <t>assignmenthelp
Tips for Using Document Proofreading
and Editing Services online https://t.co/W7iuqKv6QE
#MMPD #INZpirED #tesoloz #Sp2chat</t>
  </si>
  <si>
    <t>dennisdill
RT @EdTech_Stories: @rsehji @POTUS
@BreitbartNews @jacindaardern @Twitter
@facebook @YouTube @reddit To all
our friends at #INZpirED... Thi…</t>
  </si>
  <si>
    <t xml:space="preserve">reddit
</t>
  </si>
  <si>
    <t xml:space="preserve">youtube
</t>
  </si>
  <si>
    <t xml:space="preserve">facebook
</t>
  </si>
  <si>
    <t xml:space="preserve">twitter
</t>
  </si>
  <si>
    <t xml:space="preserve">jacindaardern
</t>
  </si>
  <si>
    <t xml:space="preserve">breitbartnews
</t>
  </si>
  <si>
    <t xml:space="preserve">potus
</t>
  </si>
  <si>
    <t>edtech_stories
RT @Dr_LMR: My heart is heavy for
#INZpirED friends as I send thoughts
of peace and comfort your way!
@mrkempnz @shyj @rsehji @KSThakral
@j…</t>
  </si>
  <si>
    <t>stellapkjames
RT @EdTech_Stories: @rsehji @POTUS
@BreitbartNews @jacindaardern @Twitter
@facebook @YouTube @reddit To all
our friends at #INZpirED... Thi…</t>
  </si>
  <si>
    <t>techethicist
RT @EdTech_Stories: @rsehji @POTUS
@BreitbartNews @jacindaardern @Twitter
@facebook @YouTube @reddit To all
our friends at #INZpirED... Thi…</t>
  </si>
  <si>
    <t>formula_mattd
RT @EdTech_Stories: @rsehji @POTUS
@BreitbartNews @jacindaardern @Twitter
@facebook @YouTube @reddit To all
our friends at #INZpirED... Thi…</t>
  </si>
  <si>
    <t>macfloss
RT @EdTech_Stories: @rsehji @POTUS
@BreitbartNews @jacindaardern @Twitter
@facebook @YouTube @reddit To all
our friends at #INZpirED... Thi…</t>
  </si>
  <si>
    <t>edifiedlistener
RT @EdTech_Stories: @rsehji @POTUS
@BreitbartNews @jacindaardern @Twitter
@facebook @YouTube @reddit To all
our friends at #INZpirED... Thi…</t>
  </si>
  <si>
    <t>newdaystarts
RT @EdTech_Stories: @rsehji @POTUS
@BreitbartNews @jacindaardern @Twitter
@facebook @YouTube @reddit To all
our friends at #INZpirED... Thi…</t>
  </si>
  <si>
    <t>thomaspower
RT @EdTech_Stories: @rsehji @POTUS
@BreitbartNews @jacindaardern @Twitter
@facebook @YouTube @reddit To all
our friends at #INZpirED... Thi…</t>
  </si>
  <si>
    <t>yonty
RT @EdTech_Stories: @rsehji @POTUS
@BreitbartNews @jacindaardern @Twitter
@facebook @YouTube @reddit To all
our friends at #INZpirED... Thi…</t>
  </si>
  <si>
    <t>acvtcskn
RT @EdTech_Stories: @rsehji @POTUS
@BreitbartNews @jacindaardern @Twitter
@facebook @YouTube @reddit To all
our friends at #INZpirED... Thi…</t>
  </si>
  <si>
    <t>mrsalakas
RT @EdTech_Stories: @rsehji @POTUS
@BreitbartNews @jacindaardern @Twitter
@facebook @YouTube @reddit To all
our friends at #INZpirED... Thi…</t>
  </si>
  <si>
    <t>relativism
RT @EdTech_Stories: @rsehji @POTUS
@BreitbartNews @jacindaardern @Twitter
@facebook @YouTube @reddit To all
our friends at #INZpirED... Thi…</t>
  </si>
  <si>
    <t>tweetinggoddess
RT @EdTech_Stories: @rsehji @POTUS
@BreitbartNews @jacindaardern @Twitter
@facebook @YouTube @reddit To all
our friends at #INZpirED... Thi…</t>
  </si>
  <si>
    <t>s_bearden
RT @EdTech_Stories: @rsehji @POTUS
@BreitbartNews @jacindaardern @Twitter
@facebook @YouTube @reddit To all
our friends at #INZpirED... Thi…</t>
  </si>
  <si>
    <t>e_sheninger
RT @EdTech_Stories: @rsehji @POTUS
@BreitbartNews @jacindaardern @Twitter
@facebook @YouTube @reddit To all
our friends at #INZpirED... Thi…</t>
  </si>
  <si>
    <t>edmerger
RT @EdTech_Stories: @rsehji @POTUS
@BreitbartNews @jacindaardern @Twitter
@facebook @YouTube @reddit To all
our friends at #INZpirED... Thi…</t>
  </si>
  <si>
    <t>mrsmurat
RT @EdTech_Stories: @rsehji @POTUS
@BreitbartNews @jacindaardern @Twitter
@facebook @YouTube @reddit To all
our friends at #INZpirED... Thi…</t>
  </si>
  <si>
    <t>burgessdave
RT @EdTech_Stories: @rsehji @POTUS
@BreitbartNews @jacindaardern @Twitter
@facebook @YouTube @reddit To all
our friends at #INZpirED... Thi…</t>
  </si>
  <si>
    <t>gregbcurran
RT @EdTech_Stories: @rsehji @POTUS
@BreitbartNews @jacindaardern @Twitter
@facebook @YouTube @reddit To all
our friends at #INZpirED... Thi…</t>
  </si>
  <si>
    <t xml:space="preserve">bbcnews
</t>
  </si>
  <si>
    <t xml:space="preserve">j
</t>
  </si>
  <si>
    <t>dr_lmr
My heart is heavy for #INZpirED
friends as I send thoughts of peace
and comfort your way! @mrkempnz
@shyj @rsehji @KSThakral @jacindaardern
https://t.co/SdY2h9g6XP</t>
  </si>
  <si>
    <t xml:space="preserve">mrkempnz
</t>
  </si>
  <si>
    <t>jeanniesung
RT @EdTech_Stories: @rsehji @POTUS
@BreitbartNews @jacindaardern @Twitter
@facebook @YouTube @reddit To all
our friends at #INZpirED... Thi…</t>
  </si>
  <si>
    <t>kmichellehowell
RT @EdTech_Stories: @rsehji @POTUS
@BreitbartNews @jacindaardern @Twitter
@facebook @YouTube @reddit To all
our friends at #INZpirED... Thi…</t>
  </si>
  <si>
    <t>hpitler
RT @EdTech_Stories: @rsehji @POTUS
@BreitbartNews @jacindaardern @Twitter
@facebook @YouTube @reddit To all
our friends at #INZpirED... Thi…</t>
  </si>
  <si>
    <t>8amber8
RT @EdTech_Stories: @rsehji @POTUS
@BreitbartNews @jacindaardern @Twitter
@facebook @YouTube @reddit To all
our friends at #INZpirED... Thi…</t>
  </si>
  <si>
    <t>thenerdyteacher
RT @EdTech_Stories: @rsehji @POTUS
@BreitbartNews @jacindaardern @Twitter
@facebook @YouTube @reddit To all
our friends at #INZpirED... Thi…</t>
  </si>
  <si>
    <t>catdrees
RT @EdTech_Stories: @rsehji @POTUS
@BreitbartNews @jacindaardern @Twitter
@facebook @YouTube @reddit To all
our friends at #INZpirED... Thi…</t>
  </si>
  <si>
    <t>magsamond
RT @EdTech_Stories: @rsehji @POTUS
@BreitbartNews @jacindaardern @Twitter
@facebook @YouTube @reddit To all
our friends at #INZpirED... Thi…</t>
  </si>
  <si>
    <t>whalen
RT @EdTech_Stories: @rsehji @POTUS
@BreitbartNews @jacindaardern @Twitter
@facebook @YouTube @reddit To all
our friends at #INZpirED... Thi…</t>
  </si>
  <si>
    <t>drbexl
RT @EdTech_Stories: @rsehji @POTUS
@BreitbartNews @jacindaardern @Twitter
@facebook @YouTube @reddit To all
our friends at #INZpirED... Thi…</t>
  </si>
  <si>
    <t>suebecks
RT @EdTech_Stories: @rsehji @POTUS
@BreitbartNews @jacindaardern @Twitter
@facebook @YouTube @reddit To all
our friends at #INZpirED... Thi…</t>
  </si>
  <si>
    <t>kathsmythe
RT @EdTech_Stories: @rsehji @POTUS
@BreitbartNews @jacindaardern @Twitter
@facebook @YouTube @reddit To all
our friends at #INZpirED... Thi…</t>
  </si>
  <si>
    <t>cherrylkd
RT @EdTech_Stories: @rsehji @POTUS
@BreitbartNews @jacindaardern @Twitter
@facebook @YouTube @reddit To all
our friends at #INZpirED... Thi…</t>
  </si>
  <si>
    <t>angelahemans
RT @EdTech_Stories: @rsehji @POTUS
@BreitbartNews @jacindaardern @Twitter
@facebook @YouTube @reddit To all
our friends at #INZpirED... Thi…</t>
  </si>
  <si>
    <t>wickeddecent
RT @EdTech_Stories: @rsehji @POTUS
@BreitbartNews @jacindaardern @Twitter
@facebook @YouTube @reddit To all
our friends at #INZpirED... Thi…</t>
  </si>
  <si>
    <t>gilchristgeorge
RT @EdTech_Stories: @rsehji @POTUS
@BreitbartNews @jacindaardern @Twitter
@facebook @YouTube @reddit To all
our friends at #INZpirED... Thi…</t>
  </si>
  <si>
    <t>brynmw
RT @EdTech_Stories: @rsehji @POTUS
@BreitbartNews @jacindaardern @Twitter
@facebook @YouTube @reddit To all
our friends at #INZpirED... Thi…</t>
  </si>
  <si>
    <t>averyteach
RT @EdTech_Stories: @rsehji @POTUS
@BreitbartNews @jacindaardern @Twitter
@facebook @YouTube @reddit To all
our friends at #INZpirED... Thi…</t>
  </si>
  <si>
    <t>bashaierk
RT @AnanyaDebRoy: " If we want
innovative students, we need innovative
#educators. In other words, innovation
begins with you. Ultimately,…</t>
  </si>
  <si>
    <t>craigyen
RT @EdTech_Stories: @rsehji @POTUS
@BreitbartNews @jacindaardern @Twitter
@facebook @YouTube @reddit To all
our friends at #INZpirED... Thi…</t>
  </si>
  <si>
    <t>msdanielsstormy
RT @EdTech_Stories: @rsehji @POTUS
@BreitbartNews @jacindaardern @Twitter
@facebook @YouTube @reddit To all
our friends at #INZpirED... Thi…</t>
  </si>
  <si>
    <t xml:space="preserve">ritasingh0210
</t>
  </si>
  <si>
    <t xml:space="preserve">bakshiaarti
</t>
  </si>
  <si>
    <t xml:space="preserve">nigamkriti
</t>
  </si>
  <si>
    <t>shalini040876
@Chetna1806 @kritimakhija @sunita_rajiv
@hrsanjaynegi @HeadHR_Deepak @sunilddesai
@Anupam_Sharmaa @PranSang @Sanjuhimachali
@jyoti1013 @gupta_anju9 @DhongdeSupriya
@Go_JoannaGo @AboutImpact Agreed!
The reply of the CEO @Qantas has
inspired hope....ignited d imagination....instilled
a love of learning...motivated
the boy and increased his #confidence.Totally
#INZpirEd This is what a true leader
does.....</t>
  </si>
  <si>
    <t xml:space="preserve">akmittals
</t>
  </si>
  <si>
    <t>anupam_sharmaa
RT @KSThakral: @PranSang @Chetna1806
@kritimakhija @sunita_rajiv @hrsanjaynegi
@HeadHR_Deepak @sunilddesai @Anupam_Sharmaa
@Shalini040876 @…</t>
  </si>
  <si>
    <t xml:space="preserve">chetna1806
</t>
  </si>
  <si>
    <t xml:space="preserve">asbindia
</t>
  </si>
  <si>
    <t xml:space="preserve">naghma_khn
</t>
  </si>
  <si>
    <t xml:space="preserve">sansanananana
</t>
  </si>
  <si>
    <t xml:space="preserve">qantas
</t>
  </si>
  <si>
    <t xml:space="preserve">aboutimpact
</t>
  </si>
  <si>
    <t xml:space="preserve">go_joannago
</t>
  </si>
  <si>
    <t xml:space="preserve">dhongdesupriya
</t>
  </si>
  <si>
    <t xml:space="preserve">gupta_anju9
</t>
  </si>
  <si>
    <t xml:space="preserve">jyoti1013
</t>
  </si>
  <si>
    <t xml:space="preserve">sanjuhimachali
</t>
  </si>
  <si>
    <t xml:space="preserve">sunilddesai
</t>
  </si>
  <si>
    <t xml:space="preserve">headhr_deepak
</t>
  </si>
  <si>
    <t xml:space="preserve">hrsanjaynegi
</t>
  </si>
  <si>
    <t xml:space="preserve">sunita_rajiv
</t>
  </si>
  <si>
    <t xml:space="preserve">kritimakhija
</t>
  </si>
  <si>
    <t>knikole
RT @EdTech_Stories: @rsehji @POTUS
@BreitbartNews @jacindaardern @Twitter
@facebook @YouTube @reddit To all
our friends at #INZpirED... Thi…</t>
  </si>
  <si>
    <t>mr_isaacs
RT @EdTech_Stories: @rsehji @POTUS
@BreitbartNews @jacindaardern @Twitter
@facebook @YouTube @reddit To all
our friends at #INZpirED... Thi…</t>
  </si>
  <si>
    <t>schleiderjustin
RT @KSThakral: @EdTech_Stories
@rsehji @POTUS @BreitbartNews @jacindaardern
@Twitter @facebook @YouTube @reddit
@mrkempnz @shyj Concerned n…</t>
  </si>
  <si>
    <t>stevesayersone
RT @EdTech_Stories: @rsehji @POTUS
@BreitbartNews @jacindaardern @Twitter
@facebook @YouTube @reddit To all
our friends at #INZpirED... Thi…</t>
  </si>
  <si>
    <t>lieberrian
RT @EdTech_Stories: @rsehji @POTUS
@BreitbartNews @jacindaardern @Twitter
@facebook @YouTube @reddit To all
our friends at #INZpirED... Thi…</t>
  </si>
  <si>
    <t>ellethejambo
RT @EdTech_Stories: @rsehji @POTUS
@BreitbartNews @jacindaardern @Twitter
@facebook @YouTube @reddit To all
our friends at #INZpirED... Thi…</t>
  </si>
  <si>
    <t>cogswell_ben
RT @EdTech_Stories: @rsehji @POTUS
@BreitbartNews @jacindaardern @Twitter
@facebook @YouTube @reddit To all
our friends at #INZpirED... Thi…</t>
  </si>
  <si>
    <t>waynedenner
RT @EdTech_Stories: @rsehji @POTUS
@BreitbartNews @jacindaardern @Twitter
@facebook @YouTube @reddit To all
our friends at #INZpirED... Thi…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</si>
  <si>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</si>
  <si>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</si>
  <si>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</si>
  <si>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</si>
  <si>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</si>
  <si>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</si>
  <si>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</si>
  <si>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</si>
  <si>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</si>
  <si>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</si>
  <si>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</si>
  <si>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</si>
  <si>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</si>
  <si>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</si>
  <si>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</si>
  <si>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</si>
  <si>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</si>
  <si>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</si>
  <si>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</si>
  <si>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</si>
  <si>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</si>
  <si>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</si>
  <si>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</si>
  <si>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</si>
  <si>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</si>
  <si>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</si>
  <si>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</si>
  <si>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</si>
  <si>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</si>
  <si>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</si>
  <si>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</si>
  <si>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</si>
  <si>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</si>
  <si>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</si>
  <si>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</si>
  <si>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</si>
  <si>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</si>
  <si>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</si>
  <si>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</si>
  <si>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</si>
  <si>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</si>
  <si>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</si>
  <si>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</si>
  <si>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</si>
  <si>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</si>
  <si>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</si>
  <si>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</si>
  <si>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</si>
  <si>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</si>
  <si>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</si>
  <si>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</si>
  <si>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</si>
  <si>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</si>
  <si>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</si>
  <si>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</si>
  <si>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</si>
  <si>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</si>
  <si>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</si>
  <si>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</si>
  <si>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</si>
  <si>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</si>
  <si>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</si>
  <si>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</si>
  <si>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</si>
  <si>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</si>
  <si>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</si>
  <si>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</si>
  <si>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</si>
  <si>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</si>
  <si>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</si>
  <si>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</si>
  <si>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</si>
  <si>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</si>
  <si>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</si>
  <si>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</si>
  <si>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</si>
  <si>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</si>
  <si>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</si>
  <si>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</si>
  <si>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</si>
  <si>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https://twitter.com/SXSWEDU/status/1104061654654951426 https://twitter.com/kwpmjkj/status/1105456075392929793 https://twitter.com/backt0nature/status/1103638679057285120 https://twitter.com/rsehji/status/1103884489380442112 https://twitter.com/ashkejriwal/status/974970444058013696</t>
  </si>
  <si>
    <t>https://www.nytimes.com/2019/03/15/technology/facebook-youtube-christchurch-shooting.html https://twitter.com/edtech_stories/status/1106765302023491585</t>
  </si>
  <si>
    <t>https://www.myassignmenthelp.net/blog/tips-for-using-document-proofreading-and-editing-services-online/?platform=hootsuite https://twitter.com/childrenscommnz/status/1105653510849204224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</si>
  <si>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</si>
  <si>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</si>
  <si>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</si>
  <si>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</si>
  <si>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</si>
  <si>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</si>
  <si>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</si>
  <si>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</si>
  <si>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</si>
  <si>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nytimes.com twitter.com</t>
  </si>
  <si>
    <t>myassignmenthelp.net twitter.com</t>
  </si>
  <si>
    <t>Top Hashtags in Tweet in Entire Graph</t>
  </si>
  <si>
    <t>edchat</t>
  </si>
  <si>
    <t>aussieed</t>
  </si>
  <si>
    <t>asiaed</t>
  </si>
  <si>
    <t>ukedchat</t>
  </si>
  <si>
    <t>groupers</t>
  </si>
  <si>
    <t>Top Hashtags in Tweet in G1</t>
  </si>
  <si>
    <t>Top Hashtags in Tweet in G2</t>
  </si>
  <si>
    <t>tbsdelhi</t>
  </si>
  <si>
    <t>21clhk</t>
  </si>
  <si>
    <t>bookcover7</t>
  </si>
  <si>
    <t>lovedthis</t>
  </si>
  <si>
    <t>sxswedu</t>
  </si>
  <si>
    <t>imagination</t>
  </si>
  <si>
    <t>Top Hashtags in Tweet in G3</t>
  </si>
  <si>
    <t>christchurch</t>
  </si>
  <si>
    <t>digcit</t>
  </si>
  <si>
    <t>edchatie</t>
  </si>
  <si>
    <t>satchat</t>
  </si>
  <si>
    <t>Top Hashtags in Tweet in G4</t>
  </si>
  <si>
    <t>Top Hashtags in Tweet in G5</t>
  </si>
  <si>
    <t>Top Hashtags in Tweet in G6</t>
  </si>
  <si>
    <t>futureready</t>
  </si>
  <si>
    <t>myedoz</t>
  </si>
  <si>
    <t>mschat</t>
  </si>
  <si>
    <t>Top Hashtags in Tweet in G7</t>
  </si>
  <si>
    <t>mmpd</t>
  </si>
  <si>
    <t>tesoloz</t>
  </si>
  <si>
    <t>sp2chat</t>
  </si>
  <si>
    <t>edchatnz</t>
  </si>
  <si>
    <t>nzbfc630</t>
  </si>
  <si>
    <t>studentvoice</t>
  </si>
  <si>
    <t>Top Hashtags in Tweet</t>
  </si>
  <si>
    <t>inzpired edchatmena groupers educators tbsdelhi 21clhk bookcover7 lovedthis sxswedu imagination</t>
  </si>
  <si>
    <t>inzpired nt2t christchurch digcit edchat edchatie satchat</t>
  </si>
  <si>
    <t>inzpired mmpd tesoloz sp2chat edchatnz nzbfc630 studentvoice</t>
  </si>
  <si>
    <t>Top Words in Tweet in Entire Graph</t>
  </si>
  <si>
    <t>Words in Sentiment List#1: Positive</t>
  </si>
  <si>
    <t>Words in Sentiment List#2: Negative</t>
  </si>
  <si>
    <t>Words in Sentiment List#3: Angry/Violent</t>
  </si>
  <si>
    <t>Non-categorized Words</t>
  </si>
  <si>
    <t>Total Words</t>
  </si>
  <si>
    <t>Top Words in Tweet in G1</t>
  </si>
  <si>
    <t>friends</t>
  </si>
  <si>
    <t>Top Words in Tweet in G2</t>
  </si>
  <si>
    <t>day</t>
  </si>
  <si>
    <t>challenge</t>
  </si>
  <si>
    <t>share</t>
  </si>
  <si>
    <t>cover</t>
  </si>
  <si>
    <t>each</t>
  </si>
  <si>
    <t>loved</t>
  </si>
  <si>
    <t>week</t>
  </si>
  <si>
    <t>challenged</t>
  </si>
  <si>
    <t>Top Words in Tweet in G3</t>
  </si>
  <si>
    <t>Top Words in Tweet in G4</t>
  </si>
  <si>
    <t>hope</t>
  </si>
  <si>
    <t>tomorrow</t>
  </si>
  <si>
    <t>engaging</t>
  </si>
  <si>
    <t>disengaged</t>
  </si>
  <si>
    <t>Top Words in Tweet in G5</t>
  </si>
  <si>
    <t>Top Words in Tweet in G6</t>
  </si>
  <si>
    <t>australia</t>
  </si>
  <si>
    <t>conference</t>
  </si>
  <si>
    <t>focusing</t>
  </si>
  <si>
    <t>middle</t>
  </si>
  <si>
    <t>years</t>
  </si>
  <si>
    <t>education</t>
  </si>
  <si>
    <t>coming</t>
  </si>
  <si>
    <t>brisbane</t>
  </si>
  <si>
    <t>august</t>
  </si>
  <si>
    <t>Top Words in Tweet in G7</t>
  </si>
  <si>
    <t>tips</t>
  </si>
  <si>
    <t>using</t>
  </si>
  <si>
    <t>document</t>
  </si>
  <si>
    <t>proofreading</t>
  </si>
  <si>
    <t>editing</t>
  </si>
  <si>
    <t>services</t>
  </si>
  <si>
    <t>online</t>
  </si>
  <si>
    <t>Top Words in Tweet</t>
  </si>
  <si>
    <t>edtech_stories rsehji potus breitbartnews jacindaardern twitter facebook youtube reddit friends</t>
  </si>
  <si>
    <t>inzpired rsehji day challenge share cover each loved week challenged</t>
  </si>
  <si>
    <t>shyj inzpired rsehji mrkempnz ksthakral jacindaardern friends potus breitbartnews twitter</t>
  </si>
  <si>
    <t>includedau hope tomorrow engaging disengaged aussieed asiaed ukedchat edchat inzpired</t>
  </si>
  <si>
    <t>australia s conference focusing middle years education coming brisbane august</t>
  </si>
  <si>
    <t>inzpired tips using document proofreading editing services online mmpd tesoloz</t>
  </si>
  <si>
    <t>Top Word Pairs in Tweet in Entire Graph</t>
  </si>
  <si>
    <t>rsehji,potus</t>
  </si>
  <si>
    <t>potus,breitbartnews</t>
  </si>
  <si>
    <t>breitbartnews,jacindaardern</t>
  </si>
  <si>
    <t>jacindaardern,twitter</t>
  </si>
  <si>
    <t>twitter,facebook</t>
  </si>
  <si>
    <t>facebook,youtube</t>
  </si>
  <si>
    <t>youtube,reddit</t>
  </si>
  <si>
    <t>edtech_stories,rsehji</t>
  </si>
  <si>
    <t>reddit,friends</t>
  </si>
  <si>
    <t>friends,inzpired</t>
  </si>
  <si>
    <t>Top Word Pairs in Tweet in G1</t>
  </si>
  <si>
    <t>Top Word Pairs in Tweet in G2</t>
  </si>
  <si>
    <t>each,day</t>
  </si>
  <si>
    <t>share,cover</t>
  </si>
  <si>
    <t>cover,each</t>
  </si>
  <si>
    <t>day,week</t>
  </si>
  <si>
    <t>challenged,rsehji</t>
  </si>
  <si>
    <t>rsehji,pass</t>
  </si>
  <si>
    <t>pass,challenge</t>
  </si>
  <si>
    <t>week,book</t>
  </si>
  <si>
    <t>book,loved</t>
  </si>
  <si>
    <t>loved,reading</t>
  </si>
  <si>
    <t>Top Word Pairs in Tweet in G3</t>
  </si>
  <si>
    <t>mrkempnz,shyj</t>
  </si>
  <si>
    <t>going,great</t>
  </si>
  <si>
    <t>great,nt2t</t>
  </si>
  <si>
    <t>Top Word Pairs in Tweet in G4</t>
  </si>
  <si>
    <t>hope,includedau</t>
  </si>
  <si>
    <t>includedau,tomorrow</t>
  </si>
  <si>
    <t>tomorrow,engaging</t>
  </si>
  <si>
    <t>engaging,disengaged</t>
  </si>
  <si>
    <t>disengaged,aussieed</t>
  </si>
  <si>
    <t>aussieed,asiaed</t>
  </si>
  <si>
    <t>asiaed,ukedchat</t>
  </si>
  <si>
    <t>ukedchat,edchat</t>
  </si>
  <si>
    <t>edchat,inzpired</t>
  </si>
  <si>
    <t>includedau,hope</t>
  </si>
  <si>
    <t>Top Word Pairs in Tweet in G5</t>
  </si>
  <si>
    <t>Top Word Pairs in Tweet in G6</t>
  </si>
  <si>
    <t>australia,s</t>
  </si>
  <si>
    <t>s,conference</t>
  </si>
  <si>
    <t>conference,focusing</t>
  </si>
  <si>
    <t>focusing,middle</t>
  </si>
  <si>
    <t>middle,years</t>
  </si>
  <si>
    <t>years,education</t>
  </si>
  <si>
    <t>education,coming</t>
  </si>
  <si>
    <t>coming,brisbane</t>
  </si>
  <si>
    <t>brisbane,august</t>
  </si>
  <si>
    <t>august,join</t>
  </si>
  <si>
    <t>Top Word Pairs in Tweet in G7</t>
  </si>
  <si>
    <t>tips,using</t>
  </si>
  <si>
    <t>using,document</t>
  </si>
  <si>
    <t>document,proofreading</t>
  </si>
  <si>
    <t>proofreading,editing</t>
  </si>
  <si>
    <t>editing,services</t>
  </si>
  <si>
    <t>services,online</t>
  </si>
  <si>
    <t>online,mmpd</t>
  </si>
  <si>
    <t>mmpd,inzpired</t>
  </si>
  <si>
    <t>inzpired,tesoloz</t>
  </si>
  <si>
    <t>tesoloz,sp2chat</t>
  </si>
  <si>
    <t>Top Word Pairs in Tweet</t>
  </si>
  <si>
    <t>edtech_stories,rsehji  rsehji,potus  potus,breitbartnews  breitbartnews,jacindaardern  jacindaardern,twitter  twitter,facebook  facebook,youtube  youtube,reddit  reddit,friends  friends,inzpired</t>
  </si>
  <si>
    <t>each,day  share,cover  cover,each  day,week  challenged,rsehji  rsehji,pass  pass,challenge  week,book  book,loved  loved,reading</t>
  </si>
  <si>
    <t>mrkempnz,shyj  rsehji,potus  potus,breitbartnews  breitbartnews,jacindaardern  jacindaardern,twitter  twitter,facebook  facebook,youtube  youtube,reddit  going,great  great,nt2t</t>
  </si>
  <si>
    <t>hope,includedau  includedau,tomorrow  tomorrow,engaging  engaging,disengaged  disengaged,aussieed  aussieed,asiaed  asiaed,ukedchat  ukedchat,edchat  edchat,inzpired  includedau,hope</t>
  </si>
  <si>
    <t>australia,s  s,conference  conference,focusing  focusing,middle  middle,years  years,education  education,coming  coming,brisbane  brisbane,august  august,join</t>
  </si>
  <si>
    <t>tips,using  using,document  document,proofreading  proofreading,editing  editing,services  services,online  online,mmpd  mmpd,inzpired  inzpired,tesoloz  tesoloz,sp2chat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</si>
  <si>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</si>
  <si>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</si>
  <si>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</si>
  <si>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</si>
  <si>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</si>
  <si>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</si>
  <si>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</si>
  <si>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</si>
  <si>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</si>
  <si>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</si>
  <si>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</si>
  <si>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</si>
  <si>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</si>
  <si>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</si>
  <si>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</si>
  <si>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</si>
  <si>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</si>
  <si>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pransang ashkejriwal chetna1806 edtech_stories</t>
  </si>
  <si>
    <t>Top Mentioned in Tweet</t>
  </si>
  <si>
    <t>edtech_stories rsehji potus breitbartnews jacindaardern twitter facebook youtube reddit</t>
  </si>
  <si>
    <t>rsehji anupam_sharmaa shalini040876 cultofpedagogy ananyadebroy pransang chetna1806 kritimakhija sunita_rajiv hrsanjaynegi</t>
  </si>
  <si>
    <t>shyj mrkempnz rsehji ksthakral jacindaardern potus breitbartnews twitter facebook youtube</t>
  </si>
  <si>
    <t>wakefield5judy rodolfojsn</t>
  </si>
  <si>
    <t>Top Tweeters in Entire Graph</t>
  </si>
  <si>
    <t>Top Tweeters in G1</t>
  </si>
  <si>
    <t>Top Tweeters in G2</t>
  </si>
  <si>
    <t>Top Tweeters in G3</t>
  </si>
  <si>
    <t>Top Tweeters in G4</t>
  </si>
  <si>
    <t>Top Tweeters in G5</t>
  </si>
  <si>
    <t>Top Tweeters in G6</t>
  </si>
  <si>
    <t>Top Tweeters in G7</t>
  </si>
  <si>
    <t>Top Tweeters</t>
  </si>
  <si>
    <t>tweetinggoddess thomaspower burgessdave breitbartnews drbexl angelahemans reddit newdaystarts mr_isaacs wickeddecent</t>
  </si>
  <si>
    <t>hrsanjaynegi qantas sunilddesai seni_bl jenaiamorane headhr_deepak edchateu chouinardjahant vipulasharma1 mittaubin</t>
  </si>
  <si>
    <t>bbcnews mrkempnz schleiderjustin shyj edtech_stories dr_lmr dougemints j mstompkins_math</t>
  </si>
  <si>
    <t>teachertechnol pennyrobaus codeclubaus 243rin jackwurf includedau snowykc maomauga connollymeli</t>
  </si>
  <si>
    <t>rodolfojsn ciotranenneu wakefield5judy</t>
  </si>
  <si>
    <t>adolesuccess latitudegrptvl</t>
  </si>
  <si>
    <t>nzvh assignmenthelp</t>
  </si>
  <si>
    <t>Top URLs in Tweet by Count</t>
  </si>
  <si>
    <t>https://twitter.com/SXSWEDU/status/1104061654654951426 https://twitter.com/kwpmjkj/status/1105456075392929793 https://twitter.com/backt0nature/status/1103638679057285120</t>
  </si>
  <si>
    <t>Top URLs in Tweet by Salience</t>
  </si>
  <si>
    <t>Top Domains in Tweet by Count</t>
  </si>
  <si>
    <t>Top Domains in Tweet by Salience</t>
  </si>
  <si>
    <t>Top Hashtags in Tweet by Count</t>
  </si>
  <si>
    <t>inzpired nt2t edchat edchatie satchat</t>
  </si>
  <si>
    <t>inzpired edchatmena groupers</t>
  </si>
  <si>
    <t>inzpired tbsdelhi lovedthis educators sxswedu groupers 21clhk</t>
  </si>
  <si>
    <t>edchatmena inzpired bookcover7 bookcover5 bookcover4 bookcover3 bookcover6</t>
  </si>
  <si>
    <t>inzpired 21clhk</t>
  </si>
  <si>
    <t>inzpired edchatmena mustread</t>
  </si>
  <si>
    <t>inzpired edchatmena educators</t>
  </si>
  <si>
    <t>edchatmena inzpired educators mindset edchat bookcover7</t>
  </si>
  <si>
    <t>inzpired digcit christchurch</t>
  </si>
  <si>
    <t>Top Hashtags in Tweet by Salience</t>
  </si>
  <si>
    <t>edchat edchatie satchat inzpired nt2t</t>
  </si>
  <si>
    <t>edchatmena groupers inzpired</t>
  </si>
  <si>
    <t>tbsdelhi lovedthis educators sxswedu groupers 21clhk inzpired</t>
  </si>
  <si>
    <t>bookcover7 bookcover5 bookcover4 bookcover3 bookcover6 edchatmena inzpired</t>
  </si>
  <si>
    <t>edchatmena mustread inzpired</t>
  </si>
  <si>
    <t>educators mindset edchat bookcover7 edchatmena inzpired</t>
  </si>
  <si>
    <t>digcit christchurch inzpired</t>
  </si>
  <si>
    <t>Top Words in Tweet by Count</t>
  </si>
  <si>
    <t>shyj going great nt2t chat 3 9 times pic let's</t>
  </si>
  <si>
    <t>inzpired shyj going great nt2t chat 3 9 times pic</t>
  </si>
  <si>
    <t>hope includedau tomorrow engaging disengaged aussieed asiaed ukedchat edchat inzpired</t>
  </si>
  <si>
    <t>day inzpired pransang know ashkejriwal chouinardjahant reminded haven't quite met</t>
  </si>
  <si>
    <t>rsehji aerodynamics exceptional schools cultofpedagogy inzpired groupers reduce drag increa</t>
  </si>
  <si>
    <t>inzpired pransang rsehji chetna1806 anupam_sharmaa shalini040876 kritimakhija sunita_rajiv hrsanjaynegi headhr_deepak</t>
  </si>
  <si>
    <t>adolesuccess australia s conference focusing middle years education coming brisbane</t>
  </si>
  <si>
    <t>ksthakral loved another staff member enthusiastically spoke tried show video</t>
  </si>
  <si>
    <t>ashkejriwal challenged rsehji pass challenge rebeccapartyof5 share cover each day</t>
  </si>
  <si>
    <t>challenged rsehji pass challenge share cover each day week book</t>
  </si>
  <si>
    <t>inzpired wakefield5judy rodolfojsn</t>
  </si>
  <si>
    <t>rsehji ksthakral pransang asbindia shyj chetna1806 pmkaura anupam_sharmaa akmittals shalini040876</t>
  </si>
  <si>
    <t>inzpired day ksthakral chetna1806 kritimakhija sunita_rajiv hrsanjaynegi headhr_deepak sunilddesai anupam_sharmaa</t>
  </si>
  <si>
    <t>ksthakral tbsdelhi great way celebrate language diversity inzpired</t>
  </si>
  <si>
    <t>rsehji challenge ashkejriwal challenged pass share cover each day week</t>
  </si>
  <si>
    <t>rsehji challenge inzpired delighted accept share covers books loved reading</t>
  </si>
  <si>
    <t>innovative accepting pmkaura challenge sharing wonderful read mesmerising account city</t>
  </si>
  <si>
    <t>rsehji innovative innovation aitimary88 edchatmena inzpired want students need educators</t>
  </si>
  <si>
    <t>innovative ananyadebroy want students need educators words innovation begins ultimately</t>
  </si>
  <si>
    <t>tips using document proofreading editing services online mmpd inzpired tesoloz</t>
  </si>
  <si>
    <t>inzpired mrkempnz shyj rsehji ksthakral jacindaardern friends potus breitbartnews twitter</t>
  </si>
  <si>
    <t>heart heavy inzpired friends send thoughts peace comfort way mrkempnz</t>
  </si>
  <si>
    <t>ananyadebroy innovative rsehji want students need educators words innovation begins</t>
  </si>
  <si>
    <t>chetna1806 kritimakhija sunita_rajiv hrsanjaynegi headhr_deepak sunilddesai anupam_sharmaa pransang sanjuhimachali jyoti1013</t>
  </si>
  <si>
    <t>pransang chetna1806 kritimakhija sunita_rajiv hrsanjaynegi headhr_deepak sunilddesai shalini040876 anupam_sharmaa qantas</t>
  </si>
  <si>
    <t>edtech_stories rsehji potus breitbartnews jacindaardern twitter facebook youtube reddit ksthakral</t>
  </si>
  <si>
    <t>Top Words in Tweet by Salience</t>
  </si>
  <si>
    <t>dr_lmr heart heavy friends send thoughts peace comfort way mrkempnz</t>
  </si>
  <si>
    <t>day pransang know ashkejriwal chouinardjahant reminded haven't quite met brief</t>
  </si>
  <si>
    <t>pransang qantas asbindia sharing innovative loved rsehji chetna1806 anupam_sharmaa shalini040876</t>
  </si>
  <si>
    <t>ananyadebroy bookcover7 ilovechalkdust bookcover5 seni_bl bookcover4 chouinardjahant bookcover3 rebeccapartyof5 bookcover6</t>
  </si>
  <si>
    <t>ksthakral pransang asbindia shyj chetna1806 pmkaura anupam_sharmaa akmittals shalini040876 nigamkriti</t>
  </si>
  <si>
    <t>day ksthakral chetna1806 kritimakhija sunita_rajiv hrsanjaynegi headhr_deepak sunilddesai anupam_sharmaa shalini040876</t>
  </si>
  <si>
    <t>ananyadebroy book loved aitimary88 jamalsurabhi accepting pmkaura sharing wonderful read</t>
  </si>
  <si>
    <t>delighted accept share covers books loved reading each day week</t>
  </si>
  <si>
    <t>innovative innovation want students need educators words begins ultimately skill</t>
  </si>
  <si>
    <t>jacindaardern friends potus breitbartnews twitter facebook youtube reddit dr_lmr heart</t>
  </si>
  <si>
    <t>innovative rsehji want students need educators words innovation begins ultimately</t>
  </si>
  <si>
    <t>qantas ksthakral sanjuhimach sanjuhimachali jyoti1013 gupta_anju9 dhongdesupriya go_joannago aboutimpact reply</t>
  </si>
  <si>
    <t>ksthakral mrkempnz shyj concerned n friends inzpired thi edtech_stories rsehji</t>
  </si>
  <si>
    <t>Top Word Pairs in Tweet by Count</t>
  </si>
  <si>
    <t>shyj,going  going,great  great,nt2t  nt2t,chat  chat,3  3,9  9,times  times,pic  pic,let's  let's,come</t>
  </si>
  <si>
    <t>going,great  great,nt2t  nt2t,chat  chat,3  3,9  9,times  times,pic  pic,let's  let's,come  come,up</t>
  </si>
  <si>
    <t>includedau,hope  hope,includedau  includedau,tomorrow  tomorrow,engaging  engaging,disengaged  disengaged,aussieed  aussieed,asiaed  asiaed,ukedchat  ukedchat,edchat  edchat,inzpired</t>
  </si>
  <si>
    <t>hope,includedau  includedau,tomorrow  tomorrow,engaging  engaging,disengaged  disengaged,aussieed  aussieed,asiaed  asiaed,ukedchat  ukedchat,edchat  edchat,inzpired</t>
  </si>
  <si>
    <t>ashkejriwal,chouinardjahant  chouinardjahant,reminded  reminded,haven't  haven't,quite  quite,met  met,brief  brief,challenged  challenged,bashaierk  bashaierk,making  making,up</t>
  </si>
  <si>
    <t>rsehji,aerodynamics  aerodynamics,exceptional  exceptional,schools  schools,cultofpedagogy  cultofpedagogy,inzpired  inzpired,groupers  groupers,reduce  reduce,drag  drag,increa  ksthakral,many</t>
  </si>
  <si>
    <t>pransang,chetna1806  chetna1806,kritimakhija  kritimakhija,sunita_rajiv  sunita_rajiv,hrsanjaynegi  hrsanjaynegi,headhr_deepak  headhr_deepak,sunilddesai  sunilddesai,anupam_sharmaa  anupam_sharmaa,shalini040876  edtech_stories,rsehji  rsehji,potus</t>
  </si>
  <si>
    <t>adolesuccess,australia  australia,s  s,conference  conference,focusing  focusing,middle  middle,years  years,education  education,coming  coming,brisbane  brisbane,august</t>
  </si>
  <si>
    <t>rsehji,aerodynamics  aerodynamics,exceptional  exceptional,schools  schools,cultofpedagogy  cultofpedagogy,inzpired  inzpired,groupers  groupers,reduce  reduce,drag  drag,increa</t>
  </si>
  <si>
    <t>ksthakral,loved  loved,another  another,staff  staff,member  member,enthusiastically  enthusiastically,spoke  spoke,tried  tried,show  show,video  video,today</t>
  </si>
  <si>
    <t>ashkejriwal,challenged  challenged,rsehji  rsehji,pass  pass,challenge  challenge,rebeccapartyof5  rebeccapartyof5,share  share,cover  cover,each  each,day  day,week</t>
  </si>
  <si>
    <t>challenged,rsehji  rsehji,pass  pass,challenge  share,cover  cover,each  each,day  day,week  week,book  book,loved  loved,reading</t>
  </si>
  <si>
    <t>inzpired,wakefield5judy  wakefield5judy,rodolfojsn</t>
  </si>
  <si>
    <t>ksthakral,pransang  pransang,asbindia  asbindia,rsehji  rsehji,shyj  shyj,chetna1806  chetna1806,pmkaura  pmkaura,anupam_sharmaa  anupam_sharmaa,akmittals  akmittals,shalini040876  shalini040876,nigamkriti</t>
  </si>
  <si>
    <t>chetna1806,kritimakhija  kritimakhija,sunita_rajiv  sunita_rajiv,hrsanjaynegi  hrsanjaynegi,headhr_deepak  headhr_deepak,sunilddesai  sunilddesai,anupam_sharmaa  anupam_sharmaa,shalini040876  ksthakral,pransang  pransang,chetna1806  shalini040876,sanjuhimachali</t>
  </si>
  <si>
    <t>ksthakral,tbsdelhi  tbsdelhi,great  great,way  way,celebrate  celebrate,language  language,diversity  diversity,inzpired</t>
  </si>
  <si>
    <t>edchatnz,nzbfc630  nzbfc630,studentvoice  studentvoice,inzpired</t>
  </si>
  <si>
    <t>challenged,rsehji  rsehji,pass  pass,challenge  share,cover  cover,each  each,day  day,week  ashkejriwal,challenged  week,book  challenge,ananyadebroy</t>
  </si>
  <si>
    <t>delighted,accept  accept,rsehji  rsehji,challenge  challenge,share  share,covers  covers,books  books,loved  loved,reading  reading,each  each,day</t>
  </si>
  <si>
    <t>accepting,pmkaura  pmkaura,challenge  challenge,sharing  sharing,wonderful  wonderful,read  read,mesmerising  mesmerising,account  account,city  city,mumbai  mumbai,inzpired</t>
  </si>
  <si>
    <t>edchatmena,inzpired  want,innovative  innovative,students  students,need  need,innovative  innovative,educators  educators,words  words,innovation  innovation,begins  begins,ultimately</t>
  </si>
  <si>
    <t>ananyadebroy,want  want,innovative  innovative,students  students,need  need,innovative  innovative,educators  educators,words  words,innovation  innovation,begins  begins,ultimately</t>
  </si>
  <si>
    <t>mrkempnz,shyj  rsehji,potus  potus,breitbartnews  breitbartnews,jacindaardern  jacindaardern,twitter  twitter,facebook  facebook,youtube  youtube,reddit  dr_lmr,heart  heart,heavy</t>
  </si>
  <si>
    <t>heart,heavy  heavy,inzpired  inzpired,friends  friends,send  send,thoughts  thoughts,peace  peace,comfort  comfort,way  way,mrkempnz  mrkempnz,shyj</t>
  </si>
  <si>
    <t>chetna1806,kritimakhija  kritimakhija,sunita_rajiv  sunita_rajiv,hrsanjaynegi  hrsanjaynegi,headhr_deepak  headhr_deepak,sunilddesai  sunilddesai,anupam_sharmaa  anupam_sharmaa,pransang  pransang,sanjuhimachali  sanjuhimachali,jyoti1013  jyoti1013,gupta_anju9</t>
  </si>
  <si>
    <t>pransang,chetna1806  chetna1806,kritimakhija  kritimakhija,sunita_rajiv  sunita_rajiv,hrsanjaynegi  hrsanjaynegi,headhr_deepak  headhr_deepak,sunilddesai  sunilddesai,anupam_sharmaa  anupam_sharmaa,shalini040876  ksthakral,pransang  shalini040876,sanjuhimach</t>
  </si>
  <si>
    <t>edtech_stories,rsehji  rsehji,potus  potus,breitbartnews  breitbartnews,jacindaardern  jacindaardern,twitter  twitter,facebook  facebook,youtube  youtube,reddit  ksthakral,edtech_stories  reddit,mrkempnz</t>
  </si>
  <si>
    <t>Top Word Pairs in Tweet by Salience</t>
  </si>
  <si>
    <t>dr_lmr,heart  heart,heavy  heavy,inzpired  inzpired,friends  friends,send  send,thoughts  thoughts,peace  peace,comfort  comfort,way  way,mrkempnz</t>
  </si>
  <si>
    <t>challenge,ananyadebroy  ananyadebroy,share  reading,bookcover7  bookcover7,edchatmena  challenge,ilovechalkdust  ilovechalkdust,share  reading,bookcover5  bookcover5,edchatmena  challenge,seni_bl  seni_bl,share</t>
  </si>
  <si>
    <t>ashkejriwal,challenged  week,book  challenge,ananyadebroy  ananyadebroy,share  book,loved  ananyadebroy,ashkejriwal  ashkejriwal,rsehji  rsehji,challenged  challenge,aitimary88  aitimary88,share</t>
  </si>
  <si>
    <t>want,innovative  innovative,students  students,need  need,innovative  innovative,educators  educators,words  words,innovation  innovation,begins  begins,ultimately  ultimately,innovation</t>
  </si>
  <si>
    <t>rsehji,potus  potus,breitbartnews  breitbartnews,jacindaardern  jacindaardern,twitter  twitter,facebook  facebook,youtube  youtube,reddit  dr_lmr,heart  heart,heavy  heavy,inzpired</t>
  </si>
  <si>
    <t>ksthakral,pransang  shalini040876,sanjuhimach  sunilddesai,shalini040876  shalini040876,sanjuhimachali  sanjuhimachali,jyoti1013  jyoti1013,gupta_anju9  gupta_anju9,dhongdesupriya  dhongdesupriya,go_joannago  go_joannago,aboutimpact  aboutimpact,qantas</t>
  </si>
  <si>
    <t>ksthakral,edtech_stories  reddit,mrkempnz  mrkempnz,shyj  shyj,concerned  concerned,n  reddit,friends  friends,inzpired  inzpired,thi  edtech_stories,rsehji  rsehji,potus</t>
  </si>
  <si>
    <t>Word</t>
  </si>
  <si>
    <t>thi</t>
  </si>
  <si>
    <t>innovative</t>
  </si>
  <si>
    <t>pass</t>
  </si>
  <si>
    <t>book</t>
  </si>
  <si>
    <t>reading</t>
  </si>
  <si>
    <t>great</t>
  </si>
  <si>
    <t>want</t>
  </si>
  <si>
    <t>innovation</t>
  </si>
  <si>
    <t>up</t>
  </si>
  <si>
    <t>aerodynamics</t>
  </si>
  <si>
    <t>exceptional</t>
  </si>
  <si>
    <t>schools</t>
  </si>
  <si>
    <t>reduce</t>
  </si>
  <si>
    <t>drag</t>
  </si>
  <si>
    <t>students</t>
  </si>
  <si>
    <t>need</t>
  </si>
  <si>
    <t>words</t>
  </si>
  <si>
    <t>begins</t>
  </si>
  <si>
    <t>ultimately</t>
  </si>
  <si>
    <t>increa</t>
  </si>
  <si>
    <t>totally</t>
  </si>
  <si>
    <t>sharing</t>
  </si>
  <si>
    <t>way</t>
  </si>
  <si>
    <t>t</t>
  </si>
  <si>
    <t>wonderful</t>
  </si>
  <si>
    <t>know</t>
  </si>
  <si>
    <t>today</t>
  </si>
  <si>
    <t>going</t>
  </si>
  <si>
    <t>chat</t>
  </si>
  <si>
    <t>3</t>
  </si>
  <si>
    <t>9</t>
  </si>
  <si>
    <t>times</t>
  </si>
  <si>
    <t>pic</t>
  </si>
  <si>
    <t>let's</t>
  </si>
  <si>
    <t>come</t>
  </si>
  <si>
    <t>solution</t>
  </si>
  <si>
    <t>global</t>
  </si>
  <si>
    <t>issue</t>
  </si>
  <si>
    <t>please</t>
  </si>
  <si>
    <t>concerned</t>
  </si>
  <si>
    <t>read</t>
  </si>
  <si>
    <t>ceo</t>
  </si>
  <si>
    <t>boy</t>
  </si>
  <si>
    <t>show</t>
  </si>
  <si>
    <t>heart</t>
  </si>
  <si>
    <t>heavy</t>
  </si>
  <si>
    <t>send</t>
  </si>
  <si>
    <t>thoughts</t>
  </si>
  <si>
    <t>peace</t>
  </si>
  <si>
    <t>comfort</t>
  </si>
  <si>
    <t>one</t>
  </si>
  <si>
    <t>join</t>
  </si>
  <si>
    <t>n</t>
  </si>
  <si>
    <t>never</t>
  </si>
  <si>
    <t>sanjuhimach</t>
  </si>
  <si>
    <t>time</t>
  </si>
  <si>
    <t>back</t>
  </si>
  <si>
    <t>reply</t>
  </si>
  <si>
    <t>true</t>
  </si>
  <si>
    <t>leader</t>
  </si>
  <si>
    <t>learning</t>
  </si>
  <si>
    <t>pln</t>
  </si>
  <si>
    <t>tag</t>
  </si>
  <si>
    <t>lives</t>
  </si>
  <si>
    <t>accepting</t>
  </si>
  <si>
    <t>mesmerising</t>
  </si>
  <si>
    <t>account</t>
  </si>
  <si>
    <t>mumbai</t>
  </si>
  <si>
    <t>tagging</t>
  </si>
  <si>
    <t>lov</t>
  </si>
  <si>
    <t>celebrate</t>
  </si>
  <si>
    <t>language</t>
  </si>
  <si>
    <t>diversity</t>
  </si>
  <si>
    <t>justice</t>
  </si>
  <si>
    <t>league</t>
  </si>
  <si>
    <t>gamification</t>
  </si>
  <si>
    <t>formed</t>
  </si>
  <si>
    <t>guess</t>
  </si>
  <si>
    <t>founding</t>
  </si>
  <si>
    <t>alter</t>
  </si>
  <si>
    <t>egos</t>
  </si>
  <si>
    <t>wishing</t>
  </si>
  <si>
    <t>amazing</t>
  </si>
  <si>
    <t>women</t>
  </si>
  <si>
    <t>here</t>
  </si>
  <si>
    <t>very</t>
  </si>
  <si>
    <t>happy</t>
  </si>
  <si>
    <t>women's</t>
  </si>
  <si>
    <t>congratulations</t>
  </si>
  <si>
    <t>ritz</t>
  </si>
  <si>
    <t>shall</t>
  </si>
  <si>
    <t>rock</t>
  </si>
  <si>
    <t>presentation</t>
  </si>
  <si>
    <t>steam</t>
  </si>
  <si>
    <t>summit</t>
  </si>
  <si>
    <t>another</t>
  </si>
  <si>
    <t>staff</t>
  </si>
  <si>
    <t>member</t>
  </si>
  <si>
    <t>enthusiastically</t>
  </si>
  <si>
    <t>spoke</t>
  </si>
  <si>
    <t>tried</t>
  </si>
  <si>
    <t>video</t>
  </si>
  <si>
    <t>many</t>
  </si>
  <si>
    <t>lessons</t>
  </si>
  <si>
    <t>learnt</t>
  </si>
  <si>
    <t>always</t>
  </si>
  <si>
    <t>helpful</t>
  </si>
  <si>
    <t>others</t>
  </si>
  <si>
    <t>make</t>
  </si>
  <si>
    <t>extraordinary</t>
  </si>
  <si>
    <t>effort</t>
  </si>
  <si>
    <t>don</t>
  </si>
  <si>
    <t>give</t>
  </si>
  <si>
    <t>even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</si>
  <si>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</si>
  <si>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</si>
  <si>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</si>
  <si>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</si>
  <si>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</si>
  <si>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</si>
  <si>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</si>
  <si>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</si>
  <si>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</si>
  <si>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</si>
  <si>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</si>
  <si>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</si>
  <si>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</si>
  <si>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</si>
  <si>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</si>
  <si>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</si>
  <si>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</si>
  <si>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</si>
  <si>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</si>
  <si>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</si>
  <si>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</si>
  <si>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</si>
  <si>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</si>
  <si>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</si>
  <si>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</si>
  <si>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</si>
  <si>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</si>
  <si>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</si>
  <si>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</si>
  <si>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131, 62, 0</t>
  </si>
  <si>
    <t>66, 95, 0</t>
  </si>
  <si>
    <t>Red</t>
  </si>
  <si>
    <t>196, 30, 0</t>
  </si>
  <si>
    <t>G1: edtech_stories rsehji potus breitbartnews jacindaardern twitter facebook youtube reddit friends</t>
  </si>
  <si>
    <t>G2: inzpired rsehji day challenge share cover each loved week challenged</t>
  </si>
  <si>
    <t>G3: shyj inzpired rsehji mrkempnz ksthakral jacindaardern friends potus breitbartnews twitter</t>
  </si>
  <si>
    <t>G4: includedau hope tomorrow engaging disengaged aussieed asiaed ukedchat edchat inzpired</t>
  </si>
  <si>
    <t>G6: australia s conference focusing middle years education coming brisbane august</t>
  </si>
  <si>
    <t>G7: inzpired tips using document proofreading editing services online mmpd tesoloz</t>
  </si>
  <si>
    <t>Autofill Workbook Results</t>
  </si>
  <si>
    <t>Edge Weight▓1▓5▓0▓True▓Green▓Red▓▓Edge Weight▓1▓2▓0▓3▓10▓False▓Edge Weight▓1▓5▓0▓32▓6▓False▓▓0▓0▓0▓True▓Black▓Black▓▓Followers▓0▓1068735▓0▓162▓1000▓False▓Followers▓0▓71314427▓0▓100▓70▓False▓▓0▓0▓0▓0▓0▓False▓▓0▓0▓0▓0▓0▓False</t>
  </si>
  <si>
    <t>Subgraph</t>
  </si>
  <si>
    <t>GraphSource░TwitterSearch▓GraphTerm░#INZpirED▓ImportDescription░The graph represents a network of 128 Twitter users whose recent tweets contained "#INZpirED", or who were replied to or mentioned in those tweets, taken from a data set limited to a maximum of 18,000 tweets.  The network was obtained from Twitter on Saturday, 16 March 2019 at 21:03 UTC.
The tweets in the network were tweeted over the 8-day, 12-hour, 44-minute period from Friday, 08 March 2019 at 07:51 UTC to Saturday, 16 March 2019 at 20:35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</si>
</sst>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2"/>
      <tableStyleElement type="headerRow" dxfId="381"/>
    </tableStyle>
    <tableStyle name="NodeXL Table" pivot="0" count="1">
      <tableStyleElement type="headerRow" dxfId="3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966695"/>
        <c:axId val="28264800"/>
      </c:barChart>
      <c:catAx>
        <c:axId val="329666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264800"/>
        <c:crosses val="autoZero"/>
        <c:auto val="1"/>
        <c:lblOffset val="100"/>
        <c:noMultiLvlLbl val="0"/>
      </c:catAx>
      <c:valAx>
        <c:axId val="28264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6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056609"/>
        <c:axId val="7747434"/>
      </c:barChart>
      <c:catAx>
        <c:axId val="530566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747434"/>
        <c:crosses val="autoZero"/>
        <c:auto val="1"/>
        <c:lblOffset val="100"/>
        <c:noMultiLvlLbl val="0"/>
      </c:catAx>
      <c:valAx>
        <c:axId val="7747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6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618043"/>
        <c:axId val="23562388"/>
      </c:barChart>
      <c:catAx>
        <c:axId val="26180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562388"/>
        <c:crosses val="autoZero"/>
        <c:auto val="1"/>
        <c:lblOffset val="100"/>
        <c:noMultiLvlLbl val="0"/>
      </c:catAx>
      <c:valAx>
        <c:axId val="23562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8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0734901"/>
        <c:axId val="29505246"/>
      </c:barChart>
      <c:catAx>
        <c:axId val="107349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505246"/>
        <c:crosses val="autoZero"/>
        <c:auto val="1"/>
        <c:lblOffset val="100"/>
        <c:noMultiLvlLbl val="0"/>
      </c:catAx>
      <c:valAx>
        <c:axId val="29505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34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4220623"/>
        <c:axId val="41114696"/>
      </c:barChart>
      <c:catAx>
        <c:axId val="642206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114696"/>
        <c:crosses val="autoZero"/>
        <c:auto val="1"/>
        <c:lblOffset val="100"/>
        <c:noMultiLvlLbl val="0"/>
      </c:catAx>
      <c:valAx>
        <c:axId val="41114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20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487945"/>
        <c:axId val="41956050"/>
      </c:barChart>
      <c:catAx>
        <c:axId val="344879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956050"/>
        <c:crosses val="autoZero"/>
        <c:auto val="1"/>
        <c:lblOffset val="100"/>
        <c:noMultiLvlLbl val="0"/>
      </c:catAx>
      <c:valAx>
        <c:axId val="41956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87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2060131"/>
        <c:axId val="42996860"/>
      </c:barChart>
      <c:catAx>
        <c:axId val="420601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996860"/>
        <c:crosses val="autoZero"/>
        <c:auto val="1"/>
        <c:lblOffset val="100"/>
        <c:noMultiLvlLbl val="0"/>
      </c:catAx>
      <c:valAx>
        <c:axId val="42996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60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1427421"/>
        <c:axId val="60193606"/>
      </c:barChart>
      <c:catAx>
        <c:axId val="514274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193606"/>
        <c:crosses val="autoZero"/>
        <c:auto val="1"/>
        <c:lblOffset val="100"/>
        <c:noMultiLvlLbl val="0"/>
      </c:catAx>
      <c:valAx>
        <c:axId val="60193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27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871543"/>
        <c:axId val="43843888"/>
      </c:barChart>
      <c:catAx>
        <c:axId val="4871543"/>
        <c:scaling>
          <c:orientation val="minMax"/>
        </c:scaling>
        <c:axPos val="b"/>
        <c:delete val="1"/>
        <c:majorTickMark val="out"/>
        <c:minorTickMark val="none"/>
        <c:tickLblPos val="none"/>
        <c:crossAx val="43843888"/>
        <c:crosses val="autoZero"/>
        <c:auto val="1"/>
        <c:lblOffset val="100"/>
        <c:noMultiLvlLbl val="0"/>
      </c:catAx>
      <c:valAx>
        <c:axId val="43843888"/>
        <c:scaling>
          <c:orientation val="minMax"/>
        </c:scaling>
        <c:axPos val="l"/>
        <c:delete val="1"/>
        <c:majorTickMark val="out"/>
        <c:minorTickMark val="none"/>
        <c:tickLblPos val="none"/>
        <c:crossAx val="48715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stompkins_mat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hyj"/>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pennyrobau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includedau"/>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maomaug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dougemint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snowyk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rsehj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rajkamble1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ittaubi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ksthakra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cultofpedagog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243ri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onnollymel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codeclubau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teachertechno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jackwurf"/>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dolesucces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latitudegrptv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walljoannewal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vkoukis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robramon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vipulasharma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froehlich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rebeccapartyof5"/>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shkejriwa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ciotranenneu"/>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rodolfojs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wakefield5jud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chouinardjahan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seni_b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ilovechalkdus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jenaiamoran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conferenz"/>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pransang"/>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iu_kunaljai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nzvh"/>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edchatmen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pmkaur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jamalsurabh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aitimary88"/>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ananyadebro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ankit231181"/>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edchateu"/>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shazi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assignmenthelp"/>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dennisdill"/>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reddi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youtub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faceboo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twitter"/>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jacindaarder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breitbartnew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potu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edtech_storie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stellapkjame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techethicis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formula_mattd"/>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macflos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edifiedlistener"/>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newdaystart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thomaspowe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yonty"/>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acvtcsk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mrsalaka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relativism"/>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tweetinggoddess"/>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s_bearde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e_sheninger"/>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edmerger"/>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mrsmurat"/>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burgessdave"/>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gregbcurran"/>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bbcnew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j"/>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dr_lmr"/>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mrkempnz"/>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jeanniesung"/>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kmichellehowell"/>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hpitler"/>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8amber8"/>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thenerdyteacher"/>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catdrees"/>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magsamond"/>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whalen"/>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drbexl"/>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suebecks"/>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kathsmythe"/>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cherrylkd"/>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angelahemans"/>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wickeddecent"/>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gilchristgeorge"/>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brynmw"/>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averyteach"/>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bashaierk"/>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craigyen"/>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msdanielsstormy"/>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ritasingh0210"/>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bakshiaarti"/>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nigamkriti"/>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shalini040876"/>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akmittals"/>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anupam_sharmaa"/>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chetna1806"/>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asbindia"/>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naghma_khn"/>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sansanananana"/>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qantas"/>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aboutimpact"/>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go_joannago"/>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dhongdesupriya"/>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gupta_anju9"/>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jyoti1013"/>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sanjuhimachali"/>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sunilddesai"/>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headhr_deepak"/>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hrsanjaynegi"/>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sunita_rajiv"/>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kritimakhija"/>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knikole"/>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mr_isaacs"/>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schleiderjustin"/>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stevesayersone"/>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lieberrian"/>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ellethejambo"/>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cogswell_ben"/>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waynedenner"/>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712" totalsRowShown="0" headerRowDxfId="379" dataDxfId="378">
  <autoFilter ref="A2:BL712"/>
  <tableColumns count="64">
    <tableColumn id="1" name="Vertex 1" dataDxfId="377"/>
    <tableColumn id="2" name="Vertex 2" dataDxfId="376"/>
    <tableColumn id="3" name="Color" dataDxfId="375"/>
    <tableColumn id="4" name="Width" dataDxfId="374"/>
    <tableColumn id="11" name="Style" dataDxfId="373"/>
    <tableColumn id="5" name="Opacity" dataDxfId="372"/>
    <tableColumn id="6" name="Visibility" dataDxfId="371"/>
    <tableColumn id="10" name="Label" dataDxfId="370"/>
    <tableColumn id="12" name="Label Text Color" dataDxfId="369"/>
    <tableColumn id="13" name="Label Font Size" dataDxfId="368"/>
    <tableColumn id="14" name="Reciprocated?" dataDxfId="29"/>
    <tableColumn id="7" name="ID" dataDxfId="367"/>
    <tableColumn id="9" name="Dynamic Filter" dataDxfId="366"/>
    <tableColumn id="8" name="Add Your Own Columns Here" dataDxfId="365"/>
    <tableColumn id="15" name="Relationship" dataDxfId="364"/>
    <tableColumn id="16" name="Relationship Date (UTC)" dataDxfId="363"/>
    <tableColumn id="17" name="Tweet" dataDxfId="362"/>
    <tableColumn id="18" name="URLs in Tweet" dataDxfId="361"/>
    <tableColumn id="19" name="Domains in Tweet" dataDxfId="360"/>
    <tableColumn id="20" name="Hashtags in Tweet" dataDxfId="359"/>
    <tableColumn id="21" name="Media in Tweet" dataDxfId="358"/>
    <tableColumn id="22" name="Tweet Image File" dataDxfId="357"/>
    <tableColumn id="23" name="Tweet Date (UTC)" dataDxfId="356"/>
    <tableColumn id="24" name="Twitter Page for Tweet" dataDxfId="355"/>
    <tableColumn id="25" name="Latitude" dataDxfId="354"/>
    <tableColumn id="26" name="Longitude" dataDxfId="353"/>
    <tableColumn id="27" name="Imported ID" dataDxfId="352"/>
    <tableColumn id="28" name="In-Reply-To Tweet ID" dataDxfId="351"/>
    <tableColumn id="29" name="Favorited" dataDxfId="350"/>
    <tableColumn id="30" name="Favorite Count" dataDxfId="349"/>
    <tableColumn id="31" name="In-Reply-To User ID" dataDxfId="348"/>
    <tableColumn id="32" name="Is Quote Status" dataDxfId="347"/>
    <tableColumn id="33" name="Language" dataDxfId="346"/>
    <tableColumn id="34" name="Possibly Sensitive" dataDxfId="345"/>
    <tableColumn id="35" name="Quoted Status ID" dataDxfId="344"/>
    <tableColumn id="36" name="Retweeted" dataDxfId="343"/>
    <tableColumn id="37" name="Retweet Count" dataDxfId="342"/>
    <tableColumn id="38" name="Retweet ID" dataDxfId="341"/>
    <tableColumn id="39" name="Source" dataDxfId="340"/>
    <tableColumn id="40" name="Truncated" dataDxfId="339"/>
    <tableColumn id="41" name="Unified Twitter ID" dataDxfId="338"/>
    <tableColumn id="42" name="Imported Tweet Type" dataDxfId="337"/>
    <tableColumn id="43" name="Added By Extended Analysis" dataDxfId="336"/>
    <tableColumn id="44" name="Corrected By Extended Analysis" dataDxfId="335"/>
    <tableColumn id="45" name="Place Bounding Box" dataDxfId="334"/>
    <tableColumn id="46" name="Place Country" dataDxfId="333"/>
    <tableColumn id="47" name="Place Country Code" dataDxfId="332"/>
    <tableColumn id="48" name="Place Full Name" dataDxfId="331"/>
    <tableColumn id="49" name="Place ID" dataDxfId="330"/>
    <tableColumn id="50" name="Place Name" dataDxfId="329"/>
    <tableColumn id="51" name="Place Type" dataDxfId="328"/>
    <tableColumn id="52" name="Place URL" dataDxfId="327"/>
    <tableColumn id="53" name="Edge Weight"/>
    <tableColumn id="54" name="Vertex 1 Group" dataDxfId="250">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5" totalsRowShown="0" headerRowDxfId="249" dataDxfId="248">
  <autoFilter ref="A2:C15"/>
  <tableColumns count="3">
    <tableColumn id="1" name="Group 1" dataDxfId="247"/>
    <tableColumn id="2" name="Group 2" dataDxfId="246"/>
    <tableColumn id="3" name="Edges" dataDxfId="245"/>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P10" totalsRowShown="0" headerRowDxfId="242" dataDxfId="241">
  <autoFilter ref="A1:P10"/>
  <tableColumns count="16">
    <tableColumn id="1" name="Top URLs in Tweet in Entire Graph" dataDxfId="240"/>
    <tableColumn id="2" name="Entire Graph Count" dataDxfId="239"/>
    <tableColumn id="3" name="Top URLs in Tweet in G1" dataDxfId="238"/>
    <tableColumn id="4" name="G1 Count" dataDxfId="237"/>
    <tableColumn id="5" name="Top URLs in Tweet in G2" dataDxfId="236"/>
    <tableColumn id="6" name="G2 Count" dataDxfId="235"/>
    <tableColumn id="7" name="Top URLs in Tweet in G3" dataDxfId="234"/>
    <tableColumn id="8" name="G3 Count" dataDxfId="233"/>
    <tableColumn id="9" name="Top URLs in Tweet in G4" dataDxfId="232"/>
    <tableColumn id="10" name="G4 Count" dataDxfId="231"/>
    <tableColumn id="11" name="Top URLs in Tweet in G5" dataDxfId="230"/>
    <tableColumn id="12" name="G5 Count" dataDxfId="229"/>
    <tableColumn id="13" name="Top URLs in Tweet in G6" dataDxfId="228"/>
    <tableColumn id="14" name="G6 Count" dataDxfId="227"/>
    <tableColumn id="15" name="Top URLs in Tweet in G7" dataDxfId="226"/>
    <tableColumn id="16" name="G7 Count" dataDxfId="22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3:P16" totalsRowShown="0" headerRowDxfId="224" dataDxfId="223">
  <autoFilter ref="A13:P16"/>
  <tableColumns count="16">
    <tableColumn id="1" name="Top Domains in Tweet in Entire Graph" dataDxfId="222"/>
    <tableColumn id="2" name="Entire Graph Count" dataDxfId="221"/>
    <tableColumn id="3" name="Top Domains in Tweet in G1" dataDxfId="220"/>
    <tableColumn id="4" name="G1 Count" dataDxfId="219"/>
    <tableColumn id="5" name="Top Domains in Tweet in G2" dataDxfId="218"/>
    <tableColumn id="6" name="G2 Count" dataDxfId="217"/>
    <tableColumn id="7" name="Top Domains in Tweet in G3" dataDxfId="216"/>
    <tableColumn id="8" name="G3 Count" dataDxfId="215"/>
    <tableColumn id="9" name="Top Domains in Tweet in G4" dataDxfId="214"/>
    <tableColumn id="10" name="G4 Count" dataDxfId="213"/>
    <tableColumn id="11" name="Top Domains in Tweet in G5" dataDxfId="212"/>
    <tableColumn id="12" name="G5 Count" dataDxfId="211"/>
    <tableColumn id="13" name="Top Domains in Tweet in G6" dataDxfId="210"/>
    <tableColumn id="14" name="G6 Count" dataDxfId="209"/>
    <tableColumn id="15" name="Top Domains in Tweet in G7" dataDxfId="208"/>
    <tableColumn id="16" name="G7 Count" dataDxfId="20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P29" totalsRowShown="0" headerRowDxfId="206" dataDxfId="205">
  <autoFilter ref="A19:P29"/>
  <tableColumns count="16">
    <tableColumn id="1" name="Top Hashtags in Tweet in Entire Graph" dataDxfId="204"/>
    <tableColumn id="2" name="Entire Graph Count" dataDxfId="203"/>
    <tableColumn id="3" name="Top Hashtags in Tweet in G1" dataDxfId="202"/>
    <tableColumn id="4" name="G1 Count" dataDxfId="201"/>
    <tableColumn id="5" name="Top Hashtags in Tweet in G2" dataDxfId="200"/>
    <tableColumn id="6" name="G2 Count" dataDxfId="199"/>
    <tableColumn id="7" name="Top Hashtags in Tweet in G3" dataDxfId="198"/>
    <tableColumn id="8" name="G3 Count" dataDxfId="197"/>
    <tableColumn id="9" name="Top Hashtags in Tweet in G4" dataDxfId="196"/>
    <tableColumn id="10" name="G4 Count" dataDxfId="195"/>
    <tableColumn id="11" name="Top Hashtags in Tweet in G5" dataDxfId="194"/>
    <tableColumn id="12" name="G5 Count" dataDxfId="193"/>
    <tableColumn id="13" name="Top Hashtags in Tweet in G6" dataDxfId="192"/>
    <tableColumn id="14" name="G6 Count" dataDxfId="191"/>
    <tableColumn id="15" name="Top Hashtags in Tweet in G7" dataDxfId="190"/>
    <tableColumn id="16" name="G7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2:P42" totalsRowShown="0" headerRowDxfId="187" dataDxfId="186">
  <autoFilter ref="A32:P42"/>
  <tableColumns count="16">
    <tableColumn id="1" name="Top Words in Tweet in Entire Graph" dataDxfId="185"/>
    <tableColumn id="2" name="Entire Graph Count" dataDxfId="184"/>
    <tableColumn id="3" name="Top Words in Tweet in G1" dataDxfId="183"/>
    <tableColumn id="4" name="G1 Count" dataDxfId="182"/>
    <tableColumn id="5" name="Top Words in Tweet in G2" dataDxfId="181"/>
    <tableColumn id="6" name="G2 Count" dataDxfId="180"/>
    <tableColumn id="7" name="Top Words in Tweet in G3" dataDxfId="179"/>
    <tableColumn id="8" name="G3 Count" dataDxfId="178"/>
    <tableColumn id="9" name="Top Words in Tweet in G4" dataDxfId="177"/>
    <tableColumn id="10" name="G4 Count" dataDxfId="176"/>
    <tableColumn id="11" name="Top Words in Tweet in G5" dataDxfId="175"/>
    <tableColumn id="12" name="G5 Count" dataDxfId="174"/>
    <tableColumn id="13" name="Top Words in Tweet in G6" dataDxfId="173"/>
    <tableColumn id="14" name="G6 Count" dataDxfId="172"/>
    <tableColumn id="15" name="Top Words in Tweet in G7" dataDxfId="171"/>
    <tableColumn id="16" name="G7 Count" dataDxfId="170"/>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5:P55" totalsRowShown="0" headerRowDxfId="168" dataDxfId="167">
  <autoFilter ref="A45:P55"/>
  <tableColumns count="16">
    <tableColumn id="1" name="Top Word Pairs in Tweet in Entire Graph" dataDxfId="166"/>
    <tableColumn id="2" name="Entire Graph Count" dataDxfId="165"/>
    <tableColumn id="3" name="Top Word Pairs in Tweet in G1" dataDxfId="164"/>
    <tableColumn id="4" name="G1 Count" dataDxfId="163"/>
    <tableColumn id="5" name="Top Word Pairs in Tweet in G2" dataDxfId="162"/>
    <tableColumn id="6" name="G2 Count" dataDxfId="161"/>
    <tableColumn id="7" name="Top Word Pairs in Tweet in G3" dataDxfId="160"/>
    <tableColumn id="8" name="G3 Count" dataDxfId="159"/>
    <tableColumn id="9" name="Top Word Pairs in Tweet in G4" dataDxfId="158"/>
    <tableColumn id="10" name="G4 Count" dataDxfId="157"/>
    <tableColumn id="11" name="Top Word Pairs in Tweet in G5" dataDxfId="156"/>
    <tableColumn id="12" name="G5 Count" dataDxfId="155"/>
    <tableColumn id="13" name="Top Word Pairs in Tweet in G6" dataDxfId="154"/>
    <tableColumn id="14" name="G6 Count" dataDxfId="153"/>
    <tableColumn id="15" name="Top Word Pairs in Tweet in G7" dataDxfId="152"/>
    <tableColumn id="16" name="G7 Count" dataDxfId="15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8:P63" totalsRowShown="0" headerRowDxfId="149" dataDxfId="148">
  <autoFilter ref="A58:P63"/>
  <tableColumns count="16">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6:P76" totalsRowShown="0" headerRowDxfId="146" dataDxfId="145">
  <autoFilter ref="A66:P76"/>
  <tableColumns count="16">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6"/>
    <tableColumn id="15" name="Top Mentioned in G7" dataDxfId="115"/>
    <tableColumn id="16" name="G7 Count" dataDxfId="11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9:P89" totalsRowShown="0" headerRowDxfId="111" dataDxfId="110">
  <autoFilter ref="A79:P89"/>
  <tableColumns count="16">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0" totalsRowShown="0" headerRowDxfId="326" dataDxfId="325">
  <autoFilter ref="A2:BT130"/>
  <tableColumns count="72">
    <tableColumn id="1" name="Vertex" dataDxfId="324"/>
    <tableColumn id="72" name="Subgraph"/>
    <tableColumn id="2" name="Color" dataDxfId="323"/>
    <tableColumn id="5" name="Shape" dataDxfId="322"/>
    <tableColumn id="6" name="Size" dataDxfId="321"/>
    <tableColumn id="4" name="Opacity" dataDxfId="320"/>
    <tableColumn id="7" name="Image File" dataDxfId="319"/>
    <tableColumn id="3" name="Visibility" dataDxfId="318"/>
    <tableColumn id="10" name="Label" dataDxfId="317"/>
    <tableColumn id="16" name="Label Fill Color" dataDxfId="316"/>
    <tableColumn id="9" name="Label Position" dataDxfId="315"/>
    <tableColumn id="8" name="Tooltip" dataDxfId="314"/>
    <tableColumn id="18" name="Layout Order" dataDxfId="313"/>
    <tableColumn id="13" name="X" dataDxfId="312"/>
    <tableColumn id="14" name="Y" dataDxfId="311"/>
    <tableColumn id="12" name="Locked?" dataDxfId="310"/>
    <tableColumn id="19" name="Polar R" dataDxfId="309"/>
    <tableColumn id="20" name="Polar Angle" dataDxfId="308"/>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07"/>
    <tableColumn id="28" name="Dynamic Filter" dataDxfId="306"/>
    <tableColumn id="17" name="Add Your Own Columns Here" dataDxfId="305"/>
    <tableColumn id="30" name="Name" dataDxfId="304"/>
    <tableColumn id="31" name="Followed" dataDxfId="303"/>
    <tableColumn id="32" name="Followers" dataDxfId="302"/>
    <tableColumn id="33" name="Tweets" dataDxfId="301"/>
    <tableColumn id="34" name="Favorites" dataDxfId="300"/>
    <tableColumn id="35" name="Time Zone UTC Offset (Seconds)" dataDxfId="299"/>
    <tableColumn id="36" name="Description" dataDxfId="298"/>
    <tableColumn id="37" name="Location" dataDxfId="297"/>
    <tableColumn id="38" name="Web" dataDxfId="296"/>
    <tableColumn id="39" name="Time Zone" dataDxfId="295"/>
    <tableColumn id="40" name="Joined Twitter Date (UTC)" dataDxfId="294"/>
    <tableColumn id="41" name="Profile Banner Url" dataDxfId="293"/>
    <tableColumn id="42" name="Default Profile" dataDxfId="292"/>
    <tableColumn id="43" name="Default Profile Image" dataDxfId="291"/>
    <tableColumn id="44" name="Geo Enabled" dataDxfId="290"/>
    <tableColumn id="45" name="Language" dataDxfId="289"/>
    <tableColumn id="46" name="Listed Count" dataDxfId="288"/>
    <tableColumn id="47" name="Profile Background Image Url" dataDxfId="287"/>
    <tableColumn id="48" name="Verified" dataDxfId="286"/>
    <tableColumn id="49" name="Custom Menu Item Text" dataDxfId="285"/>
    <tableColumn id="50" name="Custom Menu Item Action" dataDxfId="284"/>
    <tableColumn id="51" name="Tweeted Search Term?" dataDxfId="251"/>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447" totalsRowShown="0" headerRowDxfId="82" dataDxfId="81">
  <autoFilter ref="A1:G447"/>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67" totalsRowShown="0" headerRowDxfId="73" dataDxfId="72">
  <autoFilter ref="A1:L467"/>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283">
  <autoFilter ref="A2:AO9"/>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88"/>
    <tableColumn id="27" name="Top Hashtags in Tweet" dataDxfId="169"/>
    <tableColumn id="28" name="Top Words in Tweet" dataDxfId="150"/>
    <tableColumn id="29" name="Top Word Pairs in Tweet" dataDxfId="113"/>
    <tableColumn id="30" name="Top Replied-To in Tweet" dataDxfId="112"/>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9" totalsRowShown="0" headerRowDxfId="280" dataDxfId="279">
  <autoFilter ref="A1:C129"/>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44"/>
    <tableColumn id="2" name="Value" dataDxfId="24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ashkejriwal/status/974970444058013696" TargetMode="External" /><Relationship Id="rId2" Type="http://schemas.openxmlformats.org/officeDocument/2006/relationships/hyperlink" Target="https://twitter.com/rsehji/status/1103884489380442112" TargetMode="External" /><Relationship Id="rId3" Type="http://schemas.openxmlformats.org/officeDocument/2006/relationships/hyperlink" Target="https://twitter.com/kwpmjkj/status/1105456075392929793" TargetMode="External" /><Relationship Id="rId4" Type="http://schemas.openxmlformats.org/officeDocument/2006/relationships/hyperlink" Target="https://twitter.com/childrenscommnz/status/1105653510849204224" TargetMode="External" /><Relationship Id="rId5" Type="http://schemas.openxmlformats.org/officeDocument/2006/relationships/hyperlink" Target="https://www.myassignmenthelp.net/blog/tips-for-using-document-proofreading-and-editing-services-online/?platform=hootsuite" TargetMode="External" /><Relationship Id="rId6" Type="http://schemas.openxmlformats.org/officeDocument/2006/relationships/hyperlink" Target="https://www.myassignmenthelp.net/blog/tips-for-using-document-proofreading-and-editing-services-online/?platform=hootsuite" TargetMode="External" /><Relationship Id="rId7" Type="http://schemas.openxmlformats.org/officeDocument/2006/relationships/hyperlink" Target="https://twitter.com/edtech_stories/status/1106765302023491585" TargetMode="External" /><Relationship Id="rId8" Type="http://schemas.openxmlformats.org/officeDocument/2006/relationships/hyperlink" Target="https://twitter.com/edtech_stories/status/1106765302023491585" TargetMode="External" /><Relationship Id="rId9" Type="http://schemas.openxmlformats.org/officeDocument/2006/relationships/hyperlink" Target="https://twitter.com/edtech_stories/status/1106765302023491585" TargetMode="External" /><Relationship Id="rId10" Type="http://schemas.openxmlformats.org/officeDocument/2006/relationships/hyperlink" Target="https://twitter.com/edtech_stories/status/1106765302023491585" TargetMode="External" /><Relationship Id="rId11" Type="http://schemas.openxmlformats.org/officeDocument/2006/relationships/hyperlink" Target="https://twitter.com/edtech_stories/status/1106765302023491585" TargetMode="External" /><Relationship Id="rId12" Type="http://schemas.openxmlformats.org/officeDocument/2006/relationships/hyperlink" Target="https://twitter.com/SXSWEDU/status/1104061654654951426" TargetMode="External" /><Relationship Id="rId13" Type="http://schemas.openxmlformats.org/officeDocument/2006/relationships/hyperlink" Target="https://twitter.com/SXSWEDU/status/1104061654654951426" TargetMode="External" /><Relationship Id="rId14" Type="http://schemas.openxmlformats.org/officeDocument/2006/relationships/hyperlink" Target="https://twitter.com/ashkejriwal/status/974970444058013696" TargetMode="External" /><Relationship Id="rId15" Type="http://schemas.openxmlformats.org/officeDocument/2006/relationships/hyperlink" Target="https://www.nytimes.com/2019/03/15/technology/facebook-youtube-christchurch-shooting.html" TargetMode="External" /><Relationship Id="rId16" Type="http://schemas.openxmlformats.org/officeDocument/2006/relationships/hyperlink" Target="https://www.nytimes.com/2019/03/15/technology/facebook-youtube-christchurch-shooting.html" TargetMode="External" /><Relationship Id="rId17" Type="http://schemas.openxmlformats.org/officeDocument/2006/relationships/hyperlink" Target="https://www.nytimes.com/2019/03/15/technology/facebook-youtube-christchurch-shooting.html" TargetMode="External" /><Relationship Id="rId18" Type="http://schemas.openxmlformats.org/officeDocument/2006/relationships/hyperlink" Target="https://twitter.com/backt0nature/status/1103638679057285120" TargetMode="External" /><Relationship Id="rId19" Type="http://schemas.openxmlformats.org/officeDocument/2006/relationships/hyperlink" Target="https://twitter.com/kwpmjkj/status/1105456075392929793" TargetMode="External" /><Relationship Id="rId20" Type="http://schemas.openxmlformats.org/officeDocument/2006/relationships/hyperlink" Target="https://www.nytimes.com/2019/03/15/technology/facebook-youtube-christchurch-shooting.html" TargetMode="External" /><Relationship Id="rId21" Type="http://schemas.openxmlformats.org/officeDocument/2006/relationships/hyperlink" Target="https://www.nytimes.com/2019/03/15/technology/facebook-youtube-christchurch-shooting.html" TargetMode="External" /><Relationship Id="rId22" Type="http://schemas.openxmlformats.org/officeDocument/2006/relationships/hyperlink" Target="https://www.nytimes.com/2019/03/15/technology/facebook-youtube-christchurch-shooting.html" TargetMode="External" /><Relationship Id="rId23" Type="http://schemas.openxmlformats.org/officeDocument/2006/relationships/hyperlink" Target="https://www.nytimes.com/2019/03/15/technology/facebook-youtube-christchurch-shooting.html" TargetMode="External" /><Relationship Id="rId24" Type="http://schemas.openxmlformats.org/officeDocument/2006/relationships/hyperlink" Target="https://www.nytimes.com/2019/03/15/technology/facebook-youtube-christchurch-shooting.html" TargetMode="External" /><Relationship Id="rId25" Type="http://schemas.openxmlformats.org/officeDocument/2006/relationships/hyperlink" Target="https://www.nytimes.com/2019/03/15/technology/facebook-youtube-christchurch-shooting.html" TargetMode="External" /><Relationship Id="rId26" Type="http://schemas.openxmlformats.org/officeDocument/2006/relationships/hyperlink" Target="https://www.nytimes.com/2019/03/15/technology/facebook-youtube-christchurch-shooting.html" TargetMode="External" /><Relationship Id="rId27" Type="http://schemas.openxmlformats.org/officeDocument/2006/relationships/hyperlink" Target="https://www.nytimes.com/2019/03/15/technology/facebook-youtube-christchurch-shooting.html" TargetMode="External" /><Relationship Id="rId28" Type="http://schemas.openxmlformats.org/officeDocument/2006/relationships/hyperlink" Target="https://pbs.twimg.com/media/D1H10rnUcAAvs8M.jpg" TargetMode="External" /><Relationship Id="rId29" Type="http://schemas.openxmlformats.org/officeDocument/2006/relationships/hyperlink" Target="https://pbs.twimg.com/media/D1MnZ0JV4AAkpD1.jpg" TargetMode="External" /><Relationship Id="rId30" Type="http://schemas.openxmlformats.org/officeDocument/2006/relationships/hyperlink" Target="https://pbs.twimg.com/media/Dz4MfbAVsAESXEz.jpg" TargetMode="External" /><Relationship Id="rId31" Type="http://schemas.openxmlformats.org/officeDocument/2006/relationships/hyperlink" Target="https://pbs.twimg.com/media/D1H10rnUcAAvs8M.jpg" TargetMode="External" /><Relationship Id="rId32" Type="http://schemas.openxmlformats.org/officeDocument/2006/relationships/hyperlink" Target="https://pbs.twimg.com/media/D1NHAx6UYAAi4Nr.jpg" TargetMode="External" /><Relationship Id="rId33" Type="http://schemas.openxmlformats.org/officeDocument/2006/relationships/hyperlink" Target="https://pbs.twimg.com/media/D1T2lQzV4AAW_d9.jpg" TargetMode="External" /><Relationship Id="rId34" Type="http://schemas.openxmlformats.org/officeDocument/2006/relationships/hyperlink" Target="https://pbs.twimg.com/media/D1Wx4reVsAABFQC.jpg" TargetMode="External" /><Relationship Id="rId35" Type="http://schemas.openxmlformats.org/officeDocument/2006/relationships/hyperlink" Target="https://pbs.twimg.com/media/D1WLZ6oW0AA9HdH.jpg" TargetMode="External" /><Relationship Id="rId36" Type="http://schemas.openxmlformats.org/officeDocument/2006/relationships/hyperlink" Target="https://pbs.twimg.com/media/D1JGEPyU8AEfgcr.jpg" TargetMode="External" /><Relationship Id="rId37" Type="http://schemas.openxmlformats.org/officeDocument/2006/relationships/hyperlink" Target="https://pbs.twimg.com/media/D1WLZ6oW0AA9HdH.jpg" TargetMode="External" /><Relationship Id="rId38" Type="http://schemas.openxmlformats.org/officeDocument/2006/relationships/hyperlink" Target="https://pbs.twimg.com/media/D1d5NoEWsAA3osg.jpg" TargetMode="External" /><Relationship Id="rId39" Type="http://schemas.openxmlformats.org/officeDocument/2006/relationships/hyperlink" Target="https://pbs.twimg.com/media/D1H10rnUcAAvs8M.jpg" TargetMode="External" /><Relationship Id="rId40" Type="http://schemas.openxmlformats.org/officeDocument/2006/relationships/hyperlink" Target="https://pbs.twimg.com/media/D1H10rnUcAAvs8M.jpg" TargetMode="External" /><Relationship Id="rId41" Type="http://schemas.openxmlformats.org/officeDocument/2006/relationships/hyperlink" Target="https://pbs.twimg.com/media/D1NHAx6UYAAi4Nr.jpg" TargetMode="External" /><Relationship Id="rId42" Type="http://schemas.openxmlformats.org/officeDocument/2006/relationships/hyperlink" Target="https://pbs.twimg.com/media/D1T2lQzV4AAW_d9.jpg" TargetMode="External" /><Relationship Id="rId43" Type="http://schemas.openxmlformats.org/officeDocument/2006/relationships/hyperlink" Target="https://pbs.twimg.com/media/D1Wx4reVsAABFQC.jpg" TargetMode="External" /><Relationship Id="rId44" Type="http://schemas.openxmlformats.org/officeDocument/2006/relationships/hyperlink" Target="https://pbs.twimg.com/media/D1bG_NTVsAArQEA.jpg" TargetMode="External" /><Relationship Id="rId45" Type="http://schemas.openxmlformats.org/officeDocument/2006/relationships/hyperlink" Target="https://pbs.twimg.com/media/D1bG_NTVsAArQEA.jpg" TargetMode="External" /><Relationship Id="rId46" Type="http://schemas.openxmlformats.org/officeDocument/2006/relationships/hyperlink" Target="https://pbs.twimg.com/media/D1d5NoEWsAA3osg.jpg" TargetMode="External" /><Relationship Id="rId47" Type="http://schemas.openxmlformats.org/officeDocument/2006/relationships/hyperlink" Target="https://pbs.twimg.com/media/D1H10rnUcAAvs8M.jpg" TargetMode="External" /><Relationship Id="rId48" Type="http://schemas.openxmlformats.org/officeDocument/2006/relationships/hyperlink" Target="https://pbs.twimg.com/media/D1JGEPyU8AEfgcr.jpg" TargetMode="External" /><Relationship Id="rId49" Type="http://schemas.openxmlformats.org/officeDocument/2006/relationships/hyperlink" Target="https://pbs.twimg.com/media/D1XTFvuVYAA--bl.jpg" TargetMode="External" /><Relationship Id="rId50" Type="http://schemas.openxmlformats.org/officeDocument/2006/relationships/hyperlink" Target="https://pbs.twimg.com/media/D1ieJzEWsAAPAGy.jpg" TargetMode="External" /><Relationship Id="rId51" Type="http://schemas.openxmlformats.org/officeDocument/2006/relationships/hyperlink" Target="https://pbs.twimg.com/media/D1ieJzEWsAAPAGy.jpg" TargetMode="External" /><Relationship Id="rId52" Type="http://schemas.openxmlformats.org/officeDocument/2006/relationships/hyperlink" Target="https://pbs.twimg.com/media/D1ieJzEWsAAPAGy.jpg" TargetMode="External" /><Relationship Id="rId53" Type="http://schemas.openxmlformats.org/officeDocument/2006/relationships/hyperlink" Target="https://pbs.twimg.com/media/D1ieJzEWsAAPAGy.jpg" TargetMode="External" /><Relationship Id="rId54" Type="http://schemas.openxmlformats.org/officeDocument/2006/relationships/hyperlink" Target="https://pbs.twimg.com/media/D1ieJzEWsAAPAGy.jpg" TargetMode="External" /><Relationship Id="rId55" Type="http://schemas.openxmlformats.org/officeDocument/2006/relationships/hyperlink" Target="https://pbs.twimg.com/media/D1ieJzEWsAAPAGy.jpg" TargetMode="External" /><Relationship Id="rId56" Type="http://schemas.openxmlformats.org/officeDocument/2006/relationships/hyperlink" Target="https://pbs.twimg.com/media/D1ieJzEWsAAPAGy.jpg" TargetMode="External" /><Relationship Id="rId57" Type="http://schemas.openxmlformats.org/officeDocument/2006/relationships/hyperlink" Target="https://pbs.twimg.com/media/D1ieJzEWsAAPAGy.jpg" TargetMode="External" /><Relationship Id="rId58" Type="http://schemas.openxmlformats.org/officeDocument/2006/relationships/hyperlink" Target="https://pbs.twimg.com/media/D1ieJzEWsAAPAGy.jpg" TargetMode="External" /><Relationship Id="rId59" Type="http://schemas.openxmlformats.org/officeDocument/2006/relationships/hyperlink" Target="https://pbs.twimg.com/media/D1ieJzEWsAAPAGy.jpg" TargetMode="External" /><Relationship Id="rId60" Type="http://schemas.openxmlformats.org/officeDocument/2006/relationships/hyperlink" Target="https://pbs.twimg.com/media/D1ieJzEWsAAPAGy.jpg" TargetMode="External" /><Relationship Id="rId61" Type="http://schemas.openxmlformats.org/officeDocument/2006/relationships/hyperlink" Target="https://pbs.twimg.com/media/D1ieJzEWsAAPAGy.jpg" TargetMode="External" /><Relationship Id="rId62" Type="http://schemas.openxmlformats.org/officeDocument/2006/relationships/hyperlink" Target="https://pbs.twimg.com/media/D1ieJzEWsAAPAGy.jpg" TargetMode="External" /><Relationship Id="rId63" Type="http://schemas.openxmlformats.org/officeDocument/2006/relationships/hyperlink" Target="https://pbs.twimg.com/media/D1ieJzEWsAAPAGy.jpg" TargetMode="External" /><Relationship Id="rId64" Type="http://schemas.openxmlformats.org/officeDocument/2006/relationships/hyperlink" Target="https://pbs.twimg.com/media/D1ieJzEWsAAPAGy.jpg" TargetMode="External" /><Relationship Id="rId65" Type="http://schemas.openxmlformats.org/officeDocument/2006/relationships/hyperlink" Target="https://pbs.twimg.com/media/D1Hu7ARUcAInQ4U.jpg" TargetMode="External" /><Relationship Id="rId66" Type="http://schemas.openxmlformats.org/officeDocument/2006/relationships/hyperlink" Target="https://pbs.twimg.com/media/D1d5NoEWsAA3osg.jpg" TargetMode="External" /><Relationship Id="rId67" Type="http://schemas.openxmlformats.org/officeDocument/2006/relationships/hyperlink" Target="https://pbs.twimg.com/media/D1LidorX4AEUXpU.jpg" TargetMode="External" /><Relationship Id="rId68" Type="http://schemas.openxmlformats.org/officeDocument/2006/relationships/hyperlink" Target="https://pbs.twimg.com/media/D1PLWwNU4AA3YES.jpg" TargetMode="External" /><Relationship Id="rId69" Type="http://schemas.openxmlformats.org/officeDocument/2006/relationships/hyperlink" Target="http://pbs.twimg.com/profile_images/1098072258650738690/5COrf4YU_normal.jpg" TargetMode="External" /><Relationship Id="rId70" Type="http://schemas.openxmlformats.org/officeDocument/2006/relationships/hyperlink" Target="http://pbs.twimg.com/profile_images/1022024307948568578/0u_G0sHl_normal.jpg" TargetMode="External" /><Relationship Id="rId71" Type="http://schemas.openxmlformats.org/officeDocument/2006/relationships/hyperlink" Target="http://pbs.twimg.com/profile_images/1105794224811724800/FG6JIq2l_normal.jpg" TargetMode="External" /><Relationship Id="rId72" Type="http://schemas.openxmlformats.org/officeDocument/2006/relationships/hyperlink" Target="http://pbs.twimg.com/profile_images/378800000701239304/8ca51e8144311ba0356639e12ff9d77e_normal.jpeg" TargetMode="External" /><Relationship Id="rId73" Type="http://schemas.openxmlformats.org/officeDocument/2006/relationships/hyperlink" Target="http://pbs.twimg.com/profile_images/1047154442754174976/2V3a16oT_normal.jpg" TargetMode="External" /><Relationship Id="rId74" Type="http://schemas.openxmlformats.org/officeDocument/2006/relationships/hyperlink" Target="https://pbs.twimg.com/media/D1H10rnUcAAvs8M.jpg" TargetMode="External" /><Relationship Id="rId75" Type="http://schemas.openxmlformats.org/officeDocument/2006/relationships/hyperlink" Target="http://pbs.twimg.com/profile_images/846126108785356800/a4aLmHMA_normal.jpg" TargetMode="External" /><Relationship Id="rId76" Type="http://schemas.openxmlformats.org/officeDocument/2006/relationships/hyperlink" Target="http://pbs.twimg.com/profile_images/846126108785356800/a4aLmHMA_normal.jpg" TargetMode="External" /><Relationship Id="rId77" Type="http://schemas.openxmlformats.org/officeDocument/2006/relationships/hyperlink" Target="http://pbs.twimg.com/profile_images/846126108785356800/a4aLmHMA_normal.jpg" TargetMode="External" /><Relationship Id="rId78" Type="http://schemas.openxmlformats.org/officeDocument/2006/relationships/hyperlink" Target="http://pbs.twimg.com/profile_images/924941529671540736/1SshdOMF_normal.jpg" TargetMode="External" /><Relationship Id="rId79" Type="http://schemas.openxmlformats.org/officeDocument/2006/relationships/hyperlink" Target="http://pbs.twimg.com/profile_images/1105320662011277312/Q5LBZxua_normal.png" TargetMode="External" /><Relationship Id="rId80" Type="http://schemas.openxmlformats.org/officeDocument/2006/relationships/hyperlink" Target="http://pbs.twimg.com/profile_images/1024114739792625664/J7r-faTm_normal.jpg" TargetMode="External" /><Relationship Id="rId81" Type="http://schemas.openxmlformats.org/officeDocument/2006/relationships/hyperlink" Target="http://pbs.twimg.com/profile_images/592857151560888320/FCfDPG09_normal.jpg" TargetMode="External" /><Relationship Id="rId82" Type="http://schemas.openxmlformats.org/officeDocument/2006/relationships/hyperlink" Target="https://pbs.twimg.com/media/D1MnZ0JV4AAkpD1.jpg" TargetMode="External" /><Relationship Id="rId83" Type="http://schemas.openxmlformats.org/officeDocument/2006/relationships/hyperlink" Target="http://pbs.twimg.com/profile_images/580687616372150272/vM-UFWNK_normal.jpg" TargetMode="External" /><Relationship Id="rId84" Type="http://schemas.openxmlformats.org/officeDocument/2006/relationships/hyperlink" Target="https://pbs.twimg.com/media/Dz4MfbAVsAESXEz.jpg" TargetMode="External" /><Relationship Id="rId85" Type="http://schemas.openxmlformats.org/officeDocument/2006/relationships/hyperlink" Target="http://pbs.twimg.com/profile_images/613919454221578240/oPPR3viO_normal.jpg" TargetMode="External" /><Relationship Id="rId86" Type="http://schemas.openxmlformats.org/officeDocument/2006/relationships/hyperlink" Target="http://pbs.twimg.com/profile_images/1094032883369553921/9SawoQRp_normal.jpg" TargetMode="External" /><Relationship Id="rId87" Type="http://schemas.openxmlformats.org/officeDocument/2006/relationships/hyperlink" Target="http://pbs.twimg.com/profile_images/1094032883369553921/9SawoQRp_normal.jpg" TargetMode="External" /><Relationship Id="rId88" Type="http://schemas.openxmlformats.org/officeDocument/2006/relationships/hyperlink" Target="http://pbs.twimg.com/profile_images/527254584704520192/uM1Qq--6_normal.png" TargetMode="External" /><Relationship Id="rId89" Type="http://schemas.openxmlformats.org/officeDocument/2006/relationships/hyperlink" Target="http://pbs.twimg.com/profile_images/527254584704520192/uM1Qq--6_normal.png" TargetMode="External" /><Relationship Id="rId90" Type="http://schemas.openxmlformats.org/officeDocument/2006/relationships/hyperlink" Target="http://pbs.twimg.com/profile_images/423374531000930304/tF_VzvVY_normal.jpeg" TargetMode="External" /><Relationship Id="rId91" Type="http://schemas.openxmlformats.org/officeDocument/2006/relationships/hyperlink" Target="http://pbs.twimg.com/profile_images/423374531000930304/tF_VzvVY_normal.jpeg" TargetMode="External" /><Relationship Id="rId92" Type="http://schemas.openxmlformats.org/officeDocument/2006/relationships/hyperlink" Target="http://pbs.twimg.com/profile_images/778585684189655041/DTkNbsjy_normal.jpg" TargetMode="External" /><Relationship Id="rId93" Type="http://schemas.openxmlformats.org/officeDocument/2006/relationships/hyperlink" Target="http://pbs.twimg.com/profile_images/778585684189655041/DTkNbsjy_normal.jpg" TargetMode="External" /><Relationship Id="rId94" Type="http://schemas.openxmlformats.org/officeDocument/2006/relationships/hyperlink" Target="http://pbs.twimg.com/profile_images/1007311944510914563/mhPIPcaG_normal.jpg" TargetMode="External" /><Relationship Id="rId95" Type="http://schemas.openxmlformats.org/officeDocument/2006/relationships/hyperlink" Target="http://pbs.twimg.com/profile_images/1007311944510914563/mhPIPcaG_normal.jpg" TargetMode="External" /><Relationship Id="rId96" Type="http://schemas.openxmlformats.org/officeDocument/2006/relationships/hyperlink" Target="http://pbs.twimg.com/profile_images/1007311944510914563/mhPIPcaG_normal.jpg" TargetMode="External" /><Relationship Id="rId97" Type="http://schemas.openxmlformats.org/officeDocument/2006/relationships/hyperlink" Target="http://pbs.twimg.com/profile_images/1104725494346465281/tt_vHsEI_normal.jpg" TargetMode="External" /><Relationship Id="rId98" Type="http://schemas.openxmlformats.org/officeDocument/2006/relationships/hyperlink" Target="http://pbs.twimg.com/profile_images/1104725494346465281/tt_vHsEI_normal.jpg" TargetMode="External" /><Relationship Id="rId99" Type="http://schemas.openxmlformats.org/officeDocument/2006/relationships/hyperlink" Target="https://pbs.twimg.com/media/D1H10rnUcAAvs8M.jpg" TargetMode="External" /><Relationship Id="rId100" Type="http://schemas.openxmlformats.org/officeDocument/2006/relationships/hyperlink" Target="http://pbs.twimg.com/profile_images/974720355871768576/16LmckL3_normal.jpg" TargetMode="External" /><Relationship Id="rId101" Type="http://schemas.openxmlformats.org/officeDocument/2006/relationships/hyperlink" Target="https://pbs.twimg.com/media/D1NHAx6UYAAi4Nr.jpg" TargetMode="External" /><Relationship Id="rId102" Type="http://schemas.openxmlformats.org/officeDocument/2006/relationships/hyperlink" Target="https://pbs.twimg.com/media/D1T2lQzV4AAW_d9.jpg" TargetMode="External" /><Relationship Id="rId103" Type="http://schemas.openxmlformats.org/officeDocument/2006/relationships/hyperlink" Target="http://pbs.twimg.com/profile_images/1043496301739020290/1DQeSP0W_normal.jpg" TargetMode="External" /><Relationship Id="rId104" Type="http://schemas.openxmlformats.org/officeDocument/2006/relationships/hyperlink" Target="http://pbs.twimg.com/profile_images/1072822542384152576/PPY2rXYj_normal.jpg" TargetMode="External" /><Relationship Id="rId105" Type="http://schemas.openxmlformats.org/officeDocument/2006/relationships/hyperlink" Target="http://pbs.twimg.com/profile_images/1066172831912710144/31IUhGRB_normal.jpg" TargetMode="External" /><Relationship Id="rId106" Type="http://schemas.openxmlformats.org/officeDocument/2006/relationships/hyperlink" Target="http://pbs.twimg.com/profile_images/828183590810771457/86tysh_n_normal.jpg" TargetMode="External" /><Relationship Id="rId107" Type="http://schemas.openxmlformats.org/officeDocument/2006/relationships/hyperlink" Target="http://pbs.twimg.com/profile_images/926197007143673856/SZWkWLX1_normal.jpg" TargetMode="External" /><Relationship Id="rId108" Type="http://schemas.openxmlformats.org/officeDocument/2006/relationships/hyperlink" Target="https://pbs.twimg.com/media/D1Wx4reVsAABFQC.jpg" TargetMode="External" /><Relationship Id="rId109" Type="http://schemas.openxmlformats.org/officeDocument/2006/relationships/hyperlink" Target="http://pbs.twimg.com/profile_images/1020709928850329606/m_gDxhri_normal.jpg" TargetMode="External" /><Relationship Id="rId110" Type="http://schemas.openxmlformats.org/officeDocument/2006/relationships/hyperlink" Target="http://pbs.twimg.com/profile_images/1020709928850329606/m_gDxhri_normal.jpg" TargetMode="External" /><Relationship Id="rId111" Type="http://schemas.openxmlformats.org/officeDocument/2006/relationships/hyperlink" Target="http://pbs.twimg.com/profile_images/1020709928850329606/m_gDxhri_normal.jpg" TargetMode="External" /><Relationship Id="rId112" Type="http://schemas.openxmlformats.org/officeDocument/2006/relationships/hyperlink" Target="http://pbs.twimg.com/profile_images/1020709928850329606/m_gDxhri_normal.jpg" TargetMode="External" /><Relationship Id="rId113" Type="http://schemas.openxmlformats.org/officeDocument/2006/relationships/hyperlink" Target="http://pbs.twimg.com/profile_images/1020709928850329606/m_gDxhri_normal.jpg" TargetMode="External" /><Relationship Id="rId114" Type="http://schemas.openxmlformats.org/officeDocument/2006/relationships/hyperlink" Target="http://pbs.twimg.com/profile_images/1020709928850329606/m_gDxhri_normal.jpg" TargetMode="External" /><Relationship Id="rId115" Type="http://schemas.openxmlformats.org/officeDocument/2006/relationships/hyperlink" Target="http://pbs.twimg.com/profile_images/1020709928850329606/m_gDxhri_normal.jpg" TargetMode="External" /><Relationship Id="rId116" Type="http://schemas.openxmlformats.org/officeDocument/2006/relationships/hyperlink" Target="http://pbs.twimg.com/profile_images/1020709928850329606/m_gDxhri_normal.jpg" TargetMode="External" /><Relationship Id="rId117" Type="http://schemas.openxmlformats.org/officeDocument/2006/relationships/hyperlink" Target="http://pbs.twimg.com/profile_images/1020709928850329606/m_gDxhri_normal.jpg" TargetMode="External" /><Relationship Id="rId118" Type="http://schemas.openxmlformats.org/officeDocument/2006/relationships/hyperlink" Target="http://pbs.twimg.com/profile_images/1020709928850329606/m_gDxhri_normal.jpg" TargetMode="External" /><Relationship Id="rId119" Type="http://schemas.openxmlformats.org/officeDocument/2006/relationships/hyperlink" Target="http://pbs.twimg.com/profile_images/1020709928850329606/m_gDxhri_normal.jpg" TargetMode="External" /><Relationship Id="rId120" Type="http://schemas.openxmlformats.org/officeDocument/2006/relationships/hyperlink" Target="http://pbs.twimg.com/profile_images/1020709928850329606/m_gDxhri_normal.jpg" TargetMode="External" /><Relationship Id="rId121" Type="http://schemas.openxmlformats.org/officeDocument/2006/relationships/hyperlink" Target="http://pbs.twimg.com/profile_images/990998644424781824/ER2TEZJM_normal.jpg" TargetMode="External" /><Relationship Id="rId122" Type="http://schemas.openxmlformats.org/officeDocument/2006/relationships/hyperlink" Target="http://pbs.twimg.com/profile_images/1059846734006927366/QQ0YX3lj_normal.jpg" TargetMode="External" /><Relationship Id="rId123" Type="http://schemas.openxmlformats.org/officeDocument/2006/relationships/hyperlink" Target="https://pbs.twimg.com/media/D1WLZ6oW0AA9HdH.jpg" TargetMode="External" /><Relationship Id="rId124" Type="http://schemas.openxmlformats.org/officeDocument/2006/relationships/hyperlink" Target="https://pbs.twimg.com/media/D1JGEPyU8AEfgcr.jpg" TargetMode="External" /><Relationship Id="rId125" Type="http://schemas.openxmlformats.org/officeDocument/2006/relationships/hyperlink" Target="https://pbs.twimg.com/media/D1WLZ6oW0AA9HdH.jpg" TargetMode="External" /><Relationship Id="rId126" Type="http://schemas.openxmlformats.org/officeDocument/2006/relationships/hyperlink" Target="http://pbs.twimg.com/profile_images/990191461617537025/w1lS-fw2_normal.jpg" TargetMode="External" /><Relationship Id="rId127" Type="http://schemas.openxmlformats.org/officeDocument/2006/relationships/hyperlink" Target="http://pbs.twimg.com/profile_images/480544465610735616/Y_viD_Ii_normal.jpeg" TargetMode="External" /><Relationship Id="rId128" Type="http://schemas.openxmlformats.org/officeDocument/2006/relationships/hyperlink" Target="http://pbs.twimg.com/profile_images/480544465610735616/Y_viD_Ii_normal.jpeg" TargetMode="External" /><Relationship Id="rId129" Type="http://schemas.openxmlformats.org/officeDocument/2006/relationships/hyperlink" Target="http://pbs.twimg.com/profile_images/1062524158477824000/b5zP5kfi_normal.jpg" TargetMode="External" /><Relationship Id="rId130" Type="http://schemas.openxmlformats.org/officeDocument/2006/relationships/hyperlink" Target="http://pbs.twimg.com/profile_images/1062524158477824000/b5zP5kfi_normal.jpg" TargetMode="External" /><Relationship Id="rId131" Type="http://schemas.openxmlformats.org/officeDocument/2006/relationships/hyperlink" Target="http://pbs.twimg.com/profile_images/1062524158477824000/b5zP5kfi_normal.jpg" TargetMode="External" /><Relationship Id="rId132" Type="http://schemas.openxmlformats.org/officeDocument/2006/relationships/hyperlink" Target="http://pbs.twimg.com/profile_images/1062524158477824000/b5zP5kfi_normal.jpg" TargetMode="External" /><Relationship Id="rId133" Type="http://schemas.openxmlformats.org/officeDocument/2006/relationships/hyperlink" Target="http://pbs.twimg.com/profile_images/1062524158477824000/b5zP5kfi_normal.jpg" TargetMode="External" /><Relationship Id="rId134" Type="http://schemas.openxmlformats.org/officeDocument/2006/relationships/hyperlink" Target="http://pbs.twimg.com/profile_images/1062524158477824000/b5zP5kfi_normal.jpg" TargetMode="External" /><Relationship Id="rId135" Type="http://schemas.openxmlformats.org/officeDocument/2006/relationships/hyperlink" Target="http://pbs.twimg.com/profile_images/1062524158477824000/b5zP5kfi_normal.jpg" TargetMode="External" /><Relationship Id="rId136" Type="http://schemas.openxmlformats.org/officeDocument/2006/relationships/hyperlink" Target="http://pbs.twimg.com/profile_images/1062524158477824000/b5zP5kfi_normal.jpg" TargetMode="External" /><Relationship Id="rId137" Type="http://schemas.openxmlformats.org/officeDocument/2006/relationships/hyperlink" Target="http://pbs.twimg.com/profile_images/1062524158477824000/b5zP5kfi_normal.jpg" TargetMode="External" /><Relationship Id="rId138" Type="http://schemas.openxmlformats.org/officeDocument/2006/relationships/hyperlink" Target="http://pbs.twimg.com/profile_images/1103569357383364608/Be5K0gkJ_normal.jpg" TargetMode="External" /><Relationship Id="rId139" Type="http://schemas.openxmlformats.org/officeDocument/2006/relationships/hyperlink" Target="http://pbs.twimg.com/profile_images/1103569357383364608/Be5K0gkJ_normal.jpg" TargetMode="External" /><Relationship Id="rId140" Type="http://schemas.openxmlformats.org/officeDocument/2006/relationships/hyperlink" Target="http://pbs.twimg.com/profile_images/1103569357383364608/Be5K0gkJ_normal.jpg" TargetMode="External" /><Relationship Id="rId141" Type="http://schemas.openxmlformats.org/officeDocument/2006/relationships/hyperlink" Target="http://pbs.twimg.com/profile_images/1103569357383364608/Be5K0gkJ_normal.jpg" TargetMode="External" /><Relationship Id="rId142" Type="http://schemas.openxmlformats.org/officeDocument/2006/relationships/hyperlink" Target="http://pbs.twimg.com/profile_images/1103569357383364608/Be5K0gkJ_normal.jpg" TargetMode="External" /><Relationship Id="rId143" Type="http://schemas.openxmlformats.org/officeDocument/2006/relationships/hyperlink" Target="http://pbs.twimg.com/profile_images/1103569357383364608/Be5K0gkJ_normal.jpg" TargetMode="External" /><Relationship Id="rId144" Type="http://schemas.openxmlformats.org/officeDocument/2006/relationships/hyperlink" Target="http://pbs.twimg.com/profile_images/1103569357383364608/Be5K0gkJ_normal.jpg" TargetMode="External" /><Relationship Id="rId145" Type="http://schemas.openxmlformats.org/officeDocument/2006/relationships/hyperlink" Target="http://pbs.twimg.com/profile_images/1103569357383364608/Be5K0gkJ_normal.jpg" TargetMode="External" /><Relationship Id="rId146" Type="http://schemas.openxmlformats.org/officeDocument/2006/relationships/hyperlink" Target="http://pbs.twimg.com/profile_images/1103569357383364608/Be5K0gkJ_normal.jpg" TargetMode="External" /><Relationship Id="rId147" Type="http://schemas.openxmlformats.org/officeDocument/2006/relationships/hyperlink" Target="http://pbs.twimg.com/profile_images/1029445046020407296/7Y2PzKji_normal.jpg" TargetMode="External" /><Relationship Id="rId148" Type="http://schemas.openxmlformats.org/officeDocument/2006/relationships/hyperlink" Target="http://pbs.twimg.com/profile_images/1029445046020407296/7Y2PzKji_normal.jpg" TargetMode="External" /><Relationship Id="rId149" Type="http://schemas.openxmlformats.org/officeDocument/2006/relationships/hyperlink" Target="http://pbs.twimg.com/profile_images/1029445046020407296/7Y2PzKji_normal.jpg" TargetMode="External" /><Relationship Id="rId150" Type="http://schemas.openxmlformats.org/officeDocument/2006/relationships/hyperlink" Target="http://pbs.twimg.com/profile_images/1029445046020407296/7Y2PzKji_normal.jpg" TargetMode="External" /><Relationship Id="rId151" Type="http://schemas.openxmlformats.org/officeDocument/2006/relationships/hyperlink" Target="http://pbs.twimg.com/profile_images/1029445046020407296/7Y2PzKji_normal.jpg" TargetMode="External" /><Relationship Id="rId152" Type="http://schemas.openxmlformats.org/officeDocument/2006/relationships/hyperlink" Target="http://pbs.twimg.com/profile_images/1029445046020407296/7Y2PzKji_normal.jpg" TargetMode="External" /><Relationship Id="rId153" Type="http://schemas.openxmlformats.org/officeDocument/2006/relationships/hyperlink" Target="http://pbs.twimg.com/profile_images/1029445046020407296/7Y2PzKji_normal.jpg" TargetMode="External" /><Relationship Id="rId154" Type="http://schemas.openxmlformats.org/officeDocument/2006/relationships/hyperlink" Target="http://pbs.twimg.com/profile_images/1029445046020407296/7Y2PzKji_normal.jpg" TargetMode="External" /><Relationship Id="rId155" Type="http://schemas.openxmlformats.org/officeDocument/2006/relationships/hyperlink" Target="http://pbs.twimg.com/profile_images/1029445046020407296/7Y2PzKji_normal.jpg" TargetMode="External" /><Relationship Id="rId156" Type="http://schemas.openxmlformats.org/officeDocument/2006/relationships/hyperlink" Target="http://pbs.twimg.com/profile_images/881871057866698756/iKO2VJuU_normal.jpg" TargetMode="External" /><Relationship Id="rId157" Type="http://schemas.openxmlformats.org/officeDocument/2006/relationships/hyperlink" Target="http://pbs.twimg.com/profile_images/881871057866698756/iKO2VJuU_normal.jpg" TargetMode="External" /><Relationship Id="rId158" Type="http://schemas.openxmlformats.org/officeDocument/2006/relationships/hyperlink" Target="http://pbs.twimg.com/profile_images/881871057866698756/iKO2VJuU_normal.jpg" TargetMode="External" /><Relationship Id="rId159" Type="http://schemas.openxmlformats.org/officeDocument/2006/relationships/hyperlink" Target="http://pbs.twimg.com/profile_images/881871057866698756/iKO2VJuU_normal.jpg" TargetMode="External" /><Relationship Id="rId160" Type="http://schemas.openxmlformats.org/officeDocument/2006/relationships/hyperlink" Target="http://pbs.twimg.com/profile_images/881871057866698756/iKO2VJuU_normal.jpg" TargetMode="External" /><Relationship Id="rId161" Type="http://schemas.openxmlformats.org/officeDocument/2006/relationships/hyperlink" Target="http://pbs.twimg.com/profile_images/881871057866698756/iKO2VJuU_normal.jpg" TargetMode="External" /><Relationship Id="rId162" Type="http://schemas.openxmlformats.org/officeDocument/2006/relationships/hyperlink" Target="http://pbs.twimg.com/profile_images/881871057866698756/iKO2VJuU_normal.jpg" TargetMode="External" /><Relationship Id="rId163" Type="http://schemas.openxmlformats.org/officeDocument/2006/relationships/hyperlink" Target="http://pbs.twimg.com/profile_images/881871057866698756/iKO2VJuU_normal.jpg" TargetMode="External" /><Relationship Id="rId164" Type="http://schemas.openxmlformats.org/officeDocument/2006/relationships/hyperlink" Target="http://pbs.twimg.com/profile_images/881871057866698756/iKO2VJuU_normal.jpg" TargetMode="External" /><Relationship Id="rId165" Type="http://schemas.openxmlformats.org/officeDocument/2006/relationships/hyperlink" Target="http://pbs.twimg.com/profile_images/939201846022991872/2PiSmYp3_normal.jpg" TargetMode="External" /><Relationship Id="rId166" Type="http://schemas.openxmlformats.org/officeDocument/2006/relationships/hyperlink" Target="http://pbs.twimg.com/profile_images/939201846022991872/2PiSmYp3_normal.jpg" TargetMode="External" /><Relationship Id="rId167" Type="http://schemas.openxmlformats.org/officeDocument/2006/relationships/hyperlink" Target="http://pbs.twimg.com/profile_images/939201846022991872/2PiSmYp3_normal.jpg" TargetMode="External" /><Relationship Id="rId168" Type="http://schemas.openxmlformats.org/officeDocument/2006/relationships/hyperlink" Target="http://pbs.twimg.com/profile_images/939201846022991872/2PiSmYp3_normal.jpg" TargetMode="External" /><Relationship Id="rId169" Type="http://schemas.openxmlformats.org/officeDocument/2006/relationships/hyperlink" Target="http://pbs.twimg.com/profile_images/939201846022991872/2PiSmYp3_normal.jpg" TargetMode="External" /><Relationship Id="rId170" Type="http://schemas.openxmlformats.org/officeDocument/2006/relationships/hyperlink" Target="http://pbs.twimg.com/profile_images/939201846022991872/2PiSmYp3_normal.jpg" TargetMode="External" /><Relationship Id="rId171" Type="http://schemas.openxmlformats.org/officeDocument/2006/relationships/hyperlink" Target="http://pbs.twimg.com/profile_images/939201846022991872/2PiSmYp3_normal.jpg" TargetMode="External" /><Relationship Id="rId172" Type="http://schemas.openxmlformats.org/officeDocument/2006/relationships/hyperlink" Target="http://pbs.twimg.com/profile_images/939201846022991872/2PiSmYp3_normal.jpg" TargetMode="External" /><Relationship Id="rId173" Type="http://schemas.openxmlformats.org/officeDocument/2006/relationships/hyperlink" Target="http://pbs.twimg.com/profile_images/939201846022991872/2PiSmYp3_normal.jpg" TargetMode="External" /><Relationship Id="rId174" Type="http://schemas.openxmlformats.org/officeDocument/2006/relationships/hyperlink" Target="http://pbs.twimg.com/profile_images/802267603393716224/OazG3xmR_normal.jpg" TargetMode="External" /><Relationship Id="rId175" Type="http://schemas.openxmlformats.org/officeDocument/2006/relationships/hyperlink" Target="http://pbs.twimg.com/profile_images/802267603393716224/OazG3xmR_normal.jpg" TargetMode="External" /><Relationship Id="rId176" Type="http://schemas.openxmlformats.org/officeDocument/2006/relationships/hyperlink" Target="http://pbs.twimg.com/profile_images/802267603393716224/OazG3xmR_normal.jpg" TargetMode="External" /><Relationship Id="rId177" Type="http://schemas.openxmlformats.org/officeDocument/2006/relationships/hyperlink" Target="http://pbs.twimg.com/profile_images/802267603393716224/OazG3xmR_normal.jpg" TargetMode="External" /><Relationship Id="rId178" Type="http://schemas.openxmlformats.org/officeDocument/2006/relationships/hyperlink" Target="http://pbs.twimg.com/profile_images/802267603393716224/OazG3xmR_normal.jpg" TargetMode="External" /><Relationship Id="rId179" Type="http://schemas.openxmlformats.org/officeDocument/2006/relationships/hyperlink" Target="http://pbs.twimg.com/profile_images/802267603393716224/OazG3xmR_normal.jpg" TargetMode="External" /><Relationship Id="rId180" Type="http://schemas.openxmlformats.org/officeDocument/2006/relationships/hyperlink" Target="http://pbs.twimg.com/profile_images/802267603393716224/OazG3xmR_normal.jpg" TargetMode="External" /><Relationship Id="rId181" Type="http://schemas.openxmlformats.org/officeDocument/2006/relationships/hyperlink" Target="http://pbs.twimg.com/profile_images/802267603393716224/OazG3xmR_normal.jpg" TargetMode="External" /><Relationship Id="rId182" Type="http://schemas.openxmlformats.org/officeDocument/2006/relationships/hyperlink" Target="http://pbs.twimg.com/profile_images/802267603393716224/OazG3xmR_normal.jpg" TargetMode="External" /><Relationship Id="rId183" Type="http://schemas.openxmlformats.org/officeDocument/2006/relationships/hyperlink" Target="http://pbs.twimg.com/profile_images/909860230439239680/SYNCWsCi_normal.jpg" TargetMode="External" /><Relationship Id="rId184" Type="http://schemas.openxmlformats.org/officeDocument/2006/relationships/hyperlink" Target="http://pbs.twimg.com/profile_images/909860230439239680/SYNCWsCi_normal.jpg" TargetMode="External" /><Relationship Id="rId185" Type="http://schemas.openxmlformats.org/officeDocument/2006/relationships/hyperlink" Target="http://pbs.twimg.com/profile_images/909860230439239680/SYNCWsCi_normal.jpg" TargetMode="External" /><Relationship Id="rId186" Type="http://schemas.openxmlformats.org/officeDocument/2006/relationships/hyperlink" Target="http://pbs.twimg.com/profile_images/909860230439239680/SYNCWsCi_normal.jpg" TargetMode="External" /><Relationship Id="rId187" Type="http://schemas.openxmlformats.org/officeDocument/2006/relationships/hyperlink" Target="http://pbs.twimg.com/profile_images/909860230439239680/SYNCWsCi_normal.jpg" TargetMode="External" /><Relationship Id="rId188" Type="http://schemas.openxmlformats.org/officeDocument/2006/relationships/hyperlink" Target="http://pbs.twimg.com/profile_images/909860230439239680/SYNCWsCi_normal.jpg" TargetMode="External" /><Relationship Id="rId189" Type="http://schemas.openxmlformats.org/officeDocument/2006/relationships/hyperlink" Target="http://pbs.twimg.com/profile_images/909860230439239680/SYNCWsCi_normal.jpg" TargetMode="External" /><Relationship Id="rId190" Type="http://schemas.openxmlformats.org/officeDocument/2006/relationships/hyperlink" Target="http://pbs.twimg.com/profile_images/909860230439239680/SYNCWsCi_normal.jpg" TargetMode="External" /><Relationship Id="rId191" Type="http://schemas.openxmlformats.org/officeDocument/2006/relationships/hyperlink" Target="http://pbs.twimg.com/profile_images/909860230439239680/SYNCWsCi_normal.jpg" TargetMode="External" /><Relationship Id="rId192" Type="http://schemas.openxmlformats.org/officeDocument/2006/relationships/hyperlink" Target="http://pbs.twimg.com/profile_images/981852897188212741/oqR2TMSO_normal.jpg" TargetMode="External" /><Relationship Id="rId193" Type="http://schemas.openxmlformats.org/officeDocument/2006/relationships/hyperlink" Target="http://pbs.twimg.com/profile_images/981852897188212741/oqR2TMSO_normal.jpg" TargetMode="External" /><Relationship Id="rId194" Type="http://schemas.openxmlformats.org/officeDocument/2006/relationships/hyperlink" Target="http://pbs.twimg.com/profile_images/981852897188212741/oqR2TMSO_normal.jpg" TargetMode="External" /><Relationship Id="rId195" Type="http://schemas.openxmlformats.org/officeDocument/2006/relationships/hyperlink" Target="http://pbs.twimg.com/profile_images/981852897188212741/oqR2TMSO_normal.jpg" TargetMode="External" /><Relationship Id="rId196" Type="http://schemas.openxmlformats.org/officeDocument/2006/relationships/hyperlink" Target="http://pbs.twimg.com/profile_images/981852897188212741/oqR2TMSO_normal.jpg" TargetMode="External" /><Relationship Id="rId197" Type="http://schemas.openxmlformats.org/officeDocument/2006/relationships/hyperlink" Target="http://pbs.twimg.com/profile_images/981852897188212741/oqR2TMSO_normal.jpg" TargetMode="External" /><Relationship Id="rId198" Type="http://schemas.openxmlformats.org/officeDocument/2006/relationships/hyperlink" Target="http://pbs.twimg.com/profile_images/981852897188212741/oqR2TMSO_normal.jpg" TargetMode="External" /><Relationship Id="rId199" Type="http://schemas.openxmlformats.org/officeDocument/2006/relationships/hyperlink" Target="http://pbs.twimg.com/profile_images/981852897188212741/oqR2TMSO_normal.jpg" TargetMode="External" /><Relationship Id="rId200" Type="http://schemas.openxmlformats.org/officeDocument/2006/relationships/hyperlink" Target="http://pbs.twimg.com/profile_images/981852897188212741/oqR2TMSO_normal.jpg" TargetMode="External" /><Relationship Id="rId201" Type="http://schemas.openxmlformats.org/officeDocument/2006/relationships/hyperlink" Target="http://pbs.twimg.com/profile_images/730798431866916864/mZxYtEJ9_normal.jpg" TargetMode="External" /><Relationship Id="rId202" Type="http://schemas.openxmlformats.org/officeDocument/2006/relationships/hyperlink" Target="http://pbs.twimg.com/profile_images/730798431866916864/mZxYtEJ9_normal.jpg" TargetMode="External" /><Relationship Id="rId203" Type="http://schemas.openxmlformats.org/officeDocument/2006/relationships/hyperlink" Target="http://pbs.twimg.com/profile_images/730798431866916864/mZxYtEJ9_normal.jpg" TargetMode="External" /><Relationship Id="rId204" Type="http://schemas.openxmlformats.org/officeDocument/2006/relationships/hyperlink" Target="http://pbs.twimg.com/profile_images/730798431866916864/mZxYtEJ9_normal.jpg" TargetMode="External" /><Relationship Id="rId205" Type="http://schemas.openxmlformats.org/officeDocument/2006/relationships/hyperlink" Target="http://pbs.twimg.com/profile_images/730798431866916864/mZxYtEJ9_normal.jpg" TargetMode="External" /><Relationship Id="rId206" Type="http://schemas.openxmlformats.org/officeDocument/2006/relationships/hyperlink" Target="http://pbs.twimg.com/profile_images/730798431866916864/mZxYtEJ9_normal.jpg" TargetMode="External" /><Relationship Id="rId207" Type="http://schemas.openxmlformats.org/officeDocument/2006/relationships/hyperlink" Target="http://pbs.twimg.com/profile_images/730798431866916864/mZxYtEJ9_normal.jpg" TargetMode="External" /><Relationship Id="rId208" Type="http://schemas.openxmlformats.org/officeDocument/2006/relationships/hyperlink" Target="http://pbs.twimg.com/profile_images/730798431866916864/mZxYtEJ9_normal.jpg" TargetMode="External" /><Relationship Id="rId209" Type="http://schemas.openxmlformats.org/officeDocument/2006/relationships/hyperlink" Target="http://pbs.twimg.com/profile_images/730798431866916864/mZxYtEJ9_normal.jpg" TargetMode="External" /><Relationship Id="rId210" Type="http://schemas.openxmlformats.org/officeDocument/2006/relationships/hyperlink" Target="http://pbs.twimg.com/profile_images/1058908962890924032/tqRNEAzw_normal.jpg" TargetMode="External" /><Relationship Id="rId211" Type="http://schemas.openxmlformats.org/officeDocument/2006/relationships/hyperlink" Target="http://pbs.twimg.com/profile_images/1058908962890924032/tqRNEAzw_normal.jpg" TargetMode="External" /><Relationship Id="rId212" Type="http://schemas.openxmlformats.org/officeDocument/2006/relationships/hyperlink" Target="http://pbs.twimg.com/profile_images/1058908962890924032/tqRNEAzw_normal.jpg" TargetMode="External" /><Relationship Id="rId213" Type="http://schemas.openxmlformats.org/officeDocument/2006/relationships/hyperlink" Target="http://pbs.twimg.com/profile_images/1058908962890924032/tqRNEAzw_normal.jpg" TargetMode="External" /><Relationship Id="rId214" Type="http://schemas.openxmlformats.org/officeDocument/2006/relationships/hyperlink" Target="http://pbs.twimg.com/profile_images/1058908962890924032/tqRNEAzw_normal.jpg" TargetMode="External" /><Relationship Id="rId215" Type="http://schemas.openxmlformats.org/officeDocument/2006/relationships/hyperlink" Target="http://pbs.twimg.com/profile_images/1058908962890924032/tqRNEAzw_normal.jpg" TargetMode="External" /><Relationship Id="rId216" Type="http://schemas.openxmlformats.org/officeDocument/2006/relationships/hyperlink" Target="http://pbs.twimg.com/profile_images/1058908962890924032/tqRNEAzw_normal.jpg" TargetMode="External" /><Relationship Id="rId217" Type="http://schemas.openxmlformats.org/officeDocument/2006/relationships/hyperlink" Target="http://pbs.twimg.com/profile_images/1058908962890924032/tqRNEAzw_normal.jpg" TargetMode="External" /><Relationship Id="rId218" Type="http://schemas.openxmlformats.org/officeDocument/2006/relationships/hyperlink" Target="http://pbs.twimg.com/profile_images/1058908962890924032/tqRNEAzw_normal.jpg" TargetMode="External" /><Relationship Id="rId219" Type="http://schemas.openxmlformats.org/officeDocument/2006/relationships/hyperlink" Target="http://pbs.twimg.com/profile_images/1099445708967501824/Ujryw-s3_normal.jpg" TargetMode="External" /><Relationship Id="rId220" Type="http://schemas.openxmlformats.org/officeDocument/2006/relationships/hyperlink" Target="http://pbs.twimg.com/profile_images/1099445708967501824/Ujryw-s3_normal.jpg" TargetMode="External" /><Relationship Id="rId221" Type="http://schemas.openxmlformats.org/officeDocument/2006/relationships/hyperlink" Target="http://pbs.twimg.com/profile_images/1099445708967501824/Ujryw-s3_normal.jpg" TargetMode="External" /><Relationship Id="rId222" Type="http://schemas.openxmlformats.org/officeDocument/2006/relationships/hyperlink" Target="http://pbs.twimg.com/profile_images/1099445708967501824/Ujryw-s3_normal.jpg" TargetMode="External" /><Relationship Id="rId223" Type="http://schemas.openxmlformats.org/officeDocument/2006/relationships/hyperlink" Target="http://pbs.twimg.com/profile_images/1099445708967501824/Ujryw-s3_normal.jpg" TargetMode="External" /><Relationship Id="rId224" Type="http://schemas.openxmlformats.org/officeDocument/2006/relationships/hyperlink" Target="http://pbs.twimg.com/profile_images/1099445708967501824/Ujryw-s3_normal.jpg" TargetMode="External" /><Relationship Id="rId225" Type="http://schemas.openxmlformats.org/officeDocument/2006/relationships/hyperlink" Target="http://pbs.twimg.com/profile_images/1099445708967501824/Ujryw-s3_normal.jpg" TargetMode="External" /><Relationship Id="rId226" Type="http://schemas.openxmlformats.org/officeDocument/2006/relationships/hyperlink" Target="http://pbs.twimg.com/profile_images/1099445708967501824/Ujryw-s3_normal.jpg" TargetMode="External" /><Relationship Id="rId227" Type="http://schemas.openxmlformats.org/officeDocument/2006/relationships/hyperlink" Target="http://pbs.twimg.com/profile_images/1099445708967501824/Ujryw-s3_normal.jpg" TargetMode="External" /><Relationship Id="rId228" Type="http://schemas.openxmlformats.org/officeDocument/2006/relationships/hyperlink" Target="http://pbs.twimg.com/profile_images/922183288126570497/vxk2K-I8_normal.jpg" TargetMode="External" /><Relationship Id="rId229" Type="http://schemas.openxmlformats.org/officeDocument/2006/relationships/hyperlink" Target="http://pbs.twimg.com/profile_images/922183288126570497/vxk2K-I8_normal.jpg" TargetMode="External" /><Relationship Id="rId230" Type="http://schemas.openxmlformats.org/officeDocument/2006/relationships/hyperlink" Target="http://pbs.twimg.com/profile_images/922183288126570497/vxk2K-I8_normal.jpg" TargetMode="External" /><Relationship Id="rId231" Type="http://schemas.openxmlformats.org/officeDocument/2006/relationships/hyperlink" Target="http://pbs.twimg.com/profile_images/922183288126570497/vxk2K-I8_normal.jpg" TargetMode="External" /><Relationship Id="rId232" Type="http://schemas.openxmlformats.org/officeDocument/2006/relationships/hyperlink" Target="http://pbs.twimg.com/profile_images/922183288126570497/vxk2K-I8_normal.jpg" TargetMode="External" /><Relationship Id="rId233" Type="http://schemas.openxmlformats.org/officeDocument/2006/relationships/hyperlink" Target="http://pbs.twimg.com/profile_images/922183288126570497/vxk2K-I8_normal.jpg" TargetMode="External" /><Relationship Id="rId234" Type="http://schemas.openxmlformats.org/officeDocument/2006/relationships/hyperlink" Target="http://pbs.twimg.com/profile_images/922183288126570497/vxk2K-I8_normal.jpg" TargetMode="External" /><Relationship Id="rId235" Type="http://schemas.openxmlformats.org/officeDocument/2006/relationships/hyperlink" Target="http://pbs.twimg.com/profile_images/922183288126570497/vxk2K-I8_normal.jpg" TargetMode="External" /><Relationship Id="rId236" Type="http://schemas.openxmlformats.org/officeDocument/2006/relationships/hyperlink" Target="http://pbs.twimg.com/profile_images/922183288126570497/vxk2K-I8_normal.jpg" TargetMode="External" /><Relationship Id="rId237" Type="http://schemas.openxmlformats.org/officeDocument/2006/relationships/hyperlink" Target="http://pbs.twimg.com/profile_images/1080110461809582080/jGkH-rLT_normal.jpg" TargetMode="External" /><Relationship Id="rId238" Type="http://schemas.openxmlformats.org/officeDocument/2006/relationships/hyperlink" Target="http://pbs.twimg.com/profile_images/1080110461809582080/jGkH-rLT_normal.jpg" TargetMode="External" /><Relationship Id="rId239" Type="http://schemas.openxmlformats.org/officeDocument/2006/relationships/hyperlink" Target="http://pbs.twimg.com/profile_images/1080110461809582080/jGkH-rLT_normal.jpg" TargetMode="External" /><Relationship Id="rId240" Type="http://schemas.openxmlformats.org/officeDocument/2006/relationships/hyperlink" Target="http://pbs.twimg.com/profile_images/1080110461809582080/jGkH-rLT_normal.jpg" TargetMode="External" /><Relationship Id="rId241" Type="http://schemas.openxmlformats.org/officeDocument/2006/relationships/hyperlink" Target="http://pbs.twimg.com/profile_images/1080110461809582080/jGkH-rLT_normal.jpg" TargetMode="External" /><Relationship Id="rId242" Type="http://schemas.openxmlformats.org/officeDocument/2006/relationships/hyperlink" Target="http://pbs.twimg.com/profile_images/1080110461809582080/jGkH-rLT_normal.jpg" TargetMode="External" /><Relationship Id="rId243" Type="http://schemas.openxmlformats.org/officeDocument/2006/relationships/hyperlink" Target="http://pbs.twimg.com/profile_images/1080110461809582080/jGkH-rLT_normal.jpg" TargetMode="External" /><Relationship Id="rId244" Type="http://schemas.openxmlformats.org/officeDocument/2006/relationships/hyperlink" Target="http://pbs.twimg.com/profile_images/1080110461809582080/jGkH-rLT_normal.jpg" TargetMode="External" /><Relationship Id="rId245" Type="http://schemas.openxmlformats.org/officeDocument/2006/relationships/hyperlink" Target="http://pbs.twimg.com/profile_images/1080110461809582080/jGkH-rLT_normal.jpg" TargetMode="External" /><Relationship Id="rId246" Type="http://schemas.openxmlformats.org/officeDocument/2006/relationships/hyperlink" Target="http://pbs.twimg.com/profile_images/541230851929808896/CempjbYW_normal.jpeg" TargetMode="External" /><Relationship Id="rId247" Type="http://schemas.openxmlformats.org/officeDocument/2006/relationships/hyperlink" Target="http://pbs.twimg.com/profile_images/541230851929808896/CempjbYW_normal.jpeg" TargetMode="External" /><Relationship Id="rId248" Type="http://schemas.openxmlformats.org/officeDocument/2006/relationships/hyperlink" Target="http://pbs.twimg.com/profile_images/541230851929808896/CempjbYW_normal.jpeg" TargetMode="External" /><Relationship Id="rId249" Type="http://schemas.openxmlformats.org/officeDocument/2006/relationships/hyperlink" Target="http://pbs.twimg.com/profile_images/541230851929808896/CempjbYW_normal.jpeg" TargetMode="External" /><Relationship Id="rId250" Type="http://schemas.openxmlformats.org/officeDocument/2006/relationships/hyperlink" Target="http://pbs.twimg.com/profile_images/541230851929808896/CempjbYW_normal.jpeg" TargetMode="External" /><Relationship Id="rId251" Type="http://schemas.openxmlformats.org/officeDocument/2006/relationships/hyperlink" Target="http://pbs.twimg.com/profile_images/541230851929808896/CempjbYW_normal.jpeg" TargetMode="External" /><Relationship Id="rId252" Type="http://schemas.openxmlformats.org/officeDocument/2006/relationships/hyperlink" Target="http://pbs.twimg.com/profile_images/541230851929808896/CempjbYW_normal.jpeg" TargetMode="External" /><Relationship Id="rId253" Type="http://schemas.openxmlformats.org/officeDocument/2006/relationships/hyperlink" Target="http://pbs.twimg.com/profile_images/541230851929808896/CempjbYW_normal.jpeg" TargetMode="External" /><Relationship Id="rId254" Type="http://schemas.openxmlformats.org/officeDocument/2006/relationships/hyperlink" Target="http://pbs.twimg.com/profile_images/541230851929808896/CempjbYW_normal.jpeg" TargetMode="External" /><Relationship Id="rId255" Type="http://schemas.openxmlformats.org/officeDocument/2006/relationships/hyperlink" Target="http://pbs.twimg.com/profile_images/768592734282145792/sBoQIaFR_normal.jpg" TargetMode="External" /><Relationship Id="rId256" Type="http://schemas.openxmlformats.org/officeDocument/2006/relationships/hyperlink" Target="http://pbs.twimg.com/profile_images/768592734282145792/sBoQIaFR_normal.jpg" TargetMode="External" /><Relationship Id="rId257" Type="http://schemas.openxmlformats.org/officeDocument/2006/relationships/hyperlink" Target="http://pbs.twimg.com/profile_images/768592734282145792/sBoQIaFR_normal.jpg" TargetMode="External" /><Relationship Id="rId258" Type="http://schemas.openxmlformats.org/officeDocument/2006/relationships/hyperlink" Target="http://pbs.twimg.com/profile_images/768592734282145792/sBoQIaFR_normal.jpg" TargetMode="External" /><Relationship Id="rId259" Type="http://schemas.openxmlformats.org/officeDocument/2006/relationships/hyperlink" Target="http://pbs.twimg.com/profile_images/768592734282145792/sBoQIaFR_normal.jpg" TargetMode="External" /><Relationship Id="rId260" Type="http://schemas.openxmlformats.org/officeDocument/2006/relationships/hyperlink" Target="http://pbs.twimg.com/profile_images/768592734282145792/sBoQIaFR_normal.jpg" TargetMode="External" /><Relationship Id="rId261" Type="http://schemas.openxmlformats.org/officeDocument/2006/relationships/hyperlink" Target="http://pbs.twimg.com/profile_images/768592734282145792/sBoQIaFR_normal.jpg" TargetMode="External" /><Relationship Id="rId262" Type="http://schemas.openxmlformats.org/officeDocument/2006/relationships/hyperlink" Target="http://pbs.twimg.com/profile_images/768592734282145792/sBoQIaFR_normal.jpg" TargetMode="External" /><Relationship Id="rId263" Type="http://schemas.openxmlformats.org/officeDocument/2006/relationships/hyperlink" Target="http://pbs.twimg.com/profile_images/768592734282145792/sBoQIaFR_normal.jpg" TargetMode="External" /><Relationship Id="rId264" Type="http://schemas.openxmlformats.org/officeDocument/2006/relationships/hyperlink" Target="http://pbs.twimg.com/profile_images/931919116012793858/nXYZanzf_normal.jpg" TargetMode="External" /><Relationship Id="rId265" Type="http://schemas.openxmlformats.org/officeDocument/2006/relationships/hyperlink" Target="http://pbs.twimg.com/profile_images/931919116012793858/nXYZanzf_normal.jpg" TargetMode="External" /><Relationship Id="rId266" Type="http://schemas.openxmlformats.org/officeDocument/2006/relationships/hyperlink" Target="http://pbs.twimg.com/profile_images/931919116012793858/nXYZanzf_normal.jpg" TargetMode="External" /><Relationship Id="rId267" Type="http://schemas.openxmlformats.org/officeDocument/2006/relationships/hyperlink" Target="http://pbs.twimg.com/profile_images/931919116012793858/nXYZanzf_normal.jpg" TargetMode="External" /><Relationship Id="rId268" Type="http://schemas.openxmlformats.org/officeDocument/2006/relationships/hyperlink" Target="http://pbs.twimg.com/profile_images/931919116012793858/nXYZanzf_normal.jpg" TargetMode="External" /><Relationship Id="rId269" Type="http://schemas.openxmlformats.org/officeDocument/2006/relationships/hyperlink" Target="http://pbs.twimg.com/profile_images/931919116012793858/nXYZanzf_normal.jpg" TargetMode="External" /><Relationship Id="rId270" Type="http://schemas.openxmlformats.org/officeDocument/2006/relationships/hyperlink" Target="http://pbs.twimg.com/profile_images/931919116012793858/nXYZanzf_normal.jpg" TargetMode="External" /><Relationship Id="rId271" Type="http://schemas.openxmlformats.org/officeDocument/2006/relationships/hyperlink" Target="http://pbs.twimg.com/profile_images/931919116012793858/nXYZanzf_normal.jpg" TargetMode="External" /><Relationship Id="rId272" Type="http://schemas.openxmlformats.org/officeDocument/2006/relationships/hyperlink" Target="http://pbs.twimg.com/profile_images/931919116012793858/nXYZanzf_normal.jpg" TargetMode="External" /><Relationship Id="rId273" Type="http://schemas.openxmlformats.org/officeDocument/2006/relationships/hyperlink" Target="http://pbs.twimg.com/profile_images/1042393755024875520/p-2DMTNi_normal.jpg" TargetMode="External" /><Relationship Id="rId274" Type="http://schemas.openxmlformats.org/officeDocument/2006/relationships/hyperlink" Target="http://pbs.twimg.com/profile_images/1042393755024875520/p-2DMTNi_normal.jpg" TargetMode="External" /><Relationship Id="rId275" Type="http://schemas.openxmlformats.org/officeDocument/2006/relationships/hyperlink" Target="http://pbs.twimg.com/profile_images/1042393755024875520/p-2DMTNi_normal.jpg" TargetMode="External" /><Relationship Id="rId276" Type="http://schemas.openxmlformats.org/officeDocument/2006/relationships/hyperlink" Target="http://pbs.twimg.com/profile_images/1042393755024875520/p-2DMTNi_normal.jpg" TargetMode="External" /><Relationship Id="rId277" Type="http://schemas.openxmlformats.org/officeDocument/2006/relationships/hyperlink" Target="http://pbs.twimg.com/profile_images/1042393755024875520/p-2DMTNi_normal.jpg" TargetMode="External" /><Relationship Id="rId278" Type="http://schemas.openxmlformats.org/officeDocument/2006/relationships/hyperlink" Target="http://pbs.twimg.com/profile_images/1042393755024875520/p-2DMTNi_normal.jpg" TargetMode="External" /><Relationship Id="rId279" Type="http://schemas.openxmlformats.org/officeDocument/2006/relationships/hyperlink" Target="http://pbs.twimg.com/profile_images/1042393755024875520/p-2DMTNi_normal.jpg" TargetMode="External" /><Relationship Id="rId280" Type="http://schemas.openxmlformats.org/officeDocument/2006/relationships/hyperlink" Target="http://pbs.twimg.com/profile_images/1042393755024875520/p-2DMTNi_normal.jpg" TargetMode="External" /><Relationship Id="rId281" Type="http://schemas.openxmlformats.org/officeDocument/2006/relationships/hyperlink" Target="http://pbs.twimg.com/profile_images/1042393755024875520/p-2DMTNi_normal.jpg" TargetMode="External" /><Relationship Id="rId282" Type="http://schemas.openxmlformats.org/officeDocument/2006/relationships/hyperlink" Target="http://pbs.twimg.com/profile_images/447272511747526656/vl21lxoc_normal.jpeg" TargetMode="External" /><Relationship Id="rId283" Type="http://schemas.openxmlformats.org/officeDocument/2006/relationships/hyperlink" Target="http://pbs.twimg.com/profile_images/447272511747526656/vl21lxoc_normal.jpeg" TargetMode="External" /><Relationship Id="rId284" Type="http://schemas.openxmlformats.org/officeDocument/2006/relationships/hyperlink" Target="http://pbs.twimg.com/profile_images/447272511747526656/vl21lxoc_normal.jpeg" TargetMode="External" /><Relationship Id="rId285" Type="http://schemas.openxmlformats.org/officeDocument/2006/relationships/hyperlink" Target="http://pbs.twimg.com/profile_images/447272511747526656/vl21lxoc_normal.jpeg" TargetMode="External" /><Relationship Id="rId286" Type="http://schemas.openxmlformats.org/officeDocument/2006/relationships/hyperlink" Target="http://pbs.twimg.com/profile_images/447272511747526656/vl21lxoc_normal.jpeg" TargetMode="External" /><Relationship Id="rId287" Type="http://schemas.openxmlformats.org/officeDocument/2006/relationships/hyperlink" Target="http://pbs.twimg.com/profile_images/447272511747526656/vl21lxoc_normal.jpeg" TargetMode="External" /><Relationship Id="rId288" Type="http://schemas.openxmlformats.org/officeDocument/2006/relationships/hyperlink" Target="http://pbs.twimg.com/profile_images/447272511747526656/vl21lxoc_normal.jpeg" TargetMode="External" /><Relationship Id="rId289" Type="http://schemas.openxmlformats.org/officeDocument/2006/relationships/hyperlink" Target="http://pbs.twimg.com/profile_images/447272511747526656/vl21lxoc_normal.jpeg" TargetMode="External" /><Relationship Id="rId290" Type="http://schemas.openxmlformats.org/officeDocument/2006/relationships/hyperlink" Target="http://pbs.twimg.com/profile_images/447272511747526656/vl21lxoc_normal.jpeg" TargetMode="External" /><Relationship Id="rId291" Type="http://schemas.openxmlformats.org/officeDocument/2006/relationships/hyperlink" Target="http://pbs.twimg.com/profile_images/812152697755299840/gV29KeEy_normal.jpg" TargetMode="External" /><Relationship Id="rId292" Type="http://schemas.openxmlformats.org/officeDocument/2006/relationships/hyperlink" Target="http://pbs.twimg.com/profile_images/812152697755299840/gV29KeEy_normal.jpg" TargetMode="External" /><Relationship Id="rId293" Type="http://schemas.openxmlformats.org/officeDocument/2006/relationships/hyperlink" Target="http://pbs.twimg.com/profile_images/812152697755299840/gV29KeEy_normal.jpg" TargetMode="External" /><Relationship Id="rId294" Type="http://schemas.openxmlformats.org/officeDocument/2006/relationships/hyperlink" Target="http://pbs.twimg.com/profile_images/812152697755299840/gV29KeEy_normal.jpg" TargetMode="External" /><Relationship Id="rId295" Type="http://schemas.openxmlformats.org/officeDocument/2006/relationships/hyperlink" Target="http://pbs.twimg.com/profile_images/812152697755299840/gV29KeEy_normal.jpg" TargetMode="External" /><Relationship Id="rId296" Type="http://schemas.openxmlformats.org/officeDocument/2006/relationships/hyperlink" Target="http://pbs.twimg.com/profile_images/812152697755299840/gV29KeEy_normal.jpg" TargetMode="External" /><Relationship Id="rId297" Type="http://schemas.openxmlformats.org/officeDocument/2006/relationships/hyperlink" Target="http://pbs.twimg.com/profile_images/812152697755299840/gV29KeEy_normal.jpg" TargetMode="External" /><Relationship Id="rId298" Type="http://schemas.openxmlformats.org/officeDocument/2006/relationships/hyperlink" Target="http://pbs.twimg.com/profile_images/812152697755299840/gV29KeEy_normal.jpg" TargetMode="External" /><Relationship Id="rId299" Type="http://schemas.openxmlformats.org/officeDocument/2006/relationships/hyperlink" Target="http://pbs.twimg.com/profile_images/812152697755299840/gV29KeEy_normal.jpg" TargetMode="External" /><Relationship Id="rId300" Type="http://schemas.openxmlformats.org/officeDocument/2006/relationships/hyperlink" Target="http://pbs.twimg.com/profile_images/933740415861252096/qEXZnavW_normal.jpg" TargetMode="External" /><Relationship Id="rId301" Type="http://schemas.openxmlformats.org/officeDocument/2006/relationships/hyperlink" Target="http://pbs.twimg.com/profile_images/933740415861252096/qEXZnavW_normal.jpg" TargetMode="External" /><Relationship Id="rId302" Type="http://schemas.openxmlformats.org/officeDocument/2006/relationships/hyperlink" Target="http://pbs.twimg.com/profile_images/529295577624756225/s7yccbNL_normal.jpeg" TargetMode="External" /><Relationship Id="rId303" Type="http://schemas.openxmlformats.org/officeDocument/2006/relationships/hyperlink" Target="http://pbs.twimg.com/profile_images/462346285513601024/tCx8sDXz_normal.jpeg" TargetMode="External" /><Relationship Id="rId304" Type="http://schemas.openxmlformats.org/officeDocument/2006/relationships/hyperlink" Target="http://pbs.twimg.com/profile_images/462346285513601024/tCx8sDXz_normal.jpeg" TargetMode="External" /><Relationship Id="rId305" Type="http://schemas.openxmlformats.org/officeDocument/2006/relationships/hyperlink" Target="http://pbs.twimg.com/profile_images/462346285513601024/tCx8sDXz_normal.jpeg" TargetMode="External" /><Relationship Id="rId306" Type="http://schemas.openxmlformats.org/officeDocument/2006/relationships/hyperlink" Target="http://pbs.twimg.com/profile_images/462346285513601024/tCx8sDXz_normal.jpeg" TargetMode="External" /><Relationship Id="rId307" Type="http://schemas.openxmlformats.org/officeDocument/2006/relationships/hyperlink" Target="http://pbs.twimg.com/profile_images/462346285513601024/tCx8sDXz_normal.jpeg" TargetMode="External" /><Relationship Id="rId308" Type="http://schemas.openxmlformats.org/officeDocument/2006/relationships/hyperlink" Target="http://pbs.twimg.com/profile_images/933740415861252096/qEXZnavW_normal.jpg" TargetMode="External" /><Relationship Id="rId309" Type="http://schemas.openxmlformats.org/officeDocument/2006/relationships/hyperlink" Target="http://pbs.twimg.com/profile_images/529295577624756225/s7yccbNL_normal.jpeg" TargetMode="External" /><Relationship Id="rId310" Type="http://schemas.openxmlformats.org/officeDocument/2006/relationships/hyperlink" Target="http://pbs.twimg.com/profile_images/579981644171374595/s-vuYN6D_normal.jpg" TargetMode="External" /><Relationship Id="rId311" Type="http://schemas.openxmlformats.org/officeDocument/2006/relationships/hyperlink" Target="http://pbs.twimg.com/profile_images/579981644171374595/s-vuYN6D_normal.jpg" TargetMode="External" /><Relationship Id="rId312" Type="http://schemas.openxmlformats.org/officeDocument/2006/relationships/hyperlink" Target="http://pbs.twimg.com/profile_images/579981644171374595/s-vuYN6D_normal.jpg" TargetMode="External" /><Relationship Id="rId313" Type="http://schemas.openxmlformats.org/officeDocument/2006/relationships/hyperlink" Target="http://pbs.twimg.com/profile_images/579981644171374595/s-vuYN6D_normal.jpg" TargetMode="External" /><Relationship Id="rId314" Type="http://schemas.openxmlformats.org/officeDocument/2006/relationships/hyperlink" Target="http://pbs.twimg.com/profile_images/579981644171374595/s-vuYN6D_normal.jpg" TargetMode="External" /><Relationship Id="rId315" Type="http://schemas.openxmlformats.org/officeDocument/2006/relationships/hyperlink" Target="http://pbs.twimg.com/profile_images/579981644171374595/s-vuYN6D_normal.jpg" TargetMode="External" /><Relationship Id="rId316" Type="http://schemas.openxmlformats.org/officeDocument/2006/relationships/hyperlink" Target="http://pbs.twimg.com/profile_images/579981644171374595/s-vuYN6D_normal.jpg" TargetMode="External" /><Relationship Id="rId317" Type="http://schemas.openxmlformats.org/officeDocument/2006/relationships/hyperlink" Target="http://pbs.twimg.com/profile_images/579981644171374595/s-vuYN6D_normal.jpg" TargetMode="External" /><Relationship Id="rId318" Type="http://schemas.openxmlformats.org/officeDocument/2006/relationships/hyperlink" Target="http://pbs.twimg.com/profile_images/579981644171374595/s-vuYN6D_normal.jpg" TargetMode="External" /><Relationship Id="rId319" Type="http://schemas.openxmlformats.org/officeDocument/2006/relationships/hyperlink" Target="http://pbs.twimg.com/profile_images/1022274729086836736/RlD62hfu_normal.jpg" TargetMode="External" /><Relationship Id="rId320" Type="http://schemas.openxmlformats.org/officeDocument/2006/relationships/hyperlink" Target="http://pbs.twimg.com/profile_images/1022274729086836736/RlD62hfu_normal.jpg" TargetMode="External" /><Relationship Id="rId321" Type="http://schemas.openxmlformats.org/officeDocument/2006/relationships/hyperlink" Target="http://pbs.twimg.com/profile_images/1022274729086836736/RlD62hfu_normal.jpg" TargetMode="External" /><Relationship Id="rId322" Type="http://schemas.openxmlformats.org/officeDocument/2006/relationships/hyperlink" Target="http://pbs.twimg.com/profile_images/1022274729086836736/RlD62hfu_normal.jpg" TargetMode="External" /><Relationship Id="rId323" Type="http://schemas.openxmlformats.org/officeDocument/2006/relationships/hyperlink" Target="http://pbs.twimg.com/profile_images/1022274729086836736/RlD62hfu_normal.jpg" TargetMode="External" /><Relationship Id="rId324" Type="http://schemas.openxmlformats.org/officeDocument/2006/relationships/hyperlink" Target="http://pbs.twimg.com/profile_images/1022274729086836736/RlD62hfu_normal.jpg" TargetMode="External" /><Relationship Id="rId325" Type="http://schemas.openxmlformats.org/officeDocument/2006/relationships/hyperlink" Target="http://pbs.twimg.com/profile_images/1022274729086836736/RlD62hfu_normal.jpg" TargetMode="External" /><Relationship Id="rId326" Type="http://schemas.openxmlformats.org/officeDocument/2006/relationships/hyperlink" Target="http://pbs.twimg.com/profile_images/1022274729086836736/RlD62hfu_normal.jpg" TargetMode="External" /><Relationship Id="rId327" Type="http://schemas.openxmlformats.org/officeDocument/2006/relationships/hyperlink" Target="http://pbs.twimg.com/profile_images/1022274729086836736/RlD62hfu_normal.jpg" TargetMode="External" /><Relationship Id="rId328" Type="http://schemas.openxmlformats.org/officeDocument/2006/relationships/hyperlink" Target="http://pbs.twimg.com/profile_images/730071680198938624/uR3QYPwU_normal.jpg" TargetMode="External" /><Relationship Id="rId329" Type="http://schemas.openxmlformats.org/officeDocument/2006/relationships/hyperlink" Target="http://pbs.twimg.com/profile_images/730071680198938624/uR3QYPwU_normal.jpg" TargetMode="External" /><Relationship Id="rId330" Type="http://schemas.openxmlformats.org/officeDocument/2006/relationships/hyperlink" Target="http://pbs.twimg.com/profile_images/730071680198938624/uR3QYPwU_normal.jpg" TargetMode="External" /><Relationship Id="rId331" Type="http://schemas.openxmlformats.org/officeDocument/2006/relationships/hyperlink" Target="http://pbs.twimg.com/profile_images/730071680198938624/uR3QYPwU_normal.jpg" TargetMode="External" /><Relationship Id="rId332" Type="http://schemas.openxmlformats.org/officeDocument/2006/relationships/hyperlink" Target="http://pbs.twimg.com/profile_images/730071680198938624/uR3QYPwU_normal.jpg" TargetMode="External" /><Relationship Id="rId333" Type="http://schemas.openxmlformats.org/officeDocument/2006/relationships/hyperlink" Target="http://pbs.twimg.com/profile_images/730071680198938624/uR3QYPwU_normal.jpg" TargetMode="External" /><Relationship Id="rId334" Type="http://schemas.openxmlformats.org/officeDocument/2006/relationships/hyperlink" Target="http://pbs.twimg.com/profile_images/730071680198938624/uR3QYPwU_normal.jpg" TargetMode="External" /><Relationship Id="rId335" Type="http://schemas.openxmlformats.org/officeDocument/2006/relationships/hyperlink" Target="http://pbs.twimg.com/profile_images/730071680198938624/uR3QYPwU_normal.jpg" TargetMode="External" /><Relationship Id="rId336" Type="http://schemas.openxmlformats.org/officeDocument/2006/relationships/hyperlink" Target="http://pbs.twimg.com/profile_images/730071680198938624/uR3QYPwU_normal.jpg" TargetMode="External" /><Relationship Id="rId337" Type="http://schemas.openxmlformats.org/officeDocument/2006/relationships/hyperlink" Target="http://pbs.twimg.com/profile_images/1023919929345564672/wb-CMwg3_normal.jpg" TargetMode="External" /><Relationship Id="rId338" Type="http://schemas.openxmlformats.org/officeDocument/2006/relationships/hyperlink" Target="http://pbs.twimg.com/profile_images/1023919929345564672/wb-CMwg3_normal.jpg" TargetMode="External" /><Relationship Id="rId339" Type="http://schemas.openxmlformats.org/officeDocument/2006/relationships/hyperlink" Target="http://pbs.twimg.com/profile_images/1023919929345564672/wb-CMwg3_normal.jpg" TargetMode="External" /><Relationship Id="rId340" Type="http://schemas.openxmlformats.org/officeDocument/2006/relationships/hyperlink" Target="http://pbs.twimg.com/profile_images/1023919929345564672/wb-CMwg3_normal.jpg" TargetMode="External" /><Relationship Id="rId341" Type="http://schemas.openxmlformats.org/officeDocument/2006/relationships/hyperlink" Target="http://pbs.twimg.com/profile_images/1023919929345564672/wb-CMwg3_normal.jpg" TargetMode="External" /><Relationship Id="rId342" Type="http://schemas.openxmlformats.org/officeDocument/2006/relationships/hyperlink" Target="http://pbs.twimg.com/profile_images/1023919929345564672/wb-CMwg3_normal.jpg" TargetMode="External" /><Relationship Id="rId343" Type="http://schemas.openxmlformats.org/officeDocument/2006/relationships/hyperlink" Target="http://pbs.twimg.com/profile_images/1023919929345564672/wb-CMwg3_normal.jpg" TargetMode="External" /><Relationship Id="rId344" Type="http://schemas.openxmlformats.org/officeDocument/2006/relationships/hyperlink" Target="http://pbs.twimg.com/profile_images/1023919929345564672/wb-CMwg3_normal.jpg" TargetMode="External" /><Relationship Id="rId345" Type="http://schemas.openxmlformats.org/officeDocument/2006/relationships/hyperlink" Target="http://pbs.twimg.com/profile_images/1023919929345564672/wb-CMwg3_normal.jpg" TargetMode="External" /><Relationship Id="rId346" Type="http://schemas.openxmlformats.org/officeDocument/2006/relationships/hyperlink" Target="http://pbs.twimg.com/profile_images/880276065712840704/g7NUBfTr_normal.jpg" TargetMode="External" /><Relationship Id="rId347" Type="http://schemas.openxmlformats.org/officeDocument/2006/relationships/hyperlink" Target="http://pbs.twimg.com/profile_images/880276065712840704/g7NUBfTr_normal.jpg" TargetMode="External" /><Relationship Id="rId348" Type="http://schemas.openxmlformats.org/officeDocument/2006/relationships/hyperlink" Target="http://pbs.twimg.com/profile_images/880276065712840704/g7NUBfTr_normal.jpg" TargetMode="External" /><Relationship Id="rId349" Type="http://schemas.openxmlformats.org/officeDocument/2006/relationships/hyperlink" Target="http://pbs.twimg.com/profile_images/880276065712840704/g7NUBfTr_normal.jpg" TargetMode="External" /><Relationship Id="rId350" Type="http://schemas.openxmlformats.org/officeDocument/2006/relationships/hyperlink" Target="http://pbs.twimg.com/profile_images/880276065712840704/g7NUBfTr_normal.jpg" TargetMode="External" /><Relationship Id="rId351" Type="http://schemas.openxmlformats.org/officeDocument/2006/relationships/hyperlink" Target="http://pbs.twimg.com/profile_images/880276065712840704/g7NUBfTr_normal.jpg" TargetMode="External" /><Relationship Id="rId352" Type="http://schemas.openxmlformats.org/officeDocument/2006/relationships/hyperlink" Target="http://pbs.twimg.com/profile_images/880276065712840704/g7NUBfTr_normal.jpg" TargetMode="External" /><Relationship Id="rId353" Type="http://schemas.openxmlformats.org/officeDocument/2006/relationships/hyperlink" Target="http://pbs.twimg.com/profile_images/880276065712840704/g7NUBfTr_normal.jpg" TargetMode="External" /><Relationship Id="rId354" Type="http://schemas.openxmlformats.org/officeDocument/2006/relationships/hyperlink" Target="http://pbs.twimg.com/profile_images/880276065712840704/g7NUBfTr_normal.jpg" TargetMode="External" /><Relationship Id="rId355" Type="http://schemas.openxmlformats.org/officeDocument/2006/relationships/hyperlink" Target="http://pbs.twimg.com/profile_images/1093173831563390982/G-p7w6AB_normal.jpg" TargetMode="External" /><Relationship Id="rId356" Type="http://schemas.openxmlformats.org/officeDocument/2006/relationships/hyperlink" Target="http://pbs.twimg.com/profile_images/1093173831563390982/G-p7w6AB_normal.jpg" TargetMode="External" /><Relationship Id="rId357" Type="http://schemas.openxmlformats.org/officeDocument/2006/relationships/hyperlink" Target="http://pbs.twimg.com/profile_images/1093173831563390982/G-p7w6AB_normal.jpg" TargetMode="External" /><Relationship Id="rId358" Type="http://schemas.openxmlformats.org/officeDocument/2006/relationships/hyperlink" Target="http://pbs.twimg.com/profile_images/1093173831563390982/G-p7w6AB_normal.jpg" TargetMode="External" /><Relationship Id="rId359" Type="http://schemas.openxmlformats.org/officeDocument/2006/relationships/hyperlink" Target="http://pbs.twimg.com/profile_images/1093173831563390982/G-p7w6AB_normal.jpg" TargetMode="External" /><Relationship Id="rId360" Type="http://schemas.openxmlformats.org/officeDocument/2006/relationships/hyperlink" Target="http://pbs.twimg.com/profile_images/1093173831563390982/G-p7w6AB_normal.jpg" TargetMode="External" /><Relationship Id="rId361" Type="http://schemas.openxmlformats.org/officeDocument/2006/relationships/hyperlink" Target="http://pbs.twimg.com/profile_images/1093173831563390982/G-p7w6AB_normal.jpg" TargetMode="External" /><Relationship Id="rId362" Type="http://schemas.openxmlformats.org/officeDocument/2006/relationships/hyperlink" Target="http://pbs.twimg.com/profile_images/1093173831563390982/G-p7w6AB_normal.jpg" TargetMode="External" /><Relationship Id="rId363" Type="http://schemas.openxmlformats.org/officeDocument/2006/relationships/hyperlink" Target="http://pbs.twimg.com/profile_images/1093173831563390982/G-p7w6AB_normal.jpg" TargetMode="External" /><Relationship Id="rId364" Type="http://schemas.openxmlformats.org/officeDocument/2006/relationships/hyperlink" Target="http://pbs.twimg.com/profile_images/750787083334070272/3QIV6NFE_normal.png" TargetMode="External" /><Relationship Id="rId365" Type="http://schemas.openxmlformats.org/officeDocument/2006/relationships/hyperlink" Target="http://pbs.twimg.com/profile_images/750787083334070272/3QIV6NFE_normal.png" TargetMode="External" /><Relationship Id="rId366" Type="http://schemas.openxmlformats.org/officeDocument/2006/relationships/hyperlink" Target="http://pbs.twimg.com/profile_images/750787083334070272/3QIV6NFE_normal.png" TargetMode="External" /><Relationship Id="rId367" Type="http://schemas.openxmlformats.org/officeDocument/2006/relationships/hyperlink" Target="http://pbs.twimg.com/profile_images/750787083334070272/3QIV6NFE_normal.png" TargetMode="External" /><Relationship Id="rId368" Type="http://schemas.openxmlformats.org/officeDocument/2006/relationships/hyperlink" Target="http://pbs.twimg.com/profile_images/750787083334070272/3QIV6NFE_normal.png" TargetMode="External" /><Relationship Id="rId369" Type="http://schemas.openxmlformats.org/officeDocument/2006/relationships/hyperlink" Target="http://pbs.twimg.com/profile_images/750787083334070272/3QIV6NFE_normal.png" TargetMode="External" /><Relationship Id="rId370" Type="http://schemas.openxmlformats.org/officeDocument/2006/relationships/hyperlink" Target="http://pbs.twimg.com/profile_images/750787083334070272/3QIV6NFE_normal.png" TargetMode="External" /><Relationship Id="rId371" Type="http://schemas.openxmlformats.org/officeDocument/2006/relationships/hyperlink" Target="http://pbs.twimg.com/profile_images/750787083334070272/3QIV6NFE_normal.png" TargetMode="External" /><Relationship Id="rId372" Type="http://schemas.openxmlformats.org/officeDocument/2006/relationships/hyperlink" Target="http://pbs.twimg.com/profile_images/750787083334070272/3QIV6NFE_normal.png" TargetMode="External" /><Relationship Id="rId373" Type="http://schemas.openxmlformats.org/officeDocument/2006/relationships/hyperlink" Target="http://pbs.twimg.com/profile_images/1047489073999491073/ph8JHQVN_normal.jpg" TargetMode="External" /><Relationship Id="rId374" Type="http://schemas.openxmlformats.org/officeDocument/2006/relationships/hyperlink" Target="http://pbs.twimg.com/profile_images/1047489073999491073/ph8JHQVN_normal.jpg" TargetMode="External" /><Relationship Id="rId375" Type="http://schemas.openxmlformats.org/officeDocument/2006/relationships/hyperlink" Target="http://pbs.twimg.com/profile_images/1047489073999491073/ph8JHQVN_normal.jpg" TargetMode="External" /><Relationship Id="rId376" Type="http://schemas.openxmlformats.org/officeDocument/2006/relationships/hyperlink" Target="http://pbs.twimg.com/profile_images/1047489073999491073/ph8JHQVN_normal.jpg" TargetMode="External" /><Relationship Id="rId377" Type="http://schemas.openxmlformats.org/officeDocument/2006/relationships/hyperlink" Target="http://pbs.twimg.com/profile_images/1047489073999491073/ph8JHQVN_normal.jpg" TargetMode="External" /><Relationship Id="rId378" Type="http://schemas.openxmlformats.org/officeDocument/2006/relationships/hyperlink" Target="http://pbs.twimg.com/profile_images/1047489073999491073/ph8JHQVN_normal.jpg" TargetMode="External" /><Relationship Id="rId379" Type="http://schemas.openxmlformats.org/officeDocument/2006/relationships/hyperlink" Target="http://pbs.twimg.com/profile_images/1047489073999491073/ph8JHQVN_normal.jpg" TargetMode="External" /><Relationship Id="rId380" Type="http://schemas.openxmlformats.org/officeDocument/2006/relationships/hyperlink" Target="http://pbs.twimg.com/profile_images/1047489073999491073/ph8JHQVN_normal.jpg" TargetMode="External" /><Relationship Id="rId381" Type="http://schemas.openxmlformats.org/officeDocument/2006/relationships/hyperlink" Target="http://pbs.twimg.com/profile_images/1047489073999491073/ph8JHQVN_normal.jpg" TargetMode="External" /><Relationship Id="rId382" Type="http://schemas.openxmlformats.org/officeDocument/2006/relationships/hyperlink" Target="http://pbs.twimg.com/profile_images/1056900697541742593/qbBJTGDR_normal.jpg" TargetMode="External" /><Relationship Id="rId383" Type="http://schemas.openxmlformats.org/officeDocument/2006/relationships/hyperlink" Target="http://pbs.twimg.com/profile_images/1056900697541742593/qbBJTGDR_normal.jpg" TargetMode="External" /><Relationship Id="rId384" Type="http://schemas.openxmlformats.org/officeDocument/2006/relationships/hyperlink" Target="http://pbs.twimg.com/profile_images/1056900697541742593/qbBJTGDR_normal.jpg" TargetMode="External" /><Relationship Id="rId385" Type="http://schemas.openxmlformats.org/officeDocument/2006/relationships/hyperlink" Target="http://pbs.twimg.com/profile_images/1056900697541742593/qbBJTGDR_normal.jpg" TargetMode="External" /><Relationship Id="rId386" Type="http://schemas.openxmlformats.org/officeDocument/2006/relationships/hyperlink" Target="http://pbs.twimg.com/profile_images/1056900697541742593/qbBJTGDR_normal.jpg" TargetMode="External" /><Relationship Id="rId387" Type="http://schemas.openxmlformats.org/officeDocument/2006/relationships/hyperlink" Target="http://pbs.twimg.com/profile_images/1056900697541742593/qbBJTGDR_normal.jpg" TargetMode="External" /><Relationship Id="rId388" Type="http://schemas.openxmlformats.org/officeDocument/2006/relationships/hyperlink" Target="http://pbs.twimg.com/profile_images/1056900697541742593/qbBJTGDR_normal.jpg" TargetMode="External" /><Relationship Id="rId389" Type="http://schemas.openxmlformats.org/officeDocument/2006/relationships/hyperlink" Target="http://pbs.twimg.com/profile_images/1056900697541742593/qbBJTGDR_normal.jpg" TargetMode="External" /><Relationship Id="rId390" Type="http://schemas.openxmlformats.org/officeDocument/2006/relationships/hyperlink" Target="http://pbs.twimg.com/profile_images/1056900697541742593/qbBJTGDR_normal.jpg" TargetMode="External" /><Relationship Id="rId391" Type="http://schemas.openxmlformats.org/officeDocument/2006/relationships/hyperlink" Target="http://pbs.twimg.com/profile_images/752530081134837760/SoxVPTBo_normal.jpg" TargetMode="External" /><Relationship Id="rId392" Type="http://schemas.openxmlformats.org/officeDocument/2006/relationships/hyperlink" Target="http://pbs.twimg.com/profile_images/752530081134837760/SoxVPTBo_normal.jpg" TargetMode="External" /><Relationship Id="rId393" Type="http://schemas.openxmlformats.org/officeDocument/2006/relationships/hyperlink" Target="http://pbs.twimg.com/profile_images/752530081134837760/SoxVPTBo_normal.jpg" TargetMode="External" /><Relationship Id="rId394" Type="http://schemas.openxmlformats.org/officeDocument/2006/relationships/hyperlink" Target="http://pbs.twimg.com/profile_images/752530081134837760/SoxVPTBo_normal.jpg" TargetMode="External" /><Relationship Id="rId395" Type="http://schemas.openxmlformats.org/officeDocument/2006/relationships/hyperlink" Target="http://pbs.twimg.com/profile_images/752530081134837760/SoxVPTBo_normal.jpg" TargetMode="External" /><Relationship Id="rId396" Type="http://schemas.openxmlformats.org/officeDocument/2006/relationships/hyperlink" Target="http://pbs.twimg.com/profile_images/752530081134837760/SoxVPTBo_normal.jpg" TargetMode="External" /><Relationship Id="rId397" Type="http://schemas.openxmlformats.org/officeDocument/2006/relationships/hyperlink" Target="http://pbs.twimg.com/profile_images/752530081134837760/SoxVPTBo_normal.jpg" TargetMode="External" /><Relationship Id="rId398" Type="http://schemas.openxmlformats.org/officeDocument/2006/relationships/hyperlink" Target="http://pbs.twimg.com/profile_images/752530081134837760/SoxVPTBo_normal.jpg" TargetMode="External" /><Relationship Id="rId399" Type="http://schemas.openxmlformats.org/officeDocument/2006/relationships/hyperlink" Target="http://pbs.twimg.com/profile_images/752530081134837760/SoxVPTBo_normal.jpg" TargetMode="External" /><Relationship Id="rId400" Type="http://schemas.openxmlformats.org/officeDocument/2006/relationships/hyperlink" Target="http://pbs.twimg.com/profile_images/1068474838925406208/EjYPQPRs_normal.jpg" TargetMode="External" /><Relationship Id="rId401" Type="http://schemas.openxmlformats.org/officeDocument/2006/relationships/hyperlink" Target="http://pbs.twimg.com/profile_images/1068474838925406208/EjYPQPRs_normal.jpg" TargetMode="External" /><Relationship Id="rId402" Type="http://schemas.openxmlformats.org/officeDocument/2006/relationships/hyperlink" Target="http://pbs.twimg.com/profile_images/1068474838925406208/EjYPQPRs_normal.jpg" TargetMode="External" /><Relationship Id="rId403" Type="http://schemas.openxmlformats.org/officeDocument/2006/relationships/hyperlink" Target="http://pbs.twimg.com/profile_images/1068474838925406208/EjYPQPRs_normal.jpg" TargetMode="External" /><Relationship Id="rId404" Type="http://schemas.openxmlformats.org/officeDocument/2006/relationships/hyperlink" Target="http://pbs.twimg.com/profile_images/1068474838925406208/EjYPQPRs_normal.jpg" TargetMode="External" /><Relationship Id="rId405" Type="http://schemas.openxmlformats.org/officeDocument/2006/relationships/hyperlink" Target="http://pbs.twimg.com/profile_images/1068474838925406208/EjYPQPRs_normal.jpg" TargetMode="External" /><Relationship Id="rId406" Type="http://schemas.openxmlformats.org/officeDocument/2006/relationships/hyperlink" Target="http://pbs.twimg.com/profile_images/1068474838925406208/EjYPQPRs_normal.jpg" TargetMode="External" /><Relationship Id="rId407" Type="http://schemas.openxmlformats.org/officeDocument/2006/relationships/hyperlink" Target="http://pbs.twimg.com/profile_images/1068474838925406208/EjYPQPRs_normal.jpg" TargetMode="External" /><Relationship Id="rId408" Type="http://schemas.openxmlformats.org/officeDocument/2006/relationships/hyperlink" Target="http://pbs.twimg.com/profile_images/1068474838925406208/EjYPQPRs_normal.jpg" TargetMode="External" /><Relationship Id="rId409" Type="http://schemas.openxmlformats.org/officeDocument/2006/relationships/hyperlink" Target="http://pbs.twimg.com/profile_images/849246152277061632/CmoveISU_normal.jpg" TargetMode="External" /><Relationship Id="rId410" Type="http://schemas.openxmlformats.org/officeDocument/2006/relationships/hyperlink" Target="http://pbs.twimg.com/profile_images/849246152277061632/CmoveISU_normal.jpg" TargetMode="External" /><Relationship Id="rId411" Type="http://schemas.openxmlformats.org/officeDocument/2006/relationships/hyperlink" Target="http://pbs.twimg.com/profile_images/849246152277061632/CmoveISU_normal.jpg" TargetMode="External" /><Relationship Id="rId412" Type="http://schemas.openxmlformats.org/officeDocument/2006/relationships/hyperlink" Target="http://pbs.twimg.com/profile_images/849246152277061632/CmoveISU_normal.jpg" TargetMode="External" /><Relationship Id="rId413" Type="http://schemas.openxmlformats.org/officeDocument/2006/relationships/hyperlink" Target="http://pbs.twimg.com/profile_images/849246152277061632/CmoveISU_normal.jpg" TargetMode="External" /><Relationship Id="rId414" Type="http://schemas.openxmlformats.org/officeDocument/2006/relationships/hyperlink" Target="http://pbs.twimg.com/profile_images/849246152277061632/CmoveISU_normal.jpg" TargetMode="External" /><Relationship Id="rId415" Type="http://schemas.openxmlformats.org/officeDocument/2006/relationships/hyperlink" Target="http://pbs.twimg.com/profile_images/849246152277061632/CmoveISU_normal.jpg" TargetMode="External" /><Relationship Id="rId416" Type="http://schemas.openxmlformats.org/officeDocument/2006/relationships/hyperlink" Target="http://pbs.twimg.com/profile_images/849246152277061632/CmoveISU_normal.jpg" TargetMode="External" /><Relationship Id="rId417" Type="http://schemas.openxmlformats.org/officeDocument/2006/relationships/hyperlink" Target="http://pbs.twimg.com/profile_images/849246152277061632/CmoveISU_normal.jpg" TargetMode="External" /><Relationship Id="rId418" Type="http://schemas.openxmlformats.org/officeDocument/2006/relationships/hyperlink" Target="http://pbs.twimg.com/profile_images/1090722816452935682/JgQJjVoj_normal.jpg" TargetMode="External" /><Relationship Id="rId419" Type="http://schemas.openxmlformats.org/officeDocument/2006/relationships/hyperlink" Target="http://pbs.twimg.com/profile_images/1090722816452935682/JgQJjVoj_normal.jpg" TargetMode="External" /><Relationship Id="rId420" Type="http://schemas.openxmlformats.org/officeDocument/2006/relationships/hyperlink" Target="http://pbs.twimg.com/profile_images/1090722816452935682/JgQJjVoj_normal.jpg" TargetMode="External" /><Relationship Id="rId421" Type="http://schemas.openxmlformats.org/officeDocument/2006/relationships/hyperlink" Target="http://pbs.twimg.com/profile_images/1090722816452935682/JgQJjVoj_normal.jpg" TargetMode="External" /><Relationship Id="rId422" Type="http://schemas.openxmlformats.org/officeDocument/2006/relationships/hyperlink" Target="http://pbs.twimg.com/profile_images/1090722816452935682/JgQJjVoj_normal.jpg" TargetMode="External" /><Relationship Id="rId423" Type="http://schemas.openxmlformats.org/officeDocument/2006/relationships/hyperlink" Target="http://pbs.twimg.com/profile_images/1090722816452935682/JgQJjVoj_normal.jpg" TargetMode="External" /><Relationship Id="rId424" Type="http://schemas.openxmlformats.org/officeDocument/2006/relationships/hyperlink" Target="http://pbs.twimg.com/profile_images/1090722816452935682/JgQJjVoj_normal.jpg" TargetMode="External" /><Relationship Id="rId425" Type="http://schemas.openxmlformats.org/officeDocument/2006/relationships/hyperlink" Target="http://pbs.twimg.com/profile_images/1090722816452935682/JgQJjVoj_normal.jpg" TargetMode="External" /><Relationship Id="rId426" Type="http://schemas.openxmlformats.org/officeDocument/2006/relationships/hyperlink" Target="http://pbs.twimg.com/profile_images/1090722816452935682/JgQJjVoj_normal.jpg" TargetMode="External" /><Relationship Id="rId427" Type="http://schemas.openxmlformats.org/officeDocument/2006/relationships/hyperlink" Target="http://pbs.twimg.com/profile_images/685253675011407872/EOBb9_xB_normal.png" TargetMode="External" /><Relationship Id="rId428" Type="http://schemas.openxmlformats.org/officeDocument/2006/relationships/hyperlink" Target="http://pbs.twimg.com/profile_images/685253675011407872/EOBb9_xB_normal.png" TargetMode="External" /><Relationship Id="rId429" Type="http://schemas.openxmlformats.org/officeDocument/2006/relationships/hyperlink" Target="http://pbs.twimg.com/profile_images/685253675011407872/EOBb9_xB_normal.png" TargetMode="External" /><Relationship Id="rId430" Type="http://schemas.openxmlformats.org/officeDocument/2006/relationships/hyperlink" Target="http://pbs.twimg.com/profile_images/685253675011407872/EOBb9_xB_normal.png" TargetMode="External" /><Relationship Id="rId431" Type="http://schemas.openxmlformats.org/officeDocument/2006/relationships/hyperlink" Target="http://pbs.twimg.com/profile_images/685253675011407872/EOBb9_xB_normal.png" TargetMode="External" /><Relationship Id="rId432" Type="http://schemas.openxmlformats.org/officeDocument/2006/relationships/hyperlink" Target="http://pbs.twimg.com/profile_images/685253675011407872/EOBb9_xB_normal.png" TargetMode="External" /><Relationship Id="rId433" Type="http://schemas.openxmlformats.org/officeDocument/2006/relationships/hyperlink" Target="http://pbs.twimg.com/profile_images/685253675011407872/EOBb9_xB_normal.png" TargetMode="External" /><Relationship Id="rId434" Type="http://schemas.openxmlformats.org/officeDocument/2006/relationships/hyperlink" Target="http://pbs.twimg.com/profile_images/685253675011407872/EOBb9_xB_normal.png" TargetMode="External" /><Relationship Id="rId435" Type="http://schemas.openxmlformats.org/officeDocument/2006/relationships/hyperlink" Target="http://pbs.twimg.com/profile_images/685253675011407872/EOBb9_xB_normal.png" TargetMode="External" /><Relationship Id="rId436" Type="http://schemas.openxmlformats.org/officeDocument/2006/relationships/hyperlink" Target="http://pbs.twimg.com/profile_images/1070403668439171072/dwIpHBFI_normal.jpg" TargetMode="External" /><Relationship Id="rId437" Type="http://schemas.openxmlformats.org/officeDocument/2006/relationships/hyperlink" Target="http://pbs.twimg.com/profile_images/1070403668439171072/dwIpHBFI_normal.jpg" TargetMode="External" /><Relationship Id="rId438" Type="http://schemas.openxmlformats.org/officeDocument/2006/relationships/hyperlink" Target="http://pbs.twimg.com/profile_images/1070403668439171072/dwIpHBFI_normal.jpg" TargetMode="External" /><Relationship Id="rId439" Type="http://schemas.openxmlformats.org/officeDocument/2006/relationships/hyperlink" Target="http://pbs.twimg.com/profile_images/1070403668439171072/dwIpHBFI_normal.jpg" TargetMode="External" /><Relationship Id="rId440" Type="http://schemas.openxmlformats.org/officeDocument/2006/relationships/hyperlink" Target="http://pbs.twimg.com/profile_images/1070403668439171072/dwIpHBFI_normal.jpg" TargetMode="External" /><Relationship Id="rId441" Type="http://schemas.openxmlformats.org/officeDocument/2006/relationships/hyperlink" Target="http://pbs.twimg.com/profile_images/1070403668439171072/dwIpHBFI_normal.jpg" TargetMode="External" /><Relationship Id="rId442" Type="http://schemas.openxmlformats.org/officeDocument/2006/relationships/hyperlink" Target="http://pbs.twimg.com/profile_images/1070403668439171072/dwIpHBFI_normal.jpg" TargetMode="External" /><Relationship Id="rId443" Type="http://schemas.openxmlformats.org/officeDocument/2006/relationships/hyperlink" Target="http://pbs.twimg.com/profile_images/1070403668439171072/dwIpHBFI_normal.jpg" TargetMode="External" /><Relationship Id="rId444" Type="http://schemas.openxmlformats.org/officeDocument/2006/relationships/hyperlink" Target="http://pbs.twimg.com/profile_images/1070403668439171072/dwIpHBFI_normal.jpg" TargetMode="External" /><Relationship Id="rId445" Type="http://schemas.openxmlformats.org/officeDocument/2006/relationships/hyperlink" Target="http://pbs.twimg.com/profile_images/1067656589656522752/qvSJi4Hy_normal.jpg" TargetMode="External" /><Relationship Id="rId446" Type="http://schemas.openxmlformats.org/officeDocument/2006/relationships/hyperlink" Target="http://pbs.twimg.com/profile_images/1067656589656522752/qvSJi4Hy_normal.jpg" TargetMode="External" /><Relationship Id="rId447" Type="http://schemas.openxmlformats.org/officeDocument/2006/relationships/hyperlink" Target="http://pbs.twimg.com/profile_images/1067656589656522752/qvSJi4Hy_normal.jpg" TargetMode="External" /><Relationship Id="rId448" Type="http://schemas.openxmlformats.org/officeDocument/2006/relationships/hyperlink" Target="http://pbs.twimg.com/profile_images/1067656589656522752/qvSJi4Hy_normal.jpg" TargetMode="External" /><Relationship Id="rId449" Type="http://schemas.openxmlformats.org/officeDocument/2006/relationships/hyperlink" Target="http://pbs.twimg.com/profile_images/1067656589656522752/qvSJi4Hy_normal.jpg" TargetMode="External" /><Relationship Id="rId450" Type="http://schemas.openxmlformats.org/officeDocument/2006/relationships/hyperlink" Target="http://pbs.twimg.com/profile_images/1067656589656522752/qvSJi4Hy_normal.jpg" TargetMode="External" /><Relationship Id="rId451" Type="http://schemas.openxmlformats.org/officeDocument/2006/relationships/hyperlink" Target="http://pbs.twimg.com/profile_images/1067656589656522752/qvSJi4Hy_normal.jpg" TargetMode="External" /><Relationship Id="rId452" Type="http://schemas.openxmlformats.org/officeDocument/2006/relationships/hyperlink" Target="http://pbs.twimg.com/profile_images/1067656589656522752/qvSJi4Hy_normal.jpg" TargetMode="External" /><Relationship Id="rId453" Type="http://schemas.openxmlformats.org/officeDocument/2006/relationships/hyperlink" Target="http://pbs.twimg.com/profile_images/1067656589656522752/qvSJi4Hy_normal.jpg" TargetMode="External" /><Relationship Id="rId454" Type="http://schemas.openxmlformats.org/officeDocument/2006/relationships/hyperlink" Target="http://pbs.twimg.com/profile_images/1065748205931945984/YNcluZvd_normal.jpg" TargetMode="External" /><Relationship Id="rId455" Type="http://schemas.openxmlformats.org/officeDocument/2006/relationships/hyperlink" Target="http://pbs.twimg.com/profile_images/1065748205931945984/YNcluZvd_normal.jpg" TargetMode="External" /><Relationship Id="rId456" Type="http://schemas.openxmlformats.org/officeDocument/2006/relationships/hyperlink" Target="http://pbs.twimg.com/profile_images/1065748205931945984/YNcluZvd_normal.jpg" TargetMode="External" /><Relationship Id="rId457" Type="http://schemas.openxmlformats.org/officeDocument/2006/relationships/hyperlink" Target="http://pbs.twimg.com/profile_images/1065748205931945984/YNcluZvd_normal.jpg" TargetMode="External" /><Relationship Id="rId458" Type="http://schemas.openxmlformats.org/officeDocument/2006/relationships/hyperlink" Target="http://pbs.twimg.com/profile_images/1065748205931945984/YNcluZvd_normal.jpg" TargetMode="External" /><Relationship Id="rId459" Type="http://schemas.openxmlformats.org/officeDocument/2006/relationships/hyperlink" Target="http://pbs.twimg.com/profile_images/1065748205931945984/YNcluZvd_normal.jpg" TargetMode="External" /><Relationship Id="rId460" Type="http://schemas.openxmlformats.org/officeDocument/2006/relationships/hyperlink" Target="http://pbs.twimg.com/profile_images/1065748205931945984/YNcluZvd_normal.jpg" TargetMode="External" /><Relationship Id="rId461" Type="http://schemas.openxmlformats.org/officeDocument/2006/relationships/hyperlink" Target="http://pbs.twimg.com/profile_images/1065748205931945984/YNcluZvd_normal.jpg" TargetMode="External" /><Relationship Id="rId462" Type="http://schemas.openxmlformats.org/officeDocument/2006/relationships/hyperlink" Target="http://pbs.twimg.com/profile_images/1065748205931945984/YNcluZvd_normal.jpg" TargetMode="External" /><Relationship Id="rId463" Type="http://schemas.openxmlformats.org/officeDocument/2006/relationships/hyperlink" Target="https://pbs.twimg.com/media/D1d5NoEWsAA3osg.jpg" TargetMode="External" /><Relationship Id="rId464" Type="http://schemas.openxmlformats.org/officeDocument/2006/relationships/hyperlink" Target="http://pbs.twimg.com/profile_images/1106607922795212802/9WrfIJf1_normal.jpg" TargetMode="External" /><Relationship Id="rId465" Type="http://schemas.openxmlformats.org/officeDocument/2006/relationships/hyperlink" Target="http://pbs.twimg.com/profile_images/1078752666883448840/8K3_-50y_normal.jpg" TargetMode="External" /><Relationship Id="rId466" Type="http://schemas.openxmlformats.org/officeDocument/2006/relationships/hyperlink" Target="https://pbs.twimg.com/media/D1H10rnUcAAvs8M.jpg" TargetMode="External" /><Relationship Id="rId467" Type="http://schemas.openxmlformats.org/officeDocument/2006/relationships/hyperlink" Target="http://pbs.twimg.com/profile_images/1106607922795212802/9WrfIJf1_normal.jpg" TargetMode="External" /><Relationship Id="rId468" Type="http://schemas.openxmlformats.org/officeDocument/2006/relationships/hyperlink" Target="http://pbs.twimg.com/profile_images/1078752666883448840/8K3_-50y_normal.jpg" TargetMode="External" /><Relationship Id="rId469" Type="http://schemas.openxmlformats.org/officeDocument/2006/relationships/hyperlink" Target="http://pbs.twimg.com/profile_images/1078752666883448840/8K3_-50y_normal.jpg" TargetMode="External" /><Relationship Id="rId470" Type="http://schemas.openxmlformats.org/officeDocument/2006/relationships/hyperlink" Target="http://pbs.twimg.com/profile_images/1078752666883448840/8K3_-50y_normal.jpg" TargetMode="External" /><Relationship Id="rId471" Type="http://schemas.openxmlformats.org/officeDocument/2006/relationships/hyperlink" Target="http://pbs.twimg.com/profile_images/1078752666883448840/8K3_-50y_normal.jpg" TargetMode="External" /><Relationship Id="rId472" Type="http://schemas.openxmlformats.org/officeDocument/2006/relationships/hyperlink" Target="http://pbs.twimg.com/profile_images/747533795767685120/VmhUd8rj_normal.jpg" TargetMode="External" /><Relationship Id="rId473" Type="http://schemas.openxmlformats.org/officeDocument/2006/relationships/hyperlink" Target="http://pbs.twimg.com/profile_images/747533795767685120/VmhUd8rj_normal.jpg" TargetMode="External" /><Relationship Id="rId474" Type="http://schemas.openxmlformats.org/officeDocument/2006/relationships/hyperlink" Target="http://pbs.twimg.com/profile_images/747533795767685120/VmhUd8rj_normal.jpg" TargetMode="External" /><Relationship Id="rId475" Type="http://schemas.openxmlformats.org/officeDocument/2006/relationships/hyperlink" Target="http://pbs.twimg.com/profile_images/747533795767685120/VmhUd8rj_normal.jpg" TargetMode="External" /><Relationship Id="rId476" Type="http://schemas.openxmlformats.org/officeDocument/2006/relationships/hyperlink" Target="http://pbs.twimg.com/profile_images/747533795767685120/VmhUd8rj_normal.jpg" TargetMode="External" /><Relationship Id="rId477" Type="http://schemas.openxmlformats.org/officeDocument/2006/relationships/hyperlink" Target="http://pbs.twimg.com/profile_images/747533795767685120/VmhUd8rj_normal.jpg" TargetMode="External" /><Relationship Id="rId478" Type="http://schemas.openxmlformats.org/officeDocument/2006/relationships/hyperlink" Target="http://pbs.twimg.com/profile_images/747533795767685120/VmhUd8rj_normal.jpg" TargetMode="External" /><Relationship Id="rId479" Type="http://schemas.openxmlformats.org/officeDocument/2006/relationships/hyperlink" Target="http://pbs.twimg.com/profile_images/747533795767685120/VmhUd8rj_normal.jpg" TargetMode="External" /><Relationship Id="rId480" Type="http://schemas.openxmlformats.org/officeDocument/2006/relationships/hyperlink" Target="http://pbs.twimg.com/profile_images/747533795767685120/VmhUd8rj_normal.jpg" TargetMode="External" /><Relationship Id="rId481" Type="http://schemas.openxmlformats.org/officeDocument/2006/relationships/hyperlink" Target="http://pbs.twimg.com/profile_images/1038650685783502848/m85zcrZH_normal.jpg" TargetMode="External" /><Relationship Id="rId482" Type="http://schemas.openxmlformats.org/officeDocument/2006/relationships/hyperlink" Target="http://pbs.twimg.com/profile_images/1038650685783502848/m85zcrZH_normal.jpg" TargetMode="External" /><Relationship Id="rId483" Type="http://schemas.openxmlformats.org/officeDocument/2006/relationships/hyperlink" Target="http://pbs.twimg.com/profile_images/1038650685783502848/m85zcrZH_normal.jpg" TargetMode="External" /><Relationship Id="rId484" Type="http://schemas.openxmlformats.org/officeDocument/2006/relationships/hyperlink" Target="http://pbs.twimg.com/profile_images/1038650685783502848/m85zcrZH_normal.jpg" TargetMode="External" /><Relationship Id="rId485" Type="http://schemas.openxmlformats.org/officeDocument/2006/relationships/hyperlink" Target="http://pbs.twimg.com/profile_images/1038650685783502848/m85zcrZH_normal.jpg" TargetMode="External" /><Relationship Id="rId486" Type="http://schemas.openxmlformats.org/officeDocument/2006/relationships/hyperlink" Target="http://pbs.twimg.com/profile_images/1038650685783502848/m85zcrZH_normal.jpg" TargetMode="External" /><Relationship Id="rId487" Type="http://schemas.openxmlformats.org/officeDocument/2006/relationships/hyperlink" Target="http://pbs.twimg.com/profile_images/1038650685783502848/m85zcrZH_normal.jpg" TargetMode="External" /><Relationship Id="rId488" Type="http://schemas.openxmlformats.org/officeDocument/2006/relationships/hyperlink" Target="http://pbs.twimg.com/profile_images/1038650685783502848/m85zcrZH_normal.jpg" TargetMode="External" /><Relationship Id="rId489" Type="http://schemas.openxmlformats.org/officeDocument/2006/relationships/hyperlink" Target="http://pbs.twimg.com/profile_images/1038650685783502848/m85zcrZH_normal.jpg" TargetMode="External" /><Relationship Id="rId490" Type="http://schemas.openxmlformats.org/officeDocument/2006/relationships/hyperlink" Target="http://pbs.twimg.com/profile_images/1072822542384152576/PPY2rXYj_normal.jpg" TargetMode="External" /><Relationship Id="rId491" Type="http://schemas.openxmlformats.org/officeDocument/2006/relationships/hyperlink" Target="http://pbs.twimg.com/profile_images/1043496301739020290/1DQeSP0W_normal.jpg" TargetMode="External" /><Relationship Id="rId492" Type="http://schemas.openxmlformats.org/officeDocument/2006/relationships/hyperlink" Target="http://pbs.twimg.com/profile_images/1105144995118407681/YbAes31A_normal.png" TargetMode="External" /><Relationship Id="rId493" Type="http://schemas.openxmlformats.org/officeDocument/2006/relationships/hyperlink" Target="http://pbs.twimg.com/profile_images/1105144995118407681/YbAes31A_normal.png" TargetMode="External" /><Relationship Id="rId494" Type="http://schemas.openxmlformats.org/officeDocument/2006/relationships/hyperlink" Target="http://pbs.twimg.com/profile_images/1105144995118407681/YbAes31A_normal.png" TargetMode="External" /><Relationship Id="rId495" Type="http://schemas.openxmlformats.org/officeDocument/2006/relationships/hyperlink" Target="http://pbs.twimg.com/profile_images/1043496301739020290/1DQeSP0W_normal.jpg" TargetMode="External" /><Relationship Id="rId496" Type="http://schemas.openxmlformats.org/officeDocument/2006/relationships/hyperlink" Target="http://pbs.twimg.com/profile_images/1043496301739020290/1DQeSP0W_normal.jpg" TargetMode="External" /><Relationship Id="rId497" Type="http://schemas.openxmlformats.org/officeDocument/2006/relationships/hyperlink" Target="http://pbs.twimg.com/profile_images/1043496301739020290/1DQeSP0W_normal.jpg" TargetMode="External" /><Relationship Id="rId498" Type="http://schemas.openxmlformats.org/officeDocument/2006/relationships/hyperlink" Target="http://pbs.twimg.com/profile_images/1043496301739020290/1DQeSP0W_normal.jpg" TargetMode="External" /><Relationship Id="rId499" Type="http://schemas.openxmlformats.org/officeDocument/2006/relationships/hyperlink" Target="http://pbs.twimg.com/profile_images/1043496301739020290/1DQeSP0W_normal.jpg" TargetMode="External" /><Relationship Id="rId500" Type="http://schemas.openxmlformats.org/officeDocument/2006/relationships/hyperlink" Target="http://pbs.twimg.com/profile_images/1043496301739020290/1DQeSP0W_normal.jpg" TargetMode="External" /><Relationship Id="rId501" Type="http://schemas.openxmlformats.org/officeDocument/2006/relationships/hyperlink" Target="http://pbs.twimg.com/profile_images/1043496301739020290/1DQeSP0W_normal.jpg" TargetMode="External" /><Relationship Id="rId502" Type="http://schemas.openxmlformats.org/officeDocument/2006/relationships/hyperlink" Target="http://pbs.twimg.com/profile_images/1043496301739020290/1DQeSP0W_normal.jpg" TargetMode="External" /><Relationship Id="rId503" Type="http://schemas.openxmlformats.org/officeDocument/2006/relationships/hyperlink" Target="http://pbs.twimg.com/profile_images/1043496301739020290/1DQeSP0W_normal.jpg" TargetMode="External" /><Relationship Id="rId504" Type="http://schemas.openxmlformats.org/officeDocument/2006/relationships/hyperlink" Target="http://pbs.twimg.com/profile_images/1043496301739020290/1DQeSP0W_normal.jpg" TargetMode="External" /><Relationship Id="rId505" Type="http://schemas.openxmlformats.org/officeDocument/2006/relationships/hyperlink" Target="http://pbs.twimg.com/profile_images/1043496301739020290/1DQeSP0W_normal.jpg" TargetMode="External" /><Relationship Id="rId506" Type="http://schemas.openxmlformats.org/officeDocument/2006/relationships/hyperlink" Target="http://pbs.twimg.com/profile_images/1043496301739020290/1DQeSP0W_normal.jpg" TargetMode="External" /><Relationship Id="rId507" Type="http://schemas.openxmlformats.org/officeDocument/2006/relationships/hyperlink" Target="http://pbs.twimg.com/profile_images/1043496301739020290/1DQeSP0W_normal.jpg" TargetMode="External" /><Relationship Id="rId508" Type="http://schemas.openxmlformats.org/officeDocument/2006/relationships/hyperlink" Target="http://pbs.twimg.com/profile_images/1105144995118407681/YbAes31A_normal.png" TargetMode="External" /><Relationship Id="rId509" Type="http://schemas.openxmlformats.org/officeDocument/2006/relationships/hyperlink" Target="https://pbs.twimg.com/media/D1H10rnUcAAvs8M.jpg" TargetMode="External" /><Relationship Id="rId510" Type="http://schemas.openxmlformats.org/officeDocument/2006/relationships/hyperlink" Target="http://pbs.twimg.com/profile_images/974720355871768576/16LmckL3_normal.jpg" TargetMode="External" /><Relationship Id="rId511" Type="http://schemas.openxmlformats.org/officeDocument/2006/relationships/hyperlink" Target="https://pbs.twimg.com/media/D1NHAx6UYAAi4Nr.jpg" TargetMode="External" /><Relationship Id="rId512" Type="http://schemas.openxmlformats.org/officeDocument/2006/relationships/hyperlink" Target="https://pbs.twimg.com/media/D1T2lQzV4AAW_d9.jpg" TargetMode="External" /><Relationship Id="rId513" Type="http://schemas.openxmlformats.org/officeDocument/2006/relationships/hyperlink" Target="https://pbs.twimg.com/media/D1Wx4reVsAABFQC.jpg" TargetMode="External" /><Relationship Id="rId514" Type="http://schemas.openxmlformats.org/officeDocument/2006/relationships/hyperlink" Target="https://pbs.twimg.com/media/D1bG_NTVsAArQEA.jpg" TargetMode="External" /><Relationship Id="rId515" Type="http://schemas.openxmlformats.org/officeDocument/2006/relationships/hyperlink" Target="https://pbs.twimg.com/media/D1bG_NTVsAArQEA.jpg" TargetMode="External" /><Relationship Id="rId516" Type="http://schemas.openxmlformats.org/officeDocument/2006/relationships/hyperlink" Target="https://pbs.twimg.com/media/D1d5NoEWsAA3osg.jpg" TargetMode="External" /><Relationship Id="rId517" Type="http://schemas.openxmlformats.org/officeDocument/2006/relationships/hyperlink" Target="http://pbs.twimg.com/profile_images/1105144995118407681/YbAes31A_normal.png" TargetMode="External" /><Relationship Id="rId518" Type="http://schemas.openxmlformats.org/officeDocument/2006/relationships/hyperlink" Target="http://pbs.twimg.com/profile_images/1105144995118407681/YbAes31A_normal.png" TargetMode="External" /><Relationship Id="rId519" Type="http://schemas.openxmlformats.org/officeDocument/2006/relationships/hyperlink" Target="http://pbs.twimg.com/profile_images/1105144995118407681/YbAes31A_normal.png" TargetMode="External" /><Relationship Id="rId520" Type="http://schemas.openxmlformats.org/officeDocument/2006/relationships/hyperlink" Target="http://pbs.twimg.com/profile_images/1105144995118407681/YbAes31A_normal.png" TargetMode="External" /><Relationship Id="rId521" Type="http://schemas.openxmlformats.org/officeDocument/2006/relationships/hyperlink" Target="http://pbs.twimg.com/profile_images/1105144995118407681/YbAes31A_normal.png" TargetMode="External" /><Relationship Id="rId522" Type="http://schemas.openxmlformats.org/officeDocument/2006/relationships/hyperlink" Target="http://pbs.twimg.com/profile_images/1105144995118407681/YbAes31A_normal.png" TargetMode="External" /><Relationship Id="rId523" Type="http://schemas.openxmlformats.org/officeDocument/2006/relationships/hyperlink" Target="https://pbs.twimg.com/media/D1H10rnUcAAvs8M.jpg" TargetMode="External" /><Relationship Id="rId524" Type="http://schemas.openxmlformats.org/officeDocument/2006/relationships/hyperlink" Target="https://pbs.twimg.com/media/D1JGEPyU8AEfgcr.jpg" TargetMode="External" /><Relationship Id="rId525" Type="http://schemas.openxmlformats.org/officeDocument/2006/relationships/hyperlink" Target="https://pbs.twimg.com/media/D1XTFvuVYAA--bl.jpg" TargetMode="External" /><Relationship Id="rId526" Type="http://schemas.openxmlformats.org/officeDocument/2006/relationships/hyperlink" Target="http://pbs.twimg.com/profile_images/1105144995118407681/YbAes31A_normal.png" TargetMode="External" /><Relationship Id="rId527" Type="http://schemas.openxmlformats.org/officeDocument/2006/relationships/hyperlink" Target="http://pbs.twimg.com/profile_images/1105144995118407681/YbAes31A_normal.png" TargetMode="External" /><Relationship Id="rId528" Type="http://schemas.openxmlformats.org/officeDocument/2006/relationships/hyperlink" Target="https://pbs.twimg.com/media/D1ieJzEWsAAPAGy.jpg" TargetMode="External" /><Relationship Id="rId529" Type="http://schemas.openxmlformats.org/officeDocument/2006/relationships/hyperlink" Target="http://pbs.twimg.com/profile_images/1083408630865551360/tfcHyg58_normal.jpg" TargetMode="External" /><Relationship Id="rId530" Type="http://schemas.openxmlformats.org/officeDocument/2006/relationships/hyperlink" Target="http://pbs.twimg.com/profile_images/1048476457675214849/xBlSJdY__normal.jpg" TargetMode="External" /><Relationship Id="rId531" Type="http://schemas.openxmlformats.org/officeDocument/2006/relationships/hyperlink" Target="http://pbs.twimg.com/profile_images/1105144995118407681/YbAes31A_normal.png" TargetMode="External" /><Relationship Id="rId532" Type="http://schemas.openxmlformats.org/officeDocument/2006/relationships/hyperlink" Target="https://pbs.twimg.com/media/D1ieJzEWsAAPAGy.jpg" TargetMode="External" /><Relationship Id="rId533" Type="http://schemas.openxmlformats.org/officeDocument/2006/relationships/hyperlink" Target="http://pbs.twimg.com/profile_images/1083408630865551360/tfcHyg58_normal.jpg" TargetMode="External" /><Relationship Id="rId534" Type="http://schemas.openxmlformats.org/officeDocument/2006/relationships/hyperlink" Target="http://pbs.twimg.com/profile_images/1048476457675214849/xBlSJdY__normal.jpg" TargetMode="External" /><Relationship Id="rId535" Type="http://schemas.openxmlformats.org/officeDocument/2006/relationships/hyperlink" Target="http://pbs.twimg.com/profile_images/1105144995118407681/YbAes31A_normal.png" TargetMode="External" /><Relationship Id="rId536" Type="http://schemas.openxmlformats.org/officeDocument/2006/relationships/hyperlink" Target="http://pbs.twimg.com/profile_images/1105144995118407681/YbAes31A_normal.png" TargetMode="External" /><Relationship Id="rId537" Type="http://schemas.openxmlformats.org/officeDocument/2006/relationships/hyperlink" Target="https://pbs.twimg.com/media/D1ieJzEWsAAPAGy.jpg" TargetMode="External" /><Relationship Id="rId538" Type="http://schemas.openxmlformats.org/officeDocument/2006/relationships/hyperlink" Target="http://pbs.twimg.com/profile_images/1083408630865551360/tfcHyg58_normal.jpg" TargetMode="External" /><Relationship Id="rId539" Type="http://schemas.openxmlformats.org/officeDocument/2006/relationships/hyperlink" Target="http://pbs.twimg.com/profile_images/1048476457675214849/xBlSJdY__normal.jpg" TargetMode="External" /><Relationship Id="rId540" Type="http://schemas.openxmlformats.org/officeDocument/2006/relationships/hyperlink" Target="http://pbs.twimg.com/profile_images/1105144995118407681/YbAes31A_normal.png" TargetMode="External" /><Relationship Id="rId541" Type="http://schemas.openxmlformats.org/officeDocument/2006/relationships/hyperlink" Target="https://pbs.twimg.com/media/D1ieJzEWsAAPAGy.jpg" TargetMode="External" /><Relationship Id="rId542" Type="http://schemas.openxmlformats.org/officeDocument/2006/relationships/hyperlink" Target="http://pbs.twimg.com/profile_images/1083408630865551360/tfcHyg58_normal.jpg" TargetMode="External" /><Relationship Id="rId543" Type="http://schemas.openxmlformats.org/officeDocument/2006/relationships/hyperlink" Target="http://pbs.twimg.com/profile_images/1048476457675214849/xBlSJdY__normal.jpg" TargetMode="External" /><Relationship Id="rId544" Type="http://schemas.openxmlformats.org/officeDocument/2006/relationships/hyperlink" Target="http://pbs.twimg.com/profile_images/1105144995118407681/YbAes31A_normal.png" TargetMode="External" /><Relationship Id="rId545" Type="http://schemas.openxmlformats.org/officeDocument/2006/relationships/hyperlink" Target="https://pbs.twimg.com/media/D1ieJzEWsAAPAGy.jpg" TargetMode="External" /><Relationship Id="rId546" Type="http://schemas.openxmlformats.org/officeDocument/2006/relationships/hyperlink" Target="http://pbs.twimg.com/profile_images/1083408630865551360/tfcHyg58_normal.jpg" TargetMode="External" /><Relationship Id="rId547" Type="http://schemas.openxmlformats.org/officeDocument/2006/relationships/hyperlink" Target="http://pbs.twimg.com/profile_images/1048476457675214849/xBlSJdY__normal.jpg" TargetMode="External" /><Relationship Id="rId548" Type="http://schemas.openxmlformats.org/officeDocument/2006/relationships/hyperlink" Target="http://pbs.twimg.com/profile_images/1105144995118407681/YbAes31A_normal.png" TargetMode="External" /><Relationship Id="rId549" Type="http://schemas.openxmlformats.org/officeDocument/2006/relationships/hyperlink" Target="https://pbs.twimg.com/media/D1ieJzEWsAAPAGy.jpg" TargetMode="External" /><Relationship Id="rId550" Type="http://schemas.openxmlformats.org/officeDocument/2006/relationships/hyperlink" Target="http://pbs.twimg.com/profile_images/1083408630865551360/tfcHyg58_normal.jpg" TargetMode="External" /><Relationship Id="rId551" Type="http://schemas.openxmlformats.org/officeDocument/2006/relationships/hyperlink" Target="http://pbs.twimg.com/profile_images/1048476457675214849/xBlSJdY__normal.jpg" TargetMode="External" /><Relationship Id="rId552" Type="http://schemas.openxmlformats.org/officeDocument/2006/relationships/hyperlink" Target="http://pbs.twimg.com/profile_images/1105144995118407681/YbAes31A_normal.png" TargetMode="External" /><Relationship Id="rId553" Type="http://schemas.openxmlformats.org/officeDocument/2006/relationships/hyperlink" Target="https://pbs.twimg.com/media/D1ieJzEWsAAPAGy.jpg" TargetMode="External" /><Relationship Id="rId554" Type="http://schemas.openxmlformats.org/officeDocument/2006/relationships/hyperlink" Target="http://pbs.twimg.com/profile_images/1083408630865551360/tfcHyg58_normal.jpg" TargetMode="External" /><Relationship Id="rId555" Type="http://schemas.openxmlformats.org/officeDocument/2006/relationships/hyperlink" Target="http://pbs.twimg.com/profile_images/1048476457675214849/xBlSJdY__normal.jpg" TargetMode="External" /><Relationship Id="rId556" Type="http://schemas.openxmlformats.org/officeDocument/2006/relationships/hyperlink" Target="http://pbs.twimg.com/profile_images/1105144995118407681/YbAes31A_normal.png" TargetMode="External" /><Relationship Id="rId557" Type="http://schemas.openxmlformats.org/officeDocument/2006/relationships/hyperlink" Target="https://pbs.twimg.com/media/D1ieJzEWsAAPAGy.jpg" TargetMode="External" /><Relationship Id="rId558" Type="http://schemas.openxmlformats.org/officeDocument/2006/relationships/hyperlink" Target="http://pbs.twimg.com/profile_images/1066172831912710144/31IUhGRB_normal.jpg" TargetMode="External" /><Relationship Id="rId559" Type="http://schemas.openxmlformats.org/officeDocument/2006/relationships/hyperlink" Target="http://pbs.twimg.com/profile_images/1083408630865551360/tfcHyg58_normal.jpg" TargetMode="External" /><Relationship Id="rId560" Type="http://schemas.openxmlformats.org/officeDocument/2006/relationships/hyperlink" Target="http://pbs.twimg.com/profile_images/1083408630865551360/tfcHyg58_normal.jpg" TargetMode="External" /><Relationship Id="rId561" Type="http://schemas.openxmlformats.org/officeDocument/2006/relationships/hyperlink" Target="http://pbs.twimg.com/profile_images/1083408630865551360/tfcHyg58_normal.jpg" TargetMode="External" /><Relationship Id="rId562" Type="http://schemas.openxmlformats.org/officeDocument/2006/relationships/hyperlink" Target="http://pbs.twimg.com/profile_images/1106607922795212802/9WrfIJf1_normal.jpg" TargetMode="External" /><Relationship Id="rId563" Type="http://schemas.openxmlformats.org/officeDocument/2006/relationships/hyperlink" Target="http://pbs.twimg.com/profile_images/1048476457675214849/xBlSJdY__normal.jpg" TargetMode="External" /><Relationship Id="rId564" Type="http://schemas.openxmlformats.org/officeDocument/2006/relationships/hyperlink" Target="http://pbs.twimg.com/profile_images/1048476457675214849/xBlSJdY__normal.jpg" TargetMode="External" /><Relationship Id="rId565" Type="http://schemas.openxmlformats.org/officeDocument/2006/relationships/hyperlink" Target="http://pbs.twimg.com/profile_images/1048476457675214849/xBlSJdY__normal.jpg" TargetMode="External" /><Relationship Id="rId566" Type="http://schemas.openxmlformats.org/officeDocument/2006/relationships/hyperlink" Target="http://pbs.twimg.com/profile_images/1048476457675214849/xBlSJdY__normal.jpg" TargetMode="External" /><Relationship Id="rId567" Type="http://schemas.openxmlformats.org/officeDocument/2006/relationships/hyperlink" Target="http://pbs.twimg.com/profile_images/1048476457675214849/xBlSJdY__normal.jpg" TargetMode="External" /><Relationship Id="rId568" Type="http://schemas.openxmlformats.org/officeDocument/2006/relationships/hyperlink" Target="http://pbs.twimg.com/profile_images/1048476457675214849/xBlSJdY__normal.jpg" TargetMode="External" /><Relationship Id="rId569" Type="http://schemas.openxmlformats.org/officeDocument/2006/relationships/hyperlink" Target="http://pbs.twimg.com/profile_images/1048476457675214849/xBlSJdY__normal.jpg" TargetMode="External" /><Relationship Id="rId570" Type="http://schemas.openxmlformats.org/officeDocument/2006/relationships/hyperlink" Target="http://pbs.twimg.com/profile_images/1048476457675214849/xBlSJdY__normal.jpg" TargetMode="External" /><Relationship Id="rId571" Type="http://schemas.openxmlformats.org/officeDocument/2006/relationships/hyperlink" Target="http://pbs.twimg.com/profile_images/1105144995118407681/YbAes31A_normal.png" TargetMode="External" /><Relationship Id="rId572" Type="http://schemas.openxmlformats.org/officeDocument/2006/relationships/hyperlink" Target="http://pbs.twimg.com/profile_images/1105144995118407681/YbAes31A_normal.png" TargetMode="External" /><Relationship Id="rId573" Type="http://schemas.openxmlformats.org/officeDocument/2006/relationships/hyperlink" Target="http://pbs.twimg.com/profile_images/1105144995118407681/YbAes31A_normal.png" TargetMode="External" /><Relationship Id="rId574" Type="http://schemas.openxmlformats.org/officeDocument/2006/relationships/hyperlink" Target="https://pbs.twimg.com/media/D1ieJzEWsAAPAGy.jpg" TargetMode="External" /><Relationship Id="rId575" Type="http://schemas.openxmlformats.org/officeDocument/2006/relationships/hyperlink" Target="http://pbs.twimg.com/profile_images/1066172831912710144/31IUhGRB_normal.jpg" TargetMode="External" /><Relationship Id="rId576" Type="http://schemas.openxmlformats.org/officeDocument/2006/relationships/hyperlink" Target="http://pbs.twimg.com/profile_images/1083408630865551360/tfcHyg58_normal.jpg" TargetMode="External" /><Relationship Id="rId577" Type="http://schemas.openxmlformats.org/officeDocument/2006/relationships/hyperlink" Target="http://pbs.twimg.com/profile_images/1083408630865551360/tfcHyg58_normal.jpg" TargetMode="External" /><Relationship Id="rId578" Type="http://schemas.openxmlformats.org/officeDocument/2006/relationships/hyperlink" Target="http://pbs.twimg.com/profile_images/1083408630865551360/tfcHyg58_normal.jpg" TargetMode="External" /><Relationship Id="rId579" Type="http://schemas.openxmlformats.org/officeDocument/2006/relationships/hyperlink" Target="http://pbs.twimg.com/profile_images/1083408630865551360/tfcHyg58_normal.jpg" TargetMode="External" /><Relationship Id="rId580" Type="http://schemas.openxmlformats.org/officeDocument/2006/relationships/hyperlink" Target="http://pbs.twimg.com/profile_images/1083408630865551360/tfcHyg58_normal.jpg" TargetMode="External" /><Relationship Id="rId581" Type="http://schemas.openxmlformats.org/officeDocument/2006/relationships/hyperlink" Target="http://pbs.twimg.com/profile_images/1083408630865551360/tfcHyg58_normal.jpg" TargetMode="External" /><Relationship Id="rId582" Type="http://schemas.openxmlformats.org/officeDocument/2006/relationships/hyperlink" Target="http://pbs.twimg.com/profile_images/1083408630865551360/tfcHyg58_normal.jpg" TargetMode="External" /><Relationship Id="rId583" Type="http://schemas.openxmlformats.org/officeDocument/2006/relationships/hyperlink" Target="http://pbs.twimg.com/profile_images/1083408630865551360/tfcHyg58_normal.jpg" TargetMode="External" /><Relationship Id="rId584" Type="http://schemas.openxmlformats.org/officeDocument/2006/relationships/hyperlink" Target="http://pbs.twimg.com/profile_images/1083408630865551360/tfcHyg58_normal.jpg" TargetMode="External" /><Relationship Id="rId585" Type="http://schemas.openxmlformats.org/officeDocument/2006/relationships/hyperlink" Target="http://pbs.twimg.com/profile_images/1083408630865551360/tfcHyg58_normal.jpg" TargetMode="External" /><Relationship Id="rId586" Type="http://schemas.openxmlformats.org/officeDocument/2006/relationships/hyperlink" Target="http://pbs.twimg.com/profile_images/1083408630865551360/tfcHyg58_normal.jpg" TargetMode="External" /><Relationship Id="rId587" Type="http://schemas.openxmlformats.org/officeDocument/2006/relationships/hyperlink" Target="http://pbs.twimg.com/profile_images/1083408630865551360/tfcHyg58_normal.jpg" TargetMode="External" /><Relationship Id="rId588" Type="http://schemas.openxmlformats.org/officeDocument/2006/relationships/hyperlink" Target="http://pbs.twimg.com/profile_images/1083408630865551360/tfcHyg58_normal.jpg" TargetMode="External" /><Relationship Id="rId589" Type="http://schemas.openxmlformats.org/officeDocument/2006/relationships/hyperlink" Target="http://pbs.twimg.com/profile_images/1083408630865551360/tfcHyg58_normal.jpg" TargetMode="External" /><Relationship Id="rId590" Type="http://schemas.openxmlformats.org/officeDocument/2006/relationships/hyperlink" Target="http://pbs.twimg.com/profile_images/1083408630865551360/tfcHyg58_normal.jpg" TargetMode="External" /><Relationship Id="rId591" Type="http://schemas.openxmlformats.org/officeDocument/2006/relationships/hyperlink" Target="http://pbs.twimg.com/profile_images/1083408630865551360/tfcHyg58_normal.jpg" TargetMode="External" /><Relationship Id="rId592" Type="http://schemas.openxmlformats.org/officeDocument/2006/relationships/hyperlink" Target="http://pbs.twimg.com/profile_images/1083408630865551360/tfcHyg58_normal.jpg" TargetMode="External" /><Relationship Id="rId593" Type="http://schemas.openxmlformats.org/officeDocument/2006/relationships/hyperlink" Target="http://pbs.twimg.com/profile_images/1083408630865551360/tfcHyg58_normal.jpg" TargetMode="External" /><Relationship Id="rId594" Type="http://schemas.openxmlformats.org/officeDocument/2006/relationships/hyperlink" Target="http://pbs.twimg.com/profile_images/1083408630865551360/tfcHyg58_normal.jpg" TargetMode="External" /><Relationship Id="rId595" Type="http://schemas.openxmlformats.org/officeDocument/2006/relationships/hyperlink" Target="http://pbs.twimg.com/profile_images/1083408630865551360/tfcHyg58_normal.jpg" TargetMode="External" /><Relationship Id="rId596" Type="http://schemas.openxmlformats.org/officeDocument/2006/relationships/hyperlink" Target="http://pbs.twimg.com/profile_images/1083408630865551360/tfcHyg58_normal.jpg" TargetMode="External" /><Relationship Id="rId597" Type="http://schemas.openxmlformats.org/officeDocument/2006/relationships/hyperlink" Target="http://pbs.twimg.com/profile_images/1083408630865551360/tfcHyg58_normal.jpg" TargetMode="External" /><Relationship Id="rId598" Type="http://schemas.openxmlformats.org/officeDocument/2006/relationships/hyperlink" Target="http://pbs.twimg.com/profile_images/1106607922795212802/9WrfIJf1_normal.jpg" TargetMode="External" /><Relationship Id="rId599" Type="http://schemas.openxmlformats.org/officeDocument/2006/relationships/hyperlink" Target="http://pbs.twimg.com/profile_images/1105144995118407681/YbAes31A_normal.png" TargetMode="External" /><Relationship Id="rId600" Type="http://schemas.openxmlformats.org/officeDocument/2006/relationships/hyperlink" Target="http://pbs.twimg.com/profile_images/1105144995118407681/YbAes31A_normal.png" TargetMode="External" /><Relationship Id="rId601" Type="http://schemas.openxmlformats.org/officeDocument/2006/relationships/hyperlink" Target="http://pbs.twimg.com/profile_images/1105144995118407681/YbAes31A_normal.png" TargetMode="External" /><Relationship Id="rId602" Type="http://schemas.openxmlformats.org/officeDocument/2006/relationships/hyperlink" Target="https://pbs.twimg.com/media/D1ieJzEWsAAPAGy.jpg" TargetMode="External" /><Relationship Id="rId603" Type="http://schemas.openxmlformats.org/officeDocument/2006/relationships/hyperlink" Target="http://pbs.twimg.com/profile_images/1066172831912710144/31IUhGRB_normal.jpg" TargetMode="External" /><Relationship Id="rId604" Type="http://schemas.openxmlformats.org/officeDocument/2006/relationships/hyperlink" Target="http://pbs.twimg.com/profile_images/1105144995118407681/YbAes31A_normal.png" TargetMode="External" /><Relationship Id="rId605" Type="http://schemas.openxmlformats.org/officeDocument/2006/relationships/hyperlink" Target="http://pbs.twimg.com/profile_images/1105144995118407681/YbAes31A_normal.png" TargetMode="External" /><Relationship Id="rId606" Type="http://schemas.openxmlformats.org/officeDocument/2006/relationships/hyperlink" Target="https://pbs.twimg.com/media/D1ieJzEWsAAPAGy.jpg" TargetMode="External" /><Relationship Id="rId607" Type="http://schemas.openxmlformats.org/officeDocument/2006/relationships/hyperlink" Target="http://pbs.twimg.com/profile_images/1066172831912710144/31IUhGRB_normal.jpg" TargetMode="External" /><Relationship Id="rId608" Type="http://schemas.openxmlformats.org/officeDocument/2006/relationships/hyperlink" Target="http://pbs.twimg.com/profile_images/1105144995118407681/YbAes31A_normal.png" TargetMode="External" /><Relationship Id="rId609" Type="http://schemas.openxmlformats.org/officeDocument/2006/relationships/hyperlink" Target="http://pbs.twimg.com/profile_images/1105144995118407681/YbAes31A_normal.png" TargetMode="External" /><Relationship Id="rId610" Type="http://schemas.openxmlformats.org/officeDocument/2006/relationships/hyperlink" Target="https://pbs.twimg.com/media/D1ieJzEWsAAPAGy.jpg" TargetMode="External" /><Relationship Id="rId611" Type="http://schemas.openxmlformats.org/officeDocument/2006/relationships/hyperlink" Target="http://pbs.twimg.com/profile_images/1066172831912710144/31IUhGRB_normal.jpg" TargetMode="External" /><Relationship Id="rId612" Type="http://schemas.openxmlformats.org/officeDocument/2006/relationships/hyperlink" Target="http://pbs.twimg.com/profile_images/1105144995118407681/YbAes31A_normal.png" TargetMode="External" /><Relationship Id="rId613" Type="http://schemas.openxmlformats.org/officeDocument/2006/relationships/hyperlink" Target="http://pbs.twimg.com/profile_images/1105144995118407681/YbAes31A_normal.png" TargetMode="External" /><Relationship Id="rId614" Type="http://schemas.openxmlformats.org/officeDocument/2006/relationships/hyperlink" Target="https://pbs.twimg.com/media/D1ieJzEWsAAPAGy.jpg" TargetMode="External" /><Relationship Id="rId615" Type="http://schemas.openxmlformats.org/officeDocument/2006/relationships/hyperlink" Target="http://pbs.twimg.com/profile_images/1066172831912710144/31IUhGRB_normal.jpg" TargetMode="External" /><Relationship Id="rId616" Type="http://schemas.openxmlformats.org/officeDocument/2006/relationships/hyperlink" Target="http://pbs.twimg.com/profile_images/1105144995118407681/YbAes31A_normal.png" TargetMode="External" /><Relationship Id="rId617" Type="http://schemas.openxmlformats.org/officeDocument/2006/relationships/hyperlink" Target="http://pbs.twimg.com/profile_images/1105144995118407681/YbAes31A_normal.png" TargetMode="External" /><Relationship Id="rId618" Type="http://schemas.openxmlformats.org/officeDocument/2006/relationships/hyperlink" Target="https://pbs.twimg.com/media/D1ieJzEWsAAPAGy.jpg" TargetMode="External" /><Relationship Id="rId619" Type="http://schemas.openxmlformats.org/officeDocument/2006/relationships/hyperlink" Target="http://pbs.twimg.com/profile_images/1066172831912710144/31IUhGRB_normal.jpg" TargetMode="External" /><Relationship Id="rId620" Type="http://schemas.openxmlformats.org/officeDocument/2006/relationships/hyperlink" Target="http://pbs.twimg.com/profile_images/1105144995118407681/YbAes31A_normal.png" TargetMode="External" /><Relationship Id="rId621" Type="http://schemas.openxmlformats.org/officeDocument/2006/relationships/hyperlink" Target="http://pbs.twimg.com/profile_images/1105144995118407681/YbAes31A_normal.png" TargetMode="External" /><Relationship Id="rId622" Type="http://schemas.openxmlformats.org/officeDocument/2006/relationships/hyperlink" Target="https://pbs.twimg.com/media/D1ieJzEWsAAPAGy.jpg" TargetMode="External" /><Relationship Id="rId623" Type="http://schemas.openxmlformats.org/officeDocument/2006/relationships/hyperlink" Target="http://pbs.twimg.com/profile_images/1066172831912710144/31IUhGRB_normal.jpg" TargetMode="External" /><Relationship Id="rId624" Type="http://schemas.openxmlformats.org/officeDocument/2006/relationships/hyperlink" Target="http://pbs.twimg.com/profile_images/1105144995118407681/YbAes31A_normal.png" TargetMode="External" /><Relationship Id="rId625" Type="http://schemas.openxmlformats.org/officeDocument/2006/relationships/hyperlink" Target="http://pbs.twimg.com/profile_images/1105144995118407681/YbAes31A_normal.png" TargetMode="External" /><Relationship Id="rId626" Type="http://schemas.openxmlformats.org/officeDocument/2006/relationships/hyperlink" Target="http://pbs.twimg.com/profile_images/1105144995118407681/YbAes31A_normal.png" TargetMode="External" /><Relationship Id="rId627" Type="http://schemas.openxmlformats.org/officeDocument/2006/relationships/hyperlink" Target="http://pbs.twimg.com/profile_images/1072822542384152576/PPY2rXYj_normal.jpg" TargetMode="External" /><Relationship Id="rId628" Type="http://schemas.openxmlformats.org/officeDocument/2006/relationships/hyperlink" Target="http://pbs.twimg.com/profile_images/1072822542384152576/PPY2rXYj_normal.jpg" TargetMode="External" /><Relationship Id="rId629" Type="http://schemas.openxmlformats.org/officeDocument/2006/relationships/hyperlink" Target="https://pbs.twimg.com/media/D1Hu7ARUcAInQ4U.jpg" TargetMode="External" /><Relationship Id="rId630" Type="http://schemas.openxmlformats.org/officeDocument/2006/relationships/hyperlink" Target="http://pbs.twimg.com/profile_images/1066172831912710144/31IUhGRB_normal.jpg" TargetMode="External" /><Relationship Id="rId631" Type="http://schemas.openxmlformats.org/officeDocument/2006/relationships/hyperlink" Target="http://pbs.twimg.com/profile_images/1066172831912710144/31IUhGRB_normal.jpg" TargetMode="External" /><Relationship Id="rId632" Type="http://schemas.openxmlformats.org/officeDocument/2006/relationships/hyperlink" Target="http://pbs.twimg.com/profile_images/1105144995118407681/YbAes31A_normal.png" TargetMode="External" /><Relationship Id="rId633" Type="http://schemas.openxmlformats.org/officeDocument/2006/relationships/hyperlink" Target="http://pbs.twimg.com/profile_images/1105144995118407681/YbAes31A_normal.png" TargetMode="External" /><Relationship Id="rId634" Type="http://schemas.openxmlformats.org/officeDocument/2006/relationships/hyperlink" Target="http://pbs.twimg.com/profile_images/1105144995118407681/YbAes31A_normal.png" TargetMode="External" /><Relationship Id="rId635" Type="http://schemas.openxmlformats.org/officeDocument/2006/relationships/hyperlink" Target="https://pbs.twimg.com/media/D1d5NoEWsAA3osg.jpg" TargetMode="External" /><Relationship Id="rId636" Type="http://schemas.openxmlformats.org/officeDocument/2006/relationships/hyperlink" Target="http://pbs.twimg.com/profile_images/1106607922795212802/9WrfIJf1_normal.jpg" TargetMode="External" /><Relationship Id="rId637" Type="http://schemas.openxmlformats.org/officeDocument/2006/relationships/hyperlink" Target="http://pbs.twimg.com/profile_images/1105144995118407681/YbAes31A_normal.png" TargetMode="External" /><Relationship Id="rId638" Type="http://schemas.openxmlformats.org/officeDocument/2006/relationships/hyperlink" Target="http://pbs.twimg.com/profile_images/990362458324746240/X4IhzY3l_normal.jpg" TargetMode="External" /><Relationship Id="rId639" Type="http://schemas.openxmlformats.org/officeDocument/2006/relationships/hyperlink" Target="http://pbs.twimg.com/profile_images/990362458324746240/X4IhzY3l_normal.jpg" TargetMode="External" /><Relationship Id="rId640" Type="http://schemas.openxmlformats.org/officeDocument/2006/relationships/hyperlink" Target="http://pbs.twimg.com/profile_images/990362458324746240/X4IhzY3l_normal.jpg" TargetMode="External" /><Relationship Id="rId641" Type="http://schemas.openxmlformats.org/officeDocument/2006/relationships/hyperlink" Target="http://pbs.twimg.com/profile_images/990362458324746240/X4IhzY3l_normal.jpg" TargetMode="External" /><Relationship Id="rId642" Type="http://schemas.openxmlformats.org/officeDocument/2006/relationships/hyperlink" Target="http://pbs.twimg.com/profile_images/990362458324746240/X4IhzY3l_normal.jpg" TargetMode="External" /><Relationship Id="rId643" Type="http://schemas.openxmlformats.org/officeDocument/2006/relationships/hyperlink" Target="http://pbs.twimg.com/profile_images/990362458324746240/X4IhzY3l_normal.jpg" TargetMode="External" /><Relationship Id="rId644" Type="http://schemas.openxmlformats.org/officeDocument/2006/relationships/hyperlink" Target="http://pbs.twimg.com/profile_images/990362458324746240/X4IhzY3l_normal.jpg" TargetMode="External" /><Relationship Id="rId645" Type="http://schemas.openxmlformats.org/officeDocument/2006/relationships/hyperlink" Target="http://pbs.twimg.com/profile_images/990362458324746240/X4IhzY3l_normal.jpg" TargetMode="External" /><Relationship Id="rId646" Type="http://schemas.openxmlformats.org/officeDocument/2006/relationships/hyperlink" Target="http://pbs.twimg.com/profile_images/990362458324746240/X4IhzY3l_normal.jpg" TargetMode="External" /><Relationship Id="rId647" Type="http://schemas.openxmlformats.org/officeDocument/2006/relationships/hyperlink" Target="http://pbs.twimg.com/profile_images/1080463756486946821/V3R9oUaE_normal.jpg" TargetMode="External" /><Relationship Id="rId648" Type="http://schemas.openxmlformats.org/officeDocument/2006/relationships/hyperlink" Target="http://pbs.twimg.com/profile_images/1080463756486946821/V3R9oUaE_normal.jpg" TargetMode="External" /><Relationship Id="rId649" Type="http://schemas.openxmlformats.org/officeDocument/2006/relationships/hyperlink" Target="http://pbs.twimg.com/profile_images/1080463756486946821/V3R9oUaE_normal.jpg" TargetMode="External" /><Relationship Id="rId650" Type="http://schemas.openxmlformats.org/officeDocument/2006/relationships/hyperlink" Target="http://pbs.twimg.com/profile_images/1080463756486946821/V3R9oUaE_normal.jpg" TargetMode="External" /><Relationship Id="rId651" Type="http://schemas.openxmlformats.org/officeDocument/2006/relationships/hyperlink" Target="http://pbs.twimg.com/profile_images/1080463756486946821/V3R9oUaE_normal.jpg" TargetMode="External" /><Relationship Id="rId652" Type="http://schemas.openxmlformats.org/officeDocument/2006/relationships/hyperlink" Target="http://pbs.twimg.com/profile_images/1080463756486946821/V3R9oUaE_normal.jpg" TargetMode="External" /><Relationship Id="rId653" Type="http://schemas.openxmlformats.org/officeDocument/2006/relationships/hyperlink" Target="http://pbs.twimg.com/profile_images/1080463756486946821/V3R9oUaE_normal.jpg" TargetMode="External" /><Relationship Id="rId654" Type="http://schemas.openxmlformats.org/officeDocument/2006/relationships/hyperlink" Target="http://pbs.twimg.com/profile_images/1080463756486946821/V3R9oUaE_normal.jpg" TargetMode="External" /><Relationship Id="rId655" Type="http://schemas.openxmlformats.org/officeDocument/2006/relationships/hyperlink" Target="http://pbs.twimg.com/profile_images/1080463756486946821/V3R9oUaE_normal.jpg" TargetMode="External" /><Relationship Id="rId656" Type="http://schemas.openxmlformats.org/officeDocument/2006/relationships/hyperlink" Target="http://pbs.twimg.com/profile_images/933740415861252096/qEXZnavW_normal.jpg" TargetMode="External" /><Relationship Id="rId657" Type="http://schemas.openxmlformats.org/officeDocument/2006/relationships/hyperlink" Target="http://pbs.twimg.com/profile_images/933740415861252096/qEXZnavW_normal.jpg" TargetMode="External" /><Relationship Id="rId658" Type="http://schemas.openxmlformats.org/officeDocument/2006/relationships/hyperlink" Target="http://pbs.twimg.com/profile_images/933740415861252096/qEXZnavW_normal.jpg" TargetMode="External" /><Relationship Id="rId659" Type="http://schemas.openxmlformats.org/officeDocument/2006/relationships/hyperlink" Target="https://pbs.twimg.com/media/D1LidorX4AEUXpU.jpg" TargetMode="External" /><Relationship Id="rId660" Type="http://schemas.openxmlformats.org/officeDocument/2006/relationships/hyperlink" Target="http://pbs.twimg.com/profile_images/529295577624756225/s7yccbNL_normal.jpeg" TargetMode="External" /><Relationship Id="rId661" Type="http://schemas.openxmlformats.org/officeDocument/2006/relationships/hyperlink" Target="http://pbs.twimg.com/profile_images/529295577624756225/s7yccbNL_normal.jpeg" TargetMode="External" /><Relationship Id="rId662" Type="http://schemas.openxmlformats.org/officeDocument/2006/relationships/hyperlink" Target="http://pbs.twimg.com/profile_images/529295577624756225/s7yccbNL_normal.jpeg" TargetMode="External" /><Relationship Id="rId663" Type="http://schemas.openxmlformats.org/officeDocument/2006/relationships/hyperlink" Target="http://pbs.twimg.com/profile_images/529295577624756225/s7yccbNL_normal.jpeg" TargetMode="External" /><Relationship Id="rId664" Type="http://schemas.openxmlformats.org/officeDocument/2006/relationships/hyperlink" Target="http://pbs.twimg.com/profile_images/1105144995118407681/YbAes31A_normal.png" TargetMode="External" /><Relationship Id="rId665" Type="http://schemas.openxmlformats.org/officeDocument/2006/relationships/hyperlink" Target="http://pbs.twimg.com/profile_images/1105144995118407681/YbAes31A_normal.png" TargetMode="External" /><Relationship Id="rId666" Type="http://schemas.openxmlformats.org/officeDocument/2006/relationships/hyperlink" Target="http://pbs.twimg.com/profile_images/1045275971878887424/kXfelPZ4_normal.jpg" TargetMode="External" /><Relationship Id="rId667" Type="http://schemas.openxmlformats.org/officeDocument/2006/relationships/hyperlink" Target="http://pbs.twimg.com/profile_images/933740415861252096/qEXZnavW_normal.jpg" TargetMode="External" /><Relationship Id="rId668" Type="http://schemas.openxmlformats.org/officeDocument/2006/relationships/hyperlink" Target="http://pbs.twimg.com/profile_images/933740415861252096/qEXZnavW_normal.jpg" TargetMode="External" /><Relationship Id="rId669" Type="http://schemas.openxmlformats.org/officeDocument/2006/relationships/hyperlink" Target="http://pbs.twimg.com/profile_images/933740415861252096/qEXZnavW_normal.jpg" TargetMode="External" /><Relationship Id="rId670" Type="http://schemas.openxmlformats.org/officeDocument/2006/relationships/hyperlink" Target="http://pbs.twimg.com/profile_images/1105144995118407681/YbAes31A_normal.png" TargetMode="External" /><Relationship Id="rId671" Type="http://schemas.openxmlformats.org/officeDocument/2006/relationships/hyperlink" Target="http://pbs.twimg.com/profile_images/1045275971878887424/kXfelPZ4_normal.jpg" TargetMode="External" /><Relationship Id="rId672" Type="http://schemas.openxmlformats.org/officeDocument/2006/relationships/hyperlink" Target="http://pbs.twimg.com/profile_images/933740415861252096/qEXZnavW_normal.jpg" TargetMode="External" /><Relationship Id="rId673" Type="http://schemas.openxmlformats.org/officeDocument/2006/relationships/hyperlink" Target="http://pbs.twimg.com/profile_images/933740415861252096/qEXZnavW_normal.jpg" TargetMode="External" /><Relationship Id="rId674" Type="http://schemas.openxmlformats.org/officeDocument/2006/relationships/hyperlink" Target="http://pbs.twimg.com/profile_images/933740415861252096/qEXZnavW_normal.jpg" TargetMode="External" /><Relationship Id="rId675" Type="http://schemas.openxmlformats.org/officeDocument/2006/relationships/hyperlink" Target="http://pbs.twimg.com/profile_images/1105144995118407681/YbAes31A_normal.png" TargetMode="External" /><Relationship Id="rId676" Type="http://schemas.openxmlformats.org/officeDocument/2006/relationships/hyperlink" Target="https://pbs.twimg.com/media/D1PLWwNU4AA3YES.jpg" TargetMode="External" /><Relationship Id="rId677" Type="http://schemas.openxmlformats.org/officeDocument/2006/relationships/hyperlink" Target="http://pbs.twimg.com/profile_images/1105144995118407681/YbAes31A_normal.png" TargetMode="External" /><Relationship Id="rId678" Type="http://schemas.openxmlformats.org/officeDocument/2006/relationships/hyperlink" Target="http://pbs.twimg.com/profile_images/1105144995118407681/YbAes31A_normal.png" TargetMode="External" /><Relationship Id="rId679" Type="http://schemas.openxmlformats.org/officeDocument/2006/relationships/hyperlink" Target="http://pbs.twimg.com/profile_images/1105144995118407681/YbAes31A_normal.png" TargetMode="External" /><Relationship Id="rId680" Type="http://schemas.openxmlformats.org/officeDocument/2006/relationships/hyperlink" Target="http://pbs.twimg.com/profile_images/1105144995118407681/YbAes31A_normal.png" TargetMode="External" /><Relationship Id="rId681" Type="http://schemas.openxmlformats.org/officeDocument/2006/relationships/hyperlink" Target="http://pbs.twimg.com/profile_images/1105144995118407681/YbAes31A_normal.png" TargetMode="External" /><Relationship Id="rId682" Type="http://schemas.openxmlformats.org/officeDocument/2006/relationships/hyperlink" Target="http://pbs.twimg.com/profile_images/1105144995118407681/YbAes31A_normal.png" TargetMode="External" /><Relationship Id="rId683" Type="http://schemas.openxmlformats.org/officeDocument/2006/relationships/hyperlink" Target="http://pbs.twimg.com/profile_images/1105144995118407681/YbAes31A_normal.png" TargetMode="External" /><Relationship Id="rId684" Type="http://schemas.openxmlformats.org/officeDocument/2006/relationships/hyperlink" Target="http://pbs.twimg.com/profile_images/1105144995118407681/YbAes31A_normal.png" TargetMode="External" /><Relationship Id="rId685" Type="http://schemas.openxmlformats.org/officeDocument/2006/relationships/hyperlink" Target="http://pbs.twimg.com/profile_images/1105144995118407681/YbAes31A_normal.png" TargetMode="External" /><Relationship Id="rId686" Type="http://schemas.openxmlformats.org/officeDocument/2006/relationships/hyperlink" Target="http://pbs.twimg.com/profile_images/1105144995118407681/YbAes31A_normal.png" TargetMode="External" /><Relationship Id="rId687" Type="http://schemas.openxmlformats.org/officeDocument/2006/relationships/hyperlink" Target="http://pbs.twimg.com/profile_images/1105144995118407681/YbAes31A_normal.png" TargetMode="External" /><Relationship Id="rId688" Type="http://schemas.openxmlformats.org/officeDocument/2006/relationships/hyperlink" Target="http://pbs.twimg.com/profile_images/1105144995118407681/YbAes31A_normal.png" TargetMode="External" /><Relationship Id="rId689" Type="http://schemas.openxmlformats.org/officeDocument/2006/relationships/hyperlink" Target="http://pbs.twimg.com/profile_images/1105144995118407681/YbAes31A_normal.png" TargetMode="External" /><Relationship Id="rId690" Type="http://schemas.openxmlformats.org/officeDocument/2006/relationships/hyperlink" Target="http://pbs.twimg.com/profile_images/1105144995118407681/YbAes31A_normal.png" TargetMode="External" /><Relationship Id="rId691" Type="http://schemas.openxmlformats.org/officeDocument/2006/relationships/hyperlink" Target="http://pbs.twimg.com/profile_images/1105144995118407681/YbAes31A_normal.png" TargetMode="External" /><Relationship Id="rId692" Type="http://schemas.openxmlformats.org/officeDocument/2006/relationships/hyperlink" Target="http://pbs.twimg.com/profile_images/1105144995118407681/YbAes31A_normal.png" TargetMode="External" /><Relationship Id="rId693" Type="http://schemas.openxmlformats.org/officeDocument/2006/relationships/hyperlink" Target="http://pbs.twimg.com/profile_images/1105144995118407681/YbAes31A_normal.png" TargetMode="External" /><Relationship Id="rId694" Type="http://schemas.openxmlformats.org/officeDocument/2006/relationships/hyperlink" Target="http://pbs.twimg.com/profile_images/1105144995118407681/YbAes31A_normal.png" TargetMode="External" /><Relationship Id="rId695" Type="http://schemas.openxmlformats.org/officeDocument/2006/relationships/hyperlink" Target="http://pbs.twimg.com/profile_images/1105144995118407681/YbAes31A_normal.png" TargetMode="External" /><Relationship Id="rId696" Type="http://schemas.openxmlformats.org/officeDocument/2006/relationships/hyperlink" Target="http://pbs.twimg.com/profile_images/1105144995118407681/YbAes31A_normal.png" TargetMode="External" /><Relationship Id="rId697" Type="http://schemas.openxmlformats.org/officeDocument/2006/relationships/hyperlink" Target="http://pbs.twimg.com/profile_images/1105144995118407681/YbAes31A_normal.png" TargetMode="External" /><Relationship Id="rId698" Type="http://schemas.openxmlformats.org/officeDocument/2006/relationships/hyperlink" Target="http://pbs.twimg.com/profile_images/1045275971878887424/kXfelPZ4_normal.jpg" TargetMode="External" /><Relationship Id="rId699" Type="http://schemas.openxmlformats.org/officeDocument/2006/relationships/hyperlink" Target="http://pbs.twimg.com/profile_images/1045275971878887424/kXfelPZ4_normal.jpg" TargetMode="External" /><Relationship Id="rId700" Type="http://schemas.openxmlformats.org/officeDocument/2006/relationships/hyperlink" Target="http://pbs.twimg.com/profile_images/1045275971878887424/kXfelPZ4_normal.jpg" TargetMode="External" /><Relationship Id="rId701" Type="http://schemas.openxmlformats.org/officeDocument/2006/relationships/hyperlink" Target="http://pbs.twimg.com/profile_images/1045275971878887424/kXfelPZ4_normal.jpg" TargetMode="External" /><Relationship Id="rId702" Type="http://schemas.openxmlformats.org/officeDocument/2006/relationships/hyperlink" Target="http://pbs.twimg.com/profile_images/1045275971878887424/kXfelPZ4_normal.jpg" TargetMode="External" /><Relationship Id="rId703" Type="http://schemas.openxmlformats.org/officeDocument/2006/relationships/hyperlink" Target="http://pbs.twimg.com/profile_images/1045275971878887424/kXfelPZ4_normal.jpg" TargetMode="External" /><Relationship Id="rId704" Type="http://schemas.openxmlformats.org/officeDocument/2006/relationships/hyperlink" Target="http://pbs.twimg.com/profile_images/1045275971878887424/kXfelPZ4_normal.jpg" TargetMode="External" /><Relationship Id="rId705" Type="http://schemas.openxmlformats.org/officeDocument/2006/relationships/hyperlink" Target="http://pbs.twimg.com/profile_images/1045275971878887424/kXfelPZ4_normal.jpg" TargetMode="External" /><Relationship Id="rId706" Type="http://schemas.openxmlformats.org/officeDocument/2006/relationships/hyperlink" Target="http://pbs.twimg.com/profile_images/1045275971878887424/kXfelPZ4_normal.jpg" TargetMode="External" /><Relationship Id="rId707" Type="http://schemas.openxmlformats.org/officeDocument/2006/relationships/hyperlink" Target="http://pbs.twimg.com/profile_images/1045275971878887424/kXfelPZ4_normal.jpg" TargetMode="External" /><Relationship Id="rId708" Type="http://schemas.openxmlformats.org/officeDocument/2006/relationships/hyperlink" Target="http://pbs.twimg.com/profile_images/1045275971878887424/kXfelPZ4_normal.jpg" TargetMode="External" /><Relationship Id="rId709" Type="http://schemas.openxmlformats.org/officeDocument/2006/relationships/hyperlink" Target="http://pbs.twimg.com/profile_images/1045275971878887424/kXfelPZ4_normal.jpg" TargetMode="External" /><Relationship Id="rId710" Type="http://schemas.openxmlformats.org/officeDocument/2006/relationships/hyperlink" Target="http://pbs.twimg.com/profile_images/1045275971878887424/kXfelPZ4_normal.jpg" TargetMode="External" /><Relationship Id="rId711" Type="http://schemas.openxmlformats.org/officeDocument/2006/relationships/hyperlink" Target="http://pbs.twimg.com/profile_images/1045275971878887424/kXfelPZ4_normal.jpg" TargetMode="External" /><Relationship Id="rId712" Type="http://schemas.openxmlformats.org/officeDocument/2006/relationships/hyperlink" Target="http://pbs.twimg.com/profile_images/1045275971878887424/kXfelPZ4_normal.jpg" TargetMode="External" /><Relationship Id="rId713" Type="http://schemas.openxmlformats.org/officeDocument/2006/relationships/hyperlink" Target="http://pbs.twimg.com/profile_images/1045275971878887424/kXfelPZ4_normal.jpg" TargetMode="External" /><Relationship Id="rId714" Type="http://schemas.openxmlformats.org/officeDocument/2006/relationships/hyperlink" Target="http://pbs.twimg.com/profile_images/1045275971878887424/kXfelPZ4_normal.jpg" TargetMode="External" /><Relationship Id="rId715" Type="http://schemas.openxmlformats.org/officeDocument/2006/relationships/hyperlink" Target="http://pbs.twimg.com/profile_images/1045275971878887424/kXfelPZ4_normal.jpg" TargetMode="External" /><Relationship Id="rId716" Type="http://schemas.openxmlformats.org/officeDocument/2006/relationships/hyperlink" Target="http://pbs.twimg.com/profile_images/1045275971878887424/kXfelPZ4_normal.jpg" TargetMode="External" /><Relationship Id="rId717" Type="http://schemas.openxmlformats.org/officeDocument/2006/relationships/hyperlink" Target="http://pbs.twimg.com/profile_images/1081611426974912513/0P1fBtCd_normal.jpg" TargetMode="External" /><Relationship Id="rId718" Type="http://schemas.openxmlformats.org/officeDocument/2006/relationships/hyperlink" Target="http://pbs.twimg.com/profile_images/1081611426974912513/0P1fBtCd_normal.jpg" TargetMode="External" /><Relationship Id="rId719" Type="http://schemas.openxmlformats.org/officeDocument/2006/relationships/hyperlink" Target="http://pbs.twimg.com/profile_images/1081611426974912513/0P1fBtCd_normal.jpg" TargetMode="External" /><Relationship Id="rId720" Type="http://schemas.openxmlformats.org/officeDocument/2006/relationships/hyperlink" Target="http://pbs.twimg.com/profile_images/1081611426974912513/0P1fBtCd_normal.jpg" TargetMode="External" /><Relationship Id="rId721" Type="http://schemas.openxmlformats.org/officeDocument/2006/relationships/hyperlink" Target="http://pbs.twimg.com/profile_images/1081611426974912513/0P1fBtCd_normal.jpg" TargetMode="External" /><Relationship Id="rId722" Type="http://schemas.openxmlformats.org/officeDocument/2006/relationships/hyperlink" Target="http://pbs.twimg.com/profile_images/1081611426974912513/0P1fBtCd_normal.jpg" TargetMode="External" /><Relationship Id="rId723" Type="http://schemas.openxmlformats.org/officeDocument/2006/relationships/hyperlink" Target="http://pbs.twimg.com/profile_images/1081611426974912513/0P1fBtCd_normal.jpg" TargetMode="External" /><Relationship Id="rId724" Type="http://schemas.openxmlformats.org/officeDocument/2006/relationships/hyperlink" Target="http://pbs.twimg.com/profile_images/1081611426974912513/0P1fBtCd_normal.jpg" TargetMode="External" /><Relationship Id="rId725" Type="http://schemas.openxmlformats.org/officeDocument/2006/relationships/hyperlink" Target="http://pbs.twimg.com/profile_images/1081611426974912513/0P1fBtCd_normal.jpg" TargetMode="External" /><Relationship Id="rId726" Type="http://schemas.openxmlformats.org/officeDocument/2006/relationships/hyperlink" Target="http://pbs.twimg.com/profile_images/1092477472057233410/vbxBC2wH_normal.jpg" TargetMode="External" /><Relationship Id="rId727" Type="http://schemas.openxmlformats.org/officeDocument/2006/relationships/hyperlink" Target="http://pbs.twimg.com/profile_images/1092477472057233410/vbxBC2wH_normal.jpg" TargetMode="External" /><Relationship Id="rId728" Type="http://schemas.openxmlformats.org/officeDocument/2006/relationships/hyperlink" Target="http://pbs.twimg.com/profile_images/1092477472057233410/vbxBC2wH_normal.jpg" TargetMode="External" /><Relationship Id="rId729" Type="http://schemas.openxmlformats.org/officeDocument/2006/relationships/hyperlink" Target="http://pbs.twimg.com/profile_images/1092477472057233410/vbxBC2wH_normal.jpg" TargetMode="External" /><Relationship Id="rId730" Type="http://schemas.openxmlformats.org/officeDocument/2006/relationships/hyperlink" Target="http://pbs.twimg.com/profile_images/1092477472057233410/vbxBC2wH_normal.jpg" TargetMode="External" /><Relationship Id="rId731" Type="http://schemas.openxmlformats.org/officeDocument/2006/relationships/hyperlink" Target="http://pbs.twimg.com/profile_images/1092477472057233410/vbxBC2wH_normal.jpg" TargetMode="External" /><Relationship Id="rId732" Type="http://schemas.openxmlformats.org/officeDocument/2006/relationships/hyperlink" Target="http://pbs.twimg.com/profile_images/1092477472057233410/vbxBC2wH_normal.jpg" TargetMode="External" /><Relationship Id="rId733" Type="http://schemas.openxmlformats.org/officeDocument/2006/relationships/hyperlink" Target="http://pbs.twimg.com/profile_images/1092477472057233410/vbxBC2wH_normal.jpg" TargetMode="External" /><Relationship Id="rId734" Type="http://schemas.openxmlformats.org/officeDocument/2006/relationships/hyperlink" Target="http://pbs.twimg.com/profile_images/1092477472057233410/vbxBC2wH_normal.jpg" TargetMode="External" /><Relationship Id="rId735" Type="http://schemas.openxmlformats.org/officeDocument/2006/relationships/hyperlink" Target="http://pbs.twimg.com/profile_images/1071712991136137217/Bh0NBvEi_normal.jpg" TargetMode="External" /><Relationship Id="rId736" Type="http://schemas.openxmlformats.org/officeDocument/2006/relationships/hyperlink" Target="http://pbs.twimg.com/profile_images/1071712991136137217/Bh0NBvEi_normal.jpg" TargetMode="External" /><Relationship Id="rId737" Type="http://schemas.openxmlformats.org/officeDocument/2006/relationships/hyperlink" Target="http://pbs.twimg.com/profile_images/1071712991136137217/Bh0NBvEi_normal.jpg" TargetMode="External" /><Relationship Id="rId738" Type="http://schemas.openxmlformats.org/officeDocument/2006/relationships/hyperlink" Target="http://pbs.twimg.com/profile_images/1071712991136137217/Bh0NBvEi_normal.jpg" TargetMode="External" /><Relationship Id="rId739" Type="http://schemas.openxmlformats.org/officeDocument/2006/relationships/hyperlink" Target="http://pbs.twimg.com/profile_images/1071712991136137217/Bh0NBvEi_normal.jpg" TargetMode="External" /><Relationship Id="rId740" Type="http://schemas.openxmlformats.org/officeDocument/2006/relationships/hyperlink" Target="http://pbs.twimg.com/profile_images/1071712991136137217/Bh0NBvEi_normal.jpg" TargetMode="External" /><Relationship Id="rId741" Type="http://schemas.openxmlformats.org/officeDocument/2006/relationships/hyperlink" Target="http://pbs.twimg.com/profile_images/1071712991136137217/Bh0NBvEi_normal.jpg" TargetMode="External" /><Relationship Id="rId742" Type="http://schemas.openxmlformats.org/officeDocument/2006/relationships/hyperlink" Target="http://pbs.twimg.com/profile_images/1071712991136137217/Bh0NBvEi_normal.jpg" TargetMode="External" /><Relationship Id="rId743" Type="http://schemas.openxmlformats.org/officeDocument/2006/relationships/hyperlink" Target="http://pbs.twimg.com/profile_images/1071712991136137217/Bh0NBvEi_normal.jpg" TargetMode="External" /><Relationship Id="rId744" Type="http://schemas.openxmlformats.org/officeDocument/2006/relationships/hyperlink" Target="http://pbs.twimg.com/profile_images/950485348894699521/HnIFLQ3T_normal.jpg" TargetMode="External" /><Relationship Id="rId745" Type="http://schemas.openxmlformats.org/officeDocument/2006/relationships/hyperlink" Target="http://pbs.twimg.com/profile_images/950485348894699521/HnIFLQ3T_normal.jpg" TargetMode="External" /><Relationship Id="rId746" Type="http://schemas.openxmlformats.org/officeDocument/2006/relationships/hyperlink" Target="http://pbs.twimg.com/profile_images/950485348894699521/HnIFLQ3T_normal.jpg" TargetMode="External" /><Relationship Id="rId747" Type="http://schemas.openxmlformats.org/officeDocument/2006/relationships/hyperlink" Target="http://pbs.twimg.com/profile_images/950485348894699521/HnIFLQ3T_normal.jpg" TargetMode="External" /><Relationship Id="rId748" Type="http://schemas.openxmlformats.org/officeDocument/2006/relationships/hyperlink" Target="http://pbs.twimg.com/profile_images/950485348894699521/HnIFLQ3T_normal.jpg" TargetMode="External" /><Relationship Id="rId749" Type="http://schemas.openxmlformats.org/officeDocument/2006/relationships/hyperlink" Target="http://pbs.twimg.com/profile_images/950485348894699521/HnIFLQ3T_normal.jpg" TargetMode="External" /><Relationship Id="rId750" Type="http://schemas.openxmlformats.org/officeDocument/2006/relationships/hyperlink" Target="http://pbs.twimg.com/profile_images/950485348894699521/HnIFLQ3T_normal.jpg" TargetMode="External" /><Relationship Id="rId751" Type="http://schemas.openxmlformats.org/officeDocument/2006/relationships/hyperlink" Target="http://pbs.twimg.com/profile_images/950485348894699521/HnIFLQ3T_normal.jpg" TargetMode="External" /><Relationship Id="rId752" Type="http://schemas.openxmlformats.org/officeDocument/2006/relationships/hyperlink" Target="http://pbs.twimg.com/profile_images/950485348894699521/HnIFLQ3T_normal.jpg" TargetMode="External" /><Relationship Id="rId753" Type="http://schemas.openxmlformats.org/officeDocument/2006/relationships/hyperlink" Target="http://pbs.twimg.com/profile_images/933740415861252096/qEXZnavW_normal.jpg" TargetMode="External" /><Relationship Id="rId754" Type="http://schemas.openxmlformats.org/officeDocument/2006/relationships/hyperlink" Target="http://pbs.twimg.com/profile_images/933740415861252096/qEXZnavW_normal.jpg" TargetMode="External" /><Relationship Id="rId755" Type="http://schemas.openxmlformats.org/officeDocument/2006/relationships/hyperlink" Target="http://pbs.twimg.com/profile_images/1050764532627501057/zajXOytb_normal.jpg" TargetMode="External" /><Relationship Id="rId756" Type="http://schemas.openxmlformats.org/officeDocument/2006/relationships/hyperlink" Target="http://pbs.twimg.com/profile_images/933740415861252096/qEXZnavW_normal.jpg" TargetMode="External" /><Relationship Id="rId757" Type="http://schemas.openxmlformats.org/officeDocument/2006/relationships/hyperlink" Target="http://pbs.twimg.com/profile_images/933740415861252096/qEXZnavW_normal.jpg" TargetMode="External" /><Relationship Id="rId758" Type="http://schemas.openxmlformats.org/officeDocument/2006/relationships/hyperlink" Target="http://pbs.twimg.com/profile_images/1050764532627501057/zajXOytb_normal.jpg" TargetMode="External" /><Relationship Id="rId759" Type="http://schemas.openxmlformats.org/officeDocument/2006/relationships/hyperlink" Target="http://pbs.twimg.com/profile_images/933740415861252096/qEXZnavW_normal.jpg" TargetMode="External" /><Relationship Id="rId760" Type="http://schemas.openxmlformats.org/officeDocument/2006/relationships/hyperlink" Target="http://pbs.twimg.com/profile_images/933740415861252096/qEXZnavW_normal.jpg" TargetMode="External" /><Relationship Id="rId761" Type="http://schemas.openxmlformats.org/officeDocument/2006/relationships/hyperlink" Target="http://pbs.twimg.com/profile_images/1050764532627501057/zajXOytb_normal.jpg" TargetMode="External" /><Relationship Id="rId762" Type="http://schemas.openxmlformats.org/officeDocument/2006/relationships/hyperlink" Target="http://pbs.twimg.com/profile_images/933740415861252096/qEXZnavW_normal.jpg" TargetMode="External" /><Relationship Id="rId763" Type="http://schemas.openxmlformats.org/officeDocument/2006/relationships/hyperlink" Target="http://pbs.twimg.com/profile_images/933740415861252096/qEXZnavW_normal.jpg" TargetMode="External" /><Relationship Id="rId764" Type="http://schemas.openxmlformats.org/officeDocument/2006/relationships/hyperlink" Target="http://pbs.twimg.com/profile_images/1050764532627501057/zajXOytb_normal.jpg" TargetMode="External" /><Relationship Id="rId765" Type="http://schemas.openxmlformats.org/officeDocument/2006/relationships/hyperlink" Target="http://pbs.twimg.com/profile_images/933740415861252096/qEXZnavW_normal.jpg" TargetMode="External" /><Relationship Id="rId766" Type="http://schemas.openxmlformats.org/officeDocument/2006/relationships/hyperlink" Target="http://pbs.twimg.com/profile_images/933740415861252096/qEXZnavW_normal.jpg" TargetMode="External" /><Relationship Id="rId767" Type="http://schemas.openxmlformats.org/officeDocument/2006/relationships/hyperlink" Target="http://pbs.twimg.com/profile_images/1050764532627501057/zajXOytb_normal.jpg" TargetMode="External" /><Relationship Id="rId768" Type="http://schemas.openxmlformats.org/officeDocument/2006/relationships/hyperlink" Target="http://pbs.twimg.com/profile_images/933740415861252096/qEXZnavW_normal.jpg" TargetMode="External" /><Relationship Id="rId769" Type="http://schemas.openxmlformats.org/officeDocument/2006/relationships/hyperlink" Target="http://pbs.twimg.com/profile_images/933740415861252096/qEXZnavW_normal.jpg" TargetMode="External" /><Relationship Id="rId770" Type="http://schemas.openxmlformats.org/officeDocument/2006/relationships/hyperlink" Target="http://pbs.twimg.com/profile_images/1050764532627501057/zajXOytb_normal.jpg" TargetMode="External" /><Relationship Id="rId771" Type="http://schemas.openxmlformats.org/officeDocument/2006/relationships/hyperlink" Target="http://pbs.twimg.com/profile_images/933740415861252096/qEXZnavW_normal.jpg" TargetMode="External" /><Relationship Id="rId772" Type="http://schemas.openxmlformats.org/officeDocument/2006/relationships/hyperlink" Target="http://pbs.twimg.com/profile_images/933740415861252096/qEXZnavW_normal.jpg" TargetMode="External" /><Relationship Id="rId773" Type="http://schemas.openxmlformats.org/officeDocument/2006/relationships/hyperlink" Target="http://pbs.twimg.com/profile_images/1050764532627501057/zajXOytb_normal.jpg" TargetMode="External" /><Relationship Id="rId774" Type="http://schemas.openxmlformats.org/officeDocument/2006/relationships/hyperlink" Target="http://pbs.twimg.com/profile_images/933740415861252096/qEXZnavW_normal.jpg" TargetMode="External" /><Relationship Id="rId775" Type="http://schemas.openxmlformats.org/officeDocument/2006/relationships/hyperlink" Target="http://pbs.twimg.com/profile_images/933740415861252096/qEXZnavW_normal.jpg" TargetMode="External" /><Relationship Id="rId776" Type="http://schemas.openxmlformats.org/officeDocument/2006/relationships/hyperlink" Target="http://pbs.twimg.com/profile_images/933740415861252096/qEXZnavW_normal.jpg" TargetMode="External" /><Relationship Id="rId777" Type="http://schemas.openxmlformats.org/officeDocument/2006/relationships/hyperlink" Target="http://pbs.twimg.com/profile_images/1050764532627501057/zajXOytb_normal.jpg" TargetMode="External" /><Relationship Id="rId778" Type="http://schemas.openxmlformats.org/officeDocument/2006/relationships/hyperlink" Target="http://pbs.twimg.com/profile_images/1050764532627501057/zajXOytb_normal.jpg" TargetMode="External" /><Relationship Id="rId779" Type="http://schemas.openxmlformats.org/officeDocument/2006/relationships/hyperlink" Target="https://twitter.com/#!/mstompkins_math/status/1104234585838239747" TargetMode="External" /><Relationship Id="rId780" Type="http://schemas.openxmlformats.org/officeDocument/2006/relationships/hyperlink" Target="https://twitter.com/#!/pennyrobaus/status/1104282834313785344" TargetMode="External" /><Relationship Id="rId781" Type="http://schemas.openxmlformats.org/officeDocument/2006/relationships/hyperlink" Target="https://twitter.com/#!/maomauga/status/1104305273991098369" TargetMode="External" /><Relationship Id="rId782" Type="http://schemas.openxmlformats.org/officeDocument/2006/relationships/hyperlink" Target="https://twitter.com/#!/dougemints/status/1104332011475533825" TargetMode="External" /><Relationship Id="rId783" Type="http://schemas.openxmlformats.org/officeDocument/2006/relationships/hyperlink" Target="https://twitter.com/#!/snowykc/status/1104340070297817088" TargetMode="External" /><Relationship Id="rId784" Type="http://schemas.openxmlformats.org/officeDocument/2006/relationships/hyperlink" Target="https://twitter.com/#!/rsehji/status/1103933683512172544" TargetMode="External" /><Relationship Id="rId785" Type="http://schemas.openxmlformats.org/officeDocument/2006/relationships/hyperlink" Target="https://twitter.com/#!/mittaubin/status/1104171818666082305" TargetMode="External" /><Relationship Id="rId786" Type="http://schemas.openxmlformats.org/officeDocument/2006/relationships/hyperlink" Target="https://twitter.com/#!/mittaubin/status/1104538880324321280" TargetMode="External" /><Relationship Id="rId787" Type="http://schemas.openxmlformats.org/officeDocument/2006/relationships/hyperlink" Target="https://twitter.com/#!/mittaubin/status/1104538880324321280" TargetMode="External" /><Relationship Id="rId788" Type="http://schemas.openxmlformats.org/officeDocument/2006/relationships/hyperlink" Target="https://twitter.com/#!/243rin/status/1104548155939409921" TargetMode="External" /><Relationship Id="rId789" Type="http://schemas.openxmlformats.org/officeDocument/2006/relationships/hyperlink" Target="https://twitter.com/#!/connollymeli/status/1104585658742431744" TargetMode="External" /><Relationship Id="rId790" Type="http://schemas.openxmlformats.org/officeDocument/2006/relationships/hyperlink" Target="https://twitter.com/#!/codeclubaus/status/1104641582177804289" TargetMode="External" /><Relationship Id="rId791" Type="http://schemas.openxmlformats.org/officeDocument/2006/relationships/hyperlink" Target="https://twitter.com/#!/teachertechnol/status/1104652115132051456" TargetMode="External" /><Relationship Id="rId792" Type="http://schemas.openxmlformats.org/officeDocument/2006/relationships/hyperlink" Target="https://twitter.com/#!/includedau/status/1104269666111827969" TargetMode="External" /><Relationship Id="rId793" Type="http://schemas.openxmlformats.org/officeDocument/2006/relationships/hyperlink" Target="https://twitter.com/#!/jackwurf/status/1104657634207002626" TargetMode="External" /><Relationship Id="rId794" Type="http://schemas.openxmlformats.org/officeDocument/2006/relationships/hyperlink" Target="https://twitter.com/#!/adolesuccess/status/1098329100366733312" TargetMode="External" /><Relationship Id="rId795" Type="http://schemas.openxmlformats.org/officeDocument/2006/relationships/hyperlink" Target="https://twitter.com/#!/latitudegrptvl/status/1104771948154806272" TargetMode="External" /><Relationship Id="rId796" Type="http://schemas.openxmlformats.org/officeDocument/2006/relationships/hyperlink" Target="https://twitter.com/#!/walljoannewall/status/1104779932805332992" TargetMode="External" /><Relationship Id="rId797" Type="http://schemas.openxmlformats.org/officeDocument/2006/relationships/hyperlink" Target="https://twitter.com/#!/walljoannewall/status/1104779932805332992" TargetMode="External" /><Relationship Id="rId798" Type="http://schemas.openxmlformats.org/officeDocument/2006/relationships/hyperlink" Target="https://twitter.com/#!/vkoukis1/status/1104797418242097152" TargetMode="External" /><Relationship Id="rId799" Type="http://schemas.openxmlformats.org/officeDocument/2006/relationships/hyperlink" Target="https://twitter.com/#!/vkoukis1/status/1104797418242097152" TargetMode="External" /><Relationship Id="rId800" Type="http://schemas.openxmlformats.org/officeDocument/2006/relationships/hyperlink" Target="https://twitter.com/#!/robramond/status/1104853906843226112" TargetMode="External" /><Relationship Id="rId801" Type="http://schemas.openxmlformats.org/officeDocument/2006/relationships/hyperlink" Target="https://twitter.com/#!/robramond/status/1104853906843226112" TargetMode="External" /><Relationship Id="rId802" Type="http://schemas.openxmlformats.org/officeDocument/2006/relationships/hyperlink" Target="https://twitter.com/#!/vipulasharma1/status/1105031482903416832" TargetMode="External" /><Relationship Id="rId803" Type="http://schemas.openxmlformats.org/officeDocument/2006/relationships/hyperlink" Target="https://twitter.com/#!/vipulasharma1/status/1105031482903416832" TargetMode="External" /><Relationship Id="rId804" Type="http://schemas.openxmlformats.org/officeDocument/2006/relationships/hyperlink" Target="https://twitter.com/#!/froehlichm/status/1105092103267385347" TargetMode="External" /><Relationship Id="rId805" Type="http://schemas.openxmlformats.org/officeDocument/2006/relationships/hyperlink" Target="https://twitter.com/#!/froehlichm/status/1105092103267385347" TargetMode="External" /><Relationship Id="rId806" Type="http://schemas.openxmlformats.org/officeDocument/2006/relationships/hyperlink" Target="https://twitter.com/#!/froehlichm/status/1105092103267385347" TargetMode="External" /><Relationship Id="rId807" Type="http://schemas.openxmlformats.org/officeDocument/2006/relationships/hyperlink" Target="https://twitter.com/#!/ciotranenneu/status/1105230241809776641" TargetMode="External" /><Relationship Id="rId808" Type="http://schemas.openxmlformats.org/officeDocument/2006/relationships/hyperlink" Target="https://twitter.com/#!/ciotranenneu/status/1105230241809776641" TargetMode="External" /><Relationship Id="rId809" Type="http://schemas.openxmlformats.org/officeDocument/2006/relationships/hyperlink" Target="https://twitter.com/#!/rsehji/status/1103933683512172544" TargetMode="External" /><Relationship Id="rId810" Type="http://schemas.openxmlformats.org/officeDocument/2006/relationships/hyperlink" Target="https://twitter.com/#!/ashkejriwal/status/1103931277424488448" TargetMode="External" /><Relationship Id="rId811" Type="http://schemas.openxmlformats.org/officeDocument/2006/relationships/hyperlink" Target="https://twitter.com/#!/ashkejriwal/status/1104304476389728256" TargetMode="External" /><Relationship Id="rId812" Type="http://schemas.openxmlformats.org/officeDocument/2006/relationships/hyperlink" Target="https://twitter.com/#!/ashkejriwal/status/1104778944144859136" TargetMode="External" /><Relationship Id="rId813" Type="http://schemas.openxmlformats.org/officeDocument/2006/relationships/hyperlink" Target="https://twitter.com/#!/jenaiamorane/status/1105670262849224704" TargetMode="External" /><Relationship Id="rId814" Type="http://schemas.openxmlformats.org/officeDocument/2006/relationships/hyperlink" Target="https://twitter.com/#!/rsehji/status/1103941101038125056" TargetMode="External" /><Relationship Id="rId815" Type="http://schemas.openxmlformats.org/officeDocument/2006/relationships/hyperlink" Target="https://twitter.com/#!/pransang/status/1103939173529018368" TargetMode="External" /><Relationship Id="rId816" Type="http://schemas.openxmlformats.org/officeDocument/2006/relationships/hyperlink" Target="https://twitter.com/#!/iu_kunaljain/status/1105815478734249989" TargetMode="External" /><Relationship Id="rId817" Type="http://schemas.openxmlformats.org/officeDocument/2006/relationships/hyperlink" Target="https://twitter.com/#!/nzvh/status/1105887895489896448" TargetMode="External" /><Relationship Id="rId818" Type="http://schemas.openxmlformats.org/officeDocument/2006/relationships/hyperlink" Target="https://twitter.com/#!/ashkejriwal/status/1104984881484881921" TargetMode="External" /><Relationship Id="rId819" Type="http://schemas.openxmlformats.org/officeDocument/2006/relationships/hyperlink" Target="https://twitter.com/#!/edchatmena/status/1105453550480646145" TargetMode="External" /><Relationship Id="rId820" Type="http://schemas.openxmlformats.org/officeDocument/2006/relationships/hyperlink" Target="https://twitter.com/#!/edchatmena/status/1105453550480646145" TargetMode="External" /><Relationship Id="rId821" Type="http://schemas.openxmlformats.org/officeDocument/2006/relationships/hyperlink" Target="https://twitter.com/#!/edchatmena/status/1105453550480646145" TargetMode="External" /><Relationship Id="rId822" Type="http://schemas.openxmlformats.org/officeDocument/2006/relationships/hyperlink" Target="https://twitter.com/#!/edchatmena/status/1105453574811721729" TargetMode="External" /><Relationship Id="rId823" Type="http://schemas.openxmlformats.org/officeDocument/2006/relationships/hyperlink" Target="https://twitter.com/#!/edchatmena/status/1105453574811721729" TargetMode="External" /><Relationship Id="rId824" Type="http://schemas.openxmlformats.org/officeDocument/2006/relationships/hyperlink" Target="https://twitter.com/#!/edchatmena/status/1105896015234850817" TargetMode="External" /><Relationship Id="rId825" Type="http://schemas.openxmlformats.org/officeDocument/2006/relationships/hyperlink" Target="https://twitter.com/#!/edchatmena/status/1105896015234850817" TargetMode="External" /><Relationship Id="rId826" Type="http://schemas.openxmlformats.org/officeDocument/2006/relationships/hyperlink" Target="https://twitter.com/#!/edchatmena/status/1105896015234850817" TargetMode="External" /><Relationship Id="rId827" Type="http://schemas.openxmlformats.org/officeDocument/2006/relationships/hyperlink" Target="https://twitter.com/#!/edchatmena/status/1105896015234850817" TargetMode="External" /><Relationship Id="rId828" Type="http://schemas.openxmlformats.org/officeDocument/2006/relationships/hyperlink" Target="https://twitter.com/#!/edchatmena/status/1105896039062691841" TargetMode="External" /><Relationship Id="rId829" Type="http://schemas.openxmlformats.org/officeDocument/2006/relationships/hyperlink" Target="https://twitter.com/#!/edchatmena/status/1105896039062691841" TargetMode="External" /><Relationship Id="rId830" Type="http://schemas.openxmlformats.org/officeDocument/2006/relationships/hyperlink" Target="https://twitter.com/#!/edchatmena/status/1105896039062691841" TargetMode="External" /><Relationship Id="rId831" Type="http://schemas.openxmlformats.org/officeDocument/2006/relationships/hyperlink" Target="https://twitter.com/#!/ankit231181/status/1106015203798454274" TargetMode="External" /><Relationship Id="rId832" Type="http://schemas.openxmlformats.org/officeDocument/2006/relationships/hyperlink" Target="https://twitter.com/#!/edchateu/status/1106021748628180993" TargetMode="External" /><Relationship Id="rId833" Type="http://schemas.openxmlformats.org/officeDocument/2006/relationships/hyperlink" Target="https://twitter.com/#!/jamalsurabhi/status/1104942581006381057" TargetMode="External" /><Relationship Id="rId834" Type="http://schemas.openxmlformats.org/officeDocument/2006/relationships/hyperlink" Target="https://twitter.com/#!/pmkaura/status/1104021905361690625" TargetMode="External" /><Relationship Id="rId835" Type="http://schemas.openxmlformats.org/officeDocument/2006/relationships/hyperlink" Target="https://twitter.com/#!/jamalsurabhi/status/1104942581006381057" TargetMode="External" /><Relationship Id="rId836" Type="http://schemas.openxmlformats.org/officeDocument/2006/relationships/hyperlink" Target="https://twitter.com/#!/jamalsurabhi/status/1106143601183076353" TargetMode="External" /><Relationship Id="rId837" Type="http://schemas.openxmlformats.org/officeDocument/2006/relationships/hyperlink" Target="https://twitter.com/#!/assignmenthelp/status/1104190091990310913" TargetMode="External" /><Relationship Id="rId838" Type="http://schemas.openxmlformats.org/officeDocument/2006/relationships/hyperlink" Target="https://twitter.com/#!/assignmenthelp/status/1106711698004738048" TargetMode="External" /><Relationship Id="rId839" Type="http://schemas.openxmlformats.org/officeDocument/2006/relationships/hyperlink" Target="https://twitter.com/#!/dennisdill/status/1106787572574023680" TargetMode="External" /><Relationship Id="rId840" Type="http://schemas.openxmlformats.org/officeDocument/2006/relationships/hyperlink" Target="https://twitter.com/#!/dennisdill/status/1106787572574023680" TargetMode="External" /><Relationship Id="rId841" Type="http://schemas.openxmlformats.org/officeDocument/2006/relationships/hyperlink" Target="https://twitter.com/#!/dennisdill/status/1106787572574023680" TargetMode="External" /><Relationship Id="rId842" Type="http://schemas.openxmlformats.org/officeDocument/2006/relationships/hyperlink" Target="https://twitter.com/#!/dennisdill/status/1106787572574023680" TargetMode="External" /><Relationship Id="rId843" Type="http://schemas.openxmlformats.org/officeDocument/2006/relationships/hyperlink" Target="https://twitter.com/#!/dennisdill/status/1106787572574023680" TargetMode="External" /><Relationship Id="rId844" Type="http://schemas.openxmlformats.org/officeDocument/2006/relationships/hyperlink" Target="https://twitter.com/#!/dennisdill/status/1106787572574023680" TargetMode="External" /><Relationship Id="rId845" Type="http://schemas.openxmlformats.org/officeDocument/2006/relationships/hyperlink" Target="https://twitter.com/#!/dennisdill/status/1106787572574023680" TargetMode="External" /><Relationship Id="rId846" Type="http://schemas.openxmlformats.org/officeDocument/2006/relationships/hyperlink" Target="https://twitter.com/#!/dennisdill/status/1106787572574023680" TargetMode="External" /><Relationship Id="rId847" Type="http://schemas.openxmlformats.org/officeDocument/2006/relationships/hyperlink" Target="https://twitter.com/#!/dennisdill/status/1106787572574023680" TargetMode="External" /><Relationship Id="rId848" Type="http://schemas.openxmlformats.org/officeDocument/2006/relationships/hyperlink" Target="https://twitter.com/#!/stellapkjames/status/1106814877891465217" TargetMode="External" /><Relationship Id="rId849" Type="http://schemas.openxmlformats.org/officeDocument/2006/relationships/hyperlink" Target="https://twitter.com/#!/stellapkjames/status/1106814877891465217" TargetMode="External" /><Relationship Id="rId850" Type="http://schemas.openxmlformats.org/officeDocument/2006/relationships/hyperlink" Target="https://twitter.com/#!/stellapkjames/status/1106814877891465217" TargetMode="External" /><Relationship Id="rId851" Type="http://schemas.openxmlformats.org/officeDocument/2006/relationships/hyperlink" Target="https://twitter.com/#!/stellapkjames/status/1106814877891465217" TargetMode="External" /><Relationship Id="rId852" Type="http://schemas.openxmlformats.org/officeDocument/2006/relationships/hyperlink" Target="https://twitter.com/#!/stellapkjames/status/1106814877891465217" TargetMode="External" /><Relationship Id="rId853" Type="http://schemas.openxmlformats.org/officeDocument/2006/relationships/hyperlink" Target="https://twitter.com/#!/stellapkjames/status/1106814877891465217" TargetMode="External" /><Relationship Id="rId854" Type="http://schemas.openxmlformats.org/officeDocument/2006/relationships/hyperlink" Target="https://twitter.com/#!/stellapkjames/status/1106814877891465217" TargetMode="External" /><Relationship Id="rId855" Type="http://schemas.openxmlformats.org/officeDocument/2006/relationships/hyperlink" Target="https://twitter.com/#!/stellapkjames/status/1106814877891465217" TargetMode="External" /><Relationship Id="rId856" Type="http://schemas.openxmlformats.org/officeDocument/2006/relationships/hyperlink" Target="https://twitter.com/#!/stellapkjames/status/1106814877891465217" TargetMode="External" /><Relationship Id="rId857" Type="http://schemas.openxmlformats.org/officeDocument/2006/relationships/hyperlink" Target="https://twitter.com/#!/techethicist/status/1106818171800092673" TargetMode="External" /><Relationship Id="rId858" Type="http://schemas.openxmlformats.org/officeDocument/2006/relationships/hyperlink" Target="https://twitter.com/#!/techethicist/status/1106818171800092673" TargetMode="External" /><Relationship Id="rId859" Type="http://schemas.openxmlformats.org/officeDocument/2006/relationships/hyperlink" Target="https://twitter.com/#!/techethicist/status/1106818171800092673" TargetMode="External" /><Relationship Id="rId860" Type="http://schemas.openxmlformats.org/officeDocument/2006/relationships/hyperlink" Target="https://twitter.com/#!/techethicist/status/1106818171800092673" TargetMode="External" /><Relationship Id="rId861" Type="http://schemas.openxmlformats.org/officeDocument/2006/relationships/hyperlink" Target="https://twitter.com/#!/techethicist/status/1106818171800092673" TargetMode="External" /><Relationship Id="rId862" Type="http://schemas.openxmlformats.org/officeDocument/2006/relationships/hyperlink" Target="https://twitter.com/#!/techethicist/status/1106818171800092673" TargetMode="External" /><Relationship Id="rId863" Type="http://schemas.openxmlformats.org/officeDocument/2006/relationships/hyperlink" Target="https://twitter.com/#!/techethicist/status/1106818171800092673" TargetMode="External" /><Relationship Id="rId864" Type="http://schemas.openxmlformats.org/officeDocument/2006/relationships/hyperlink" Target="https://twitter.com/#!/techethicist/status/1106818171800092673" TargetMode="External" /><Relationship Id="rId865" Type="http://schemas.openxmlformats.org/officeDocument/2006/relationships/hyperlink" Target="https://twitter.com/#!/techethicist/status/1106818171800092673" TargetMode="External" /><Relationship Id="rId866" Type="http://schemas.openxmlformats.org/officeDocument/2006/relationships/hyperlink" Target="https://twitter.com/#!/formula_mattd/status/1106830623350669312" TargetMode="External" /><Relationship Id="rId867" Type="http://schemas.openxmlformats.org/officeDocument/2006/relationships/hyperlink" Target="https://twitter.com/#!/formula_mattd/status/1106830623350669312" TargetMode="External" /><Relationship Id="rId868" Type="http://schemas.openxmlformats.org/officeDocument/2006/relationships/hyperlink" Target="https://twitter.com/#!/formula_mattd/status/1106830623350669312" TargetMode="External" /><Relationship Id="rId869" Type="http://schemas.openxmlformats.org/officeDocument/2006/relationships/hyperlink" Target="https://twitter.com/#!/formula_mattd/status/1106830623350669312" TargetMode="External" /><Relationship Id="rId870" Type="http://schemas.openxmlformats.org/officeDocument/2006/relationships/hyperlink" Target="https://twitter.com/#!/formula_mattd/status/1106830623350669312" TargetMode="External" /><Relationship Id="rId871" Type="http://schemas.openxmlformats.org/officeDocument/2006/relationships/hyperlink" Target="https://twitter.com/#!/formula_mattd/status/1106830623350669312" TargetMode="External" /><Relationship Id="rId872" Type="http://schemas.openxmlformats.org/officeDocument/2006/relationships/hyperlink" Target="https://twitter.com/#!/formula_mattd/status/1106830623350669312" TargetMode="External" /><Relationship Id="rId873" Type="http://schemas.openxmlformats.org/officeDocument/2006/relationships/hyperlink" Target="https://twitter.com/#!/formula_mattd/status/1106830623350669312" TargetMode="External" /><Relationship Id="rId874" Type="http://schemas.openxmlformats.org/officeDocument/2006/relationships/hyperlink" Target="https://twitter.com/#!/formula_mattd/status/1106830623350669312" TargetMode="External" /><Relationship Id="rId875" Type="http://schemas.openxmlformats.org/officeDocument/2006/relationships/hyperlink" Target="https://twitter.com/#!/macfloss/status/1106836893734502402" TargetMode="External" /><Relationship Id="rId876" Type="http://schemas.openxmlformats.org/officeDocument/2006/relationships/hyperlink" Target="https://twitter.com/#!/macfloss/status/1106836893734502402" TargetMode="External" /><Relationship Id="rId877" Type="http://schemas.openxmlformats.org/officeDocument/2006/relationships/hyperlink" Target="https://twitter.com/#!/macfloss/status/1106836893734502402" TargetMode="External" /><Relationship Id="rId878" Type="http://schemas.openxmlformats.org/officeDocument/2006/relationships/hyperlink" Target="https://twitter.com/#!/macfloss/status/1106836893734502402" TargetMode="External" /><Relationship Id="rId879" Type="http://schemas.openxmlformats.org/officeDocument/2006/relationships/hyperlink" Target="https://twitter.com/#!/macfloss/status/1106836893734502402" TargetMode="External" /><Relationship Id="rId880" Type="http://schemas.openxmlformats.org/officeDocument/2006/relationships/hyperlink" Target="https://twitter.com/#!/macfloss/status/1106836893734502402" TargetMode="External" /><Relationship Id="rId881" Type="http://schemas.openxmlformats.org/officeDocument/2006/relationships/hyperlink" Target="https://twitter.com/#!/macfloss/status/1106836893734502402" TargetMode="External" /><Relationship Id="rId882" Type="http://schemas.openxmlformats.org/officeDocument/2006/relationships/hyperlink" Target="https://twitter.com/#!/macfloss/status/1106836893734502402" TargetMode="External" /><Relationship Id="rId883" Type="http://schemas.openxmlformats.org/officeDocument/2006/relationships/hyperlink" Target="https://twitter.com/#!/macfloss/status/1106836893734502402" TargetMode="External" /><Relationship Id="rId884" Type="http://schemas.openxmlformats.org/officeDocument/2006/relationships/hyperlink" Target="https://twitter.com/#!/edifiedlistener/status/1106839694246100992" TargetMode="External" /><Relationship Id="rId885" Type="http://schemas.openxmlformats.org/officeDocument/2006/relationships/hyperlink" Target="https://twitter.com/#!/edifiedlistener/status/1106839694246100992" TargetMode="External" /><Relationship Id="rId886" Type="http://schemas.openxmlformats.org/officeDocument/2006/relationships/hyperlink" Target="https://twitter.com/#!/edifiedlistener/status/1106839694246100992" TargetMode="External" /><Relationship Id="rId887" Type="http://schemas.openxmlformats.org/officeDocument/2006/relationships/hyperlink" Target="https://twitter.com/#!/edifiedlistener/status/1106839694246100992" TargetMode="External" /><Relationship Id="rId888" Type="http://schemas.openxmlformats.org/officeDocument/2006/relationships/hyperlink" Target="https://twitter.com/#!/edifiedlistener/status/1106839694246100992" TargetMode="External" /><Relationship Id="rId889" Type="http://schemas.openxmlformats.org/officeDocument/2006/relationships/hyperlink" Target="https://twitter.com/#!/edifiedlistener/status/1106839694246100992" TargetMode="External" /><Relationship Id="rId890" Type="http://schemas.openxmlformats.org/officeDocument/2006/relationships/hyperlink" Target="https://twitter.com/#!/edifiedlistener/status/1106839694246100992" TargetMode="External" /><Relationship Id="rId891" Type="http://schemas.openxmlformats.org/officeDocument/2006/relationships/hyperlink" Target="https://twitter.com/#!/edifiedlistener/status/1106839694246100992" TargetMode="External" /><Relationship Id="rId892" Type="http://schemas.openxmlformats.org/officeDocument/2006/relationships/hyperlink" Target="https://twitter.com/#!/edifiedlistener/status/1106839694246100992" TargetMode="External" /><Relationship Id="rId893" Type="http://schemas.openxmlformats.org/officeDocument/2006/relationships/hyperlink" Target="https://twitter.com/#!/newdaystarts/status/1106843579933167616" TargetMode="External" /><Relationship Id="rId894" Type="http://schemas.openxmlformats.org/officeDocument/2006/relationships/hyperlink" Target="https://twitter.com/#!/newdaystarts/status/1106843579933167616" TargetMode="External" /><Relationship Id="rId895" Type="http://schemas.openxmlformats.org/officeDocument/2006/relationships/hyperlink" Target="https://twitter.com/#!/newdaystarts/status/1106843579933167616" TargetMode="External" /><Relationship Id="rId896" Type="http://schemas.openxmlformats.org/officeDocument/2006/relationships/hyperlink" Target="https://twitter.com/#!/newdaystarts/status/1106843579933167616" TargetMode="External" /><Relationship Id="rId897" Type="http://schemas.openxmlformats.org/officeDocument/2006/relationships/hyperlink" Target="https://twitter.com/#!/newdaystarts/status/1106843579933167616" TargetMode="External" /><Relationship Id="rId898" Type="http://schemas.openxmlformats.org/officeDocument/2006/relationships/hyperlink" Target="https://twitter.com/#!/newdaystarts/status/1106843579933167616" TargetMode="External" /><Relationship Id="rId899" Type="http://schemas.openxmlformats.org/officeDocument/2006/relationships/hyperlink" Target="https://twitter.com/#!/newdaystarts/status/1106843579933167616" TargetMode="External" /><Relationship Id="rId900" Type="http://schemas.openxmlformats.org/officeDocument/2006/relationships/hyperlink" Target="https://twitter.com/#!/newdaystarts/status/1106843579933167616" TargetMode="External" /><Relationship Id="rId901" Type="http://schemas.openxmlformats.org/officeDocument/2006/relationships/hyperlink" Target="https://twitter.com/#!/newdaystarts/status/1106843579933167616" TargetMode="External" /><Relationship Id="rId902" Type="http://schemas.openxmlformats.org/officeDocument/2006/relationships/hyperlink" Target="https://twitter.com/#!/thomaspower/status/1106848247484686336" TargetMode="External" /><Relationship Id="rId903" Type="http://schemas.openxmlformats.org/officeDocument/2006/relationships/hyperlink" Target="https://twitter.com/#!/thomaspower/status/1106848247484686336" TargetMode="External" /><Relationship Id="rId904" Type="http://schemas.openxmlformats.org/officeDocument/2006/relationships/hyperlink" Target="https://twitter.com/#!/thomaspower/status/1106848247484686336" TargetMode="External" /><Relationship Id="rId905" Type="http://schemas.openxmlformats.org/officeDocument/2006/relationships/hyperlink" Target="https://twitter.com/#!/thomaspower/status/1106848247484686336" TargetMode="External" /><Relationship Id="rId906" Type="http://schemas.openxmlformats.org/officeDocument/2006/relationships/hyperlink" Target="https://twitter.com/#!/thomaspower/status/1106848247484686336" TargetMode="External" /><Relationship Id="rId907" Type="http://schemas.openxmlformats.org/officeDocument/2006/relationships/hyperlink" Target="https://twitter.com/#!/thomaspower/status/1106848247484686336" TargetMode="External" /><Relationship Id="rId908" Type="http://schemas.openxmlformats.org/officeDocument/2006/relationships/hyperlink" Target="https://twitter.com/#!/thomaspower/status/1106848247484686336" TargetMode="External" /><Relationship Id="rId909" Type="http://schemas.openxmlformats.org/officeDocument/2006/relationships/hyperlink" Target="https://twitter.com/#!/thomaspower/status/1106848247484686336" TargetMode="External" /><Relationship Id="rId910" Type="http://schemas.openxmlformats.org/officeDocument/2006/relationships/hyperlink" Target="https://twitter.com/#!/thomaspower/status/1106848247484686336" TargetMode="External" /><Relationship Id="rId911" Type="http://schemas.openxmlformats.org/officeDocument/2006/relationships/hyperlink" Target="https://twitter.com/#!/yonty/status/1106850140046921728" TargetMode="External" /><Relationship Id="rId912" Type="http://schemas.openxmlformats.org/officeDocument/2006/relationships/hyperlink" Target="https://twitter.com/#!/yonty/status/1106850140046921728" TargetMode="External" /><Relationship Id="rId913" Type="http://schemas.openxmlformats.org/officeDocument/2006/relationships/hyperlink" Target="https://twitter.com/#!/yonty/status/1106850140046921728" TargetMode="External" /><Relationship Id="rId914" Type="http://schemas.openxmlformats.org/officeDocument/2006/relationships/hyperlink" Target="https://twitter.com/#!/yonty/status/1106850140046921728" TargetMode="External" /><Relationship Id="rId915" Type="http://schemas.openxmlformats.org/officeDocument/2006/relationships/hyperlink" Target="https://twitter.com/#!/yonty/status/1106850140046921728" TargetMode="External" /><Relationship Id="rId916" Type="http://schemas.openxmlformats.org/officeDocument/2006/relationships/hyperlink" Target="https://twitter.com/#!/yonty/status/1106850140046921728" TargetMode="External" /><Relationship Id="rId917" Type="http://schemas.openxmlformats.org/officeDocument/2006/relationships/hyperlink" Target="https://twitter.com/#!/yonty/status/1106850140046921728" TargetMode="External" /><Relationship Id="rId918" Type="http://schemas.openxmlformats.org/officeDocument/2006/relationships/hyperlink" Target="https://twitter.com/#!/yonty/status/1106850140046921728" TargetMode="External" /><Relationship Id="rId919" Type="http://schemas.openxmlformats.org/officeDocument/2006/relationships/hyperlink" Target="https://twitter.com/#!/yonty/status/1106850140046921728" TargetMode="External" /><Relationship Id="rId920" Type="http://schemas.openxmlformats.org/officeDocument/2006/relationships/hyperlink" Target="https://twitter.com/#!/acvtcskn/status/1106850630197567489" TargetMode="External" /><Relationship Id="rId921" Type="http://schemas.openxmlformats.org/officeDocument/2006/relationships/hyperlink" Target="https://twitter.com/#!/acvtcskn/status/1106850630197567489" TargetMode="External" /><Relationship Id="rId922" Type="http://schemas.openxmlformats.org/officeDocument/2006/relationships/hyperlink" Target="https://twitter.com/#!/acvtcskn/status/1106850630197567489" TargetMode="External" /><Relationship Id="rId923" Type="http://schemas.openxmlformats.org/officeDocument/2006/relationships/hyperlink" Target="https://twitter.com/#!/acvtcskn/status/1106850630197567489" TargetMode="External" /><Relationship Id="rId924" Type="http://schemas.openxmlformats.org/officeDocument/2006/relationships/hyperlink" Target="https://twitter.com/#!/acvtcskn/status/1106850630197567489" TargetMode="External" /><Relationship Id="rId925" Type="http://schemas.openxmlformats.org/officeDocument/2006/relationships/hyperlink" Target="https://twitter.com/#!/acvtcskn/status/1106850630197567489" TargetMode="External" /><Relationship Id="rId926" Type="http://schemas.openxmlformats.org/officeDocument/2006/relationships/hyperlink" Target="https://twitter.com/#!/acvtcskn/status/1106850630197567489" TargetMode="External" /><Relationship Id="rId927" Type="http://schemas.openxmlformats.org/officeDocument/2006/relationships/hyperlink" Target="https://twitter.com/#!/acvtcskn/status/1106850630197567489" TargetMode="External" /><Relationship Id="rId928" Type="http://schemas.openxmlformats.org/officeDocument/2006/relationships/hyperlink" Target="https://twitter.com/#!/acvtcskn/status/1106850630197567489" TargetMode="External" /><Relationship Id="rId929" Type="http://schemas.openxmlformats.org/officeDocument/2006/relationships/hyperlink" Target="https://twitter.com/#!/mrsalakas/status/1106857053581008896" TargetMode="External" /><Relationship Id="rId930" Type="http://schemas.openxmlformats.org/officeDocument/2006/relationships/hyperlink" Target="https://twitter.com/#!/mrsalakas/status/1106857053581008896" TargetMode="External" /><Relationship Id="rId931" Type="http://schemas.openxmlformats.org/officeDocument/2006/relationships/hyperlink" Target="https://twitter.com/#!/mrsalakas/status/1106857053581008896" TargetMode="External" /><Relationship Id="rId932" Type="http://schemas.openxmlformats.org/officeDocument/2006/relationships/hyperlink" Target="https://twitter.com/#!/mrsalakas/status/1106857053581008896" TargetMode="External" /><Relationship Id="rId933" Type="http://schemas.openxmlformats.org/officeDocument/2006/relationships/hyperlink" Target="https://twitter.com/#!/mrsalakas/status/1106857053581008896" TargetMode="External" /><Relationship Id="rId934" Type="http://schemas.openxmlformats.org/officeDocument/2006/relationships/hyperlink" Target="https://twitter.com/#!/mrsalakas/status/1106857053581008896" TargetMode="External" /><Relationship Id="rId935" Type="http://schemas.openxmlformats.org/officeDocument/2006/relationships/hyperlink" Target="https://twitter.com/#!/mrsalakas/status/1106857053581008896" TargetMode="External" /><Relationship Id="rId936" Type="http://schemas.openxmlformats.org/officeDocument/2006/relationships/hyperlink" Target="https://twitter.com/#!/mrsalakas/status/1106857053581008896" TargetMode="External" /><Relationship Id="rId937" Type="http://schemas.openxmlformats.org/officeDocument/2006/relationships/hyperlink" Target="https://twitter.com/#!/mrsalakas/status/1106857053581008896" TargetMode="External" /><Relationship Id="rId938" Type="http://schemas.openxmlformats.org/officeDocument/2006/relationships/hyperlink" Target="https://twitter.com/#!/relativism/status/1106862162054729728" TargetMode="External" /><Relationship Id="rId939" Type="http://schemas.openxmlformats.org/officeDocument/2006/relationships/hyperlink" Target="https://twitter.com/#!/relativism/status/1106862162054729728" TargetMode="External" /><Relationship Id="rId940" Type="http://schemas.openxmlformats.org/officeDocument/2006/relationships/hyperlink" Target="https://twitter.com/#!/relativism/status/1106862162054729728" TargetMode="External" /><Relationship Id="rId941" Type="http://schemas.openxmlformats.org/officeDocument/2006/relationships/hyperlink" Target="https://twitter.com/#!/relativism/status/1106862162054729728" TargetMode="External" /><Relationship Id="rId942" Type="http://schemas.openxmlformats.org/officeDocument/2006/relationships/hyperlink" Target="https://twitter.com/#!/relativism/status/1106862162054729728" TargetMode="External" /><Relationship Id="rId943" Type="http://schemas.openxmlformats.org/officeDocument/2006/relationships/hyperlink" Target="https://twitter.com/#!/relativism/status/1106862162054729728" TargetMode="External" /><Relationship Id="rId944" Type="http://schemas.openxmlformats.org/officeDocument/2006/relationships/hyperlink" Target="https://twitter.com/#!/relativism/status/1106862162054729728" TargetMode="External" /><Relationship Id="rId945" Type="http://schemas.openxmlformats.org/officeDocument/2006/relationships/hyperlink" Target="https://twitter.com/#!/relativism/status/1106862162054729728" TargetMode="External" /><Relationship Id="rId946" Type="http://schemas.openxmlformats.org/officeDocument/2006/relationships/hyperlink" Target="https://twitter.com/#!/relativism/status/1106862162054729728" TargetMode="External" /><Relationship Id="rId947" Type="http://schemas.openxmlformats.org/officeDocument/2006/relationships/hyperlink" Target="https://twitter.com/#!/tweetinggoddess/status/1106870937243271168" TargetMode="External" /><Relationship Id="rId948" Type="http://schemas.openxmlformats.org/officeDocument/2006/relationships/hyperlink" Target="https://twitter.com/#!/tweetinggoddess/status/1106870937243271168" TargetMode="External" /><Relationship Id="rId949" Type="http://schemas.openxmlformats.org/officeDocument/2006/relationships/hyperlink" Target="https://twitter.com/#!/tweetinggoddess/status/1106870937243271168" TargetMode="External" /><Relationship Id="rId950" Type="http://schemas.openxmlformats.org/officeDocument/2006/relationships/hyperlink" Target="https://twitter.com/#!/tweetinggoddess/status/1106870937243271168" TargetMode="External" /><Relationship Id="rId951" Type="http://schemas.openxmlformats.org/officeDocument/2006/relationships/hyperlink" Target="https://twitter.com/#!/tweetinggoddess/status/1106870937243271168" TargetMode="External" /><Relationship Id="rId952" Type="http://schemas.openxmlformats.org/officeDocument/2006/relationships/hyperlink" Target="https://twitter.com/#!/tweetinggoddess/status/1106870937243271168" TargetMode="External" /><Relationship Id="rId953" Type="http://schemas.openxmlformats.org/officeDocument/2006/relationships/hyperlink" Target="https://twitter.com/#!/tweetinggoddess/status/1106870937243271168" TargetMode="External" /><Relationship Id="rId954" Type="http://schemas.openxmlformats.org/officeDocument/2006/relationships/hyperlink" Target="https://twitter.com/#!/tweetinggoddess/status/1106870937243271168" TargetMode="External" /><Relationship Id="rId955" Type="http://schemas.openxmlformats.org/officeDocument/2006/relationships/hyperlink" Target="https://twitter.com/#!/tweetinggoddess/status/1106870937243271168" TargetMode="External" /><Relationship Id="rId956" Type="http://schemas.openxmlformats.org/officeDocument/2006/relationships/hyperlink" Target="https://twitter.com/#!/s_bearden/status/1106872663308464129" TargetMode="External" /><Relationship Id="rId957" Type="http://schemas.openxmlformats.org/officeDocument/2006/relationships/hyperlink" Target="https://twitter.com/#!/s_bearden/status/1106872663308464129" TargetMode="External" /><Relationship Id="rId958" Type="http://schemas.openxmlformats.org/officeDocument/2006/relationships/hyperlink" Target="https://twitter.com/#!/s_bearden/status/1106872663308464129" TargetMode="External" /><Relationship Id="rId959" Type="http://schemas.openxmlformats.org/officeDocument/2006/relationships/hyperlink" Target="https://twitter.com/#!/s_bearden/status/1106872663308464129" TargetMode="External" /><Relationship Id="rId960" Type="http://schemas.openxmlformats.org/officeDocument/2006/relationships/hyperlink" Target="https://twitter.com/#!/s_bearden/status/1106872663308464129" TargetMode="External" /><Relationship Id="rId961" Type="http://schemas.openxmlformats.org/officeDocument/2006/relationships/hyperlink" Target="https://twitter.com/#!/s_bearden/status/1106872663308464129" TargetMode="External" /><Relationship Id="rId962" Type="http://schemas.openxmlformats.org/officeDocument/2006/relationships/hyperlink" Target="https://twitter.com/#!/s_bearden/status/1106872663308464129" TargetMode="External" /><Relationship Id="rId963" Type="http://schemas.openxmlformats.org/officeDocument/2006/relationships/hyperlink" Target="https://twitter.com/#!/s_bearden/status/1106872663308464129" TargetMode="External" /><Relationship Id="rId964" Type="http://schemas.openxmlformats.org/officeDocument/2006/relationships/hyperlink" Target="https://twitter.com/#!/s_bearden/status/1106872663308464129" TargetMode="External" /><Relationship Id="rId965" Type="http://schemas.openxmlformats.org/officeDocument/2006/relationships/hyperlink" Target="https://twitter.com/#!/e_sheninger/status/1106873610239700992" TargetMode="External" /><Relationship Id="rId966" Type="http://schemas.openxmlformats.org/officeDocument/2006/relationships/hyperlink" Target="https://twitter.com/#!/e_sheninger/status/1106873610239700992" TargetMode="External" /><Relationship Id="rId967" Type="http://schemas.openxmlformats.org/officeDocument/2006/relationships/hyperlink" Target="https://twitter.com/#!/e_sheninger/status/1106873610239700992" TargetMode="External" /><Relationship Id="rId968" Type="http://schemas.openxmlformats.org/officeDocument/2006/relationships/hyperlink" Target="https://twitter.com/#!/e_sheninger/status/1106873610239700992" TargetMode="External" /><Relationship Id="rId969" Type="http://schemas.openxmlformats.org/officeDocument/2006/relationships/hyperlink" Target="https://twitter.com/#!/e_sheninger/status/1106873610239700992" TargetMode="External" /><Relationship Id="rId970" Type="http://schemas.openxmlformats.org/officeDocument/2006/relationships/hyperlink" Target="https://twitter.com/#!/e_sheninger/status/1106873610239700992" TargetMode="External" /><Relationship Id="rId971" Type="http://schemas.openxmlformats.org/officeDocument/2006/relationships/hyperlink" Target="https://twitter.com/#!/e_sheninger/status/1106873610239700992" TargetMode="External" /><Relationship Id="rId972" Type="http://schemas.openxmlformats.org/officeDocument/2006/relationships/hyperlink" Target="https://twitter.com/#!/e_sheninger/status/1106873610239700992" TargetMode="External" /><Relationship Id="rId973" Type="http://schemas.openxmlformats.org/officeDocument/2006/relationships/hyperlink" Target="https://twitter.com/#!/e_sheninger/status/1106873610239700992" TargetMode="External" /><Relationship Id="rId974" Type="http://schemas.openxmlformats.org/officeDocument/2006/relationships/hyperlink" Target="https://twitter.com/#!/edmerger/status/1106875998715428865" TargetMode="External" /><Relationship Id="rId975" Type="http://schemas.openxmlformats.org/officeDocument/2006/relationships/hyperlink" Target="https://twitter.com/#!/edmerger/status/1106875998715428865" TargetMode="External" /><Relationship Id="rId976" Type="http://schemas.openxmlformats.org/officeDocument/2006/relationships/hyperlink" Target="https://twitter.com/#!/edmerger/status/1106875998715428865" TargetMode="External" /><Relationship Id="rId977" Type="http://schemas.openxmlformats.org/officeDocument/2006/relationships/hyperlink" Target="https://twitter.com/#!/edmerger/status/1106875998715428865" TargetMode="External" /><Relationship Id="rId978" Type="http://schemas.openxmlformats.org/officeDocument/2006/relationships/hyperlink" Target="https://twitter.com/#!/edmerger/status/1106875998715428865" TargetMode="External" /><Relationship Id="rId979" Type="http://schemas.openxmlformats.org/officeDocument/2006/relationships/hyperlink" Target="https://twitter.com/#!/edmerger/status/1106875998715428865" TargetMode="External" /><Relationship Id="rId980" Type="http://schemas.openxmlformats.org/officeDocument/2006/relationships/hyperlink" Target="https://twitter.com/#!/edmerger/status/1106875998715428865" TargetMode="External" /><Relationship Id="rId981" Type="http://schemas.openxmlformats.org/officeDocument/2006/relationships/hyperlink" Target="https://twitter.com/#!/edmerger/status/1106875998715428865" TargetMode="External" /><Relationship Id="rId982" Type="http://schemas.openxmlformats.org/officeDocument/2006/relationships/hyperlink" Target="https://twitter.com/#!/edmerger/status/1106875998715428865" TargetMode="External" /><Relationship Id="rId983" Type="http://schemas.openxmlformats.org/officeDocument/2006/relationships/hyperlink" Target="https://twitter.com/#!/mrsmurat/status/1106876227359518720" TargetMode="External" /><Relationship Id="rId984" Type="http://schemas.openxmlformats.org/officeDocument/2006/relationships/hyperlink" Target="https://twitter.com/#!/mrsmurat/status/1106876227359518720" TargetMode="External" /><Relationship Id="rId985" Type="http://schemas.openxmlformats.org/officeDocument/2006/relationships/hyperlink" Target="https://twitter.com/#!/mrsmurat/status/1106876227359518720" TargetMode="External" /><Relationship Id="rId986" Type="http://schemas.openxmlformats.org/officeDocument/2006/relationships/hyperlink" Target="https://twitter.com/#!/mrsmurat/status/1106876227359518720" TargetMode="External" /><Relationship Id="rId987" Type="http://schemas.openxmlformats.org/officeDocument/2006/relationships/hyperlink" Target="https://twitter.com/#!/mrsmurat/status/1106876227359518720" TargetMode="External" /><Relationship Id="rId988" Type="http://schemas.openxmlformats.org/officeDocument/2006/relationships/hyperlink" Target="https://twitter.com/#!/mrsmurat/status/1106876227359518720" TargetMode="External" /><Relationship Id="rId989" Type="http://schemas.openxmlformats.org/officeDocument/2006/relationships/hyperlink" Target="https://twitter.com/#!/mrsmurat/status/1106876227359518720" TargetMode="External" /><Relationship Id="rId990" Type="http://schemas.openxmlformats.org/officeDocument/2006/relationships/hyperlink" Target="https://twitter.com/#!/mrsmurat/status/1106876227359518720" TargetMode="External" /><Relationship Id="rId991" Type="http://schemas.openxmlformats.org/officeDocument/2006/relationships/hyperlink" Target="https://twitter.com/#!/mrsmurat/status/1106876227359518720" TargetMode="External" /><Relationship Id="rId992" Type="http://schemas.openxmlformats.org/officeDocument/2006/relationships/hyperlink" Target="https://twitter.com/#!/burgessdave/status/1106876402568183809" TargetMode="External" /><Relationship Id="rId993" Type="http://schemas.openxmlformats.org/officeDocument/2006/relationships/hyperlink" Target="https://twitter.com/#!/burgessdave/status/1106876402568183809" TargetMode="External" /><Relationship Id="rId994" Type="http://schemas.openxmlformats.org/officeDocument/2006/relationships/hyperlink" Target="https://twitter.com/#!/burgessdave/status/1106876402568183809" TargetMode="External" /><Relationship Id="rId995" Type="http://schemas.openxmlformats.org/officeDocument/2006/relationships/hyperlink" Target="https://twitter.com/#!/burgessdave/status/1106876402568183809" TargetMode="External" /><Relationship Id="rId996" Type="http://schemas.openxmlformats.org/officeDocument/2006/relationships/hyperlink" Target="https://twitter.com/#!/burgessdave/status/1106876402568183809" TargetMode="External" /><Relationship Id="rId997" Type="http://schemas.openxmlformats.org/officeDocument/2006/relationships/hyperlink" Target="https://twitter.com/#!/burgessdave/status/1106876402568183809" TargetMode="External" /><Relationship Id="rId998" Type="http://schemas.openxmlformats.org/officeDocument/2006/relationships/hyperlink" Target="https://twitter.com/#!/burgessdave/status/1106876402568183809" TargetMode="External" /><Relationship Id="rId999" Type="http://schemas.openxmlformats.org/officeDocument/2006/relationships/hyperlink" Target="https://twitter.com/#!/burgessdave/status/1106876402568183809" TargetMode="External" /><Relationship Id="rId1000" Type="http://schemas.openxmlformats.org/officeDocument/2006/relationships/hyperlink" Target="https://twitter.com/#!/burgessdave/status/1106876402568183809" TargetMode="External" /><Relationship Id="rId1001" Type="http://schemas.openxmlformats.org/officeDocument/2006/relationships/hyperlink" Target="https://twitter.com/#!/gregbcurran/status/1106879244179660800" TargetMode="External" /><Relationship Id="rId1002" Type="http://schemas.openxmlformats.org/officeDocument/2006/relationships/hyperlink" Target="https://twitter.com/#!/gregbcurran/status/1106879244179660800" TargetMode="External" /><Relationship Id="rId1003" Type="http://schemas.openxmlformats.org/officeDocument/2006/relationships/hyperlink" Target="https://twitter.com/#!/gregbcurran/status/1106879244179660800" TargetMode="External" /><Relationship Id="rId1004" Type="http://schemas.openxmlformats.org/officeDocument/2006/relationships/hyperlink" Target="https://twitter.com/#!/gregbcurran/status/1106879244179660800" TargetMode="External" /><Relationship Id="rId1005" Type="http://schemas.openxmlformats.org/officeDocument/2006/relationships/hyperlink" Target="https://twitter.com/#!/gregbcurran/status/1106879244179660800" TargetMode="External" /><Relationship Id="rId1006" Type="http://schemas.openxmlformats.org/officeDocument/2006/relationships/hyperlink" Target="https://twitter.com/#!/gregbcurran/status/1106879244179660800" TargetMode="External" /><Relationship Id="rId1007" Type="http://schemas.openxmlformats.org/officeDocument/2006/relationships/hyperlink" Target="https://twitter.com/#!/gregbcurran/status/1106879244179660800" TargetMode="External" /><Relationship Id="rId1008" Type="http://schemas.openxmlformats.org/officeDocument/2006/relationships/hyperlink" Target="https://twitter.com/#!/gregbcurran/status/1106879244179660800" TargetMode="External" /><Relationship Id="rId1009" Type="http://schemas.openxmlformats.org/officeDocument/2006/relationships/hyperlink" Target="https://twitter.com/#!/gregbcurran/status/1106879244179660800" TargetMode="External" /><Relationship Id="rId1010" Type="http://schemas.openxmlformats.org/officeDocument/2006/relationships/hyperlink" Target="https://twitter.com/#!/edtech_stories/status/1106784313809477632" TargetMode="External" /><Relationship Id="rId1011" Type="http://schemas.openxmlformats.org/officeDocument/2006/relationships/hyperlink" Target="https://twitter.com/#!/edtech_stories/status/1106887420472184833" TargetMode="External" /><Relationship Id="rId1012" Type="http://schemas.openxmlformats.org/officeDocument/2006/relationships/hyperlink" Target="https://twitter.com/#!/shyj/status/1106892651490672640" TargetMode="External" /><Relationship Id="rId1013" Type="http://schemas.openxmlformats.org/officeDocument/2006/relationships/hyperlink" Target="https://twitter.com/#!/dr_lmr/status/1106884193487863808" TargetMode="External" /><Relationship Id="rId1014" Type="http://schemas.openxmlformats.org/officeDocument/2006/relationships/hyperlink" Target="https://twitter.com/#!/dr_lmr/status/1106884193487863808" TargetMode="External" /><Relationship Id="rId1015" Type="http://schemas.openxmlformats.org/officeDocument/2006/relationships/hyperlink" Target="https://twitter.com/#!/dr_lmr/status/1106884193487863808" TargetMode="External" /><Relationship Id="rId1016" Type="http://schemas.openxmlformats.org/officeDocument/2006/relationships/hyperlink" Target="https://twitter.com/#!/dr_lmr/status/1106884193487863808" TargetMode="External" /><Relationship Id="rId1017" Type="http://schemas.openxmlformats.org/officeDocument/2006/relationships/hyperlink" Target="https://twitter.com/#!/dr_lmr/status/1106884193487863808" TargetMode="External" /><Relationship Id="rId1018" Type="http://schemas.openxmlformats.org/officeDocument/2006/relationships/hyperlink" Target="https://twitter.com/#!/edtech_stories/status/1106887420472184833" TargetMode="External" /><Relationship Id="rId1019" Type="http://schemas.openxmlformats.org/officeDocument/2006/relationships/hyperlink" Target="https://twitter.com/#!/shyj/status/1106892651490672640" TargetMode="External" /><Relationship Id="rId1020" Type="http://schemas.openxmlformats.org/officeDocument/2006/relationships/hyperlink" Target="https://twitter.com/#!/jeanniesung/status/1106894745589166081" TargetMode="External" /><Relationship Id="rId1021" Type="http://schemas.openxmlformats.org/officeDocument/2006/relationships/hyperlink" Target="https://twitter.com/#!/jeanniesung/status/1106894745589166081" TargetMode="External" /><Relationship Id="rId1022" Type="http://schemas.openxmlformats.org/officeDocument/2006/relationships/hyperlink" Target="https://twitter.com/#!/jeanniesung/status/1106894745589166081" TargetMode="External" /><Relationship Id="rId1023" Type="http://schemas.openxmlformats.org/officeDocument/2006/relationships/hyperlink" Target="https://twitter.com/#!/jeanniesung/status/1106894745589166081" TargetMode="External" /><Relationship Id="rId1024" Type="http://schemas.openxmlformats.org/officeDocument/2006/relationships/hyperlink" Target="https://twitter.com/#!/jeanniesung/status/1106894745589166081" TargetMode="External" /><Relationship Id="rId1025" Type="http://schemas.openxmlformats.org/officeDocument/2006/relationships/hyperlink" Target="https://twitter.com/#!/jeanniesung/status/1106894745589166081" TargetMode="External" /><Relationship Id="rId1026" Type="http://schemas.openxmlformats.org/officeDocument/2006/relationships/hyperlink" Target="https://twitter.com/#!/jeanniesung/status/1106894745589166081" TargetMode="External" /><Relationship Id="rId1027" Type="http://schemas.openxmlformats.org/officeDocument/2006/relationships/hyperlink" Target="https://twitter.com/#!/jeanniesung/status/1106894745589166081" TargetMode="External" /><Relationship Id="rId1028" Type="http://schemas.openxmlformats.org/officeDocument/2006/relationships/hyperlink" Target="https://twitter.com/#!/jeanniesung/status/1106894745589166081" TargetMode="External" /><Relationship Id="rId1029" Type="http://schemas.openxmlformats.org/officeDocument/2006/relationships/hyperlink" Target="https://twitter.com/#!/kmichellehowell/status/1106895124125151232" TargetMode="External" /><Relationship Id="rId1030" Type="http://schemas.openxmlformats.org/officeDocument/2006/relationships/hyperlink" Target="https://twitter.com/#!/kmichellehowell/status/1106895124125151232" TargetMode="External" /><Relationship Id="rId1031" Type="http://schemas.openxmlformats.org/officeDocument/2006/relationships/hyperlink" Target="https://twitter.com/#!/kmichellehowell/status/1106895124125151232" TargetMode="External" /><Relationship Id="rId1032" Type="http://schemas.openxmlformats.org/officeDocument/2006/relationships/hyperlink" Target="https://twitter.com/#!/kmichellehowell/status/1106895124125151232" TargetMode="External" /><Relationship Id="rId1033" Type="http://schemas.openxmlformats.org/officeDocument/2006/relationships/hyperlink" Target="https://twitter.com/#!/kmichellehowell/status/1106895124125151232" TargetMode="External" /><Relationship Id="rId1034" Type="http://schemas.openxmlformats.org/officeDocument/2006/relationships/hyperlink" Target="https://twitter.com/#!/kmichellehowell/status/1106895124125151232" TargetMode="External" /><Relationship Id="rId1035" Type="http://schemas.openxmlformats.org/officeDocument/2006/relationships/hyperlink" Target="https://twitter.com/#!/kmichellehowell/status/1106895124125151232" TargetMode="External" /><Relationship Id="rId1036" Type="http://schemas.openxmlformats.org/officeDocument/2006/relationships/hyperlink" Target="https://twitter.com/#!/kmichellehowell/status/1106895124125151232" TargetMode="External" /><Relationship Id="rId1037" Type="http://schemas.openxmlformats.org/officeDocument/2006/relationships/hyperlink" Target="https://twitter.com/#!/kmichellehowell/status/1106895124125151232" TargetMode="External" /><Relationship Id="rId1038" Type="http://schemas.openxmlformats.org/officeDocument/2006/relationships/hyperlink" Target="https://twitter.com/#!/hpitler/status/1106898574128881664" TargetMode="External" /><Relationship Id="rId1039" Type="http://schemas.openxmlformats.org/officeDocument/2006/relationships/hyperlink" Target="https://twitter.com/#!/hpitler/status/1106898574128881664" TargetMode="External" /><Relationship Id="rId1040" Type="http://schemas.openxmlformats.org/officeDocument/2006/relationships/hyperlink" Target="https://twitter.com/#!/hpitler/status/1106898574128881664" TargetMode="External" /><Relationship Id="rId1041" Type="http://schemas.openxmlformats.org/officeDocument/2006/relationships/hyperlink" Target="https://twitter.com/#!/hpitler/status/1106898574128881664" TargetMode="External" /><Relationship Id="rId1042" Type="http://schemas.openxmlformats.org/officeDocument/2006/relationships/hyperlink" Target="https://twitter.com/#!/hpitler/status/1106898574128881664" TargetMode="External" /><Relationship Id="rId1043" Type="http://schemas.openxmlformats.org/officeDocument/2006/relationships/hyperlink" Target="https://twitter.com/#!/hpitler/status/1106898574128881664" TargetMode="External" /><Relationship Id="rId1044" Type="http://schemas.openxmlformats.org/officeDocument/2006/relationships/hyperlink" Target="https://twitter.com/#!/hpitler/status/1106898574128881664" TargetMode="External" /><Relationship Id="rId1045" Type="http://schemas.openxmlformats.org/officeDocument/2006/relationships/hyperlink" Target="https://twitter.com/#!/hpitler/status/1106898574128881664" TargetMode="External" /><Relationship Id="rId1046" Type="http://schemas.openxmlformats.org/officeDocument/2006/relationships/hyperlink" Target="https://twitter.com/#!/hpitler/status/1106898574128881664" TargetMode="External" /><Relationship Id="rId1047" Type="http://schemas.openxmlformats.org/officeDocument/2006/relationships/hyperlink" Target="https://twitter.com/#!/8amber8/status/1106905135224098817" TargetMode="External" /><Relationship Id="rId1048" Type="http://schemas.openxmlformats.org/officeDocument/2006/relationships/hyperlink" Target="https://twitter.com/#!/8amber8/status/1106905135224098817" TargetMode="External" /><Relationship Id="rId1049" Type="http://schemas.openxmlformats.org/officeDocument/2006/relationships/hyperlink" Target="https://twitter.com/#!/8amber8/status/1106905135224098817" TargetMode="External" /><Relationship Id="rId1050" Type="http://schemas.openxmlformats.org/officeDocument/2006/relationships/hyperlink" Target="https://twitter.com/#!/8amber8/status/1106905135224098817" TargetMode="External" /><Relationship Id="rId1051" Type="http://schemas.openxmlformats.org/officeDocument/2006/relationships/hyperlink" Target="https://twitter.com/#!/8amber8/status/1106905135224098817" TargetMode="External" /><Relationship Id="rId1052" Type="http://schemas.openxmlformats.org/officeDocument/2006/relationships/hyperlink" Target="https://twitter.com/#!/8amber8/status/1106905135224098817" TargetMode="External" /><Relationship Id="rId1053" Type="http://schemas.openxmlformats.org/officeDocument/2006/relationships/hyperlink" Target="https://twitter.com/#!/8amber8/status/1106905135224098817" TargetMode="External" /><Relationship Id="rId1054" Type="http://schemas.openxmlformats.org/officeDocument/2006/relationships/hyperlink" Target="https://twitter.com/#!/8amber8/status/1106905135224098817" TargetMode="External" /><Relationship Id="rId1055" Type="http://schemas.openxmlformats.org/officeDocument/2006/relationships/hyperlink" Target="https://twitter.com/#!/8amber8/status/1106905135224098817" TargetMode="External" /><Relationship Id="rId1056" Type="http://schemas.openxmlformats.org/officeDocument/2006/relationships/hyperlink" Target="https://twitter.com/#!/thenerdyteacher/status/1106908707135332353" TargetMode="External" /><Relationship Id="rId1057" Type="http://schemas.openxmlformats.org/officeDocument/2006/relationships/hyperlink" Target="https://twitter.com/#!/thenerdyteacher/status/1106908707135332353" TargetMode="External" /><Relationship Id="rId1058" Type="http://schemas.openxmlformats.org/officeDocument/2006/relationships/hyperlink" Target="https://twitter.com/#!/thenerdyteacher/status/1106908707135332353" TargetMode="External" /><Relationship Id="rId1059" Type="http://schemas.openxmlformats.org/officeDocument/2006/relationships/hyperlink" Target="https://twitter.com/#!/thenerdyteacher/status/1106908707135332353" TargetMode="External" /><Relationship Id="rId1060" Type="http://schemas.openxmlformats.org/officeDocument/2006/relationships/hyperlink" Target="https://twitter.com/#!/thenerdyteacher/status/1106908707135332353" TargetMode="External" /><Relationship Id="rId1061" Type="http://schemas.openxmlformats.org/officeDocument/2006/relationships/hyperlink" Target="https://twitter.com/#!/thenerdyteacher/status/1106908707135332353" TargetMode="External" /><Relationship Id="rId1062" Type="http://schemas.openxmlformats.org/officeDocument/2006/relationships/hyperlink" Target="https://twitter.com/#!/thenerdyteacher/status/1106908707135332353" TargetMode="External" /><Relationship Id="rId1063" Type="http://schemas.openxmlformats.org/officeDocument/2006/relationships/hyperlink" Target="https://twitter.com/#!/thenerdyteacher/status/1106908707135332353" TargetMode="External" /><Relationship Id="rId1064" Type="http://schemas.openxmlformats.org/officeDocument/2006/relationships/hyperlink" Target="https://twitter.com/#!/thenerdyteacher/status/1106908707135332353" TargetMode="External" /><Relationship Id="rId1065" Type="http://schemas.openxmlformats.org/officeDocument/2006/relationships/hyperlink" Target="https://twitter.com/#!/catdrees/status/1106913652211363842" TargetMode="External" /><Relationship Id="rId1066" Type="http://schemas.openxmlformats.org/officeDocument/2006/relationships/hyperlink" Target="https://twitter.com/#!/catdrees/status/1106913652211363842" TargetMode="External" /><Relationship Id="rId1067" Type="http://schemas.openxmlformats.org/officeDocument/2006/relationships/hyperlink" Target="https://twitter.com/#!/catdrees/status/1106913652211363842" TargetMode="External" /><Relationship Id="rId1068" Type="http://schemas.openxmlformats.org/officeDocument/2006/relationships/hyperlink" Target="https://twitter.com/#!/catdrees/status/1106913652211363842" TargetMode="External" /><Relationship Id="rId1069" Type="http://schemas.openxmlformats.org/officeDocument/2006/relationships/hyperlink" Target="https://twitter.com/#!/catdrees/status/1106913652211363842" TargetMode="External" /><Relationship Id="rId1070" Type="http://schemas.openxmlformats.org/officeDocument/2006/relationships/hyperlink" Target="https://twitter.com/#!/catdrees/status/1106913652211363842" TargetMode="External" /><Relationship Id="rId1071" Type="http://schemas.openxmlformats.org/officeDocument/2006/relationships/hyperlink" Target="https://twitter.com/#!/catdrees/status/1106913652211363842" TargetMode="External" /><Relationship Id="rId1072" Type="http://schemas.openxmlformats.org/officeDocument/2006/relationships/hyperlink" Target="https://twitter.com/#!/catdrees/status/1106913652211363842" TargetMode="External" /><Relationship Id="rId1073" Type="http://schemas.openxmlformats.org/officeDocument/2006/relationships/hyperlink" Target="https://twitter.com/#!/catdrees/status/1106913652211363842" TargetMode="External" /><Relationship Id="rId1074" Type="http://schemas.openxmlformats.org/officeDocument/2006/relationships/hyperlink" Target="https://twitter.com/#!/magsamond/status/1106917083449868288" TargetMode="External" /><Relationship Id="rId1075" Type="http://schemas.openxmlformats.org/officeDocument/2006/relationships/hyperlink" Target="https://twitter.com/#!/magsamond/status/1106917083449868288" TargetMode="External" /><Relationship Id="rId1076" Type="http://schemas.openxmlformats.org/officeDocument/2006/relationships/hyperlink" Target="https://twitter.com/#!/magsamond/status/1106917083449868288" TargetMode="External" /><Relationship Id="rId1077" Type="http://schemas.openxmlformats.org/officeDocument/2006/relationships/hyperlink" Target="https://twitter.com/#!/magsamond/status/1106917083449868288" TargetMode="External" /><Relationship Id="rId1078" Type="http://schemas.openxmlformats.org/officeDocument/2006/relationships/hyperlink" Target="https://twitter.com/#!/magsamond/status/1106917083449868288" TargetMode="External" /><Relationship Id="rId1079" Type="http://schemas.openxmlformats.org/officeDocument/2006/relationships/hyperlink" Target="https://twitter.com/#!/magsamond/status/1106917083449868288" TargetMode="External" /><Relationship Id="rId1080" Type="http://schemas.openxmlformats.org/officeDocument/2006/relationships/hyperlink" Target="https://twitter.com/#!/magsamond/status/1106917083449868288" TargetMode="External" /><Relationship Id="rId1081" Type="http://schemas.openxmlformats.org/officeDocument/2006/relationships/hyperlink" Target="https://twitter.com/#!/magsamond/status/1106917083449868288" TargetMode="External" /><Relationship Id="rId1082" Type="http://schemas.openxmlformats.org/officeDocument/2006/relationships/hyperlink" Target="https://twitter.com/#!/magsamond/status/1106917083449868288" TargetMode="External" /><Relationship Id="rId1083" Type="http://schemas.openxmlformats.org/officeDocument/2006/relationships/hyperlink" Target="https://twitter.com/#!/whalen/status/1106917590046261249" TargetMode="External" /><Relationship Id="rId1084" Type="http://schemas.openxmlformats.org/officeDocument/2006/relationships/hyperlink" Target="https://twitter.com/#!/whalen/status/1106917590046261249" TargetMode="External" /><Relationship Id="rId1085" Type="http://schemas.openxmlformats.org/officeDocument/2006/relationships/hyperlink" Target="https://twitter.com/#!/whalen/status/1106917590046261249" TargetMode="External" /><Relationship Id="rId1086" Type="http://schemas.openxmlformats.org/officeDocument/2006/relationships/hyperlink" Target="https://twitter.com/#!/whalen/status/1106917590046261249" TargetMode="External" /><Relationship Id="rId1087" Type="http://schemas.openxmlformats.org/officeDocument/2006/relationships/hyperlink" Target="https://twitter.com/#!/whalen/status/1106917590046261249" TargetMode="External" /><Relationship Id="rId1088" Type="http://schemas.openxmlformats.org/officeDocument/2006/relationships/hyperlink" Target="https://twitter.com/#!/whalen/status/1106917590046261249" TargetMode="External" /><Relationship Id="rId1089" Type="http://schemas.openxmlformats.org/officeDocument/2006/relationships/hyperlink" Target="https://twitter.com/#!/whalen/status/1106917590046261249" TargetMode="External" /><Relationship Id="rId1090" Type="http://schemas.openxmlformats.org/officeDocument/2006/relationships/hyperlink" Target="https://twitter.com/#!/whalen/status/1106917590046261249" TargetMode="External" /><Relationship Id="rId1091" Type="http://schemas.openxmlformats.org/officeDocument/2006/relationships/hyperlink" Target="https://twitter.com/#!/whalen/status/1106917590046261249" TargetMode="External" /><Relationship Id="rId1092" Type="http://schemas.openxmlformats.org/officeDocument/2006/relationships/hyperlink" Target="https://twitter.com/#!/drbexl/status/1106918590673010688" TargetMode="External" /><Relationship Id="rId1093" Type="http://schemas.openxmlformats.org/officeDocument/2006/relationships/hyperlink" Target="https://twitter.com/#!/drbexl/status/1106918590673010688" TargetMode="External" /><Relationship Id="rId1094" Type="http://schemas.openxmlformats.org/officeDocument/2006/relationships/hyperlink" Target="https://twitter.com/#!/drbexl/status/1106918590673010688" TargetMode="External" /><Relationship Id="rId1095" Type="http://schemas.openxmlformats.org/officeDocument/2006/relationships/hyperlink" Target="https://twitter.com/#!/drbexl/status/1106918590673010688" TargetMode="External" /><Relationship Id="rId1096" Type="http://schemas.openxmlformats.org/officeDocument/2006/relationships/hyperlink" Target="https://twitter.com/#!/drbexl/status/1106918590673010688" TargetMode="External" /><Relationship Id="rId1097" Type="http://schemas.openxmlformats.org/officeDocument/2006/relationships/hyperlink" Target="https://twitter.com/#!/drbexl/status/1106918590673010688" TargetMode="External" /><Relationship Id="rId1098" Type="http://schemas.openxmlformats.org/officeDocument/2006/relationships/hyperlink" Target="https://twitter.com/#!/drbexl/status/1106918590673010688" TargetMode="External" /><Relationship Id="rId1099" Type="http://schemas.openxmlformats.org/officeDocument/2006/relationships/hyperlink" Target="https://twitter.com/#!/drbexl/status/1106918590673010688" TargetMode="External" /><Relationship Id="rId1100" Type="http://schemas.openxmlformats.org/officeDocument/2006/relationships/hyperlink" Target="https://twitter.com/#!/drbexl/status/1106918590673010688" TargetMode="External" /><Relationship Id="rId1101" Type="http://schemas.openxmlformats.org/officeDocument/2006/relationships/hyperlink" Target="https://twitter.com/#!/suebecks/status/1106920644070002689" TargetMode="External" /><Relationship Id="rId1102" Type="http://schemas.openxmlformats.org/officeDocument/2006/relationships/hyperlink" Target="https://twitter.com/#!/suebecks/status/1106920644070002689" TargetMode="External" /><Relationship Id="rId1103" Type="http://schemas.openxmlformats.org/officeDocument/2006/relationships/hyperlink" Target="https://twitter.com/#!/suebecks/status/1106920644070002689" TargetMode="External" /><Relationship Id="rId1104" Type="http://schemas.openxmlformats.org/officeDocument/2006/relationships/hyperlink" Target="https://twitter.com/#!/suebecks/status/1106920644070002689" TargetMode="External" /><Relationship Id="rId1105" Type="http://schemas.openxmlformats.org/officeDocument/2006/relationships/hyperlink" Target="https://twitter.com/#!/suebecks/status/1106920644070002689" TargetMode="External" /><Relationship Id="rId1106" Type="http://schemas.openxmlformats.org/officeDocument/2006/relationships/hyperlink" Target="https://twitter.com/#!/suebecks/status/1106920644070002689" TargetMode="External" /><Relationship Id="rId1107" Type="http://schemas.openxmlformats.org/officeDocument/2006/relationships/hyperlink" Target="https://twitter.com/#!/suebecks/status/1106920644070002689" TargetMode="External" /><Relationship Id="rId1108" Type="http://schemas.openxmlformats.org/officeDocument/2006/relationships/hyperlink" Target="https://twitter.com/#!/suebecks/status/1106920644070002689" TargetMode="External" /><Relationship Id="rId1109" Type="http://schemas.openxmlformats.org/officeDocument/2006/relationships/hyperlink" Target="https://twitter.com/#!/suebecks/status/1106920644070002689" TargetMode="External" /><Relationship Id="rId1110" Type="http://schemas.openxmlformats.org/officeDocument/2006/relationships/hyperlink" Target="https://twitter.com/#!/kathsmythe/status/1106921293000163333" TargetMode="External" /><Relationship Id="rId1111" Type="http://schemas.openxmlformats.org/officeDocument/2006/relationships/hyperlink" Target="https://twitter.com/#!/kathsmythe/status/1106921293000163333" TargetMode="External" /><Relationship Id="rId1112" Type="http://schemas.openxmlformats.org/officeDocument/2006/relationships/hyperlink" Target="https://twitter.com/#!/kathsmythe/status/1106921293000163333" TargetMode="External" /><Relationship Id="rId1113" Type="http://schemas.openxmlformats.org/officeDocument/2006/relationships/hyperlink" Target="https://twitter.com/#!/kathsmythe/status/1106921293000163333" TargetMode="External" /><Relationship Id="rId1114" Type="http://schemas.openxmlformats.org/officeDocument/2006/relationships/hyperlink" Target="https://twitter.com/#!/kathsmythe/status/1106921293000163333" TargetMode="External" /><Relationship Id="rId1115" Type="http://schemas.openxmlformats.org/officeDocument/2006/relationships/hyperlink" Target="https://twitter.com/#!/kathsmythe/status/1106921293000163333" TargetMode="External" /><Relationship Id="rId1116" Type="http://schemas.openxmlformats.org/officeDocument/2006/relationships/hyperlink" Target="https://twitter.com/#!/kathsmythe/status/1106921293000163333" TargetMode="External" /><Relationship Id="rId1117" Type="http://schemas.openxmlformats.org/officeDocument/2006/relationships/hyperlink" Target="https://twitter.com/#!/kathsmythe/status/1106921293000163333" TargetMode="External" /><Relationship Id="rId1118" Type="http://schemas.openxmlformats.org/officeDocument/2006/relationships/hyperlink" Target="https://twitter.com/#!/kathsmythe/status/1106921293000163333" TargetMode="External" /><Relationship Id="rId1119" Type="http://schemas.openxmlformats.org/officeDocument/2006/relationships/hyperlink" Target="https://twitter.com/#!/cherrylkd/status/1106924332910039042" TargetMode="External" /><Relationship Id="rId1120" Type="http://schemas.openxmlformats.org/officeDocument/2006/relationships/hyperlink" Target="https://twitter.com/#!/cherrylkd/status/1106924332910039042" TargetMode="External" /><Relationship Id="rId1121" Type="http://schemas.openxmlformats.org/officeDocument/2006/relationships/hyperlink" Target="https://twitter.com/#!/cherrylkd/status/1106924332910039042" TargetMode="External" /><Relationship Id="rId1122" Type="http://schemas.openxmlformats.org/officeDocument/2006/relationships/hyperlink" Target="https://twitter.com/#!/cherrylkd/status/1106924332910039042" TargetMode="External" /><Relationship Id="rId1123" Type="http://schemas.openxmlformats.org/officeDocument/2006/relationships/hyperlink" Target="https://twitter.com/#!/cherrylkd/status/1106924332910039042" TargetMode="External" /><Relationship Id="rId1124" Type="http://schemas.openxmlformats.org/officeDocument/2006/relationships/hyperlink" Target="https://twitter.com/#!/cherrylkd/status/1106924332910039042" TargetMode="External" /><Relationship Id="rId1125" Type="http://schemas.openxmlformats.org/officeDocument/2006/relationships/hyperlink" Target="https://twitter.com/#!/cherrylkd/status/1106924332910039042" TargetMode="External" /><Relationship Id="rId1126" Type="http://schemas.openxmlformats.org/officeDocument/2006/relationships/hyperlink" Target="https://twitter.com/#!/cherrylkd/status/1106924332910039042" TargetMode="External" /><Relationship Id="rId1127" Type="http://schemas.openxmlformats.org/officeDocument/2006/relationships/hyperlink" Target="https://twitter.com/#!/cherrylkd/status/1106924332910039042" TargetMode="External" /><Relationship Id="rId1128" Type="http://schemas.openxmlformats.org/officeDocument/2006/relationships/hyperlink" Target="https://twitter.com/#!/angelahemans/status/1106926294527365120" TargetMode="External" /><Relationship Id="rId1129" Type="http://schemas.openxmlformats.org/officeDocument/2006/relationships/hyperlink" Target="https://twitter.com/#!/angelahemans/status/1106926294527365120" TargetMode="External" /><Relationship Id="rId1130" Type="http://schemas.openxmlformats.org/officeDocument/2006/relationships/hyperlink" Target="https://twitter.com/#!/angelahemans/status/1106926294527365120" TargetMode="External" /><Relationship Id="rId1131" Type="http://schemas.openxmlformats.org/officeDocument/2006/relationships/hyperlink" Target="https://twitter.com/#!/angelahemans/status/1106926294527365120" TargetMode="External" /><Relationship Id="rId1132" Type="http://schemas.openxmlformats.org/officeDocument/2006/relationships/hyperlink" Target="https://twitter.com/#!/angelahemans/status/1106926294527365120" TargetMode="External" /><Relationship Id="rId1133" Type="http://schemas.openxmlformats.org/officeDocument/2006/relationships/hyperlink" Target="https://twitter.com/#!/angelahemans/status/1106926294527365120" TargetMode="External" /><Relationship Id="rId1134" Type="http://schemas.openxmlformats.org/officeDocument/2006/relationships/hyperlink" Target="https://twitter.com/#!/angelahemans/status/1106926294527365120" TargetMode="External" /><Relationship Id="rId1135" Type="http://schemas.openxmlformats.org/officeDocument/2006/relationships/hyperlink" Target="https://twitter.com/#!/angelahemans/status/1106926294527365120" TargetMode="External" /><Relationship Id="rId1136" Type="http://schemas.openxmlformats.org/officeDocument/2006/relationships/hyperlink" Target="https://twitter.com/#!/angelahemans/status/1106926294527365120" TargetMode="External" /><Relationship Id="rId1137" Type="http://schemas.openxmlformats.org/officeDocument/2006/relationships/hyperlink" Target="https://twitter.com/#!/wickeddecent/status/1106927896810188800" TargetMode="External" /><Relationship Id="rId1138" Type="http://schemas.openxmlformats.org/officeDocument/2006/relationships/hyperlink" Target="https://twitter.com/#!/wickeddecent/status/1106927896810188800" TargetMode="External" /><Relationship Id="rId1139" Type="http://schemas.openxmlformats.org/officeDocument/2006/relationships/hyperlink" Target="https://twitter.com/#!/wickeddecent/status/1106927896810188800" TargetMode="External" /><Relationship Id="rId1140" Type="http://schemas.openxmlformats.org/officeDocument/2006/relationships/hyperlink" Target="https://twitter.com/#!/wickeddecent/status/1106927896810188800" TargetMode="External" /><Relationship Id="rId1141" Type="http://schemas.openxmlformats.org/officeDocument/2006/relationships/hyperlink" Target="https://twitter.com/#!/wickeddecent/status/1106927896810188800" TargetMode="External" /><Relationship Id="rId1142" Type="http://schemas.openxmlformats.org/officeDocument/2006/relationships/hyperlink" Target="https://twitter.com/#!/wickeddecent/status/1106927896810188800" TargetMode="External" /><Relationship Id="rId1143" Type="http://schemas.openxmlformats.org/officeDocument/2006/relationships/hyperlink" Target="https://twitter.com/#!/wickeddecent/status/1106927896810188800" TargetMode="External" /><Relationship Id="rId1144" Type="http://schemas.openxmlformats.org/officeDocument/2006/relationships/hyperlink" Target="https://twitter.com/#!/wickeddecent/status/1106927896810188800" TargetMode="External" /><Relationship Id="rId1145" Type="http://schemas.openxmlformats.org/officeDocument/2006/relationships/hyperlink" Target="https://twitter.com/#!/wickeddecent/status/1106927896810188800" TargetMode="External" /><Relationship Id="rId1146" Type="http://schemas.openxmlformats.org/officeDocument/2006/relationships/hyperlink" Target="https://twitter.com/#!/gilchristgeorge/status/1106934535122489344" TargetMode="External" /><Relationship Id="rId1147" Type="http://schemas.openxmlformats.org/officeDocument/2006/relationships/hyperlink" Target="https://twitter.com/#!/gilchristgeorge/status/1106934535122489344" TargetMode="External" /><Relationship Id="rId1148" Type="http://schemas.openxmlformats.org/officeDocument/2006/relationships/hyperlink" Target="https://twitter.com/#!/gilchristgeorge/status/1106934535122489344" TargetMode="External" /><Relationship Id="rId1149" Type="http://schemas.openxmlformats.org/officeDocument/2006/relationships/hyperlink" Target="https://twitter.com/#!/gilchristgeorge/status/1106934535122489344" TargetMode="External" /><Relationship Id="rId1150" Type="http://schemas.openxmlformats.org/officeDocument/2006/relationships/hyperlink" Target="https://twitter.com/#!/gilchristgeorge/status/1106934535122489344" TargetMode="External" /><Relationship Id="rId1151" Type="http://schemas.openxmlformats.org/officeDocument/2006/relationships/hyperlink" Target="https://twitter.com/#!/gilchristgeorge/status/1106934535122489344" TargetMode="External" /><Relationship Id="rId1152" Type="http://schemas.openxmlformats.org/officeDocument/2006/relationships/hyperlink" Target="https://twitter.com/#!/gilchristgeorge/status/1106934535122489344" TargetMode="External" /><Relationship Id="rId1153" Type="http://schemas.openxmlformats.org/officeDocument/2006/relationships/hyperlink" Target="https://twitter.com/#!/gilchristgeorge/status/1106934535122489344" TargetMode="External" /><Relationship Id="rId1154" Type="http://schemas.openxmlformats.org/officeDocument/2006/relationships/hyperlink" Target="https://twitter.com/#!/gilchristgeorge/status/1106934535122489344" TargetMode="External" /><Relationship Id="rId1155" Type="http://schemas.openxmlformats.org/officeDocument/2006/relationships/hyperlink" Target="https://twitter.com/#!/brynmw/status/1106935478496841728" TargetMode="External" /><Relationship Id="rId1156" Type="http://schemas.openxmlformats.org/officeDocument/2006/relationships/hyperlink" Target="https://twitter.com/#!/brynmw/status/1106935478496841728" TargetMode="External" /><Relationship Id="rId1157" Type="http://schemas.openxmlformats.org/officeDocument/2006/relationships/hyperlink" Target="https://twitter.com/#!/brynmw/status/1106935478496841728" TargetMode="External" /><Relationship Id="rId1158" Type="http://schemas.openxmlformats.org/officeDocument/2006/relationships/hyperlink" Target="https://twitter.com/#!/brynmw/status/1106935478496841728" TargetMode="External" /><Relationship Id="rId1159" Type="http://schemas.openxmlformats.org/officeDocument/2006/relationships/hyperlink" Target="https://twitter.com/#!/brynmw/status/1106935478496841728" TargetMode="External" /><Relationship Id="rId1160" Type="http://schemas.openxmlformats.org/officeDocument/2006/relationships/hyperlink" Target="https://twitter.com/#!/brynmw/status/1106935478496841728" TargetMode="External" /><Relationship Id="rId1161" Type="http://schemas.openxmlformats.org/officeDocument/2006/relationships/hyperlink" Target="https://twitter.com/#!/brynmw/status/1106935478496841728" TargetMode="External" /><Relationship Id="rId1162" Type="http://schemas.openxmlformats.org/officeDocument/2006/relationships/hyperlink" Target="https://twitter.com/#!/brynmw/status/1106935478496841728" TargetMode="External" /><Relationship Id="rId1163" Type="http://schemas.openxmlformats.org/officeDocument/2006/relationships/hyperlink" Target="https://twitter.com/#!/brynmw/status/1106935478496841728" TargetMode="External" /><Relationship Id="rId1164" Type="http://schemas.openxmlformats.org/officeDocument/2006/relationships/hyperlink" Target="https://twitter.com/#!/averyteach/status/1106938476241420288" TargetMode="External" /><Relationship Id="rId1165" Type="http://schemas.openxmlformats.org/officeDocument/2006/relationships/hyperlink" Target="https://twitter.com/#!/averyteach/status/1106938476241420288" TargetMode="External" /><Relationship Id="rId1166" Type="http://schemas.openxmlformats.org/officeDocument/2006/relationships/hyperlink" Target="https://twitter.com/#!/averyteach/status/1106938476241420288" TargetMode="External" /><Relationship Id="rId1167" Type="http://schemas.openxmlformats.org/officeDocument/2006/relationships/hyperlink" Target="https://twitter.com/#!/averyteach/status/1106938476241420288" TargetMode="External" /><Relationship Id="rId1168" Type="http://schemas.openxmlformats.org/officeDocument/2006/relationships/hyperlink" Target="https://twitter.com/#!/averyteach/status/1106938476241420288" TargetMode="External" /><Relationship Id="rId1169" Type="http://schemas.openxmlformats.org/officeDocument/2006/relationships/hyperlink" Target="https://twitter.com/#!/averyteach/status/1106938476241420288" TargetMode="External" /><Relationship Id="rId1170" Type="http://schemas.openxmlformats.org/officeDocument/2006/relationships/hyperlink" Target="https://twitter.com/#!/averyteach/status/1106938476241420288" TargetMode="External" /><Relationship Id="rId1171" Type="http://schemas.openxmlformats.org/officeDocument/2006/relationships/hyperlink" Target="https://twitter.com/#!/averyteach/status/1106938476241420288" TargetMode="External" /><Relationship Id="rId1172" Type="http://schemas.openxmlformats.org/officeDocument/2006/relationships/hyperlink" Target="https://twitter.com/#!/averyteach/status/1106938476241420288" TargetMode="External" /><Relationship Id="rId1173" Type="http://schemas.openxmlformats.org/officeDocument/2006/relationships/hyperlink" Target="https://twitter.com/#!/ananyadebroy/status/1105485647912071170" TargetMode="External" /><Relationship Id="rId1174" Type="http://schemas.openxmlformats.org/officeDocument/2006/relationships/hyperlink" Target="https://twitter.com/#!/ananyadebroy/status/1105988137866670081" TargetMode="External" /><Relationship Id="rId1175" Type="http://schemas.openxmlformats.org/officeDocument/2006/relationships/hyperlink" Target="https://twitter.com/#!/bashaierk/status/1105806309746765824" TargetMode="External" /><Relationship Id="rId1176" Type="http://schemas.openxmlformats.org/officeDocument/2006/relationships/hyperlink" Target="https://twitter.com/#!/rsehji/status/1103933683512172544" TargetMode="External" /><Relationship Id="rId1177" Type="http://schemas.openxmlformats.org/officeDocument/2006/relationships/hyperlink" Target="https://twitter.com/#!/ananyadebroy/status/1105988137866670081" TargetMode="External" /><Relationship Id="rId1178" Type="http://schemas.openxmlformats.org/officeDocument/2006/relationships/hyperlink" Target="https://twitter.com/#!/bashaierk/status/1105806309746765824" TargetMode="External" /><Relationship Id="rId1179" Type="http://schemas.openxmlformats.org/officeDocument/2006/relationships/hyperlink" Target="https://twitter.com/#!/bashaierk/status/1105806309746765824" TargetMode="External" /><Relationship Id="rId1180" Type="http://schemas.openxmlformats.org/officeDocument/2006/relationships/hyperlink" Target="https://twitter.com/#!/bashaierk/status/1105806309746765824" TargetMode="External" /><Relationship Id="rId1181" Type="http://schemas.openxmlformats.org/officeDocument/2006/relationships/hyperlink" Target="https://twitter.com/#!/bashaierk/status/1106938805339197440" TargetMode="External" /><Relationship Id="rId1182" Type="http://schemas.openxmlformats.org/officeDocument/2006/relationships/hyperlink" Target="https://twitter.com/#!/craigyen/status/1106939655138611202" TargetMode="External" /><Relationship Id="rId1183" Type="http://schemas.openxmlformats.org/officeDocument/2006/relationships/hyperlink" Target="https://twitter.com/#!/craigyen/status/1106939655138611202" TargetMode="External" /><Relationship Id="rId1184" Type="http://schemas.openxmlformats.org/officeDocument/2006/relationships/hyperlink" Target="https://twitter.com/#!/craigyen/status/1106939655138611202" TargetMode="External" /><Relationship Id="rId1185" Type="http://schemas.openxmlformats.org/officeDocument/2006/relationships/hyperlink" Target="https://twitter.com/#!/craigyen/status/1106939655138611202" TargetMode="External" /><Relationship Id="rId1186" Type="http://schemas.openxmlformats.org/officeDocument/2006/relationships/hyperlink" Target="https://twitter.com/#!/craigyen/status/1106939655138611202" TargetMode="External" /><Relationship Id="rId1187" Type="http://schemas.openxmlformats.org/officeDocument/2006/relationships/hyperlink" Target="https://twitter.com/#!/craigyen/status/1106939655138611202" TargetMode="External" /><Relationship Id="rId1188" Type="http://schemas.openxmlformats.org/officeDocument/2006/relationships/hyperlink" Target="https://twitter.com/#!/craigyen/status/1106939655138611202" TargetMode="External" /><Relationship Id="rId1189" Type="http://schemas.openxmlformats.org/officeDocument/2006/relationships/hyperlink" Target="https://twitter.com/#!/craigyen/status/1106939655138611202" TargetMode="External" /><Relationship Id="rId1190" Type="http://schemas.openxmlformats.org/officeDocument/2006/relationships/hyperlink" Target="https://twitter.com/#!/craigyen/status/1106939655138611202" TargetMode="External" /><Relationship Id="rId1191" Type="http://schemas.openxmlformats.org/officeDocument/2006/relationships/hyperlink" Target="https://twitter.com/#!/msdanielsstormy/status/1106940809662922753" TargetMode="External" /><Relationship Id="rId1192" Type="http://schemas.openxmlformats.org/officeDocument/2006/relationships/hyperlink" Target="https://twitter.com/#!/msdanielsstormy/status/1106940809662922753" TargetMode="External" /><Relationship Id="rId1193" Type="http://schemas.openxmlformats.org/officeDocument/2006/relationships/hyperlink" Target="https://twitter.com/#!/msdanielsstormy/status/1106940809662922753" TargetMode="External" /><Relationship Id="rId1194" Type="http://schemas.openxmlformats.org/officeDocument/2006/relationships/hyperlink" Target="https://twitter.com/#!/msdanielsstormy/status/1106940809662922753" TargetMode="External" /><Relationship Id="rId1195" Type="http://schemas.openxmlformats.org/officeDocument/2006/relationships/hyperlink" Target="https://twitter.com/#!/msdanielsstormy/status/1106940809662922753" TargetMode="External" /><Relationship Id="rId1196" Type="http://schemas.openxmlformats.org/officeDocument/2006/relationships/hyperlink" Target="https://twitter.com/#!/msdanielsstormy/status/1106940809662922753" TargetMode="External" /><Relationship Id="rId1197" Type="http://schemas.openxmlformats.org/officeDocument/2006/relationships/hyperlink" Target="https://twitter.com/#!/msdanielsstormy/status/1106940809662922753" TargetMode="External" /><Relationship Id="rId1198" Type="http://schemas.openxmlformats.org/officeDocument/2006/relationships/hyperlink" Target="https://twitter.com/#!/msdanielsstormy/status/1106940809662922753" TargetMode="External" /><Relationship Id="rId1199" Type="http://schemas.openxmlformats.org/officeDocument/2006/relationships/hyperlink" Target="https://twitter.com/#!/msdanielsstormy/status/1106940809662922753" TargetMode="External" /><Relationship Id="rId1200" Type="http://schemas.openxmlformats.org/officeDocument/2006/relationships/hyperlink" Target="https://twitter.com/#!/rsehji/status/1104524403583270912" TargetMode="External" /><Relationship Id="rId1201" Type="http://schemas.openxmlformats.org/officeDocument/2006/relationships/hyperlink" Target="https://twitter.com/#!/jenaiamorane/status/1104534454507327490" TargetMode="External" /><Relationship Id="rId1202" Type="http://schemas.openxmlformats.org/officeDocument/2006/relationships/hyperlink" Target="https://twitter.com/#!/ksthakral/status/1105020276419510273" TargetMode="External" /><Relationship Id="rId1203" Type="http://schemas.openxmlformats.org/officeDocument/2006/relationships/hyperlink" Target="https://twitter.com/#!/ksthakral/status/1105021293320130560" TargetMode="External" /><Relationship Id="rId1204" Type="http://schemas.openxmlformats.org/officeDocument/2006/relationships/hyperlink" Target="https://twitter.com/#!/ksthakral/status/1105449734850793472" TargetMode="External" /><Relationship Id="rId1205" Type="http://schemas.openxmlformats.org/officeDocument/2006/relationships/hyperlink" Target="https://twitter.com/#!/jenaiamorane/status/1104534454507327490" TargetMode="External" /><Relationship Id="rId1206" Type="http://schemas.openxmlformats.org/officeDocument/2006/relationships/hyperlink" Target="https://twitter.com/#!/jenaiamorane/status/1105670262849224704" TargetMode="External" /><Relationship Id="rId1207" Type="http://schemas.openxmlformats.org/officeDocument/2006/relationships/hyperlink" Target="https://twitter.com/#!/jenaiamorane/status/1105670262849224704" TargetMode="External" /><Relationship Id="rId1208" Type="http://schemas.openxmlformats.org/officeDocument/2006/relationships/hyperlink" Target="https://twitter.com/#!/jenaiamorane/status/1105670262849224704" TargetMode="External" /><Relationship Id="rId1209" Type="http://schemas.openxmlformats.org/officeDocument/2006/relationships/hyperlink" Target="https://twitter.com/#!/jenaiamorane/status/1105670262849224704" TargetMode="External" /><Relationship Id="rId1210" Type="http://schemas.openxmlformats.org/officeDocument/2006/relationships/hyperlink" Target="https://twitter.com/#!/jenaiamorane/status/1105670262849224704" TargetMode="External" /><Relationship Id="rId1211" Type="http://schemas.openxmlformats.org/officeDocument/2006/relationships/hyperlink" Target="https://twitter.com/#!/jenaiamorane/status/1105670262849224704" TargetMode="External" /><Relationship Id="rId1212" Type="http://schemas.openxmlformats.org/officeDocument/2006/relationships/hyperlink" Target="https://twitter.com/#!/jenaiamorane/status/1105670262849224704" TargetMode="External" /><Relationship Id="rId1213" Type="http://schemas.openxmlformats.org/officeDocument/2006/relationships/hyperlink" Target="https://twitter.com/#!/jenaiamorane/status/1105670262849224704" TargetMode="External" /><Relationship Id="rId1214" Type="http://schemas.openxmlformats.org/officeDocument/2006/relationships/hyperlink" Target="https://twitter.com/#!/jenaiamorane/status/1105670262849224704" TargetMode="External" /><Relationship Id="rId1215" Type="http://schemas.openxmlformats.org/officeDocument/2006/relationships/hyperlink" Target="https://twitter.com/#!/jenaiamorane/status/1105670262849224704" TargetMode="External" /><Relationship Id="rId1216" Type="http://schemas.openxmlformats.org/officeDocument/2006/relationships/hyperlink" Target="https://twitter.com/#!/jenaiamorane/status/1105670262849224704" TargetMode="External" /><Relationship Id="rId1217" Type="http://schemas.openxmlformats.org/officeDocument/2006/relationships/hyperlink" Target="https://twitter.com/#!/jenaiamorane/status/1105670262849224704" TargetMode="External" /><Relationship Id="rId1218" Type="http://schemas.openxmlformats.org/officeDocument/2006/relationships/hyperlink" Target="https://twitter.com/#!/ksthakral/status/1105449734850793472" TargetMode="External" /><Relationship Id="rId1219" Type="http://schemas.openxmlformats.org/officeDocument/2006/relationships/hyperlink" Target="https://twitter.com/#!/rsehji/status/1103933683512172544" TargetMode="External" /><Relationship Id="rId1220" Type="http://schemas.openxmlformats.org/officeDocument/2006/relationships/hyperlink" Target="https://twitter.com/#!/ashkejriwal/status/1103931277424488448" TargetMode="External" /><Relationship Id="rId1221" Type="http://schemas.openxmlformats.org/officeDocument/2006/relationships/hyperlink" Target="https://twitter.com/#!/ashkejriwal/status/1104304476389728256" TargetMode="External" /><Relationship Id="rId1222" Type="http://schemas.openxmlformats.org/officeDocument/2006/relationships/hyperlink" Target="https://twitter.com/#!/ashkejriwal/status/1104778944144859136" TargetMode="External" /><Relationship Id="rId1223" Type="http://schemas.openxmlformats.org/officeDocument/2006/relationships/hyperlink" Target="https://twitter.com/#!/ashkejriwal/status/1104984881484881921" TargetMode="External" /><Relationship Id="rId1224" Type="http://schemas.openxmlformats.org/officeDocument/2006/relationships/hyperlink" Target="https://twitter.com/#!/ashkejriwal/status/1105291403209334784" TargetMode="External" /><Relationship Id="rId1225" Type="http://schemas.openxmlformats.org/officeDocument/2006/relationships/hyperlink" Target="https://twitter.com/#!/ashkejriwal/status/1105291403209334784" TargetMode="External" /><Relationship Id="rId1226" Type="http://schemas.openxmlformats.org/officeDocument/2006/relationships/hyperlink" Target="https://twitter.com/#!/ananyadebroy/status/1105485647912071170" TargetMode="External" /><Relationship Id="rId1227" Type="http://schemas.openxmlformats.org/officeDocument/2006/relationships/hyperlink" Target="https://twitter.com/#!/ksthakral/status/1105449734850793472" TargetMode="External" /><Relationship Id="rId1228" Type="http://schemas.openxmlformats.org/officeDocument/2006/relationships/hyperlink" Target="https://twitter.com/#!/ksthakral/status/1105449734850793472" TargetMode="External" /><Relationship Id="rId1229" Type="http://schemas.openxmlformats.org/officeDocument/2006/relationships/hyperlink" Target="https://twitter.com/#!/ksthakral/status/1105449734850793472" TargetMode="External" /><Relationship Id="rId1230" Type="http://schemas.openxmlformats.org/officeDocument/2006/relationships/hyperlink" Target="https://twitter.com/#!/ksthakral/status/1105449734850793472" TargetMode="External" /><Relationship Id="rId1231" Type="http://schemas.openxmlformats.org/officeDocument/2006/relationships/hyperlink" Target="https://twitter.com/#!/ksthakral/status/1105449734850793472" TargetMode="External" /><Relationship Id="rId1232" Type="http://schemas.openxmlformats.org/officeDocument/2006/relationships/hyperlink" Target="https://twitter.com/#!/ksthakral/status/1105449734850793472" TargetMode="External" /><Relationship Id="rId1233" Type="http://schemas.openxmlformats.org/officeDocument/2006/relationships/hyperlink" Target="https://twitter.com/#!/rsehji/status/1103933683512172544" TargetMode="External" /><Relationship Id="rId1234" Type="http://schemas.openxmlformats.org/officeDocument/2006/relationships/hyperlink" Target="https://twitter.com/#!/pmkaura/status/1104021905361690625" TargetMode="External" /><Relationship Id="rId1235" Type="http://schemas.openxmlformats.org/officeDocument/2006/relationships/hyperlink" Target="https://twitter.com/#!/pmkaura/status/1105021386391609344" TargetMode="External" /><Relationship Id="rId1236" Type="http://schemas.openxmlformats.org/officeDocument/2006/relationships/hyperlink" Target="https://twitter.com/#!/ksthakral/status/1105449734850793472" TargetMode="External" /><Relationship Id="rId1237" Type="http://schemas.openxmlformats.org/officeDocument/2006/relationships/hyperlink" Target="https://twitter.com/#!/ksthakral/status/1105449734850793472" TargetMode="External" /><Relationship Id="rId1238" Type="http://schemas.openxmlformats.org/officeDocument/2006/relationships/hyperlink" Target="https://twitter.com/#!/pransang/status/1105807646358003712" TargetMode="External" /><Relationship Id="rId1239" Type="http://schemas.openxmlformats.org/officeDocument/2006/relationships/hyperlink" Target="https://twitter.com/#!/anupam_sharmaa/status/1105872626197487616" TargetMode="External" /><Relationship Id="rId1240" Type="http://schemas.openxmlformats.org/officeDocument/2006/relationships/hyperlink" Target="https://twitter.com/#!/shalini040876/status/1105996965609902080" TargetMode="External" /><Relationship Id="rId1241" Type="http://schemas.openxmlformats.org/officeDocument/2006/relationships/hyperlink" Target="https://twitter.com/#!/ksthakral/status/1105810257161347072" TargetMode="External" /><Relationship Id="rId1242" Type="http://schemas.openxmlformats.org/officeDocument/2006/relationships/hyperlink" Target="https://twitter.com/#!/pransang/status/1105807646358003712" TargetMode="External" /><Relationship Id="rId1243" Type="http://schemas.openxmlformats.org/officeDocument/2006/relationships/hyperlink" Target="https://twitter.com/#!/anupam_sharmaa/status/1105872626197487616" TargetMode="External" /><Relationship Id="rId1244" Type="http://schemas.openxmlformats.org/officeDocument/2006/relationships/hyperlink" Target="https://twitter.com/#!/shalini040876/status/1105996965609902080" TargetMode="External" /><Relationship Id="rId1245" Type="http://schemas.openxmlformats.org/officeDocument/2006/relationships/hyperlink" Target="https://twitter.com/#!/ksthakral/status/1105449734850793472" TargetMode="External" /><Relationship Id="rId1246" Type="http://schemas.openxmlformats.org/officeDocument/2006/relationships/hyperlink" Target="https://twitter.com/#!/ksthakral/status/1105810257161347072" TargetMode="External" /><Relationship Id="rId1247" Type="http://schemas.openxmlformats.org/officeDocument/2006/relationships/hyperlink" Target="https://twitter.com/#!/pransang/status/1105807646358003712" TargetMode="External" /><Relationship Id="rId1248" Type="http://schemas.openxmlformats.org/officeDocument/2006/relationships/hyperlink" Target="https://twitter.com/#!/anupam_sharmaa/status/1105872626197487616" TargetMode="External" /><Relationship Id="rId1249" Type="http://schemas.openxmlformats.org/officeDocument/2006/relationships/hyperlink" Target="https://twitter.com/#!/shalini040876/status/1105996965609902080" TargetMode="External" /><Relationship Id="rId1250" Type="http://schemas.openxmlformats.org/officeDocument/2006/relationships/hyperlink" Target="https://twitter.com/#!/ksthakral/status/1105810257161347072" TargetMode="External" /><Relationship Id="rId1251" Type="http://schemas.openxmlformats.org/officeDocument/2006/relationships/hyperlink" Target="https://twitter.com/#!/pransang/status/1105807646358003712" TargetMode="External" /><Relationship Id="rId1252" Type="http://schemas.openxmlformats.org/officeDocument/2006/relationships/hyperlink" Target="https://twitter.com/#!/anupam_sharmaa/status/1105872626197487616" TargetMode="External" /><Relationship Id="rId1253" Type="http://schemas.openxmlformats.org/officeDocument/2006/relationships/hyperlink" Target="https://twitter.com/#!/shalini040876/status/1105996965609902080" TargetMode="External" /><Relationship Id="rId1254" Type="http://schemas.openxmlformats.org/officeDocument/2006/relationships/hyperlink" Target="https://twitter.com/#!/ksthakral/status/1105810257161347072" TargetMode="External" /><Relationship Id="rId1255" Type="http://schemas.openxmlformats.org/officeDocument/2006/relationships/hyperlink" Target="https://twitter.com/#!/pransang/status/1105807646358003712" TargetMode="External" /><Relationship Id="rId1256" Type="http://schemas.openxmlformats.org/officeDocument/2006/relationships/hyperlink" Target="https://twitter.com/#!/anupam_sharmaa/status/1105872626197487616" TargetMode="External" /><Relationship Id="rId1257" Type="http://schemas.openxmlformats.org/officeDocument/2006/relationships/hyperlink" Target="https://twitter.com/#!/shalini040876/status/1105996965609902080" TargetMode="External" /><Relationship Id="rId1258" Type="http://schemas.openxmlformats.org/officeDocument/2006/relationships/hyperlink" Target="https://twitter.com/#!/ksthakral/status/1105810257161347072" TargetMode="External" /><Relationship Id="rId1259" Type="http://schemas.openxmlformats.org/officeDocument/2006/relationships/hyperlink" Target="https://twitter.com/#!/pransang/status/1105807646358003712" TargetMode="External" /><Relationship Id="rId1260" Type="http://schemas.openxmlformats.org/officeDocument/2006/relationships/hyperlink" Target="https://twitter.com/#!/anupam_sharmaa/status/1105872626197487616" TargetMode="External" /><Relationship Id="rId1261" Type="http://schemas.openxmlformats.org/officeDocument/2006/relationships/hyperlink" Target="https://twitter.com/#!/shalini040876/status/1105996965609902080" TargetMode="External" /><Relationship Id="rId1262" Type="http://schemas.openxmlformats.org/officeDocument/2006/relationships/hyperlink" Target="https://twitter.com/#!/ksthakral/status/1105810257161347072" TargetMode="External" /><Relationship Id="rId1263" Type="http://schemas.openxmlformats.org/officeDocument/2006/relationships/hyperlink" Target="https://twitter.com/#!/pransang/status/1105807646358003712" TargetMode="External" /><Relationship Id="rId1264" Type="http://schemas.openxmlformats.org/officeDocument/2006/relationships/hyperlink" Target="https://twitter.com/#!/anupam_sharmaa/status/1105872626197487616" TargetMode="External" /><Relationship Id="rId1265" Type="http://schemas.openxmlformats.org/officeDocument/2006/relationships/hyperlink" Target="https://twitter.com/#!/shalini040876/status/1105996965609902080" TargetMode="External" /><Relationship Id="rId1266" Type="http://schemas.openxmlformats.org/officeDocument/2006/relationships/hyperlink" Target="https://twitter.com/#!/ksthakral/status/1105810257161347072" TargetMode="External" /><Relationship Id="rId1267" Type="http://schemas.openxmlformats.org/officeDocument/2006/relationships/hyperlink" Target="https://twitter.com/#!/pransang/status/1105807646358003712" TargetMode="External" /><Relationship Id="rId1268" Type="http://schemas.openxmlformats.org/officeDocument/2006/relationships/hyperlink" Target="https://twitter.com/#!/pransang/status/1105810415613693953" TargetMode="External" /><Relationship Id="rId1269" Type="http://schemas.openxmlformats.org/officeDocument/2006/relationships/hyperlink" Target="https://twitter.com/#!/anupam_sharmaa/status/1105872626197487616" TargetMode="External" /><Relationship Id="rId1270" Type="http://schemas.openxmlformats.org/officeDocument/2006/relationships/hyperlink" Target="https://twitter.com/#!/anupam_sharmaa/status/1105872755382083586" TargetMode="External" /><Relationship Id="rId1271" Type="http://schemas.openxmlformats.org/officeDocument/2006/relationships/hyperlink" Target="https://twitter.com/#!/anupam_sharmaa/status/1105872793718022145" TargetMode="External" /><Relationship Id="rId1272" Type="http://schemas.openxmlformats.org/officeDocument/2006/relationships/hyperlink" Target="https://twitter.com/#!/ananyadebroy/status/1105988137866670081" TargetMode="External" /><Relationship Id="rId1273" Type="http://schemas.openxmlformats.org/officeDocument/2006/relationships/hyperlink" Target="https://twitter.com/#!/shalini040876/status/1105996965609902080" TargetMode="External" /><Relationship Id="rId1274" Type="http://schemas.openxmlformats.org/officeDocument/2006/relationships/hyperlink" Target="https://twitter.com/#!/shalini040876/status/1105996965609902080" TargetMode="External" /><Relationship Id="rId1275" Type="http://schemas.openxmlformats.org/officeDocument/2006/relationships/hyperlink" Target="https://twitter.com/#!/shalini040876/status/1105996965609902080" TargetMode="External" /><Relationship Id="rId1276" Type="http://schemas.openxmlformats.org/officeDocument/2006/relationships/hyperlink" Target="https://twitter.com/#!/shalini040876/status/1105996965609902080" TargetMode="External" /><Relationship Id="rId1277" Type="http://schemas.openxmlformats.org/officeDocument/2006/relationships/hyperlink" Target="https://twitter.com/#!/shalini040876/status/1105996965609902080" TargetMode="External" /><Relationship Id="rId1278" Type="http://schemas.openxmlformats.org/officeDocument/2006/relationships/hyperlink" Target="https://twitter.com/#!/shalini040876/status/1105996965609902080" TargetMode="External" /><Relationship Id="rId1279" Type="http://schemas.openxmlformats.org/officeDocument/2006/relationships/hyperlink" Target="https://twitter.com/#!/shalini040876/status/1105996965609902080" TargetMode="External" /><Relationship Id="rId1280" Type="http://schemas.openxmlformats.org/officeDocument/2006/relationships/hyperlink" Target="https://twitter.com/#!/shalini040876/status/1105996965609902080" TargetMode="External" /><Relationship Id="rId1281" Type="http://schemas.openxmlformats.org/officeDocument/2006/relationships/hyperlink" Target="https://twitter.com/#!/ksthakral/status/1105449734850793472" TargetMode="External" /><Relationship Id="rId1282" Type="http://schemas.openxmlformats.org/officeDocument/2006/relationships/hyperlink" Target="https://twitter.com/#!/ksthakral/status/1105809490329231361" TargetMode="External" /><Relationship Id="rId1283" Type="http://schemas.openxmlformats.org/officeDocument/2006/relationships/hyperlink" Target="https://twitter.com/#!/ksthakral/status/1105810257161347072" TargetMode="External" /><Relationship Id="rId1284" Type="http://schemas.openxmlformats.org/officeDocument/2006/relationships/hyperlink" Target="https://twitter.com/#!/pransang/status/1105807646358003712" TargetMode="External" /><Relationship Id="rId1285" Type="http://schemas.openxmlformats.org/officeDocument/2006/relationships/hyperlink" Target="https://twitter.com/#!/pransang/status/1105810415613693953" TargetMode="External" /><Relationship Id="rId1286" Type="http://schemas.openxmlformats.org/officeDocument/2006/relationships/hyperlink" Target="https://twitter.com/#!/anupam_sharmaa/status/1105872626197487616" TargetMode="External" /><Relationship Id="rId1287" Type="http://schemas.openxmlformats.org/officeDocument/2006/relationships/hyperlink" Target="https://twitter.com/#!/anupam_sharmaa/status/1105872626197487616" TargetMode="External" /><Relationship Id="rId1288" Type="http://schemas.openxmlformats.org/officeDocument/2006/relationships/hyperlink" Target="https://twitter.com/#!/anupam_sharmaa/status/1105872626197487616" TargetMode="External" /><Relationship Id="rId1289" Type="http://schemas.openxmlformats.org/officeDocument/2006/relationships/hyperlink" Target="https://twitter.com/#!/anupam_sharmaa/status/1105872626197487616" TargetMode="External" /><Relationship Id="rId1290" Type="http://schemas.openxmlformats.org/officeDocument/2006/relationships/hyperlink" Target="https://twitter.com/#!/anupam_sharmaa/status/1105872626197487616" TargetMode="External" /><Relationship Id="rId1291" Type="http://schemas.openxmlformats.org/officeDocument/2006/relationships/hyperlink" Target="https://twitter.com/#!/anupam_sharmaa/status/1105872626197487616" TargetMode="External" /><Relationship Id="rId1292" Type="http://schemas.openxmlformats.org/officeDocument/2006/relationships/hyperlink" Target="https://twitter.com/#!/anupam_sharmaa/status/1105872626197487616" TargetMode="External" /><Relationship Id="rId1293" Type="http://schemas.openxmlformats.org/officeDocument/2006/relationships/hyperlink" Target="https://twitter.com/#!/anupam_sharmaa/status/1105872755382083586" TargetMode="External" /><Relationship Id="rId1294" Type="http://schemas.openxmlformats.org/officeDocument/2006/relationships/hyperlink" Target="https://twitter.com/#!/anupam_sharmaa/status/1105872755382083586" TargetMode="External" /><Relationship Id="rId1295" Type="http://schemas.openxmlformats.org/officeDocument/2006/relationships/hyperlink" Target="https://twitter.com/#!/anupam_sharmaa/status/1105872755382083586" TargetMode="External" /><Relationship Id="rId1296" Type="http://schemas.openxmlformats.org/officeDocument/2006/relationships/hyperlink" Target="https://twitter.com/#!/anupam_sharmaa/status/1105872755382083586" TargetMode="External" /><Relationship Id="rId1297" Type="http://schemas.openxmlformats.org/officeDocument/2006/relationships/hyperlink" Target="https://twitter.com/#!/anupam_sharmaa/status/1105872755382083586" TargetMode="External" /><Relationship Id="rId1298" Type="http://schemas.openxmlformats.org/officeDocument/2006/relationships/hyperlink" Target="https://twitter.com/#!/anupam_sharmaa/status/1105872755382083586" TargetMode="External" /><Relationship Id="rId1299" Type="http://schemas.openxmlformats.org/officeDocument/2006/relationships/hyperlink" Target="https://twitter.com/#!/anupam_sharmaa/status/1105872755382083586" TargetMode="External" /><Relationship Id="rId1300" Type="http://schemas.openxmlformats.org/officeDocument/2006/relationships/hyperlink" Target="https://twitter.com/#!/anupam_sharmaa/status/1105872793718022145" TargetMode="External" /><Relationship Id="rId1301" Type="http://schemas.openxmlformats.org/officeDocument/2006/relationships/hyperlink" Target="https://twitter.com/#!/anupam_sharmaa/status/1105872793718022145" TargetMode="External" /><Relationship Id="rId1302" Type="http://schemas.openxmlformats.org/officeDocument/2006/relationships/hyperlink" Target="https://twitter.com/#!/anupam_sharmaa/status/1105872793718022145" TargetMode="External" /><Relationship Id="rId1303" Type="http://schemas.openxmlformats.org/officeDocument/2006/relationships/hyperlink" Target="https://twitter.com/#!/anupam_sharmaa/status/1105872793718022145" TargetMode="External" /><Relationship Id="rId1304" Type="http://schemas.openxmlformats.org/officeDocument/2006/relationships/hyperlink" Target="https://twitter.com/#!/anupam_sharmaa/status/1105872793718022145" TargetMode="External" /><Relationship Id="rId1305" Type="http://schemas.openxmlformats.org/officeDocument/2006/relationships/hyperlink" Target="https://twitter.com/#!/anupam_sharmaa/status/1105872793718022145" TargetMode="External" /><Relationship Id="rId1306" Type="http://schemas.openxmlformats.org/officeDocument/2006/relationships/hyperlink" Target="https://twitter.com/#!/anupam_sharmaa/status/1105872793718022145" TargetMode="External" /><Relationship Id="rId1307" Type="http://schemas.openxmlformats.org/officeDocument/2006/relationships/hyperlink" Target="https://twitter.com/#!/anupam_sharmaa/status/1105872793718022145" TargetMode="External" /><Relationship Id="rId1308" Type="http://schemas.openxmlformats.org/officeDocument/2006/relationships/hyperlink" Target="https://twitter.com/#!/ananyadebroy/status/1105988137866670081" TargetMode="External" /><Relationship Id="rId1309" Type="http://schemas.openxmlformats.org/officeDocument/2006/relationships/hyperlink" Target="https://twitter.com/#!/ksthakral/status/1105449734850793472" TargetMode="External" /><Relationship Id="rId1310" Type="http://schemas.openxmlformats.org/officeDocument/2006/relationships/hyperlink" Target="https://twitter.com/#!/ksthakral/status/1105809490329231361" TargetMode="External" /><Relationship Id="rId1311" Type="http://schemas.openxmlformats.org/officeDocument/2006/relationships/hyperlink" Target="https://twitter.com/#!/ksthakral/status/1105810257161347072" TargetMode="External" /><Relationship Id="rId1312" Type="http://schemas.openxmlformats.org/officeDocument/2006/relationships/hyperlink" Target="https://twitter.com/#!/pransang/status/1105807646358003712" TargetMode="External" /><Relationship Id="rId1313" Type="http://schemas.openxmlformats.org/officeDocument/2006/relationships/hyperlink" Target="https://twitter.com/#!/pransang/status/1105810415613693953" TargetMode="External" /><Relationship Id="rId1314" Type="http://schemas.openxmlformats.org/officeDocument/2006/relationships/hyperlink" Target="https://twitter.com/#!/ksthakral/status/1105809490329231361" TargetMode="External" /><Relationship Id="rId1315" Type="http://schemas.openxmlformats.org/officeDocument/2006/relationships/hyperlink" Target="https://twitter.com/#!/ksthakral/status/1105810257161347072" TargetMode="External" /><Relationship Id="rId1316" Type="http://schemas.openxmlformats.org/officeDocument/2006/relationships/hyperlink" Target="https://twitter.com/#!/pransang/status/1105807646358003712" TargetMode="External" /><Relationship Id="rId1317" Type="http://schemas.openxmlformats.org/officeDocument/2006/relationships/hyperlink" Target="https://twitter.com/#!/pransang/status/1105810415613693953" TargetMode="External" /><Relationship Id="rId1318" Type="http://schemas.openxmlformats.org/officeDocument/2006/relationships/hyperlink" Target="https://twitter.com/#!/ksthakral/status/1105809490329231361" TargetMode="External" /><Relationship Id="rId1319" Type="http://schemas.openxmlformats.org/officeDocument/2006/relationships/hyperlink" Target="https://twitter.com/#!/ksthakral/status/1105810257161347072" TargetMode="External" /><Relationship Id="rId1320" Type="http://schemas.openxmlformats.org/officeDocument/2006/relationships/hyperlink" Target="https://twitter.com/#!/pransang/status/1105807646358003712" TargetMode="External" /><Relationship Id="rId1321" Type="http://schemas.openxmlformats.org/officeDocument/2006/relationships/hyperlink" Target="https://twitter.com/#!/pransang/status/1105810415613693953" TargetMode="External" /><Relationship Id="rId1322" Type="http://schemas.openxmlformats.org/officeDocument/2006/relationships/hyperlink" Target="https://twitter.com/#!/ksthakral/status/1105809490329231361" TargetMode="External" /><Relationship Id="rId1323" Type="http://schemas.openxmlformats.org/officeDocument/2006/relationships/hyperlink" Target="https://twitter.com/#!/ksthakral/status/1105810257161347072" TargetMode="External" /><Relationship Id="rId1324" Type="http://schemas.openxmlformats.org/officeDocument/2006/relationships/hyperlink" Target="https://twitter.com/#!/pransang/status/1105807646358003712" TargetMode="External" /><Relationship Id="rId1325" Type="http://schemas.openxmlformats.org/officeDocument/2006/relationships/hyperlink" Target="https://twitter.com/#!/pransang/status/1105810415613693953" TargetMode="External" /><Relationship Id="rId1326" Type="http://schemas.openxmlformats.org/officeDocument/2006/relationships/hyperlink" Target="https://twitter.com/#!/ksthakral/status/1105809490329231361" TargetMode="External" /><Relationship Id="rId1327" Type="http://schemas.openxmlformats.org/officeDocument/2006/relationships/hyperlink" Target="https://twitter.com/#!/ksthakral/status/1105810257161347072" TargetMode="External" /><Relationship Id="rId1328" Type="http://schemas.openxmlformats.org/officeDocument/2006/relationships/hyperlink" Target="https://twitter.com/#!/pransang/status/1105807646358003712" TargetMode="External" /><Relationship Id="rId1329" Type="http://schemas.openxmlformats.org/officeDocument/2006/relationships/hyperlink" Target="https://twitter.com/#!/pransang/status/1105810415613693953" TargetMode="External" /><Relationship Id="rId1330" Type="http://schemas.openxmlformats.org/officeDocument/2006/relationships/hyperlink" Target="https://twitter.com/#!/ksthakral/status/1105809490329231361" TargetMode="External" /><Relationship Id="rId1331" Type="http://schemas.openxmlformats.org/officeDocument/2006/relationships/hyperlink" Target="https://twitter.com/#!/ksthakral/status/1105810257161347072" TargetMode="External" /><Relationship Id="rId1332" Type="http://schemas.openxmlformats.org/officeDocument/2006/relationships/hyperlink" Target="https://twitter.com/#!/pransang/status/1105807646358003712" TargetMode="External" /><Relationship Id="rId1333" Type="http://schemas.openxmlformats.org/officeDocument/2006/relationships/hyperlink" Target="https://twitter.com/#!/pransang/status/1105810415613693953" TargetMode="External" /><Relationship Id="rId1334" Type="http://schemas.openxmlformats.org/officeDocument/2006/relationships/hyperlink" Target="https://twitter.com/#!/ksthakral/status/1105449734850793472" TargetMode="External" /><Relationship Id="rId1335" Type="http://schemas.openxmlformats.org/officeDocument/2006/relationships/hyperlink" Target="https://twitter.com/#!/ksthakral/status/1105809490329231361" TargetMode="External" /><Relationship Id="rId1336" Type="http://schemas.openxmlformats.org/officeDocument/2006/relationships/hyperlink" Target="https://twitter.com/#!/ksthakral/status/1105810257161347072" TargetMode="External" /><Relationship Id="rId1337" Type="http://schemas.openxmlformats.org/officeDocument/2006/relationships/hyperlink" Target="https://twitter.com/#!/rsehji/status/1103929759929577472" TargetMode="External" /><Relationship Id="rId1338" Type="http://schemas.openxmlformats.org/officeDocument/2006/relationships/hyperlink" Target="https://twitter.com/#!/rsehji/status/1103941101038125056" TargetMode="External" /><Relationship Id="rId1339" Type="http://schemas.openxmlformats.org/officeDocument/2006/relationships/hyperlink" Target="https://twitter.com/#!/pransang/status/1103926090664312839" TargetMode="External" /><Relationship Id="rId1340" Type="http://schemas.openxmlformats.org/officeDocument/2006/relationships/hyperlink" Target="https://twitter.com/#!/pransang/status/1104454648679854080" TargetMode="External" /><Relationship Id="rId1341" Type="http://schemas.openxmlformats.org/officeDocument/2006/relationships/hyperlink" Target="https://twitter.com/#!/pransang/status/1105810415613693953" TargetMode="External" /><Relationship Id="rId1342" Type="http://schemas.openxmlformats.org/officeDocument/2006/relationships/hyperlink" Target="https://twitter.com/#!/ksthakral/status/1105449734850793472" TargetMode="External" /><Relationship Id="rId1343" Type="http://schemas.openxmlformats.org/officeDocument/2006/relationships/hyperlink" Target="https://twitter.com/#!/ksthakral/status/1105809490329231361" TargetMode="External" /><Relationship Id="rId1344" Type="http://schemas.openxmlformats.org/officeDocument/2006/relationships/hyperlink" Target="https://twitter.com/#!/ksthakral/status/1105810257161347072" TargetMode="External" /><Relationship Id="rId1345" Type="http://schemas.openxmlformats.org/officeDocument/2006/relationships/hyperlink" Target="https://twitter.com/#!/ananyadebroy/status/1105485647912071170" TargetMode="External" /><Relationship Id="rId1346" Type="http://schemas.openxmlformats.org/officeDocument/2006/relationships/hyperlink" Target="https://twitter.com/#!/ananyadebroy/status/1105988137866670081" TargetMode="External" /><Relationship Id="rId1347" Type="http://schemas.openxmlformats.org/officeDocument/2006/relationships/hyperlink" Target="https://twitter.com/#!/ksthakral/status/1106941172998561793" TargetMode="External" /><Relationship Id="rId1348" Type="http://schemas.openxmlformats.org/officeDocument/2006/relationships/hyperlink" Target="https://twitter.com/#!/knikole/status/1106944596502818816" TargetMode="External" /><Relationship Id="rId1349" Type="http://schemas.openxmlformats.org/officeDocument/2006/relationships/hyperlink" Target="https://twitter.com/#!/knikole/status/1106944596502818816" TargetMode="External" /><Relationship Id="rId1350" Type="http://schemas.openxmlformats.org/officeDocument/2006/relationships/hyperlink" Target="https://twitter.com/#!/knikole/status/1106944596502818816" TargetMode="External" /><Relationship Id="rId1351" Type="http://schemas.openxmlformats.org/officeDocument/2006/relationships/hyperlink" Target="https://twitter.com/#!/knikole/status/1106944596502818816" TargetMode="External" /><Relationship Id="rId1352" Type="http://schemas.openxmlformats.org/officeDocument/2006/relationships/hyperlink" Target="https://twitter.com/#!/knikole/status/1106944596502818816" TargetMode="External" /><Relationship Id="rId1353" Type="http://schemas.openxmlformats.org/officeDocument/2006/relationships/hyperlink" Target="https://twitter.com/#!/knikole/status/1106944596502818816" TargetMode="External" /><Relationship Id="rId1354" Type="http://schemas.openxmlformats.org/officeDocument/2006/relationships/hyperlink" Target="https://twitter.com/#!/knikole/status/1106944596502818816" TargetMode="External" /><Relationship Id="rId1355" Type="http://schemas.openxmlformats.org/officeDocument/2006/relationships/hyperlink" Target="https://twitter.com/#!/knikole/status/1106944596502818816" TargetMode="External" /><Relationship Id="rId1356" Type="http://schemas.openxmlformats.org/officeDocument/2006/relationships/hyperlink" Target="https://twitter.com/#!/knikole/status/1106944596502818816" TargetMode="External" /><Relationship Id="rId1357" Type="http://schemas.openxmlformats.org/officeDocument/2006/relationships/hyperlink" Target="https://twitter.com/#!/mr_isaacs/status/1106945566821486593" TargetMode="External" /><Relationship Id="rId1358" Type="http://schemas.openxmlformats.org/officeDocument/2006/relationships/hyperlink" Target="https://twitter.com/#!/mr_isaacs/status/1106945566821486593" TargetMode="External" /><Relationship Id="rId1359" Type="http://schemas.openxmlformats.org/officeDocument/2006/relationships/hyperlink" Target="https://twitter.com/#!/mr_isaacs/status/1106945566821486593" TargetMode="External" /><Relationship Id="rId1360" Type="http://schemas.openxmlformats.org/officeDocument/2006/relationships/hyperlink" Target="https://twitter.com/#!/mr_isaacs/status/1106945566821486593" TargetMode="External" /><Relationship Id="rId1361" Type="http://schemas.openxmlformats.org/officeDocument/2006/relationships/hyperlink" Target="https://twitter.com/#!/mr_isaacs/status/1106945566821486593" TargetMode="External" /><Relationship Id="rId1362" Type="http://schemas.openxmlformats.org/officeDocument/2006/relationships/hyperlink" Target="https://twitter.com/#!/mr_isaacs/status/1106945566821486593" TargetMode="External" /><Relationship Id="rId1363" Type="http://schemas.openxmlformats.org/officeDocument/2006/relationships/hyperlink" Target="https://twitter.com/#!/mr_isaacs/status/1106945566821486593" TargetMode="External" /><Relationship Id="rId1364" Type="http://schemas.openxmlformats.org/officeDocument/2006/relationships/hyperlink" Target="https://twitter.com/#!/mr_isaacs/status/1106945566821486593" TargetMode="External" /><Relationship Id="rId1365" Type="http://schemas.openxmlformats.org/officeDocument/2006/relationships/hyperlink" Target="https://twitter.com/#!/mr_isaacs/status/1106945566821486593" TargetMode="External" /><Relationship Id="rId1366" Type="http://schemas.openxmlformats.org/officeDocument/2006/relationships/hyperlink" Target="https://twitter.com/#!/edtech_stories/status/1106765302023491585" TargetMode="External" /><Relationship Id="rId1367" Type="http://schemas.openxmlformats.org/officeDocument/2006/relationships/hyperlink" Target="https://twitter.com/#!/edtech_stories/status/1106770190887460864" TargetMode="External" /><Relationship Id="rId1368" Type="http://schemas.openxmlformats.org/officeDocument/2006/relationships/hyperlink" Target="https://twitter.com/#!/edtech_stories/status/1106887420472184833" TargetMode="External" /><Relationship Id="rId1369" Type="http://schemas.openxmlformats.org/officeDocument/2006/relationships/hyperlink" Target="https://twitter.com/#!/shyj/status/1104193861235232768" TargetMode="External" /><Relationship Id="rId1370" Type="http://schemas.openxmlformats.org/officeDocument/2006/relationships/hyperlink" Target="https://twitter.com/#!/shyj/status/1104373169689935874" TargetMode="External" /><Relationship Id="rId1371" Type="http://schemas.openxmlformats.org/officeDocument/2006/relationships/hyperlink" Target="https://twitter.com/#!/shyj/status/1106892651490672640" TargetMode="External" /><Relationship Id="rId1372" Type="http://schemas.openxmlformats.org/officeDocument/2006/relationships/hyperlink" Target="https://twitter.com/#!/shyj/status/1106892651490672640" TargetMode="External" /><Relationship Id="rId1373" Type="http://schemas.openxmlformats.org/officeDocument/2006/relationships/hyperlink" Target="https://twitter.com/#!/shyj/status/1106892651490672640" TargetMode="External" /><Relationship Id="rId1374" Type="http://schemas.openxmlformats.org/officeDocument/2006/relationships/hyperlink" Target="https://twitter.com/#!/ksthakral/status/1105449734850793472" TargetMode="External" /><Relationship Id="rId1375" Type="http://schemas.openxmlformats.org/officeDocument/2006/relationships/hyperlink" Target="https://twitter.com/#!/ksthakral/status/1106767136322551809" TargetMode="External" /><Relationship Id="rId1376" Type="http://schemas.openxmlformats.org/officeDocument/2006/relationships/hyperlink" Target="https://twitter.com/#!/schleiderjustin/status/1106951970965934082" TargetMode="External" /><Relationship Id="rId1377" Type="http://schemas.openxmlformats.org/officeDocument/2006/relationships/hyperlink" Target="https://twitter.com/#!/edtech_stories/status/1106765302023491585" TargetMode="External" /><Relationship Id="rId1378" Type="http://schemas.openxmlformats.org/officeDocument/2006/relationships/hyperlink" Target="https://twitter.com/#!/edtech_stories/status/1106770190887460864" TargetMode="External" /><Relationship Id="rId1379" Type="http://schemas.openxmlformats.org/officeDocument/2006/relationships/hyperlink" Target="https://twitter.com/#!/edtech_stories/status/1106887420472184833" TargetMode="External" /><Relationship Id="rId1380" Type="http://schemas.openxmlformats.org/officeDocument/2006/relationships/hyperlink" Target="https://twitter.com/#!/ksthakral/status/1106767136322551809" TargetMode="External" /><Relationship Id="rId1381" Type="http://schemas.openxmlformats.org/officeDocument/2006/relationships/hyperlink" Target="https://twitter.com/#!/schleiderjustin/status/1106951970965934082" TargetMode="External" /><Relationship Id="rId1382" Type="http://schemas.openxmlformats.org/officeDocument/2006/relationships/hyperlink" Target="https://twitter.com/#!/edtech_stories/status/1106765302023491585" TargetMode="External" /><Relationship Id="rId1383" Type="http://schemas.openxmlformats.org/officeDocument/2006/relationships/hyperlink" Target="https://twitter.com/#!/edtech_stories/status/1106770190887460864" TargetMode="External" /><Relationship Id="rId1384" Type="http://schemas.openxmlformats.org/officeDocument/2006/relationships/hyperlink" Target="https://twitter.com/#!/edtech_stories/status/1106887420472184833" TargetMode="External" /><Relationship Id="rId1385" Type="http://schemas.openxmlformats.org/officeDocument/2006/relationships/hyperlink" Target="https://twitter.com/#!/ksthakral/status/1104171629096009728" TargetMode="External" /><Relationship Id="rId1386" Type="http://schemas.openxmlformats.org/officeDocument/2006/relationships/hyperlink" Target="https://twitter.com/#!/ksthakral/status/1104449934441406464" TargetMode="External" /><Relationship Id="rId1387" Type="http://schemas.openxmlformats.org/officeDocument/2006/relationships/hyperlink" Target="https://twitter.com/#!/ksthakral/status/1105020276419510273" TargetMode="External" /><Relationship Id="rId1388" Type="http://schemas.openxmlformats.org/officeDocument/2006/relationships/hyperlink" Target="https://twitter.com/#!/ksthakral/status/1105449734850793472" TargetMode="External" /><Relationship Id="rId1389" Type="http://schemas.openxmlformats.org/officeDocument/2006/relationships/hyperlink" Target="https://twitter.com/#!/ksthakral/status/1105456912970080258" TargetMode="External" /><Relationship Id="rId1390" Type="http://schemas.openxmlformats.org/officeDocument/2006/relationships/hyperlink" Target="https://twitter.com/#!/ksthakral/status/1106767136322551809" TargetMode="External" /><Relationship Id="rId1391" Type="http://schemas.openxmlformats.org/officeDocument/2006/relationships/hyperlink" Target="https://twitter.com/#!/ksthakral/status/1106767136322551809" TargetMode="External" /><Relationship Id="rId1392" Type="http://schemas.openxmlformats.org/officeDocument/2006/relationships/hyperlink" Target="https://twitter.com/#!/ksthakral/status/1106767136322551809" TargetMode="External" /><Relationship Id="rId1393" Type="http://schemas.openxmlformats.org/officeDocument/2006/relationships/hyperlink" Target="https://twitter.com/#!/ksthakral/status/1106767136322551809" TargetMode="External" /><Relationship Id="rId1394" Type="http://schemas.openxmlformats.org/officeDocument/2006/relationships/hyperlink" Target="https://twitter.com/#!/ksthakral/status/1106767136322551809" TargetMode="External" /><Relationship Id="rId1395" Type="http://schemas.openxmlformats.org/officeDocument/2006/relationships/hyperlink" Target="https://twitter.com/#!/ksthakral/status/1106767136322551809" TargetMode="External" /><Relationship Id="rId1396" Type="http://schemas.openxmlformats.org/officeDocument/2006/relationships/hyperlink" Target="https://twitter.com/#!/ksthakral/status/1106767136322551809" TargetMode="External" /><Relationship Id="rId1397" Type="http://schemas.openxmlformats.org/officeDocument/2006/relationships/hyperlink" Target="https://twitter.com/#!/ksthakral/status/1106767136322551809" TargetMode="External" /><Relationship Id="rId1398" Type="http://schemas.openxmlformats.org/officeDocument/2006/relationships/hyperlink" Target="https://twitter.com/#!/ksthakral/status/1106767136322551809" TargetMode="External" /><Relationship Id="rId1399" Type="http://schemas.openxmlformats.org/officeDocument/2006/relationships/hyperlink" Target="https://twitter.com/#!/ksthakral/status/1106782056619479041" TargetMode="External" /><Relationship Id="rId1400" Type="http://schemas.openxmlformats.org/officeDocument/2006/relationships/hyperlink" Target="https://twitter.com/#!/ksthakral/status/1106782056619479041" TargetMode="External" /><Relationship Id="rId1401" Type="http://schemas.openxmlformats.org/officeDocument/2006/relationships/hyperlink" Target="https://twitter.com/#!/ksthakral/status/1106782056619479041" TargetMode="External" /><Relationship Id="rId1402" Type="http://schemas.openxmlformats.org/officeDocument/2006/relationships/hyperlink" Target="https://twitter.com/#!/ksthakral/status/1106782056619479041" TargetMode="External" /><Relationship Id="rId1403" Type="http://schemas.openxmlformats.org/officeDocument/2006/relationships/hyperlink" Target="https://twitter.com/#!/ksthakral/status/1106782056619479041" TargetMode="External" /><Relationship Id="rId1404" Type="http://schemas.openxmlformats.org/officeDocument/2006/relationships/hyperlink" Target="https://twitter.com/#!/ksthakral/status/1106782056619479041" TargetMode="External" /><Relationship Id="rId1405" Type="http://schemas.openxmlformats.org/officeDocument/2006/relationships/hyperlink" Target="https://twitter.com/#!/ksthakral/status/1106782056619479041" TargetMode="External" /><Relationship Id="rId1406" Type="http://schemas.openxmlformats.org/officeDocument/2006/relationships/hyperlink" Target="https://twitter.com/#!/ksthakral/status/1106782056619479041" TargetMode="External" /><Relationship Id="rId1407" Type="http://schemas.openxmlformats.org/officeDocument/2006/relationships/hyperlink" Target="https://twitter.com/#!/ksthakral/status/1106782056619479041" TargetMode="External" /><Relationship Id="rId1408" Type="http://schemas.openxmlformats.org/officeDocument/2006/relationships/hyperlink" Target="https://twitter.com/#!/schleiderjustin/status/1106951970965934082" TargetMode="External" /><Relationship Id="rId1409" Type="http://schemas.openxmlformats.org/officeDocument/2006/relationships/hyperlink" Target="https://twitter.com/#!/schleiderjustin/status/1106951791332245504" TargetMode="External" /><Relationship Id="rId1410" Type="http://schemas.openxmlformats.org/officeDocument/2006/relationships/hyperlink" Target="https://twitter.com/#!/schleiderjustin/status/1106951791332245504" TargetMode="External" /><Relationship Id="rId1411" Type="http://schemas.openxmlformats.org/officeDocument/2006/relationships/hyperlink" Target="https://twitter.com/#!/schleiderjustin/status/1106951791332245504" TargetMode="External" /><Relationship Id="rId1412" Type="http://schemas.openxmlformats.org/officeDocument/2006/relationships/hyperlink" Target="https://twitter.com/#!/schleiderjustin/status/1106951791332245504" TargetMode="External" /><Relationship Id="rId1413" Type="http://schemas.openxmlformats.org/officeDocument/2006/relationships/hyperlink" Target="https://twitter.com/#!/schleiderjustin/status/1106951791332245504" TargetMode="External" /><Relationship Id="rId1414" Type="http://schemas.openxmlformats.org/officeDocument/2006/relationships/hyperlink" Target="https://twitter.com/#!/schleiderjustin/status/1106951791332245504" TargetMode="External" /><Relationship Id="rId1415" Type="http://schemas.openxmlformats.org/officeDocument/2006/relationships/hyperlink" Target="https://twitter.com/#!/schleiderjustin/status/1106951791332245504" TargetMode="External" /><Relationship Id="rId1416" Type="http://schemas.openxmlformats.org/officeDocument/2006/relationships/hyperlink" Target="https://twitter.com/#!/schleiderjustin/status/1106951791332245504" TargetMode="External" /><Relationship Id="rId1417" Type="http://schemas.openxmlformats.org/officeDocument/2006/relationships/hyperlink" Target="https://twitter.com/#!/schleiderjustin/status/1106951791332245504" TargetMode="External" /><Relationship Id="rId1418" Type="http://schemas.openxmlformats.org/officeDocument/2006/relationships/hyperlink" Target="https://twitter.com/#!/schleiderjustin/status/1106951970965934082" TargetMode="External" /><Relationship Id="rId1419" Type="http://schemas.openxmlformats.org/officeDocument/2006/relationships/hyperlink" Target="https://twitter.com/#!/schleiderjustin/status/1106951970965934082" TargetMode="External" /><Relationship Id="rId1420" Type="http://schemas.openxmlformats.org/officeDocument/2006/relationships/hyperlink" Target="https://twitter.com/#!/schleiderjustin/status/1106951970965934082" TargetMode="External" /><Relationship Id="rId1421" Type="http://schemas.openxmlformats.org/officeDocument/2006/relationships/hyperlink" Target="https://twitter.com/#!/schleiderjustin/status/1106951970965934082" TargetMode="External" /><Relationship Id="rId1422" Type="http://schemas.openxmlformats.org/officeDocument/2006/relationships/hyperlink" Target="https://twitter.com/#!/schleiderjustin/status/1106951970965934082" TargetMode="External" /><Relationship Id="rId1423" Type="http://schemas.openxmlformats.org/officeDocument/2006/relationships/hyperlink" Target="https://twitter.com/#!/schleiderjustin/status/1106951970965934082" TargetMode="External" /><Relationship Id="rId1424" Type="http://schemas.openxmlformats.org/officeDocument/2006/relationships/hyperlink" Target="https://twitter.com/#!/schleiderjustin/status/1106951970965934082" TargetMode="External" /><Relationship Id="rId1425" Type="http://schemas.openxmlformats.org/officeDocument/2006/relationships/hyperlink" Target="https://twitter.com/#!/schleiderjustin/status/1106951970965934082" TargetMode="External" /><Relationship Id="rId1426" Type="http://schemas.openxmlformats.org/officeDocument/2006/relationships/hyperlink" Target="https://twitter.com/#!/schleiderjustin/status/1106951970965934082" TargetMode="External" /><Relationship Id="rId1427" Type="http://schemas.openxmlformats.org/officeDocument/2006/relationships/hyperlink" Target="https://twitter.com/#!/stevesayersone/status/1106986648548585473" TargetMode="External" /><Relationship Id="rId1428" Type="http://schemas.openxmlformats.org/officeDocument/2006/relationships/hyperlink" Target="https://twitter.com/#!/stevesayersone/status/1106986648548585473" TargetMode="External" /><Relationship Id="rId1429" Type="http://schemas.openxmlformats.org/officeDocument/2006/relationships/hyperlink" Target="https://twitter.com/#!/stevesayersone/status/1106986648548585473" TargetMode="External" /><Relationship Id="rId1430" Type="http://schemas.openxmlformats.org/officeDocument/2006/relationships/hyperlink" Target="https://twitter.com/#!/stevesayersone/status/1106986648548585473" TargetMode="External" /><Relationship Id="rId1431" Type="http://schemas.openxmlformats.org/officeDocument/2006/relationships/hyperlink" Target="https://twitter.com/#!/stevesayersone/status/1106986648548585473" TargetMode="External" /><Relationship Id="rId1432" Type="http://schemas.openxmlformats.org/officeDocument/2006/relationships/hyperlink" Target="https://twitter.com/#!/stevesayersone/status/1106986648548585473" TargetMode="External" /><Relationship Id="rId1433" Type="http://schemas.openxmlformats.org/officeDocument/2006/relationships/hyperlink" Target="https://twitter.com/#!/stevesayersone/status/1106986648548585473" TargetMode="External" /><Relationship Id="rId1434" Type="http://schemas.openxmlformats.org/officeDocument/2006/relationships/hyperlink" Target="https://twitter.com/#!/stevesayersone/status/1106986648548585473" TargetMode="External" /><Relationship Id="rId1435" Type="http://schemas.openxmlformats.org/officeDocument/2006/relationships/hyperlink" Target="https://twitter.com/#!/stevesayersone/status/1106986648548585473" TargetMode="External" /><Relationship Id="rId1436" Type="http://schemas.openxmlformats.org/officeDocument/2006/relationships/hyperlink" Target="https://twitter.com/#!/lieberrian/status/1107000905860370439" TargetMode="External" /><Relationship Id="rId1437" Type="http://schemas.openxmlformats.org/officeDocument/2006/relationships/hyperlink" Target="https://twitter.com/#!/lieberrian/status/1107000905860370439" TargetMode="External" /><Relationship Id="rId1438" Type="http://schemas.openxmlformats.org/officeDocument/2006/relationships/hyperlink" Target="https://twitter.com/#!/lieberrian/status/1107000905860370439" TargetMode="External" /><Relationship Id="rId1439" Type="http://schemas.openxmlformats.org/officeDocument/2006/relationships/hyperlink" Target="https://twitter.com/#!/lieberrian/status/1107000905860370439" TargetMode="External" /><Relationship Id="rId1440" Type="http://schemas.openxmlformats.org/officeDocument/2006/relationships/hyperlink" Target="https://twitter.com/#!/lieberrian/status/1107000905860370439" TargetMode="External" /><Relationship Id="rId1441" Type="http://schemas.openxmlformats.org/officeDocument/2006/relationships/hyperlink" Target="https://twitter.com/#!/lieberrian/status/1107000905860370439" TargetMode="External" /><Relationship Id="rId1442" Type="http://schemas.openxmlformats.org/officeDocument/2006/relationships/hyperlink" Target="https://twitter.com/#!/lieberrian/status/1107000905860370439" TargetMode="External" /><Relationship Id="rId1443" Type="http://schemas.openxmlformats.org/officeDocument/2006/relationships/hyperlink" Target="https://twitter.com/#!/lieberrian/status/1107000905860370439" TargetMode="External" /><Relationship Id="rId1444" Type="http://schemas.openxmlformats.org/officeDocument/2006/relationships/hyperlink" Target="https://twitter.com/#!/lieberrian/status/1107000905860370439" TargetMode="External" /><Relationship Id="rId1445" Type="http://schemas.openxmlformats.org/officeDocument/2006/relationships/hyperlink" Target="https://twitter.com/#!/ellethejambo/status/1107005777070436354" TargetMode="External" /><Relationship Id="rId1446" Type="http://schemas.openxmlformats.org/officeDocument/2006/relationships/hyperlink" Target="https://twitter.com/#!/ellethejambo/status/1107005777070436354" TargetMode="External" /><Relationship Id="rId1447" Type="http://schemas.openxmlformats.org/officeDocument/2006/relationships/hyperlink" Target="https://twitter.com/#!/ellethejambo/status/1107005777070436354" TargetMode="External" /><Relationship Id="rId1448" Type="http://schemas.openxmlformats.org/officeDocument/2006/relationships/hyperlink" Target="https://twitter.com/#!/ellethejambo/status/1107005777070436354" TargetMode="External" /><Relationship Id="rId1449" Type="http://schemas.openxmlformats.org/officeDocument/2006/relationships/hyperlink" Target="https://twitter.com/#!/ellethejambo/status/1107005777070436354" TargetMode="External" /><Relationship Id="rId1450" Type="http://schemas.openxmlformats.org/officeDocument/2006/relationships/hyperlink" Target="https://twitter.com/#!/ellethejambo/status/1107005777070436354" TargetMode="External" /><Relationship Id="rId1451" Type="http://schemas.openxmlformats.org/officeDocument/2006/relationships/hyperlink" Target="https://twitter.com/#!/ellethejambo/status/1107005777070436354" TargetMode="External" /><Relationship Id="rId1452" Type="http://schemas.openxmlformats.org/officeDocument/2006/relationships/hyperlink" Target="https://twitter.com/#!/ellethejambo/status/1107005777070436354" TargetMode="External" /><Relationship Id="rId1453" Type="http://schemas.openxmlformats.org/officeDocument/2006/relationships/hyperlink" Target="https://twitter.com/#!/ellethejambo/status/1107005777070436354" TargetMode="External" /><Relationship Id="rId1454" Type="http://schemas.openxmlformats.org/officeDocument/2006/relationships/hyperlink" Target="https://twitter.com/#!/cogswell_ben/status/1107008741126234112" TargetMode="External" /><Relationship Id="rId1455" Type="http://schemas.openxmlformats.org/officeDocument/2006/relationships/hyperlink" Target="https://twitter.com/#!/cogswell_ben/status/1107008741126234112" TargetMode="External" /><Relationship Id="rId1456" Type="http://schemas.openxmlformats.org/officeDocument/2006/relationships/hyperlink" Target="https://twitter.com/#!/cogswell_ben/status/1107008741126234112" TargetMode="External" /><Relationship Id="rId1457" Type="http://schemas.openxmlformats.org/officeDocument/2006/relationships/hyperlink" Target="https://twitter.com/#!/cogswell_ben/status/1107008741126234112" TargetMode="External" /><Relationship Id="rId1458" Type="http://schemas.openxmlformats.org/officeDocument/2006/relationships/hyperlink" Target="https://twitter.com/#!/cogswell_ben/status/1107008741126234112" TargetMode="External" /><Relationship Id="rId1459" Type="http://schemas.openxmlformats.org/officeDocument/2006/relationships/hyperlink" Target="https://twitter.com/#!/cogswell_ben/status/1107008741126234112" TargetMode="External" /><Relationship Id="rId1460" Type="http://schemas.openxmlformats.org/officeDocument/2006/relationships/hyperlink" Target="https://twitter.com/#!/cogswell_ben/status/1107008741126234112" TargetMode="External" /><Relationship Id="rId1461" Type="http://schemas.openxmlformats.org/officeDocument/2006/relationships/hyperlink" Target="https://twitter.com/#!/cogswell_ben/status/1107008741126234112" TargetMode="External" /><Relationship Id="rId1462" Type="http://schemas.openxmlformats.org/officeDocument/2006/relationships/hyperlink" Target="https://twitter.com/#!/cogswell_ben/status/1107008741126234112" TargetMode="External" /><Relationship Id="rId1463" Type="http://schemas.openxmlformats.org/officeDocument/2006/relationships/hyperlink" Target="https://twitter.com/#!/edtech_stories/status/1106765302023491585" TargetMode="External" /><Relationship Id="rId1464" Type="http://schemas.openxmlformats.org/officeDocument/2006/relationships/hyperlink" Target="https://twitter.com/#!/edtech_stories/status/1106770190887460864" TargetMode="External" /><Relationship Id="rId1465" Type="http://schemas.openxmlformats.org/officeDocument/2006/relationships/hyperlink" Target="https://twitter.com/#!/waynedenner/status/1107017568479518720" TargetMode="External" /><Relationship Id="rId1466" Type="http://schemas.openxmlformats.org/officeDocument/2006/relationships/hyperlink" Target="https://twitter.com/#!/edtech_stories/status/1106765302023491585" TargetMode="External" /><Relationship Id="rId1467" Type="http://schemas.openxmlformats.org/officeDocument/2006/relationships/hyperlink" Target="https://twitter.com/#!/edtech_stories/status/1106770190887460864" TargetMode="External" /><Relationship Id="rId1468" Type="http://schemas.openxmlformats.org/officeDocument/2006/relationships/hyperlink" Target="https://twitter.com/#!/waynedenner/status/1107017568479518720" TargetMode="External" /><Relationship Id="rId1469" Type="http://schemas.openxmlformats.org/officeDocument/2006/relationships/hyperlink" Target="https://twitter.com/#!/edtech_stories/status/1106765302023491585" TargetMode="External" /><Relationship Id="rId1470" Type="http://schemas.openxmlformats.org/officeDocument/2006/relationships/hyperlink" Target="https://twitter.com/#!/edtech_stories/status/1106770190887460864" TargetMode="External" /><Relationship Id="rId1471" Type="http://schemas.openxmlformats.org/officeDocument/2006/relationships/hyperlink" Target="https://twitter.com/#!/waynedenner/status/1107017568479518720" TargetMode="External" /><Relationship Id="rId1472" Type="http://schemas.openxmlformats.org/officeDocument/2006/relationships/hyperlink" Target="https://twitter.com/#!/edtech_stories/status/1106765302023491585" TargetMode="External" /><Relationship Id="rId1473" Type="http://schemas.openxmlformats.org/officeDocument/2006/relationships/hyperlink" Target="https://twitter.com/#!/edtech_stories/status/1106770190887460864" TargetMode="External" /><Relationship Id="rId1474" Type="http://schemas.openxmlformats.org/officeDocument/2006/relationships/hyperlink" Target="https://twitter.com/#!/waynedenner/status/1107017568479518720" TargetMode="External" /><Relationship Id="rId1475" Type="http://schemas.openxmlformats.org/officeDocument/2006/relationships/hyperlink" Target="https://twitter.com/#!/edtech_stories/status/1106765302023491585" TargetMode="External" /><Relationship Id="rId1476" Type="http://schemas.openxmlformats.org/officeDocument/2006/relationships/hyperlink" Target="https://twitter.com/#!/edtech_stories/status/1106770190887460864" TargetMode="External" /><Relationship Id="rId1477" Type="http://schemas.openxmlformats.org/officeDocument/2006/relationships/hyperlink" Target="https://twitter.com/#!/waynedenner/status/1107017568479518720" TargetMode="External" /><Relationship Id="rId1478" Type="http://schemas.openxmlformats.org/officeDocument/2006/relationships/hyperlink" Target="https://twitter.com/#!/edtech_stories/status/1106765302023491585" TargetMode="External" /><Relationship Id="rId1479" Type="http://schemas.openxmlformats.org/officeDocument/2006/relationships/hyperlink" Target="https://twitter.com/#!/edtech_stories/status/1106770190887460864" TargetMode="External" /><Relationship Id="rId1480" Type="http://schemas.openxmlformats.org/officeDocument/2006/relationships/hyperlink" Target="https://twitter.com/#!/waynedenner/status/1107017568479518720" TargetMode="External" /><Relationship Id="rId1481" Type="http://schemas.openxmlformats.org/officeDocument/2006/relationships/hyperlink" Target="https://twitter.com/#!/edtech_stories/status/1106765302023491585" TargetMode="External" /><Relationship Id="rId1482" Type="http://schemas.openxmlformats.org/officeDocument/2006/relationships/hyperlink" Target="https://twitter.com/#!/edtech_stories/status/1106770190887460864" TargetMode="External" /><Relationship Id="rId1483" Type="http://schemas.openxmlformats.org/officeDocument/2006/relationships/hyperlink" Target="https://twitter.com/#!/waynedenner/status/1107017568479518720" TargetMode="External" /><Relationship Id="rId1484" Type="http://schemas.openxmlformats.org/officeDocument/2006/relationships/hyperlink" Target="https://twitter.com/#!/edtech_stories/status/1106765302023491585" TargetMode="External" /><Relationship Id="rId1485" Type="http://schemas.openxmlformats.org/officeDocument/2006/relationships/hyperlink" Target="https://twitter.com/#!/edtech_stories/status/1106770190887460864" TargetMode="External" /><Relationship Id="rId1486" Type="http://schemas.openxmlformats.org/officeDocument/2006/relationships/hyperlink" Target="https://twitter.com/#!/edtech_stories/status/1106887420472184833" TargetMode="External" /><Relationship Id="rId1487" Type="http://schemas.openxmlformats.org/officeDocument/2006/relationships/hyperlink" Target="https://twitter.com/#!/waynedenner/status/1107017568479518720" TargetMode="External" /><Relationship Id="rId1488" Type="http://schemas.openxmlformats.org/officeDocument/2006/relationships/hyperlink" Target="https://twitter.com/#!/waynedenner/status/1107017568479518720" TargetMode="External" /><Relationship Id="rId1489" Type="http://schemas.openxmlformats.org/officeDocument/2006/relationships/hyperlink" Target="https://api.twitter.com/1.1/geo/id/7929cea6bd5b32bd.json" TargetMode="External" /><Relationship Id="rId1490" Type="http://schemas.openxmlformats.org/officeDocument/2006/relationships/comments" Target="../comments1.xml" /><Relationship Id="rId1491" Type="http://schemas.openxmlformats.org/officeDocument/2006/relationships/vmlDrawing" Target="../drawings/vmlDrawing1.vml" /><Relationship Id="rId1492" Type="http://schemas.openxmlformats.org/officeDocument/2006/relationships/table" Target="../tables/table1.xml" /><Relationship Id="rId149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aKHmBxvtB" TargetMode="External" /><Relationship Id="rId2" Type="http://schemas.openxmlformats.org/officeDocument/2006/relationships/hyperlink" Target="https://t.co/e4rraKAFUP" TargetMode="External" /><Relationship Id="rId3" Type="http://schemas.openxmlformats.org/officeDocument/2006/relationships/hyperlink" Target="https://t.co/LH2F8q7tUG" TargetMode="External" /><Relationship Id="rId4" Type="http://schemas.openxmlformats.org/officeDocument/2006/relationships/hyperlink" Target="https://t.co/p6EZqQLsCR" TargetMode="External" /><Relationship Id="rId5" Type="http://schemas.openxmlformats.org/officeDocument/2006/relationships/hyperlink" Target="http://t.co/B8cgBB9bin" TargetMode="External" /><Relationship Id="rId6" Type="http://schemas.openxmlformats.org/officeDocument/2006/relationships/hyperlink" Target="https://t.co/IyaKR1l9T0" TargetMode="External" /><Relationship Id="rId7" Type="http://schemas.openxmlformats.org/officeDocument/2006/relationships/hyperlink" Target="https://t.co/xAJDQI6b88" TargetMode="External" /><Relationship Id="rId8" Type="http://schemas.openxmlformats.org/officeDocument/2006/relationships/hyperlink" Target="https://t.co/mnZsmki04x" TargetMode="External" /><Relationship Id="rId9" Type="http://schemas.openxmlformats.org/officeDocument/2006/relationships/hyperlink" Target="https://t.co/2WDStDAkAk" TargetMode="External" /><Relationship Id="rId10" Type="http://schemas.openxmlformats.org/officeDocument/2006/relationships/hyperlink" Target="https://t.co/fE5ybjovPj" TargetMode="External" /><Relationship Id="rId11" Type="http://schemas.openxmlformats.org/officeDocument/2006/relationships/hyperlink" Target="https://t.co/TquZ2ymG3F" TargetMode="External" /><Relationship Id="rId12" Type="http://schemas.openxmlformats.org/officeDocument/2006/relationships/hyperlink" Target="https://t.co/48zq8HrKMI" TargetMode="External" /><Relationship Id="rId13" Type="http://schemas.openxmlformats.org/officeDocument/2006/relationships/hyperlink" Target="https://t.co/BQREA5oAJa" TargetMode="External" /><Relationship Id="rId14" Type="http://schemas.openxmlformats.org/officeDocument/2006/relationships/hyperlink" Target="https://t.co/NbupfJ4RBq" TargetMode="External" /><Relationship Id="rId15" Type="http://schemas.openxmlformats.org/officeDocument/2006/relationships/hyperlink" Target="https://t.co/ggMfLeCwJG" TargetMode="External" /><Relationship Id="rId16" Type="http://schemas.openxmlformats.org/officeDocument/2006/relationships/hyperlink" Target="https://t.co/0z7HMulhnM" TargetMode="External" /><Relationship Id="rId17" Type="http://schemas.openxmlformats.org/officeDocument/2006/relationships/hyperlink" Target="http://t.co/QyaSdwJc93" TargetMode="External" /><Relationship Id="rId18" Type="http://schemas.openxmlformats.org/officeDocument/2006/relationships/hyperlink" Target="https://t.co/xfjwFMjUJF" TargetMode="External" /><Relationship Id="rId19" Type="http://schemas.openxmlformats.org/officeDocument/2006/relationships/hyperlink" Target="https://t.co/zv9lsSDcbR" TargetMode="External" /><Relationship Id="rId20" Type="http://schemas.openxmlformats.org/officeDocument/2006/relationships/hyperlink" Target="https://t.co/HuMOyVBvNk" TargetMode="External" /><Relationship Id="rId21" Type="http://schemas.openxmlformats.org/officeDocument/2006/relationships/hyperlink" Target="https://t.co/aFAPDywtfs" TargetMode="External" /><Relationship Id="rId22" Type="http://schemas.openxmlformats.org/officeDocument/2006/relationships/hyperlink" Target="https://t.co/M0uRGy9Hkg" TargetMode="External" /><Relationship Id="rId23" Type="http://schemas.openxmlformats.org/officeDocument/2006/relationships/hyperlink" Target="https://t.co/F3fLcfn45H" TargetMode="External" /><Relationship Id="rId24" Type="http://schemas.openxmlformats.org/officeDocument/2006/relationships/hyperlink" Target="http://t.co/7bZ2KCQJ2k" TargetMode="External" /><Relationship Id="rId25" Type="http://schemas.openxmlformats.org/officeDocument/2006/relationships/hyperlink" Target="https://t.co/TAXQpsHa5X" TargetMode="External" /><Relationship Id="rId26" Type="http://schemas.openxmlformats.org/officeDocument/2006/relationships/hyperlink" Target="https://t.co/1Gqn5eNAkV" TargetMode="External" /><Relationship Id="rId27" Type="http://schemas.openxmlformats.org/officeDocument/2006/relationships/hyperlink" Target="http://t.co/2sVbt3n6lO" TargetMode="External" /><Relationship Id="rId28" Type="http://schemas.openxmlformats.org/officeDocument/2006/relationships/hyperlink" Target="https://t.co/IxLjEB2zlE" TargetMode="External" /><Relationship Id="rId29" Type="http://schemas.openxmlformats.org/officeDocument/2006/relationships/hyperlink" Target="https://t.co/b4qJn1xk9K" TargetMode="External" /><Relationship Id="rId30" Type="http://schemas.openxmlformats.org/officeDocument/2006/relationships/hyperlink" Target="https://t.co/7vUi8WLZCu" TargetMode="External" /><Relationship Id="rId31" Type="http://schemas.openxmlformats.org/officeDocument/2006/relationships/hyperlink" Target="https://t.co/OvTRV8b9kM" TargetMode="External" /><Relationship Id="rId32" Type="http://schemas.openxmlformats.org/officeDocument/2006/relationships/hyperlink" Target="https://t.co/ZsLXGx77Bh" TargetMode="External" /><Relationship Id="rId33" Type="http://schemas.openxmlformats.org/officeDocument/2006/relationships/hyperlink" Target="https://t.co/ZrnvTEo1ha" TargetMode="External" /><Relationship Id="rId34" Type="http://schemas.openxmlformats.org/officeDocument/2006/relationships/hyperlink" Target="https://t.co/B8TWHxd8Ro" TargetMode="External" /><Relationship Id="rId35" Type="http://schemas.openxmlformats.org/officeDocument/2006/relationships/hyperlink" Target="https://t.co/YCJuAt2fd2" TargetMode="External" /><Relationship Id="rId36" Type="http://schemas.openxmlformats.org/officeDocument/2006/relationships/hyperlink" Target="https://t.co/iUn41wAYRH" TargetMode="External" /><Relationship Id="rId37" Type="http://schemas.openxmlformats.org/officeDocument/2006/relationships/hyperlink" Target="https://t.co/mUzJwnsa02" TargetMode="External" /><Relationship Id="rId38" Type="http://schemas.openxmlformats.org/officeDocument/2006/relationships/hyperlink" Target="https://t.co/13seNJzkYd" TargetMode="External" /><Relationship Id="rId39" Type="http://schemas.openxmlformats.org/officeDocument/2006/relationships/hyperlink" Target="https://t.co/Tow2b8QNQf" TargetMode="External" /><Relationship Id="rId40" Type="http://schemas.openxmlformats.org/officeDocument/2006/relationships/hyperlink" Target="https://t.co/8VagWFc00k" TargetMode="External" /><Relationship Id="rId41" Type="http://schemas.openxmlformats.org/officeDocument/2006/relationships/hyperlink" Target="https://t.co/Ozohh7WZKH" TargetMode="External" /><Relationship Id="rId42" Type="http://schemas.openxmlformats.org/officeDocument/2006/relationships/hyperlink" Target="http://t.co/n2UwF0GqhC" TargetMode="External" /><Relationship Id="rId43" Type="http://schemas.openxmlformats.org/officeDocument/2006/relationships/hyperlink" Target="https://t.co/rRf1B7kblu" TargetMode="External" /><Relationship Id="rId44" Type="http://schemas.openxmlformats.org/officeDocument/2006/relationships/hyperlink" Target="https://t.co/aWLN3OiOBt" TargetMode="External" /><Relationship Id="rId45" Type="http://schemas.openxmlformats.org/officeDocument/2006/relationships/hyperlink" Target="https://t.co/3i2bPMrJDS" TargetMode="External" /><Relationship Id="rId46" Type="http://schemas.openxmlformats.org/officeDocument/2006/relationships/hyperlink" Target="https://t.co/DVdsPSDmrQ" TargetMode="External" /><Relationship Id="rId47" Type="http://schemas.openxmlformats.org/officeDocument/2006/relationships/hyperlink" Target="https://t.co/vBzl7LNCCQ" TargetMode="External" /><Relationship Id="rId48" Type="http://schemas.openxmlformats.org/officeDocument/2006/relationships/hyperlink" Target="https://t.co/WSyMYHuwPh" TargetMode="External" /><Relationship Id="rId49" Type="http://schemas.openxmlformats.org/officeDocument/2006/relationships/hyperlink" Target="https://t.co/WpzSdGtUl0" TargetMode="External" /><Relationship Id="rId50" Type="http://schemas.openxmlformats.org/officeDocument/2006/relationships/hyperlink" Target="https://t.co/xfYFV6BrRT" TargetMode="External" /><Relationship Id="rId51" Type="http://schemas.openxmlformats.org/officeDocument/2006/relationships/hyperlink" Target="https://t.co/iA79iPBi4q" TargetMode="External" /><Relationship Id="rId52" Type="http://schemas.openxmlformats.org/officeDocument/2006/relationships/hyperlink" Target="http://t.co/RtNGJhF8LM" TargetMode="External" /><Relationship Id="rId53" Type="http://schemas.openxmlformats.org/officeDocument/2006/relationships/hyperlink" Target="https://t.co/acEDNo910M" TargetMode="External" /><Relationship Id="rId54" Type="http://schemas.openxmlformats.org/officeDocument/2006/relationships/hyperlink" Target="https://t.co/zzkauSb9EZ" TargetMode="External" /><Relationship Id="rId55" Type="http://schemas.openxmlformats.org/officeDocument/2006/relationships/hyperlink" Target="https://t.co/HraaN9g48H" TargetMode="External" /><Relationship Id="rId56" Type="http://schemas.openxmlformats.org/officeDocument/2006/relationships/hyperlink" Target="https://t.co/acboLziGvF" TargetMode="External" /><Relationship Id="rId57" Type="http://schemas.openxmlformats.org/officeDocument/2006/relationships/hyperlink" Target="https://t.co/bLatrP1Q1h" TargetMode="External" /><Relationship Id="rId58" Type="http://schemas.openxmlformats.org/officeDocument/2006/relationships/hyperlink" Target="https://t.co/LQQmPk1d5Q" TargetMode="External" /><Relationship Id="rId59" Type="http://schemas.openxmlformats.org/officeDocument/2006/relationships/hyperlink" Target="http://t.co/7tyEm2bWZO" TargetMode="External" /><Relationship Id="rId60" Type="http://schemas.openxmlformats.org/officeDocument/2006/relationships/hyperlink" Target="https://t.co/B5LeCB71nJ" TargetMode="External" /><Relationship Id="rId61" Type="http://schemas.openxmlformats.org/officeDocument/2006/relationships/hyperlink" Target="https://t.co/erdfqJCtvG" TargetMode="External" /><Relationship Id="rId62" Type="http://schemas.openxmlformats.org/officeDocument/2006/relationships/hyperlink" Target="https://t.co/GweGcfmJ7o" TargetMode="External" /><Relationship Id="rId63" Type="http://schemas.openxmlformats.org/officeDocument/2006/relationships/hyperlink" Target="https://t.co/p2K5okdrHg" TargetMode="External" /><Relationship Id="rId64" Type="http://schemas.openxmlformats.org/officeDocument/2006/relationships/hyperlink" Target="https://t.co/zv9lsSDcbR" TargetMode="External" /><Relationship Id="rId65" Type="http://schemas.openxmlformats.org/officeDocument/2006/relationships/hyperlink" Target="http://t.co/xXXrvBCpS9" TargetMode="External" /><Relationship Id="rId66" Type="http://schemas.openxmlformats.org/officeDocument/2006/relationships/hyperlink" Target="https://t.co/zZiTwCJy0r" TargetMode="External" /><Relationship Id="rId67" Type="http://schemas.openxmlformats.org/officeDocument/2006/relationships/hyperlink" Target="https://t.co/4x4xXtgT5i" TargetMode="External" /><Relationship Id="rId68" Type="http://schemas.openxmlformats.org/officeDocument/2006/relationships/hyperlink" Target="https://t.co/pZmwKFT1rx" TargetMode="External" /><Relationship Id="rId69" Type="http://schemas.openxmlformats.org/officeDocument/2006/relationships/hyperlink" Target="http://t.co/dQIPDh9KIO" TargetMode="External" /><Relationship Id="rId70" Type="http://schemas.openxmlformats.org/officeDocument/2006/relationships/hyperlink" Target="https://t.co/CiqD0pNncF" TargetMode="External" /><Relationship Id="rId71" Type="http://schemas.openxmlformats.org/officeDocument/2006/relationships/hyperlink" Target="https://t.co/AqJWIc9LJC" TargetMode="External" /><Relationship Id="rId72" Type="http://schemas.openxmlformats.org/officeDocument/2006/relationships/hyperlink" Target="https://t.co/6EDyaCeKOj" TargetMode="External" /><Relationship Id="rId73" Type="http://schemas.openxmlformats.org/officeDocument/2006/relationships/hyperlink" Target="https://t.co/U8FZn17mDG" TargetMode="External" /><Relationship Id="rId74" Type="http://schemas.openxmlformats.org/officeDocument/2006/relationships/hyperlink" Target="https://t.co/j2UX3DHDQY" TargetMode="External" /><Relationship Id="rId75" Type="http://schemas.openxmlformats.org/officeDocument/2006/relationships/hyperlink" Target="https://t.co/vIWzSLZCWi" TargetMode="External" /><Relationship Id="rId76" Type="http://schemas.openxmlformats.org/officeDocument/2006/relationships/hyperlink" Target="https://t.co/BioqS0qUvB" TargetMode="External" /><Relationship Id="rId77" Type="http://schemas.openxmlformats.org/officeDocument/2006/relationships/hyperlink" Target="https://t.co/KPTdqLXD1p" TargetMode="External" /><Relationship Id="rId78" Type="http://schemas.openxmlformats.org/officeDocument/2006/relationships/hyperlink" Target="https://t.co/8PA9jIR8hl" TargetMode="External" /><Relationship Id="rId79" Type="http://schemas.openxmlformats.org/officeDocument/2006/relationships/hyperlink" Target="https://t.co/cryMsCDL3N" TargetMode="External" /><Relationship Id="rId80" Type="http://schemas.openxmlformats.org/officeDocument/2006/relationships/hyperlink" Target="https://t.co/fRRYxaoxAy" TargetMode="External" /><Relationship Id="rId81" Type="http://schemas.openxmlformats.org/officeDocument/2006/relationships/hyperlink" Target="https://t.co/HbmmPU01tL" TargetMode="External" /><Relationship Id="rId82" Type="http://schemas.openxmlformats.org/officeDocument/2006/relationships/hyperlink" Target="https://t.co/xzcKnEci5U" TargetMode="External" /><Relationship Id="rId83" Type="http://schemas.openxmlformats.org/officeDocument/2006/relationships/hyperlink" Target="https://t.co/F8uD3faDby" TargetMode="External" /><Relationship Id="rId84" Type="http://schemas.openxmlformats.org/officeDocument/2006/relationships/hyperlink" Target="https://t.co/TSSs5wBUuK" TargetMode="External" /><Relationship Id="rId85" Type="http://schemas.openxmlformats.org/officeDocument/2006/relationships/hyperlink" Target="https://t.co/EvjwRXm04B" TargetMode="External" /><Relationship Id="rId86" Type="http://schemas.openxmlformats.org/officeDocument/2006/relationships/hyperlink" Target="https://t.co/Xs1juB5Z2f" TargetMode="External" /><Relationship Id="rId87" Type="http://schemas.openxmlformats.org/officeDocument/2006/relationships/hyperlink" Target="https://pbs.twimg.com/profile_banners/1098061709363818503/1550703857" TargetMode="External" /><Relationship Id="rId88" Type="http://schemas.openxmlformats.org/officeDocument/2006/relationships/hyperlink" Target="https://pbs.twimg.com/profile_banners/14056502/1518368317" TargetMode="External" /><Relationship Id="rId89" Type="http://schemas.openxmlformats.org/officeDocument/2006/relationships/hyperlink" Target="https://pbs.twimg.com/profile_banners/115019129/1470563608" TargetMode="External" /><Relationship Id="rId90" Type="http://schemas.openxmlformats.org/officeDocument/2006/relationships/hyperlink" Target="https://pbs.twimg.com/profile_banners/3241335163/1445003056" TargetMode="External" /><Relationship Id="rId91" Type="http://schemas.openxmlformats.org/officeDocument/2006/relationships/hyperlink" Target="https://pbs.twimg.com/profile_banners/1100591260316753920/1552476863" TargetMode="External" /><Relationship Id="rId92" Type="http://schemas.openxmlformats.org/officeDocument/2006/relationships/hyperlink" Target="https://pbs.twimg.com/profile_banners/15494794/1497032121" TargetMode="External" /><Relationship Id="rId93" Type="http://schemas.openxmlformats.org/officeDocument/2006/relationships/hyperlink" Target="https://pbs.twimg.com/profile_banners/24108344/1529683817" TargetMode="External" /><Relationship Id="rId94" Type="http://schemas.openxmlformats.org/officeDocument/2006/relationships/hyperlink" Target="https://pbs.twimg.com/profile_banners/1965847669/1551172714" TargetMode="External" /><Relationship Id="rId95" Type="http://schemas.openxmlformats.org/officeDocument/2006/relationships/hyperlink" Target="https://pbs.twimg.com/profile_banners/148280168/1464014043" TargetMode="External" /><Relationship Id="rId96" Type="http://schemas.openxmlformats.org/officeDocument/2006/relationships/hyperlink" Target="https://pbs.twimg.com/profile_banners/2729957642/1467950173" TargetMode="External" /><Relationship Id="rId97" Type="http://schemas.openxmlformats.org/officeDocument/2006/relationships/hyperlink" Target="https://pbs.twimg.com/profile_banners/436169764/1469239922" TargetMode="External" /><Relationship Id="rId98" Type="http://schemas.openxmlformats.org/officeDocument/2006/relationships/hyperlink" Target="https://pbs.twimg.com/profile_banners/1881304950/1532740814" TargetMode="External" /><Relationship Id="rId99" Type="http://schemas.openxmlformats.org/officeDocument/2006/relationships/hyperlink" Target="https://pbs.twimg.com/profile_banners/2355885300/1455424139" TargetMode="External" /><Relationship Id="rId100" Type="http://schemas.openxmlformats.org/officeDocument/2006/relationships/hyperlink" Target="https://pbs.twimg.com/profile_banners/1100586535794032640/1551236589" TargetMode="External" /><Relationship Id="rId101" Type="http://schemas.openxmlformats.org/officeDocument/2006/relationships/hyperlink" Target="https://pbs.twimg.com/profile_banners/2344305278/1533179109" TargetMode="External" /><Relationship Id="rId102" Type="http://schemas.openxmlformats.org/officeDocument/2006/relationships/hyperlink" Target="https://pbs.twimg.com/profile_banners/108526862/1501845137" TargetMode="External" /><Relationship Id="rId103" Type="http://schemas.openxmlformats.org/officeDocument/2006/relationships/hyperlink" Target="https://pbs.twimg.com/profile_banners/1703558844/1550202279" TargetMode="External" /><Relationship Id="rId104" Type="http://schemas.openxmlformats.org/officeDocument/2006/relationships/hyperlink" Target="https://pbs.twimg.com/profile_banners/3253170811/1435745717" TargetMode="External" /><Relationship Id="rId105" Type="http://schemas.openxmlformats.org/officeDocument/2006/relationships/hyperlink" Target="https://pbs.twimg.com/profile_banners/916652778/1549672741" TargetMode="External" /><Relationship Id="rId106" Type="http://schemas.openxmlformats.org/officeDocument/2006/relationships/hyperlink" Target="https://pbs.twimg.com/profile_banners/134142052/1545926766" TargetMode="External" /><Relationship Id="rId107" Type="http://schemas.openxmlformats.org/officeDocument/2006/relationships/hyperlink" Target="https://pbs.twimg.com/profile_banners/2204959478/1387971855" TargetMode="External" /><Relationship Id="rId108" Type="http://schemas.openxmlformats.org/officeDocument/2006/relationships/hyperlink" Target="https://pbs.twimg.com/profile_banners/190070853/1540162053" TargetMode="External" /><Relationship Id="rId109" Type="http://schemas.openxmlformats.org/officeDocument/2006/relationships/hyperlink" Target="https://pbs.twimg.com/profile_banners/825128397210673152/1485561530" TargetMode="External" /><Relationship Id="rId110" Type="http://schemas.openxmlformats.org/officeDocument/2006/relationships/hyperlink" Target="https://pbs.twimg.com/profile_banners/1061239369640693762/1552222089" TargetMode="External" /><Relationship Id="rId111" Type="http://schemas.openxmlformats.org/officeDocument/2006/relationships/hyperlink" Target="https://pbs.twimg.com/profile_banners/54061923/1548873092" TargetMode="External" /><Relationship Id="rId112" Type="http://schemas.openxmlformats.org/officeDocument/2006/relationships/hyperlink" Target="https://pbs.twimg.com/profile_banners/3321751520/1440989336" TargetMode="External" /><Relationship Id="rId113" Type="http://schemas.openxmlformats.org/officeDocument/2006/relationships/hyperlink" Target="https://pbs.twimg.com/profile_banners/1356087222/1544906445" TargetMode="External" /><Relationship Id="rId114" Type="http://schemas.openxmlformats.org/officeDocument/2006/relationships/hyperlink" Target="https://pbs.twimg.com/profile_banners/1365955674/1437349178" TargetMode="External" /><Relationship Id="rId115" Type="http://schemas.openxmlformats.org/officeDocument/2006/relationships/hyperlink" Target="https://pbs.twimg.com/profile_banners/34987624/1498932044" TargetMode="External" /><Relationship Id="rId116" Type="http://schemas.openxmlformats.org/officeDocument/2006/relationships/hyperlink" Target="https://pbs.twimg.com/profile_banners/347002675/1450187379" TargetMode="External" /><Relationship Id="rId117" Type="http://schemas.openxmlformats.org/officeDocument/2006/relationships/hyperlink" Target="https://pbs.twimg.com/profile_banners/26412532/1476471699" TargetMode="External" /><Relationship Id="rId118" Type="http://schemas.openxmlformats.org/officeDocument/2006/relationships/hyperlink" Target="https://pbs.twimg.com/profile_banners/148857723/1486882553" TargetMode="External" /><Relationship Id="rId119" Type="http://schemas.openxmlformats.org/officeDocument/2006/relationships/hyperlink" Target="https://pbs.twimg.com/profile_banners/361811837/1550827103" TargetMode="External" /><Relationship Id="rId120" Type="http://schemas.openxmlformats.org/officeDocument/2006/relationships/hyperlink" Target="https://pbs.twimg.com/profile_banners/15872409/1495181132" TargetMode="External" /><Relationship Id="rId121" Type="http://schemas.openxmlformats.org/officeDocument/2006/relationships/hyperlink" Target="https://pbs.twimg.com/profile_banners/1020707417284390912/1537613633" TargetMode="External" /><Relationship Id="rId122" Type="http://schemas.openxmlformats.org/officeDocument/2006/relationships/hyperlink" Target="https://pbs.twimg.com/profile_banners/474035985/1545140827" TargetMode="External" /><Relationship Id="rId123" Type="http://schemas.openxmlformats.org/officeDocument/2006/relationships/hyperlink" Target="https://pbs.twimg.com/profile_banners/990019532818407424/1524915014" TargetMode="External" /><Relationship Id="rId124" Type="http://schemas.openxmlformats.org/officeDocument/2006/relationships/hyperlink" Target="https://pbs.twimg.com/profile_banners/39715373/1353101835" TargetMode="External" /><Relationship Id="rId125" Type="http://schemas.openxmlformats.org/officeDocument/2006/relationships/hyperlink" Target="https://pbs.twimg.com/profile_banners/356053602/1540459317" TargetMode="External" /><Relationship Id="rId126" Type="http://schemas.openxmlformats.org/officeDocument/2006/relationships/hyperlink" Target="https://pbs.twimg.com/profile_banners/905950782/1525107484" TargetMode="External" /><Relationship Id="rId127" Type="http://schemas.openxmlformats.org/officeDocument/2006/relationships/hyperlink" Target="https://pbs.twimg.com/profile_banners/4051118260/1537268137" TargetMode="External" /><Relationship Id="rId128" Type="http://schemas.openxmlformats.org/officeDocument/2006/relationships/hyperlink" Target="https://pbs.twimg.com/profile_banners/960937119152619521/1552567158" TargetMode="External" /><Relationship Id="rId129" Type="http://schemas.openxmlformats.org/officeDocument/2006/relationships/hyperlink" Target="https://pbs.twimg.com/profile_banners/17573066/1397694737" TargetMode="External" /><Relationship Id="rId130" Type="http://schemas.openxmlformats.org/officeDocument/2006/relationships/hyperlink" Target="https://pbs.twimg.com/profile_banners/25834897/1533313194" TargetMode="External" /><Relationship Id="rId131" Type="http://schemas.openxmlformats.org/officeDocument/2006/relationships/hyperlink" Target="https://pbs.twimg.com/profile_banners/811377/1543939339" TargetMode="External" /><Relationship Id="rId132" Type="http://schemas.openxmlformats.org/officeDocument/2006/relationships/hyperlink" Target="https://pbs.twimg.com/profile_banners/10228272/1544543885" TargetMode="External" /><Relationship Id="rId133" Type="http://schemas.openxmlformats.org/officeDocument/2006/relationships/hyperlink" Target="https://pbs.twimg.com/profile_banners/2425151/1506715336" TargetMode="External" /><Relationship Id="rId134" Type="http://schemas.openxmlformats.org/officeDocument/2006/relationships/hyperlink" Target="https://pbs.twimg.com/profile_banners/783214/1537558537" TargetMode="External" /><Relationship Id="rId135" Type="http://schemas.openxmlformats.org/officeDocument/2006/relationships/hyperlink" Target="https://pbs.twimg.com/profile_banners/22959763/1501620205" TargetMode="External" /><Relationship Id="rId136" Type="http://schemas.openxmlformats.org/officeDocument/2006/relationships/hyperlink" Target="https://pbs.twimg.com/profile_banners/457984599/1359997459" TargetMode="External" /><Relationship Id="rId137" Type="http://schemas.openxmlformats.org/officeDocument/2006/relationships/hyperlink" Target="https://pbs.twimg.com/profile_banners/822215679726100480/1549425227" TargetMode="External" /><Relationship Id="rId138" Type="http://schemas.openxmlformats.org/officeDocument/2006/relationships/hyperlink" Target="https://pbs.twimg.com/profile_banners/1280294108/1525718378" TargetMode="External" /><Relationship Id="rId139" Type="http://schemas.openxmlformats.org/officeDocument/2006/relationships/hyperlink" Target="https://pbs.twimg.com/profile_banners/35164888/1551946414" TargetMode="External" /><Relationship Id="rId140" Type="http://schemas.openxmlformats.org/officeDocument/2006/relationships/hyperlink" Target="https://pbs.twimg.com/profile_banners/1912110522/1550241136" TargetMode="External" /><Relationship Id="rId141" Type="http://schemas.openxmlformats.org/officeDocument/2006/relationships/hyperlink" Target="https://pbs.twimg.com/profile_banners/23924373/1496091921" TargetMode="External" /><Relationship Id="rId142" Type="http://schemas.openxmlformats.org/officeDocument/2006/relationships/hyperlink" Target="https://pbs.twimg.com/profile_banners/72938555/1540719216" TargetMode="External" /><Relationship Id="rId143" Type="http://schemas.openxmlformats.org/officeDocument/2006/relationships/hyperlink" Target="https://pbs.twimg.com/profile_banners/1594162892/1506374386" TargetMode="External" /><Relationship Id="rId144" Type="http://schemas.openxmlformats.org/officeDocument/2006/relationships/hyperlink" Target="https://pbs.twimg.com/profile_banners/359074674/1505762645" TargetMode="External" /><Relationship Id="rId145" Type="http://schemas.openxmlformats.org/officeDocument/2006/relationships/hyperlink" Target="https://pbs.twimg.com/profile_banners/1621271/1539285297" TargetMode="External" /><Relationship Id="rId146" Type="http://schemas.openxmlformats.org/officeDocument/2006/relationships/hyperlink" Target="https://pbs.twimg.com/profile_banners/44189764/1520689389" TargetMode="External" /><Relationship Id="rId147" Type="http://schemas.openxmlformats.org/officeDocument/2006/relationships/hyperlink" Target="https://pbs.twimg.com/profile_banners/122781253/1517520946" TargetMode="External" /><Relationship Id="rId148" Type="http://schemas.openxmlformats.org/officeDocument/2006/relationships/hyperlink" Target="https://pbs.twimg.com/profile_banners/302870540/1451128495" TargetMode="External" /><Relationship Id="rId149" Type="http://schemas.openxmlformats.org/officeDocument/2006/relationships/hyperlink" Target="https://pbs.twimg.com/profile_banners/75401545/1454519185" TargetMode="External" /><Relationship Id="rId150" Type="http://schemas.openxmlformats.org/officeDocument/2006/relationships/hyperlink" Target="https://pbs.twimg.com/profile_banners/326869253/1514921099" TargetMode="External" /><Relationship Id="rId151" Type="http://schemas.openxmlformats.org/officeDocument/2006/relationships/hyperlink" Target="https://pbs.twimg.com/profile_banners/182539117/1479996760" TargetMode="External" /><Relationship Id="rId152" Type="http://schemas.openxmlformats.org/officeDocument/2006/relationships/hyperlink" Target="https://pbs.twimg.com/profile_banners/22487278/1492531052" TargetMode="External" /><Relationship Id="rId153" Type="http://schemas.openxmlformats.org/officeDocument/2006/relationships/hyperlink" Target="https://pbs.twimg.com/profile_banners/1676691804/1543082855" TargetMode="External" /><Relationship Id="rId154" Type="http://schemas.openxmlformats.org/officeDocument/2006/relationships/hyperlink" Target="https://pbs.twimg.com/profile_banners/1305350636/1500654747" TargetMode="External" /><Relationship Id="rId155" Type="http://schemas.openxmlformats.org/officeDocument/2006/relationships/hyperlink" Target="https://pbs.twimg.com/profile_banners/87269548/1514399993" TargetMode="External" /><Relationship Id="rId156" Type="http://schemas.openxmlformats.org/officeDocument/2006/relationships/hyperlink" Target="https://pbs.twimg.com/profile_banners/1661469482/1531286263" TargetMode="External" /><Relationship Id="rId157" Type="http://schemas.openxmlformats.org/officeDocument/2006/relationships/hyperlink" Target="https://pbs.twimg.com/profile_banners/612473/1529425670" TargetMode="External" /><Relationship Id="rId158" Type="http://schemas.openxmlformats.org/officeDocument/2006/relationships/hyperlink" Target="https://pbs.twimg.com/profile_banners/9697732/1401057310" TargetMode="External" /><Relationship Id="rId159" Type="http://schemas.openxmlformats.org/officeDocument/2006/relationships/hyperlink" Target="https://pbs.twimg.com/profile_banners/2253248033/1483404571" TargetMode="External" /><Relationship Id="rId160" Type="http://schemas.openxmlformats.org/officeDocument/2006/relationships/hyperlink" Target="https://pbs.twimg.com/profile_banners/180130665/1499970359" TargetMode="External" /><Relationship Id="rId161" Type="http://schemas.openxmlformats.org/officeDocument/2006/relationships/hyperlink" Target="https://pbs.twimg.com/profile_banners/886815330/1537804517" TargetMode="External" /><Relationship Id="rId162" Type="http://schemas.openxmlformats.org/officeDocument/2006/relationships/hyperlink" Target="https://pbs.twimg.com/profile_banners/14264810/1398616879" TargetMode="External" /><Relationship Id="rId163" Type="http://schemas.openxmlformats.org/officeDocument/2006/relationships/hyperlink" Target="https://pbs.twimg.com/profile_banners/7665112/1453849355" TargetMode="External" /><Relationship Id="rId164" Type="http://schemas.openxmlformats.org/officeDocument/2006/relationships/hyperlink" Target="https://pbs.twimg.com/profile_banners/30315497/1515020123" TargetMode="External" /><Relationship Id="rId165" Type="http://schemas.openxmlformats.org/officeDocument/2006/relationships/hyperlink" Target="https://pbs.twimg.com/profile_banners/101294519/1533385814" TargetMode="External" /><Relationship Id="rId166" Type="http://schemas.openxmlformats.org/officeDocument/2006/relationships/hyperlink" Target="https://pbs.twimg.com/profile_banners/21595696/1461505056" TargetMode="External" /><Relationship Id="rId167" Type="http://schemas.openxmlformats.org/officeDocument/2006/relationships/hyperlink" Target="https://pbs.twimg.com/profile_banners/14240812/1463400854" TargetMode="External" /><Relationship Id="rId168" Type="http://schemas.openxmlformats.org/officeDocument/2006/relationships/hyperlink" Target="https://pbs.twimg.com/profile_banners/17446633/1506790923" TargetMode="External" /><Relationship Id="rId169" Type="http://schemas.openxmlformats.org/officeDocument/2006/relationships/hyperlink" Target="https://pbs.twimg.com/profile_banners/34904126/1348772653" TargetMode="External" /><Relationship Id="rId170" Type="http://schemas.openxmlformats.org/officeDocument/2006/relationships/hyperlink" Target="https://pbs.twimg.com/profile_banners/555375957/1543579271" TargetMode="External" /><Relationship Id="rId171" Type="http://schemas.openxmlformats.org/officeDocument/2006/relationships/hyperlink" Target="https://pbs.twimg.com/profile_banners/228784017/1424809671" TargetMode="External" /><Relationship Id="rId172" Type="http://schemas.openxmlformats.org/officeDocument/2006/relationships/hyperlink" Target="https://pbs.twimg.com/profile_banners/177804013/1536168657" TargetMode="External" /><Relationship Id="rId173" Type="http://schemas.openxmlformats.org/officeDocument/2006/relationships/hyperlink" Target="https://pbs.twimg.com/profile_banners/15194262/1493949030" TargetMode="External" /><Relationship Id="rId174" Type="http://schemas.openxmlformats.org/officeDocument/2006/relationships/hyperlink" Target="https://pbs.twimg.com/profile_banners/436964891/1551117249" TargetMode="External" /><Relationship Id="rId175" Type="http://schemas.openxmlformats.org/officeDocument/2006/relationships/hyperlink" Target="https://pbs.twimg.com/profile_banners/55373712/1522703148" TargetMode="External" /><Relationship Id="rId176" Type="http://schemas.openxmlformats.org/officeDocument/2006/relationships/hyperlink" Target="https://pbs.twimg.com/profile_banners/113787132/1518383057" TargetMode="External" /><Relationship Id="rId177" Type="http://schemas.openxmlformats.org/officeDocument/2006/relationships/hyperlink" Target="https://pbs.twimg.com/profile_banners/1493806800/1552599232" TargetMode="External" /><Relationship Id="rId178" Type="http://schemas.openxmlformats.org/officeDocument/2006/relationships/hyperlink" Target="https://pbs.twimg.com/profile_banners/618561152/1436985994" TargetMode="External" /><Relationship Id="rId179" Type="http://schemas.openxmlformats.org/officeDocument/2006/relationships/hyperlink" Target="https://pbs.twimg.com/profile_banners/1534242913/1450151759" TargetMode="External" /><Relationship Id="rId180" Type="http://schemas.openxmlformats.org/officeDocument/2006/relationships/hyperlink" Target="https://pbs.twimg.com/profile_banners/4288494973/1523724180" TargetMode="External" /><Relationship Id="rId181" Type="http://schemas.openxmlformats.org/officeDocument/2006/relationships/hyperlink" Target="https://pbs.twimg.com/profile_banners/53326533/1498619308" TargetMode="External" /><Relationship Id="rId182" Type="http://schemas.openxmlformats.org/officeDocument/2006/relationships/hyperlink" Target="https://pbs.twimg.com/profile_banners/2933113231/1452266957" TargetMode="External" /><Relationship Id="rId183" Type="http://schemas.openxmlformats.org/officeDocument/2006/relationships/hyperlink" Target="https://pbs.twimg.com/profile_banners/378418204/1424066117" TargetMode="External" /><Relationship Id="rId184" Type="http://schemas.openxmlformats.org/officeDocument/2006/relationships/hyperlink" Target="https://pbs.twimg.com/profile_banners/2610129715/1483616386" TargetMode="External" /><Relationship Id="rId185" Type="http://schemas.openxmlformats.org/officeDocument/2006/relationships/hyperlink" Target="https://pbs.twimg.com/profile_banners/488121324/1547809733" TargetMode="External" /><Relationship Id="rId186" Type="http://schemas.openxmlformats.org/officeDocument/2006/relationships/hyperlink" Target="https://pbs.twimg.com/profile_banners/218730857/1534461384" TargetMode="External" /><Relationship Id="rId187" Type="http://schemas.openxmlformats.org/officeDocument/2006/relationships/hyperlink" Target="https://pbs.twimg.com/profile_banners/1628895096/1435783405" TargetMode="External" /><Relationship Id="rId188" Type="http://schemas.openxmlformats.org/officeDocument/2006/relationships/hyperlink" Target="https://pbs.twimg.com/profile_banners/50032582/1501197185" TargetMode="External" /><Relationship Id="rId189" Type="http://schemas.openxmlformats.org/officeDocument/2006/relationships/hyperlink" Target="https://pbs.twimg.com/profile_banners/1396712004/1540791798" TargetMode="External" /><Relationship Id="rId190" Type="http://schemas.openxmlformats.org/officeDocument/2006/relationships/hyperlink" Target="https://pbs.twimg.com/profile_banners/119980953/1547667483" TargetMode="External" /><Relationship Id="rId191" Type="http://schemas.openxmlformats.org/officeDocument/2006/relationships/hyperlink" Target="https://pbs.twimg.com/profile_banners/59663165/1545182532" TargetMode="External" /><Relationship Id="rId192" Type="http://schemas.openxmlformats.org/officeDocument/2006/relationships/hyperlink" Target="https://pbs.twimg.com/profile_banners/131233772/1535965150" TargetMode="External" /><Relationship Id="rId193" Type="http://schemas.openxmlformats.org/officeDocument/2006/relationships/hyperlink" Target="https://pbs.twimg.com/profile_banners/1023769207/1547481455" TargetMode="External" /><Relationship Id="rId194" Type="http://schemas.openxmlformats.org/officeDocument/2006/relationships/hyperlink" Target="https://pbs.twimg.com/profile_banners/577415947/1535863344" TargetMode="External" /><Relationship Id="rId195" Type="http://schemas.openxmlformats.org/officeDocument/2006/relationships/hyperlink" Target="https://pbs.twimg.com/profile_banners/2854672291/1495258204" TargetMode="External" /><Relationship Id="rId196" Type="http://schemas.openxmlformats.org/officeDocument/2006/relationships/hyperlink" Target="https://pbs.twimg.com/profile_banners/1624626306/1552709600" TargetMode="External" /><Relationship Id="rId197" Type="http://schemas.openxmlformats.org/officeDocument/2006/relationships/hyperlink" Target="https://pbs.twimg.com/profile_banners/15631927/1539224767" TargetMode="External" /><Relationship Id="rId198" Type="http://schemas.openxmlformats.org/officeDocument/2006/relationships/hyperlink" Target="https://pbs.twimg.com/profile_banners/216900952/1546437946" TargetMode="External" /><Relationship Id="rId199" Type="http://schemas.openxmlformats.org/officeDocument/2006/relationships/hyperlink" Target="https://pbs.twimg.com/profile_banners/2171504722/1478827928" TargetMode="External" /><Relationship Id="rId200" Type="http://schemas.openxmlformats.org/officeDocument/2006/relationships/hyperlink" Target="https://pbs.twimg.com/profile_banners/886203237472382976/1504748205" TargetMode="External" /><Relationship Id="rId201" Type="http://schemas.openxmlformats.org/officeDocument/2006/relationships/hyperlink" Target="https://pbs.twimg.com/profile_banners/30992877/1552151369" TargetMode="External" /><Relationship Id="rId202" Type="http://schemas.openxmlformats.org/officeDocument/2006/relationships/hyperlink" Target="https://pbs.twimg.com/profile_banners/778901103056388096/1547036532" TargetMode="External" /><Relationship Id="rId203" Type="http://schemas.openxmlformats.org/officeDocument/2006/relationships/hyperlink" Target="https://pbs.twimg.com/profile_banners/1072416566/1525660822" TargetMode="External" /><Relationship Id="rId204" Type="http://schemas.openxmlformats.org/officeDocument/2006/relationships/hyperlink" Target="https://pbs.twimg.com/profile_banners/420446850/1511078458"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9/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3/bg.gif" TargetMode="External" /><Relationship Id="rId210" Type="http://schemas.openxmlformats.org/officeDocument/2006/relationships/hyperlink" Target="http://abs.twimg.com/images/themes/theme3/bg.gif" TargetMode="External" /><Relationship Id="rId211" Type="http://schemas.openxmlformats.org/officeDocument/2006/relationships/hyperlink" Target="http://abs.twimg.com/images/themes/theme13/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4/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6/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9/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9/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2/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3/bg.gif" TargetMode="External" /><Relationship Id="rId233" Type="http://schemas.openxmlformats.org/officeDocument/2006/relationships/hyperlink" Target="http://abs.twimg.com/images/themes/theme14/bg.gif" TargetMode="External" /><Relationship Id="rId234" Type="http://schemas.openxmlformats.org/officeDocument/2006/relationships/hyperlink" Target="http://abs.twimg.com/images/themes/theme2/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3/bg.gif" TargetMode="External" /><Relationship Id="rId238" Type="http://schemas.openxmlformats.org/officeDocument/2006/relationships/hyperlink" Target="http://abs.twimg.com/images/themes/theme18/bg.gif" TargetMode="External" /><Relationship Id="rId239" Type="http://schemas.openxmlformats.org/officeDocument/2006/relationships/hyperlink" Target="http://abs.twimg.com/images/themes/theme2/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8/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5/bg.png" TargetMode="External" /><Relationship Id="rId247" Type="http://schemas.openxmlformats.org/officeDocument/2006/relationships/hyperlink" Target="http://abs.twimg.com/images/themes/theme9/bg.gif" TargetMode="External" /><Relationship Id="rId248" Type="http://schemas.openxmlformats.org/officeDocument/2006/relationships/hyperlink" Target="http://abs.twimg.com/images/themes/theme14/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8/bg.gif" TargetMode="External" /><Relationship Id="rId251" Type="http://schemas.openxmlformats.org/officeDocument/2006/relationships/hyperlink" Target="http://abs.twimg.com/images/themes/theme14/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4/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4/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6/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4/bg.gif" TargetMode="External" /><Relationship Id="rId263" Type="http://schemas.openxmlformats.org/officeDocument/2006/relationships/hyperlink" Target="http://abs.twimg.com/images/themes/theme14/bg.gif" TargetMode="External" /><Relationship Id="rId264" Type="http://schemas.openxmlformats.org/officeDocument/2006/relationships/hyperlink" Target="http://abs.twimg.com/images/themes/theme13/bg.gif" TargetMode="External" /><Relationship Id="rId265" Type="http://schemas.openxmlformats.org/officeDocument/2006/relationships/hyperlink" Target="http://abs.twimg.com/images/themes/theme10/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4/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6/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4/bg.gif" TargetMode="External" /><Relationship Id="rId274" Type="http://schemas.openxmlformats.org/officeDocument/2006/relationships/hyperlink" Target="http://abs.twimg.com/images/themes/theme4/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5/bg.gif" TargetMode="External" /><Relationship Id="rId278" Type="http://schemas.openxmlformats.org/officeDocument/2006/relationships/hyperlink" Target="http://abs.twimg.com/images/themes/theme18/bg.gif" TargetMode="External" /><Relationship Id="rId279" Type="http://schemas.openxmlformats.org/officeDocument/2006/relationships/hyperlink" Target="http://abs.twimg.com/images/themes/theme4/bg.gif" TargetMode="External" /><Relationship Id="rId280" Type="http://schemas.openxmlformats.org/officeDocument/2006/relationships/hyperlink" Target="http://abs.twimg.com/images/themes/theme5/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3/bg.gif" TargetMode="External" /><Relationship Id="rId284" Type="http://schemas.openxmlformats.org/officeDocument/2006/relationships/hyperlink" Target="http://abs.twimg.com/images/themes/theme7/bg.gif" TargetMode="External" /><Relationship Id="rId285" Type="http://schemas.openxmlformats.org/officeDocument/2006/relationships/hyperlink" Target="http://abs.twimg.com/images/themes/theme4/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9/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0/bg.gif" TargetMode="External" /><Relationship Id="rId291" Type="http://schemas.openxmlformats.org/officeDocument/2006/relationships/hyperlink" Target="http://abs.twimg.com/images/themes/theme4/bg.gif" TargetMode="External" /><Relationship Id="rId292" Type="http://schemas.openxmlformats.org/officeDocument/2006/relationships/hyperlink" Target="http://abs.twimg.com/images/themes/theme19/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5/bg.png" TargetMode="External" /><Relationship Id="rId295" Type="http://schemas.openxmlformats.org/officeDocument/2006/relationships/hyperlink" Target="http://abs.twimg.com/images/themes/theme18/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8/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3/bg.gif" TargetMode="External" /><Relationship Id="rId307" Type="http://schemas.openxmlformats.org/officeDocument/2006/relationships/hyperlink" Target="http://abs.twimg.com/images/themes/theme19/bg.gif" TargetMode="External" /><Relationship Id="rId308" Type="http://schemas.openxmlformats.org/officeDocument/2006/relationships/hyperlink" Target="http://abs.twimg.com/images/themes/theme19/bg.gif" TargetMode="External" /><Relationship Id="rId309" Type="http://schemas.openxmlformats.org/officeDocument/2006/relationships/hyperlink" Target="http://abs.twimg.com/images/themes/theme6/bg.gif" TargetMode="External" /><Relationship Id="rId310" Type="http://schemas.openxmlformats.org/officeDocument/2006/relationships/hyperlink" Target="http://abs.twimg.com/images/themes/theme18/bg.gif" TargetMode="External" /><Relationship Id="rId311" Type="http://schemas.openxmlformats.org/officeDocument/2006/relationships/hyperlink" Target="http://abs.twimg.com/images/themes/theme17/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6/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3/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0/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5/bg.png" TargetMode="External" /><Relationship Id="rId321" Type="http://schemas.openxmlformats.org/officeDocument/2006/relationships/hyperlink" Target="http://pbs.twimg.com/profile_images/1098072258650738690/5COrf4YU_normal.jpg" TargetMode="External" /><Relationship Id="rId322" Type="http://schemas.openxmlformats.org/officeDocument/2006/relationships/hyperlink" Target="http://pbs.twimg.com/profile_images/529295577624756225/s7yccbNL_normal.jpeg" TargetMode="External" /><Relationship Id="rId323" Type="http://schemas.openxmlformats.org/officeDocument/2006/relationships/hyperlink" Target="http://pbs.twimg.com/profile_images/1022024307948568578/0u_G0sHl_normal.jpg" TargetMode="External" /><Relationship Id="rId324" Type="http://schemas.openxmlformats.org/officeDocument/2006/relationships/hyperlink" Target="http://pbs.twimg.com/profile_images/623079008943542272/IS_io70l_normal.jpg" TargetMode="External" /><Relationship Id="rId325" Type="http://schemas.openxmlformats.org/officeDocument/2006/relationships/hyperlink" Target="http://pbs.twimg.com/profile_images/1105794224811724800/FG6JIq2l_normal.jpg" TargetMode="External" /><Relationship Id="rId326" Type="http://schemas.openxmlformats.org/officeDocument/2006/relationships/hyperlink" Target="http://pbs.twimg.com/profile_images/378800000701239304/8ca51e8144311ba0356639e12ff9d77e_normal.jpeg" TargetMode="External" /><Relationship Id="rId327" Type="http://schemas.openxmlformats.org/officeDocument/2006/relationships/hyperlink" Target="http://pbs.twimg.com/profile_images/1047154442754174976/2V3a16oT_normal.jpg" TargetMode="External" /><Relationship Id="rId328" Type="http://schemas.openxmlformats.org/officeDocument/2006/relationships/hyperlink" Target="http://pbs.twimg.com/profile_images/1072822542384152576/PPY2rXYj_normal.jpg" TargetMode="External" /><Relationship Id="rId329" Type="http://schemas.openxmlformats.org/officeDocument/2006/relationships/hyperlink" Target="http://pbs.twimg.com/profile_images/1048892137293668352/leEa946O_normal.jpg" TargetMode="External" /><Relationship Id="rId330" Type="http://schemas.openxmlformats.org/officeDocument/2006/relationships/hyperlink" Target="http://pbs.twimg.com/profile_images/846126108785356800/a4aLmHMA_normal.jpg" TargetMode="External" /><Relationship Id="rId331" Type="http://schemas.openxmlformats.org/officeDocument/2006/relationships/hyperlink" Target="http://pbs.twimg.com/profile_images/1105144995118407681/YbAes31A_normal.png" TargetMode="External" /><Relationship Id="rId332" Type="http://schemas.openxmlformats.org/officeDocument/2006/relationships/hyperlink" Target="http://pbs.twimg.com/profile_images/960514741473914881/18_2TprC_normal.jpg" TargetMode="External" /><Relationship Id="rId333" Type="http://schemas.openxmlformats.org/officeDocument/2006/relationships/hyperlink" Target="http://pbs.twimg.com/profile_images/924941529671540736/1SshdOMF_normal.jpg" TargetMode="External" /><Relationship Id="rId334" Type="http://schemas.openxmlformats.org/officeDocument/2006/relationships/hyperlink" Target="http://pbs.twimg.com/profile_images/1105320662011277312/Q5LBZxua_normal.png" TargetMode="External" /><Relationship Id="rId335" Type="http://schemas.openxmlformats.org/officeDocument/2006/relationships/hyperlink" Target="http://pbs.twimg.com/profile_images/1024114739792625664/J7r-faTm_normal.jpg" TargetMode="External" /><Relationship Id="rId336" Type="http://schemas.openxmlformats.org/officeDocument/2006/relationships/hyperlink" Target="http://pbs.twimg.com/profile_images/592857151560888320/FCfDPG09_normal.jpg" TargetMode="External" /><Relationship Id="rId337" Type="http://schemas.openxmlformats.org/officeDocument/2006/relationships/hyperlink" Target="http://pbs.twimg.com/profile_images/580687616372150272/vM-UFWNK_normal.jpg" TargetMode="External" /><Relationship Id="rId338" Type="http://schemas.openxmlformats.org/officeDocument/2006/relationships/hyperlink" Target="http://pbs.twimg.com/profile_images/378800000367653034/c1e1814fc8a32cd8dd7470c50a6d4190_normal.jpeg" TargetMode="External" /><Relationship Id="rId339" Type="http://schemas.openxmlformats.org/officeDocument/2006/relationships/hyperlink" Target="http://pbs.twimg.com/profile_images/613919454221578240/oPPR3viO_normal.jpg" TargetMode="External" /><Relationship Id="rId340" Type="http://schemas.openxmlformats.org/officeDocument/2006/relationships/hyperlink" Target="http://pbs.twimg.com/profile_images/1094032883369553921/9SawoQRp_normal.jpg" TargetMode="External" /><Relationship Id="rId341" Type="http://schemas.openxmlformats.org/officeDocument/2006/relationships/hyperlink" Target="http://pbs.twimg.com/profile_images/527254584704520192/uM1Qq--6_normal.png" TargetMode="External" /><Relationship Id="rId342" Type="http://schemas.openxmlformats.org/officeDocument/2006/relationships/hyperlink" Target="http://pbs.twimg.com/profile_images/423374531000930304/tF_VzvVY_normal.jpeg" TargetMode="External" /><Relationship Id="rId343" Type="http://schemas.openxmlformats.org/officeDocument/2006/relationships/hyperlink" Target="http://pbs.twimg.com/profile_images/778585684189655041/DTkNbsjy_normal.jpg" TargetMode="External" /><Relationship Id="rId344" Type="http://schemas.openxmlformats.org/officeDocument/2006/relationships/hyperlink" Target="http://pbs.twimg.com/profile_images/1007311944510914563/mhPIPcaG_normal.jpg" TargetMode="External" /><Relationship Id="rId345" Type="http://schemas.openxmlformats.org/officeDocument/2006/relationships/hyperlink" Target="http://pbs.twimg.com/profile_images/3020839582/2a65a7e8d893b5665b3c2b584ef8ecac_normal.jpeg" TargetMode="External" /><Relationship Id="rId346" Type="http://schemas.openxmlformats.org/officeDocument/2006/relationships/hyperlink" Target="http://pbs.twimg.com/profile_images/974720355871768576/16LmckL3_normal.jpg" TargetMode="External" /><Relationship Id="rId347" Type="http://schemas.openxmlformats.org/officeDocument/2006/relationships/hyperlink" Target="http://pbs.twimg.com/profile_images/1104725494346465281/tt_vHsEI_normal.jpg" TargetMode="External" /><Relationship Id="rId348" Type="http://schemas.openxmlformats.org/officeDocument/2006/relationships/hyperlink" Target="http://pbs.twimg.com/profile_images/1098052447451402242/6qWowEl6_normal.png" TargetMode="External" /><Relationship Id="rId349" Type="http://schemas.openxmlformats.org/officeDocument/2006/relationships/hyperlink" Target="http://abs.twimg.com/sticky/default_profile_images/default_profile_normal.png" TargetMode="External" /><Relationship Id="rId350" Type="http://schemas.openxmlformats.org/officeDocument/2006/relationships/hyperlink" Target="http://pbs.twimg.com/profile_images/1009868701309403138/A9D95Zo3_normal.jpg" TargetMode="External" /><Relationship Id="rId351" Type="http://schemas.openxmlformats.org/officeDocument/2006/relationships/hyperlink" Target="http://pbs.twimg.com/profile_images/1075403827220807682/Rg1tkIIP_normal.jpg" TargetMode="External" /><Relationship Id="rId352" Type="http://schemas.openxmlformats.org/officeDocument/2006/relationships/hyperlink" Target="http://pbs.twimg.com/profile_images/622912342586585088/YhlamY0x_normal.jpg" TargetMode="External" /><Relationship Id="rId353" Type="http://schemas.openxmlformats.org/officeDocument/2006/relationships/hyperlink" Target="http://pbs.twimg.com/profile_images/1043496301739020290/1DQeSP0W_normal.jpg" TargetMode="External" /><Relationship Id="rId354" Type="http://schemas.openxmlformats.org/officeDocument/2006/relationships/hyperlink" Target="http://pbs.twimg.com/profile_images/813056632250925057/t-DDGecT_normal.jpg" TargetMode="External" /><Relationship Id="rId355" Type="http://schemas.openxmlformats.org/officeDocument/2006/relationships/hyperlink" Target="http://pbs.twimg.com/profile_images/787005320044302336/zrI8RjPO_normal.jpg" TargetMode="External" /><Relationship Id="rId356" Type="http://schemas.openxmlformats.org/officeDocument/2006/relationships/hyperlink" Target="http://pbs.twimg.com/profile_images/1066172831912710144/31IUhGRB_normal.jpg" TargetMode="External" /><Relationship Id="rId357" Type="http://schemas.openxmlformats.org/officeDocument/2006/relationships/hyperlink" Target="http://pbs.twimg.com/profile_images/828183590810771457/86tysh_n_normal.jpg" TargetMode="External" /><Relationship Id="rId358" Type="http://schemas.openxmlformats.org/officeDocument/2006/relationships/hyperlink" Target="http://pbs.twimg.com/profile_images/926197007143673856/SZWkWLX1_normal.jpg" TargetMode="External" /><Relationship Id="rId359" Type="http://schemas.openxmlformats.org/officeDocument/2006/relationships/hyperlink" Target="http://pbs.twimg.com/profile_images/1020709928850329606/m_gDxhri_normal.jpg" TargetMode="External" /><Relationship Id="rId360" Type="http://schemas.openxmlformats.org/officeDocument/2006/relationships/hyperlink" Target="http://pbs.twimg.com/profile_images/1083772092691214336/KuN9fB1z_normal.jpg" TargetMode="External" /><Relationship Id="rId361" Type="http://schemas.openxmlformats.org/officeDocument/2006/relationships/hyperlink" Target="http://pbs.twimg.com/profile_images/990191461617537025/w1lS-fw2_normal.jpg" TargetMode="External" /><Relationship Id="rId362" Type="http://schemas.openxmlformats.org/officeDocument/2006/relationships/hyperlink" Target="http://pbs.twimg.com/profile_images/953128449698230273/qyursc-K_normal.jpg" TargetMode="External" /><Relationship Id="rId363" Type="http://schemas.openxmlformats.org/officeDocument/2006/relationships/hyperlink" Target="http://pbs.twimg.com/profile_images/1106607922795212802/9WrfIJf1_normal.jpg" TargetMode="External" /><Relationship Id="rId364" Type="http://schemas.openxmlformats.org/officeDocument/2006/relationships/hyperlink" Target="http://pbs.twimg.com/profile_images/990998644424781824/ER2TEZJM_normal.jpg" TargetMode="External" /><Relationship Id="rId365" Type="http://schemas.openxmlformats.org/officeDocument/2006/relationships/hyperlink" Target="http://pbs.twimg.com/profile_images/1059846734006927366/QQ0YX3lj_normal.jpg" TargetMode="External" /><Relationship Id="rId366" Type="http://schemas.openxmlformats.org/officeDocument/2006/relationships/hyperlink" Target="http://pbs.twimg.com/profile_images/1106577721130450944/-c7-I0jw_normal.jpg" TargetMode="External" /><Relationship Id="rId367" Type="http://schemas.openxmlformats.org/officeDocument/2006/relationships/hyperlink" Target="http://pbs.twimg.com/profile_images/480544465610735616/Y_viD_Ii_normal.jpeg" TargetMode="External" /><Relationship Id="rId368" Type="http://schemas.openxmlformats.org/officeDocument/2006/relationships/hyperlink" Target="http://pbs.twimg.com/profile_images/1062524158477824000/b5zP5kfi_normal.jpg" TargetMode="External" /><Relationship Id="rId369" Type="http://schemas.openxmlformats.org/officeDocument/2006/relationships/hyperlink" Target="http://pbs.twimg.com/profile_images/868147475852312577/fjCSPU-a_normal.jpg" TargetMode="External" /><Relationship Id="rId370" Type="http://schemas.openxmlformats.org/officeDocument/2006/relationships/hyperlink" Target="http://pbs.twimg.com/profile_images/1013436760859299847/aQltRN9T_normal.jpg" TargetMode="External" /><Relationship Id="rId371" Type="http://schemas.openxmlformats.org/officeDocument/2006/relationships/hyperlink" Target="http://pbs.twimg.com/profile_images/3513354941/24aaffa670e634a7da9a087bfa83abe6_normal.png" TargetMode="External" /><Relationship Id="rId372" Type="http://schemas.openxmlformats.org/officeDocument/2006/relationships/hyperlink" Target="http://pbs.twimg.com/profile_images/1092100446586630146/3uFY0wpD_normal.jpg" TargetMode="External" /><Relationship Id="rId373" Type="http://schemas.openxmlformats.org/officeDocument/2006/relationships/hyperlink" Target="http://pbs.twimg.com/profile_images/820351342464016384/_otHuDCr_normal.jpg" TargetMode="External" /><Relationship Id="rId374" Type="http://schemas.openxmlformats.org/officeDocument/2006/relationships/hyperlink" Target="http://pbs.twimg.com/profile_images/949270171755077632/dw3M-58z_normal.jpg" TargetMode="External" /><Relationship Id="rId375" Type="http://schemas.openxmlformats.org/officeDocument/2006/relationships/hyperlink" Target="http://pbs.twimg.com/profile_images/859982100904148992/hv5soju7_normal.jpg" TargetMode="External" /><Relationship Id="rId376" Type="http://schemas.openxmlformats.org/officeDocument/2006/relationships/hyperlink" Target="http://pbs.twimg.com/profile_images/933740415861252096/qEXZnavW_normal.jpg" TargetMode="External" /><Relationship Id="rId377" Type="http://schemas.openxmlformats.org/officeDocument/2006/relationships/hyperlink" Target="http://pbs.twimg.com/profile_images/1103569357383364608/Be5K0gkJ_normal.jpg" TargetMode="External" /><Relationship Id="rId378" Type="http://schemas.openxmlformats.org/officeDocument/2006/relationships/hyperlink" Target="http://pbs.twimg.com/profile_images/1029445046020407296/7Y2PzKji_normal.jpg" TargetMode="External" /><Relationship Id="rId379" Type="http://schemas.openxmlformats.org/officeDocument/2006/relationships/hyperlink" Target="http://pbs.twimg.com/profile_images/881871057866698756/iKO2VJuU_normal.jpg" TargetMode="External" /><Relationship Id="rId380" Type="http://schemas.openxmlformats.org/officeDocument/2006/relationships/hyperlink" Target="http://pbs.twimg.com/profile_images/939201846022991872/2PiSmYp3_normal.jpg" TargetMode="External" /><Relationship Id="rId381" Type="http://schemas.openxmlformats.org/officeDocument/2006/relationships/hyperlink" Target="http://pbs.twimg.com/profile_images/802267603393716224/OazG3xmR_normal.jpg" TargetMode="External" /><Relationship Id="rId382" Type="http://schemas.openxmlformats.org/officeDocument/2006/relationships/hyperlink" Target="http://pbs.twimg.com/profile_images/909860230439239680/SYNCWsCi_normal.jpg" TargetMode="External" /><Relationship Id="rId383" Type="http://schemas.openxmlformats.org/officeDocument/2006/relationships/hyperlink" Target="http://pbs.twimg.com/profile_images/981852897188212741/oqR2TMSO_normal.jpg" TargetMode="External" /><Relationship Id="rId384" Type="http://schemas.openxmlformats.org/officeDocument/2006/relationships/hyperlink" Target="http://pbs.twimg.com/profile_images/730798431866916864/mZxYtEJ9_normal.jpg" TargetMode="External" /><Relationship Id="rId385" Type="http://schemas.openxmlformats.org/officeDocument/2006/relationships/hyperlink" Target="http://pbs.twimg.com/profile_images/1058908962890924032/tqRNEAzw_normal.jpg" TargetMode="External" /><Relationship Id="rId386" Type="http://schemas.openxmlformats.org/officeDocument/2006/relationships/hyperlink" Target="http://pbs.twimg.com/profile_images/1099445708967501824/Ujryw-s3_normal.jpg" TargetMode="External" /><Relationship Id="rId387" Type="http://schemas.openxmlformats.org/officeDocument/2006/relationships/hyperlink" Target="http://pbs.twimg.com/profile_images/922183288126570497/vxk2K-I8_normal.jpg" TargetMode="External" /><Relationship Id="rId388" Type="http://schemas.openxmlformats.org/officeDocument/2006/relationships/hyperlink" Target="http://pbs.twimg.com/profile_images/1080110461809582080/jGkH-rLT_normal.jpg" TargetMode="External" /><Relationship Id="rId389" Type="http://schemas.openxmlformats.org/officeDocument/2006/relationships/hyperlink" Target="http://pbs.twimg.com/profile_images/541230851929808896/CempjbYW_normal.jpeg" TargetMode="External" /><Relationship Id="rId390" Type="http://schemas.openxmlformats.org/officeDocument/2006/relationships/hyperlink" Target="http://pbs.twimg.com/profile_images/768592734282145792/sBoQIaFR_normal.jpg" TargetMode="External" /><Relationship Id="rId391" Type="http://schemas.openxmlformats.org/officeDocument/2006/relationships/hyperlink" Target="http://pbs.twimg.com/profile_images/931919116012793858/nXYZanzf_normal.jpg" TargetMode="External" /><Relationship Id="rId392" Type="http://schemas.openxmlformats.org/officeDocument/2006/relationships/hyperlink" Target="http://pbs.twimg.com/profile_images/1042393755024875520/p-2DMTNi_normal.jpg" TargetMode="External" /><Relationship Id="rId393" Type="http://schemas.openxmlformats.org/officeDocument/2006/relationships/hyperlink" Target="http://pbs.twimg.com/profile_images/447272511747526656/vl21lxoc_normal.jpeg" TargetMode="External" /><Relationship Id="rId394" Type="http://schemas.openxmlformats.org/officeDocument/2006/relationships/hyperlink" Target="http://pbs.twimg.com/profile_images/812152697755299840/gV29KeEy_normal.jpg" TargetMode="External" /><Relationship Id="rId395" Type="http://schemas.openxmlformats.org/officeDocument/2006/relationships/hyperlink" Target="http://pbs.twimg.com/profile_images/875702547016802304/9TC6qsAT_normal.jpg" TargetMode="External" /><Relationship Id="rId396" Type="http://schemas.openxmlformats.org/officeDocument/2006/relationships/hyperlink" Target="http://pbs.twimg.com/profile_images/470693078546644992/QAJA5dS-_normal.jpeg" TargetMode="External" /><Relationship Id="rId397" Type="http://schemas.openxmlformats.org/officeDocument/2006/relationships/hyperlink" Target="http://pbs.twimg.com/profile_images/462346285513601024/tCx8sDXz_normal.jpeg" TargetMode="External" /><Relationship Id="rId398" Type="http://schemas.openxmlformats.org/officeDocument/2006/relationships/hyperlink" Target="http://pbs.twimg.com/profile_images/912265497579741184/f7fNWL8y_normal.jpg" TargetMode="External" /><Relationship Id="rId399" Type="http://schemas.openxmlformats.org/officeDocument/2006/relationships/hyperlink" Target="http://pbs.twimg.com/profile_images/579981644171374595/s-vuYN6D_normal.jpg" TargetMode="External" /><Relationship Id="rId400" Type="http://schemas.openxmlformats.org/officeDocument/2006/relationships/hyperlink" Target="http://pbs.twimg.com/profile_images/1022274729086836736/RlD62hfu_normal.jpg" TargetMode="External" /><Relationship Id="rId401" Type="http://schemas.openxmlformats.org/officeDocument/2006/relationships/hyperlink" Target="http://pbs.twimg.com/profile_images/730071680198938624/uR3QYPwU_normal.jpg" TargetMode="External" /><Relationship Id="rId402" Type="http://schemas.openxmlformats.org/officeDocument/2006/relationships/hyperlink" Target="http://pbs.twimg.com/profile_images/1023919929345564672/wb-CMwg3_normal.jpg" TargetMode="External" /><Relationship Id="rId403" Type="http://schemas.openxmlformats.org/officeDocument/2006/relationships/hyperlink" Target="http://pbs.twimg.com/profile_images/880276065712840704/g7NUBfTr_normal.jpg" TargetMode="External" /><Relationship Id="rId404" Type="http://schemas.openxmlformats.org/officeDocument/2006/relationships/hyperlink" Target="http://pbs.twimg.com/profile_images/1093173831563390982/G-p7w6AB_normal.jpg" TargetMode="External" /><Relationship Id="rId405" Type="http://schemas.openxmlformats.org/officeDocument/2006/relationships/hyperlink" Target="http://pbs.twimg.com/profile_images/750787083334070272/3QIV6NFE_normal.png" TargetMode="External" /><Relationship Id="rId406" Type="http://schemas.openxmlformats.org/officeDocument/2006/relationships/hyperlink" Target="http://pbs.twimg.com/profile_images/1047489073999491073/ph8JHQVN_normal.jpg" TargetMode="External" /><Relationship Id="rId407" Type="http://schemas.openxmlformats.org/officeDocument/2006/relationships/hyperlink" Target="http://pbs.twimg.com/profile_images/1056900697541742593/qbBJTGDR_normal.jpg" TargetMode="External" /><Relationship Id="rId408" Type="http://schemas.openxmlformats.org/officeDocument/2006/relationships/hyperlink" Target="http://pbs.twimg.com/profile_images/752530081134837760/SoxVPTBo_normal.jpg" TargetMode="External" /><Relationship Id="rId409" Type="http://schemas.openxmlformats.org/officeDocument/2006/relationships/hyperlink" Target="http://pbs.twimg.com/profile_images/1068474838925406208/EjYPQPRs_normal.jpg" TargetMode="External" /><Relationship Id="rId410" Type="http://schemas.openxmlformats.org/officeDocument/2006/relationships/hyperlink" Target="http://pbs.twimg.com/profile_images/849246152277061632/CmoveISU_normal.jpg" TargetMode="External" /><Relationship Id="rId411" Type="http://schemas.openxmlformats.org/officeDocument/2006/relationships/hyperlink" Target="http://pbs.twimg.com/profile_images/1090722816452935682/JgQJjVoj_normal.jpg" TargetMode="External" /><Relationship Id="rId412" Type="http://schemas.openxmlformats.org/officeDocument/2006/relationships/hyperlink" Target="http://pbs.twimg.com/profile_images/685253675011407872/EOBb9_xB_normal.png" TargetMode="External" /><Relationship Id="rId413" Type="http://schemas.openxmlformats.org/officeDocument/2006/relationships/hyperlink" Target="http://pbs.twimg.com/profile_images/1070403668439171072/dwIpHBFI_normal.jpg" TargetMode="External" /><Relationship Id="rId414" Type="http://schemas.openxmlformats.org/officeDocument/2006/relationships/hyperlink" Target="http://pbs.twimg.com/profile_images/1067656589656522752/qvSJi4Hy_normal.jpg" TargetMode="External" /><Relationship Id="rId415" Type="http://schemas.openxmlformats.org/officeDocument/2006/relationships/hyperlink" Target="http://pbs.twimg.com/profile_images/1065748205931945984/YNcluZvd_normal.jpg" TargetMode="External" /><Relationship Id="rId416" Type="http://schemas.openxmlformats.org/officeDocument/2006/relationships/hyperlink" Target="http://pbs.twimg.com/profile_images/1078752666883448840/8K3_-50y_normal.jpg" TargetMode="External" /><Relationship Id="rId417" Type="http://schemas.openxmlformats.org/officeDocument/2006/relationships/hyperlink" Target="http://pbs.twimg.com/profile_images/747533795767685120/VmhUd8rj_normal.jpg" TargetMode="External" /><Relationship Id="rId418" Type="http://schemas.openxmlformats.org/officeDocument/2006/relationships/hyperlink" Target="http://pbs.twimg.com/profile_images/1038650685783502848/m85zcrZH_normal.jpg" TargetMode="External" /><Relationship Id="rId419" Type="http://schemas.openxmlformats.org/officeDocument/2006/relationships/hyperlink" Target="http://pbs.twimg.com/profile_images/880465967137964032/HhIqIDTl_normal.jpg" TargetMode="External" /><Relationship Id="rId420" Type="http://schemas.openxmlformats.org/officeDocument/2006/relationships/hyperlink" Target="http://pbs.twimg.com/profile_images/776098096564412417/80-cHLXe_normal.jpg" TargetMode="External" /><Relationship Id="rId421" Type="http://schemas.openxmlformats.org/officeDocument/2006/relationships/hyperlink" Target="http://pbs.twimg.com/profile_images/823584033414283264/Mf-EN4Zx_normal.jpg" TargetMode="External" /><Relationship Id="rId422" Type="http://schemas.openxmlformats.org/officeDocument/2006/relationships/hyperlink" Target="http://pbs.twimg.com/profile_images/1048476457675214849/xBlSJdY__normal.jpg" TargetMode="External" /><Relationship Id="rId423" Type="http://schemas.openxmlformats.org/officeDocument/2006/relationships/hyperlink" Target="http://pbs.twimg.com/profile_images/1037223401545449473/ODqDOyWs_normal.jpg" TargetMode="External" /><Relationship Id="rId424" Type="http://schemas.openxmlformats.org/officeDocument/2006/relationships/hyperlink" Target="http://pbs.twimg.com/profile_images/1083408630865551360/tfcHyg58_normal.jpg" TargetMode="External" /><Relationship Id="rId425" Type="http://schemas.openxmlformats.org/officeDocument/2006/relationships/hyperlink" Target="http://pbs.twimg.com/profile_images/1081771646212542464/JXuv8Bve_normal.jpg" TargetMode="External" /><Relationship Id="rId426" Type="http://schemas.openxmlformats.org/officeDocument/2006/relationships/hyperlink" Target="http://pbs.twimg.com/profile_images/647269023541952512/edC2VJHA_normal.jpg" TargetMode="External" /><Relationship Id="rId427" Type="http://schemas.openxmlformats.org/officeDocument/2006/relationships/hyperlink" Target="http://pbs.twimg.com/profile_images/928306719221891072/guxaNLke_normal.jpg" TargetMode="External" /><Relationship Id="rId428" Type="http://schemas.openxmlformats.org/officeDocument/2006/relationships/hyperlink" Target="http://pbs.twimg.com/profile_images/1086218860934643713/KG5pspgi_normal.jpg" TargetMode="External" /><Relationship Id="rId429" Type="http://schemas.openxmlformats.org/officeDocument/2006/relationships/hyperlink" Target="http://pbs.twimg.com/profile_images/1102308957131960320/ziYs0-yI_normal.png" TargetMode="External" /><Relationship Id="rId430" Type="http://schemas.openxmlformats.org/officeDocument/2006/relationships/hyperlink" Target="http://pbs.twimg.com/profile_images/983427745526018049/7KivtcEF_normal.jpg" TargetMode="External" /><Relationship Id="rId431" Type="http://schemas.openxmlformats.org/officeDocument/2006/relationships/hyperlink" Target="http://pbs.twimg.com/profile_images/907709420972339200/HkE9JHIj_normal.jpg" TargetMode="External" /><Relationship Id="rId432" Type="http://schemas.openxmlformats.org/officeDocument/2006/relationships/hyperlink" Target="http://pbs.twimg.com/profile_images/1056780829949476864/DtQdt0fH_normal.jpg" TargetMode="External" /><Relationship Id="rId433" Type="http://schemas.openxmlformats.org/officeDocument/2006/relationships/hyperlink" Target="http://pbs.twimg.com/profile_images/1087361925628022786/fk5LXCb5_normal.jpg" TargetMode="External" /><Relationship Id="rId434" Type="http://schemas.openxmlformats.org/officeDocument/2006/relationships/hyperlink" Target="http://pbs.twimg.com/profile_images/1033777570964094976/xjUaXUh__normal.jpg" TargetMode="External" /><Relationship Id="rId435" Type="http://schemas.openxmlformats.org/officeDocument/2006/relationships/hyperlink" Target="http://pbs.twimg.com/profile_images/1075199060674527232/8mTfVUt0_normal.jpg" TargetMode="External" /><Relationship Id="rId436" Type="http://schemas.openxmlformats.org/officeDocument/2006/relationships/hyperlink" Target="http://pbs.twimg.com/profile_images/3166390372/b60a239872517f7189570c31918567c0_normal.jpeg" TargetMode="External" /><Relationship Id="rId437" Type="http://schemas.openxmlformats.org/officeDocument/2006/relationships/hyperlink" Target="http://pbs.twimg.com/profile_images/1099005193230835712/JZXIDuuz_normal.png" TargetMode="External" /><Relationship Id="rId438" Type="http://schemas.openxmlformats.org/officeDocument/2006/relationships/hyperlink" Target="http://pbs.twimg.com/profile_images/1075770691503349760/wXzv1ZF0_normal.jpg" TargetMode="External" /><Relationship Id="rId439" Type="http://schemas.openxmlformats.org/officeDocument/2006/relationships/hyperlink" Target="http://pbs.twimg.com/profile_images/662689701761908736/OyQUQi7t_normal.jpg" TargetMode="External" /><Relationship Id="rId440" Type="http://schemas.openxmlformats.org/officeDocument/2006/relationships/hyperlink" Target="http://pbs.twimg.com/profile_images/1106647428982145024/6LdVjieD_normal.jpg" TargetMode="External" /><Relationship Id="rId441" Type="http://schemas.openxmlformats.org/officeDocument/2006/relationships/hyperlink" Target="http://pbs.twimg.com/profile_images/990362458324746240/X4IhzY3l_normal.jpg" TargetMode="External" /><Relationship Id="rId442" Type="http://schemas.openxmlformats.org/officeDocument/2006/relationships/hyperlink" Target="http://pbs.twimg.com/profile_images/1080463756486946821/V3R9oUaE_normal.jpg" TargetMode="External" /><Relationship Id="rId443" Type="http://schemas.openxmlformats.org/officeDocument/2006/relationships/hyperlink" Target="http://pbs.twimg.com/profile_images/1045275971878887424/kXfelPZ4_normal.jpg" TargetMode="External" /><Relationship Id="rId444" Type="http://schemas.openxmlformats.org/officeDocument/2006/relationships/hyperlink" Target="http://pbs.twimg.com/profile_images/1081611426974912513/0P1fBtCd_normal.jpg" TargetMode="External" /><Relationship Id="rId445" Type="http://schemas.openxmlformats.org/officeDocument/2006/relationships/hyperlink" Target="http://pbs.twimg.com/profile_images/1092477472057233410/vbxBC2wH_normal.jpg" TargetMode="External" /><Relationship Id="rId446" Type="http://schemas.openxmlformats.org/officeDocument/2006/relationships/hyperlink" Target="http://pbs.twimg.com/profile_images/1071712991136137217/Bh0NBvEi_normal.jpg" TargetMode="External" /><Relationship Id="rId447" Type="http://schemas.openxmlformats.org/officeDocument/2006/relationships/hyperlink" Target="http://pbs.twimg.com/profile_images/950485348894699521/HnIFLQ3T_normal.jpg" TargetMode="External" /><Relationship Id="rId448" Type="http://schemas.openxmlformats.org/officeDocument/2006/relationships/hyperlink" Target="http://pbs.twimg.com/profile_images/1050764532627501057/zajXOytb_normal.jpg" TargetMode="External" /><Relationship Id="rId449" Type="http://schemas.openxmlformats.org/officeDocument/2006/relationships/hyperlink" Target="https://twitter.com/mstompkins_math" TargetMode="External" /><Relationship Id="rId450" Type="http://schemas.openxmlformats.org/officeDocument/2006/relationships/hyperlink" Target="https://twitter.com/shyj" TargetMode="External" /><Relationship Id="rId451" Type="http://schemas.openxmlformats.org/officeDocument/2006/relationships/hyperlink" Target="https://twitter.com/pennyrobaus" TargetMode="External" /><Relationship Id="rId452" Type="http://schemas.openxmlformats.org/officeDocument/2006/relationships/hyperlink" Target="https://twitter.com/includedau" TargetMode="External" /><Relationship Id="rId453" Type="http://schemas.openxmlformats.org/officeDocument/2006/relationships/hyperlink" Target="https://twitter.com/maomauga" TargetMode="External" /><Relationship Id="rId454" Type="http://schemas.openxmlformats.org/officeDocument/2006/relationships/hyperlink" Target="https://twitter.com/dougemints" TargetMode="External" /><Relationship Id="rId455" Type="http://schemas.openxmlformats.org/officeDocument/2006/relationships/hyperlink" Target="https://twitter.com/snowykc" TargetMode="External" /><Relationship Id="rId456" Type="http://schemas.openxmlformats.org/officeDocument/2006/relationships/hyperlink" Target="https://twitter.com/rsehji" TargetMode="External" /><Relationship Id="rId457" Type="http://schemas.openxmlformats.org/officeDocument/2006/relationships/hyperlink" Target="https://twitter.com/rajkamble11" TargetMode="External" /><Relationship Id="rId458" Type="http://schemas.openxmlformats.org/officeDocument/2006/relationships/hyperlink" Target="https://twitter.com/mittaubin" TargetMode="External" /><Relationship Id="rId459" Type="http://schemas.openxmlformats.org/officeDocument/2006/relationships/hyperlink" Target="https://twitter.com/ksthakral" TargetMode="External" /><Relationship Id="rId460" Type="http://schemas.openxmlformats.org/officeDocument/2006/relationships/hyperlink" Target="https://twitter.com/cultofpedagogy" TargetMode="External" /><Relationship Id="rId461" Type="http://schemas.openxmlformats.org/officeDocument/2006/relationships/hyperlink" Target="https://twitter.com/243rin" TargetMode="External" /><Relationship Id="rId462" Type="http://schemas.openxmlformats.org/officeDocument/2006/relationships/hyperlink" Target="https://twitter.com/connollymeli" TargetMode="External" /><Relationship Id="rId463" Type="http://schemas.openxmlformats.org/officeDocument/2006/relationships/hyperlink" Target="https://twitter.com/codeclubaus" TargetMode="External" /><Relationship Id="rId464" Type="http://schemas.openxmlformats.org/officeDocument/2006/relationships/hyperlink" Target="https://twitter.com/teachertechnol" TargetMode="External" /><Relationship Id="rId465" Type="http://schemas.openxmlformats.org/officeDocument/2006/relationships/hyperlink" Target="https://twitter.com/jackwurf" TargetMode="External" /><Relationship Id="rId466" Type="http://schemas.openxmlformats.org/officeDocument/2006/relationships/hyperlink" Target="https://twitter.com/adolesuccess" TargetMode="External" /><Relationship Id="rId467" Type="http://schemas.openxmlformats.org/officeDocument/2006/relationships/hyperlink" Target="https://twitter.com/latitudegrptvl" TargetMode="External" /><Relationship Id="rId468" Type="http://schemas.openxmlformats.org/officeDocument/2006/relationships/hyperlink" Target="https://twitter.com/walljoannewall" TargetMode="External" /><Relationship Id="rId469" Type="http://schemas.openxmlformats.org/officeDocument/2006/relationships/hyperlink" Target="https://twitter.com/vkoukis1" TargetMode="External" /><Relationship Id="rId470" Type="http://schemas.openxmlformats.org/officeDocument/2006/relationships/hyperlink" Target="https://twitter.com/robramond" TargetMode="External" /><Relationship Id="rId471" Type="http://schemas.openxmlformats.org/officeDocument/2006/relationships/hyperlink" Target="https://twitter.com/vipulasharma1" TargetMode="External" /><Relationship Id="rId472" Type="http://schemas.openxmlformats.org/officeDocument/2006/relationships/hyperlink" Target="https://twitter.com/froehlichm" TargetMode="External" /><Relationship Id="rId473" Type="http://schemas.openxmlformats.org/officeDocument/2006/relationships/hyperlink" Target="https://twitter.com/rebeccapartyof5" TargetMode="External" /><Relationship Id="rId474" Type="http://schemas.openxmlformats.org/officeDocument/2006/relationships/hyperlink" Target="https://twitter.com/ashkejriwal" TargetMode="External" /><Relationship Id="rId475" Type="http://schemas.openxmlformats.org/officeDocument/2006/relationships/hyperlink" Target="https://twitter.com/ciotranenneu" TargetMode="External" /><Relationship Id="rId476" Type="http://schemas.openxmlformats.org/officeDocument/2006/relationships/hyperlink" Target="https://twitter.com/rodolfojsn" TargetMode="External" /><Relationship Id="rId477" Type="http://schemas.openxmlformats.org/officeDocument/2006/relationships/hyperlink" Target="https://twitter.com/wakefield5judy" TargetMode="External" /><Relationship Id="rId478" Type="http://schemas.openxmlformats.org/officeDocument/2006/relationships/hyperlink" Target="https://twitter.com/chouinardjahant" TargetMode="External" /><Relationship Id="rId479" Type="http://schemas.openxmlformats.org/officeDocument/2006/relationships/hyperlink" Target="https://twitter.com/seni_bl" TargetMode="External" /><Relationship Id="rId480" Type="http://schemas.openxmlformats.org/officeDocument/2006/relationships/hyperlink" Target="https://twitter.com/ilovechalkdust" TargetMode="External" /><Relationship Id="rId481" Type="http://schemas.openxmlformats.org/officeDocument/2006/relationships/hyperlink" Target="https://twitter.com/jenaiamorane" TargetMode="External" /><Relationship Id="rId482" Type="http://schemas.openxmlformats.org/officeDocument/2006/relationships/hyperlink" Target="https://twitter.com/s" TargetMode="External" /><Relationship Id="rId483" Type="http://schemas.openxmlformats.org/officeDocument/2006/relationships/hyperlink" Target="https://twitter.com/conferenz" TargetMode="External" /><Relationship Id="rId484" Type="http://schemas.openxmlformats.org/officeDocument/2006/relationships/hyperlink" Target="https://twitter.com/pransang" TargetMode="External" /><Relationship Id="rId485" Type="http://schemas.openxmlformats.org/officeDocument/2006/relationships/hyperlink" Target="https://twitter.com/iu_kunaljain" TargetMode="External" /><Relationship Id="rId486" Type="http://schemas.openxmlformats.org/officeDocument/2006/relationships/hyperlink" Target="https://twitter.com/nzvh" TargetMode="External" /><Relationship Id="rId487" Type="http://schemas.openxmlformats.org/officeDocument/2006/relationships/hyperlink" Target="https://twitter.com/edchatmena" TargetMode="External" /><Relationship Id="rId488" Type="http://schemas.openxmlformats.org/officeDocument/2006/relationships/hyperlink" Target="https://twitter.com/pmkaura" TargetMode="External" /><Relationship Id="rId489" Type="http://schemas.openxmlformats.org/officeDocument/2006/relationships/hyperlink" Target="https://twitter.com/jamalsurabhi" TargetMode="External" /><Relationship Id="rId490" Type="http://schemas.openxmlformats.org/officeDocument/2006/relationships/hyperlink" Target="https://twitter.com/aitimary88" TargetMode="External" /><Relationship Id="rId491" Type="http://schemas.openxmlformats.org/officeDocument/2006/relationships/hyperlink" Target="https://twitter.com/ananyadebroy" TargetMode="External" /><Relationship Id="rId492" Type="http://schemas.openxmlformats.org/officeDocument/2006/relationships/hyperlink" Target="https://twitter.com/ankit231181" TargetMode="External" /><Relationship Id="rId493" Type="http://schemas.openxmlformats.org/officeDocument/2006/relationships/hyperlink" Target="https://twitter.com/edchateu" TargetMode="External" /><Relationship Id="rId494" Type="http://schemas.openxmlformats.org/officeDocument/2006/relationships/hyperlink" Target="https://twitter.com/shazia" TargetMode="External" /><Relationship Id="rId495" Type="http://schemas.openxmlformats.org/officeDocument/2006/relationships/hyperlink" Target="https://twitter.com/assignmenthelp" TargetMode="External" /><Relationship Id="rId496" Type="http://schemas.openxmlformats.org/officeDocument/2006/relationships/hyperlink" Target="https://twitter.com/dennisdill" TargetMode="External" /><Relationship Id="rId497" Type="http://schemas.openxmlformats.org/officeDocument/2006/relationships/hyperlink" Target="https://twitter.com/reddit" TargetMode="External" /><Relationship Id="rId498" Type="http://schemas.openxmlformats.org/officeDocument/2006/relationships/hyperlink" Target="https://twitter.com/youtube" TargetMode="External" /><Relationship Id="rId499" Type="http://schemas.openxmlformats.org/officeDocument/2006/relationships/hyperlink" Target="https://twitter.com/facebook" TargetMode="External" /><Relationship Id="rId500" Type="http://schemas.openxmlformats.org/officeDocument/2006/relationships/hyperlink" Target="https://twitter.com/twitter" TargetMode="External" /><Relationship Id="rId501" Type="http://schemas.openxmlformats.org/officeDocument/2006/relationships/hyperlink" Target="https://twitter.com/jacindaardern" TargetMode="External" /><Relationship Id="rId502" Type="http://schemas.openxmlformats.org/officeDocument/2006/relationships/hyperlink" Target="https://twitter.com/breitbartnews" TargetMode="External" /><Relationship Id="rId503" Type="http://schemas.openxmlformats.org/officeDocument/2006/relationships/hyperlink" Target="https://twitter.com/potus" TargetMode="External" /><Relationship Id="rId504" Type="http://schemas.openxmlformats.org/officeDocument/2006/relationships/hyperlink" Target="https://twitter.com/edtech_stories" TargetMode="External" /><Relationship Id="rId505" Type="http://schemas.openxmlformats.org/officeDocument/2006/relationships/hyperlink" Target="https://twitter.com/stellapkjames" TargetMode="External" /><Relationship Id="rId506" Type="http://schemas.openxmlformats.org/officeDocument/2006/relationships/hyperlink" Target="https://twitter.com/techethicist" TargetMode="External" /><Relationship Id="rId507" Type="http://schemas.openxmlformats.org/officeDocument/2006/relationships/hyperlink" Target="https://twitter.com/formula_mattd" TargetMode="External" /><Relationship Id="rId508" Type="http://schemas.openxmlformats.org/officeDocument/2006/relationships/hyperlink" Target="https://twitter.com/macfloss" TargetMode="External" /><Relationship Id="rId509" Type="http://schemas.openxmlformats.org/officeDocument/2006/relationships/hyperlink" Target="https://twitter.com/edifiedlistener" TargetMode="External" /><Relationship Id="rId510" Type="http://schemas.openxmlformats.org/officeDocument/2006/relationships/hyperlink" Target="https://twitter.com/newdaystarts" TargetMode="External" /><Relationship Id="rId511" Type="http://schemas.openxmlformats.org/officeDocument/2006/relationships/hyperlink" Target="https://twitter.com/thomaspower" TargetMode="External" /><Relationship Id="rId512" Type="http://schemas.openxmlformats.org/officeDocument/2006/relationships/hyperlink" Target="https://twitter.com/yonty" TargetMode="External" /><Relationship Id="rId513" Type="http://schemas.openxmlformats.org/officeDocument/2006/relationships/hyperlink" Target="https://twitter.com/acvtcskn" TargetMode="External" /><Relationship Id="rId514" Type="http://schemas.openxmlformats.org/officeDocument/2006/relationships/hyperlink" Target="https://twitter.com/mrsalakas" TargetMode="External" /><Relationship Id="rId515" Type="http://schemas.openxmlformats.org/officeDocument/2006/relationships/hyperlink" Target="https://twitter.com/relativism" TargetMode="External" /><Relationship Id="rId516" Type="http://schemas.openxmlformats.org/officeDocument/2006/relationships/hyperlink" Target="https://twitter.com/tweetinggoddess" TargetMode="External" /><Relationship Id="rId517" Type="http://schemas.openxmlformats.org/officeDocument/2006/relationships/hyperlink" Target="https://twitter.com/s_bearden" TargetMode="External" /><Relationship Id="rId518" Type="http://schemas.openxmlformats.org/officeDocument/2006/relationships/hyperlink" Target="https://twitter.com/e_sheninger" TargetMode="External" /><Relationship Id="rId519" Type="http://schemas.openxmlformats.org/officeDocument/2006/relationships/hyperlink" Target="https://twitter.com/edmerger" TargetMode="External" /><Relationship Id="rId520" Type="http://schemas.openxmlformats.org/officeDocument/2006/relationships/hyperlink" Target="https://twitter.com/mrsmurat" TargetMode="External" /><Relationship Id="rId521" Type="http://schemas.openxmlformats.org/officeDocument/2006/relationships/hyperlink" Target="https://twitter.com/burgessdave" TargetMode="External" /><Relationship Id="rId522" Type="http://schemas.openxmlformats.org/officeDocument/2006/relationships/hyperlink" Target="https://twitter.com/gregbcurran" TargetMode="External" /><Relationship Id="rId523" Type="http://schemas.openxmlformats.org/officeDocument/2006/relationships/hyperlink" Target="https://twitter.com/bbcnews" TargetMode="External" /><Relationship Id="rId524" Type="http://schemas.openxmlformats.org/officeDocument/2006/relationships/hyperlink" Target="https://twitter.com/j" TargetMode="External" /><Relationship Id="rId525" Type="http://schemas.openxmlformats.org/officeDocument/2006/relationships/hyperlink" Target="https://twitter.com/dr_lmr" TargetMode="External" /><Relationship Id="rId526" Type="http://schemas.openxmlformats.org/officeDocument/2006/relationships/hyperlink" Target="https://twitter.com/mrkempnz" TargetMode="External" /><Relationship Id="rId527" Type="http://schemas.openxmlformats.org/officeDocument/2006/relationships/hyperlink" Target="https://twitter.com/jeanniesung" TargetMode="External" /><Relationship Id="rId528" Type="http://schemas.openxmlformats.org/officeDocument/2006/relationships/hyperlink" Target="https://twitter.com/kmichellehowell" TargetMode="External" /><Relationship Id="rId529" Type="http://schemas.openxmlformats.org/officeDocument/2006/relationships/hyperlink" Target="https://twitter.com/hpitler" TargetMode="External" /><Relationship Id="rId530" Type="http://schemas.openxmlformats.org/officeDocument/2006/relationships/hyperlink" Target="https://twitter.com/8amber8" TargetMode="External" /><Relationship Id="rId531" Type="http://schemas.openxmlformats.org/officeDocument/2006/relationships/hyperlink" Target="https://twitter.com/thenerdyteacher" TargetMode="External" /><Relationship Id="rId532" Type="http://schemas.openxmlformats.org/officeDocument/2006/relationships/hyperlink" Target="https://twitter.com/catdrees" TargetMode="External" /><Relationship Id="rId533" Type="http://schemas.openxmlformats.org/officeDocument/2006/relationships/hyperlink" Target="https://twitter.com/magsamond" TargetMode="External" /><Relationship Id="rId534" Type="http://schemas.openxmlformats.org/officeDocument/2006/relationships/hyperlink" Target="https://twitter.com/whalen" TargetMode="External" /><Relationship Id="rId535" Type="http://schemas.openxmlformats.org/officeDocument/2006/relationships/hyperlink" Target="https://twitter.com/drbexl" TargetMode="External" /><Relationship Id="rId536" Type="http://schemas.openxmlformats.org/officeDocument/2006/relationships/hyperlink" Target="https://twitter.com/suebecks" TargetMode="External" /><Relationship Id="rId537" Type="http://schemas.openxmlformats.org/officeDocument/2006/relationships/hyperlink" Target="https://twitter.com/kathsmythe" TargetMode="External" /><Relationship Id="rId538" Type="http://schemas.openxmlformats.org/officeDocument/2006/relationships/hyperlink" Target="https://twitter.com/cherrylkd" TargetMode="External" /><Relationship Id="rId539" Type="http://schemas.openxmlformats.org/officeDocument/2006/relationships/hyperlink" Target="https://twitter.com/angelahemans" TargetMode="External" /><Relationship Id="rId540" Type="http://schemas.openxmlformats.org/officeDocument/2006/relationships/hyperlink" Target="https://twitter.com/wickeddecent" TargetMode="External" /><Relationship Id="rId541" Type="http://schemas.openxmlformats.org/officeDocument/2006/relationships/hyperlink" Target="https://twitter.com/gilchristgeorge" TargetMode="External" /><Relationship Id="rId542" Type="http://schemas.openxmlformats.org/officeDocument/2006/relationships/hyperlink" Target="https://twitter.com/brynmw" TargetMode="External" /><Relationship Id="rId543" Type="http://schemas.openxmlformats.org/officeDocument/2006/relationships/hyperlink" Target="https://twitter.com/averyteach" TargetMode="External" /><Relationship Id="rId544" Type="http://schemas.openxmlformats.org/officeDocument/2006/relationships/hyperlink" Target="https://twitter.com/bashaierk" TargetMode="External" /><Relationship Id="rId545" Type="http://schemas.openxmlformats.org/officeDocument/2006/relationships/hyperlink" Target="https://twitter.com/craigyen" TargetMode="External" /><Relationship Id="rId546" Type="http://schemas.openxmlformats.org/officeDocument/2006/relationships/hyperlink" Target="https://twitter.com/msdanielsstormy" TargetMode="External" /><Relationship Id="rId547" Type="http://schemas.openxmlformats.org/officeDocument/2006/relationships/hyperlink" Target="https://twitter.com/ritasingh0210" TargetMode="External" /><Relationship Id="rId548" Type="http://schemas.openxmlformats.org/officeDocument/2006/relationships/hyperlink" Target="https://twitter.com/bakshiaarti" TargetMode="External" /><Relationship Id="rId549" Type="http://schemas.openxmlformats.org/officeDocument/2006/relationships/hyperlink" Target="https://twitter.com/nigamkriti" TargetMode="External" /><Relationship Id="rId550" Type="http://schemas.openxmlformats.org/officeDocument/2006/relationships/hyperlink" Target="https://twitter.com/shalini040876" TargetMode="External" /><Relationship Id="rId551" Type="http://schemas.openxmlformats.org/officeDocument/2006/relationships/hyperlink" Target="https://twitter.com/akmittals" TargetMode="External" /><Relationship Id="rId552" Type="http://schemas.openxmlformats.org/officeDocument/2006/relationships/hyperlink" Target="https://twitter.com/anupam_sharmaa" TargetMode="External" /><Relationship Id="rId553" Type="http://schemas.openxmlformats.org/officeDocument/2006/relationships/hyperlink" Target="https://twitter.com/chetna1806" TargetMode="External" /><Relationship Id="rId554" Type="http://schemas.openxmlformats.org/officeDocument/2006/relationships/hyperlink" Target="https://twitter.com/asbindia" TargetMode="External" /><Relationship Id="rId555" Type="http://schemas.openxmlformats.org/officeDocument/2006/relationships/hyperlink" Target="https://twitter.com/naghma_khn" TargetMode="External" /><Relationship Id="rId556" Type="http://schemas.openxmlformats.org/officeDocument/2006/relationships/hyperlink" Target="https://twitter.com/sansanananana" TargetMode="External" /><Relationship Id="rId557" Type="http://schemas.openxmlformats.org/officeDocument/2006/relationships/hyperlink" Target="https://twitter.com/qantas" TargetMode="External" /><Relationship Id="rId558" Type="http://schemas.openxmlformats.org/officeDocument/2006/relationships/hyperlink" Target="https://twitter.com/aboutimpact" TargetMode="External" /><Relationship Id="rId559" Type="http://schemas.openxmlformats.org/officeDocument/2006/relationships/hyperlink" Target="https://twitter.com/go_joannago" TargetMode="External" /><Relationship Id="rId560" Type="http://schemas.openxmlformats.org/officeDocument/2006/relationships/hyperlink" Target="https://twitter.com/dhongdesupriya" TargetMode="External" /><Relationship Id="rId561" Type="http://schemas.openxmlformats.org/officeDocument/2006/relationships/hyperlink" Target="https://twitter.com/gupta_anju9" TargetMode="External" /><Relationship Id="rId562" Type="http://schemas.openxmlformats.org/officeDocument/2006/relationships/hyperlink" Target="https://twitter.com/jyoti1013" TargetMode="External" /><Relationship Id="rId563" Type="http://schemas.openxmlformats.org/officeDocument/2006/relationships/hyperlink" Target="https://twitter.com/sanjuhimachali" TargetMode="External" /><Relationship Id="rId564" Type="http://schemas.openxmlformats.org/officeDocument/2006/relationships/hyperlink" Target="https://twitter.com/sunilddesai" TargetMode="External" /><Relationship Id="rId565" Type="http://schemas.openxmlformats.org/officeDocument/2006/relationships/hyperlink" Target="https://twitter.com/headhr_deepak" TargetMode="External" /><Relationship Id="rId566" Type="http://schemas.openxmlformats.org/officeDocument/2006/relationships/hyperlink" Target="https://twitter.com/hrsanjaynegi" TargetMode="External" /><Relationship Id="rId567" Type="http://schemas.openxmlformats.org/officeDocument/2006/relationships/hyperlink" Target="https://twitter.com/sunita_rajiv" TargetMode="External" /><Relationship Id="rId568" Type="http://schemas.openxmlformats.org/officeDocument/2006/relationships/hyperlink" Target="https://twitter.com/kritimakhija" TargetMode="External" /><Relationship Id="rId569" Type="http://schemas.openxmlformats.org/officeDocument/2006/relationships/hyperlink" Target="https://twitter.com/knikole" TargetMode="External" /><Relationship Id="rId570" Type="http://schemas.openxmlformats.org/officeDocument/2006/relationships/hyperlink" Target="https://twitter.com/mr_isaacs" TargetMode="External" /><Relationship Id="rId571" Type="http://schemas.openxmlformats.org/officeDocument/2006/relationships/hyperlink" Target="https://twitter.com/schleiderjustin" TargetMode="External" /><Relationship Id="rId572" Type="http://schemas.openxmlformats.org/officeDocument/2006/relationships/hyperlink" Target="https://twitter.com/stevesayersone" TargetMode="External" /><Relationship Id="rId573" Type="http://schemas.openxmlformats.org/officeDocument/2006/relationships/hyperlink" Target="https://twitter.com/lieberrian" TargetMode="External" /><Relationship Id="rId574" Type="http://schemas.openxmlformats.org/officeDocument/2006/relationships/hyperlink" Target="https://twitter.com/ellethejambo" TargetMode="External" /><Relationship Id="rId575" Type="http://schemas.openxmlformats.org/officeDocument/2006/relationships/hyperlink" Target="https://twitter.com/cogswell_ben" TargetMode="External" /><Relationship Id="rId576" Type="http://schemas.openxmlformats.org/officeDocument/2006/relationships/hyperlink" Target="https://twitter.com/waynedenner" TargetMode="External" /><Relationship Id="rId577" Type="http://schemas.openxmlformats.org/officeDocument/2006/relationships/comments" Target="../comments2.xml" /><Relationship Id="rId578" Type="http://schemas.openxmlformats.org/officeDocument/2006/relationships/vmlDrawing" Target="../drawings/vmlDrawing2.vml" /><Relationship Id="rId579" Type="http://schemas.openxmlformats.org/officeDocument/2006/relationships/table" Target="../tables/table2.xml" /><Relationship Id="rId580" Type="http://schemas.openxmlformats.org/officeDocument/2006/relationships/drawing" Target="../drawings/drawing1.xml" /><Relationship Id="rId58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myassignmenthelp.net/blog/tips-for-using-document-proofreading-and-editing-services-online/?platform=hootsuite" TargetMode="External" /><Relationship Id="rId2" Type="http://schemas.openxmlformats.org/officeDocument/2006/relationships/hyperlink" Target="https://twitter.com/kwpmjkj/status/1105456075392929793" TargetMode="External" /><Relationship Id="rId3" Type="http://schemas.openxmlformats.org/officeDocument/2006/relationships/hyperlink" Target="https://twitter.com/SXSWEDU/status/1104061654654951426" TargetMode="External" /><Relationship Id="rId4" Type="http://schemas.openxmlformats.org/officeDocument/2006/relationships/hyperlink" Target="https://www.nytimes.com/2019/03/15/technology/facebook-youtube-christchurch-shooting.html" TargetMode="External" /><Relationship Id="rId5" Type="http://schemas.openxmlformats.org/officeDocument/2006/relationships/hyperlink" Target="https://twitter.com/edtech_stories/status/1106765302023491585" TargetMode="External" /><Relationship Id="rId6" Type="http://schemas.openxmlformats.org/officeDocument/2006/relationships/hyperlink" Target="https://twitter.com/childrenscommnz/status/1105653510849204224" TargetMode="External" /><Relationship Id="rId7" Type="http://schemas.openxmlformats.org/officeDocument/2006/relationships/hyperlink" Target="https://twitter.com/rsehji/status/1103884489380442112" TargetMode="External" /><Relationship Id="rId8" Type="http://schemas.openxmlformats.org/officeDocument/2006/relationships/hyperlink" Target="https://twitter.com/ashkejriwal/status/974970444058013696" TargetMode="External" /><Relationship Id="rId9" Type="http://schemas.openxmlformats.org/officeDocument/2006/relationships/hyperlink" Target="https://twitter.com/backt0nature/status/1103638679057285120" TargetMode="External" /><Relationship Id="rId10" Type="http://schemas.openxmlformats.org/officeDocument/2006/relationships/hyperlink" Target="https://twitter.com/SXSWEDU/status/1104061654654951426" TargetMode="External" /><Relationship Id="rId11" Type="http://schemas.openxmlformats.org/officeDocument/2006/relationships/hyperlink" Target="https://twitter.com/kwpmjkj/status/1105456075392929793" TargetMode="External" /><Relationship Id="rId12" Type="http://schemas.openxmlformats.org/officeDocument/2006/relationships/hyperlink" Target="https://twitter.com/backt0nature/status/1103638679057285120" TargetMode="External" /><Relationship Id="rId13" Type="http://schemas.openxmlformats.org/officeDocument/2006/relationships/hyperlink" Target="https://twitter.com/rsehji/status/1103884489380442112" TargetMode="External" /><Relationship Id="rId14" Type="http://schemas.openxmlformats.org/officeDocument/2006/relationships/hyperlink" Target="https://twitter.com/ashkejriwal/status/974970444058013696" TargetMode="External" /><Relationship Id="rId15" Type="http://schemas.openxmlformats.org/officeDocument/2006/relationships/hyperlink" Target="https://www.nytimes.com/2019/03/15/technology/facebook-youtube-christchurch-shooting.html" TargetMode="External" /><Relationship Id="rId16" Type="http://schemas.openxmlformats.org/officeDocument/2006/relationships/hyperlink" Target="https://twitter.com/edtech_stories/status/1106765302023491585" TargetMode="External" /><Relationship Id="rId17" Type="http://schemas.openxmlformats.org/officeDocument/2006/relationships/hyperlink" Target="https://www.myassignmenthelp.net/blog/tips-for-using-document-proofreading-and-editing-services-online/?platform=hootsuite" TargetMode="External" /><Relationship Id="rId18" Type="http://schemas.openxmlformats.org/officeDocument/2006/relationships/hyperlink" Target="https://twitter.com/childrenscommnz/status/1105653510849204224" TargetMode="External" /><Relationship Id="rId19" Type="http://schemas.openxmlformats.org/officeDocument/2006/relationships/table" Target="../tables/table12.xml" /><Relationship Id="rId20" Type="http://schemas.openxmlformats.org/officeDocument/2006/relationships/table" Target="../tables/table13.xml" /><Relationship Id="rId21" Type="http://schemas.openxmlformats.org/officeDocument/2006/relationships/table" Target="../tables/table14.xml" /><Relationship Id="rId22" Type="http://schemas.openxmlformats.org/officeDocument/2006/relationships/table" Target="../tables/table15.xml" /><Relationship Id="rId23" Type="http://schemas.openxmlformats.org/officeDocument/2006/relationships/table" Target="../tables/table16.xml" /><Relationship Id="rId24" Type="http://schemas.openxmlformats.org/officeDocument/2006/relationships/table" Target="../tables/table17.xml" /><Relationship Id="rId25" Type="http://schemas.openxmlformats.org/officeDocument/2006/relationships/table" Target="../tables/table18.xml" /><Relationship Id="rId2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1738</v>
      </c>
      <c r="BB2" s="13" t="s">
        <v>1754</v>
      </c>
      <c r="BC2" s="13" t="s">
        <v>1755</v>
      </c>
      <c r="BD2" s="118" t="s">
        <v>2216</v>
      </c>
      <c r="BE2" s="118" t="s">
        <v>2217</v>
      </c>
      <c r="BF2" s="118" t="s">
        <v>2218</v>
      </c>
      <c r="BG2" s="118" t="s">
        <v>2219</v>
      </c>
      <c r="BH2" s="118" t="s">
        <v>2220</v>
      </c>
      <c r="BI2" s="118" t="s">
        <v>2221</v>
      </c>
      <c r="BJ2" s="118" t="s">
        <v>2222</v>
      </c>
      <c r="BK2" s="118" t="s">
        <v>2223</v>
      </c>
      <c r="BL2" s="118" t="s">
        <v>2224</v>
      </c>
    </row>
    <row r="3" spans="1:64" ht="15" customHeight="1">
      <c r="A3" s="64" t="s">
        <v>212</v>
      </c>
      <c r="B3" s="64" t="s">
        <v>264</v>
      </c>
      <c r="C3" s="65" t="s">
        <v>2229</v>
      </c>
      <c r="D3" s="66">
        <v>3</v>
      </c>
      <c r="E3" s="67" t="s">
        <v>132</v>
      </c>
      <c r="F3" s="68">
        <v>32</v>
      </c>
      <c r="G3" s="65"/>
      <c r="H3" s="69"/>
      <c r="I3" s="70"/>
      <c r="J3" s="70"/>
      <c r="K3" s="34" t="s">
        <v>65</v>
      </c>
      <c r="L3" s="71">
        <v>3</v>
      </c>
      <c r="M3" s="71"/>
      <c r="N3" s="72"/>
      <c r="O3" s="78" t="s">
        <v>340</v>
      </c>
      <c r="P3" s="80">
        <v>43533.17841435185</v>
      </c>
      <c r="Q3" s="78" t="s">
        <v>342</v>
      </c>
      <c r="R3" s="78"/>
      <c r="S3" s="78"/>
      <c r="T3" s="78" t="s">
        <v>408</v>
      </c>
      <c r="U3" s="78"/>
      <c r="V3" s="83" t="s">
        <v>449</v>
      </c>
      <c r="W3" s="80">
        <v>43533.17841435185</v>
      </c>
      <c r="X3" s="83" t="s">
        <v>532</v>
      </c>
      <c r="Y3" s="78"/>
      <c r="Z3" s="78"/>
      <c r="AA3" s="84" t="s">
        <v>657</v>
      </c>
      <c r="AB3" s="78"/>
      <c r="AC3" s="78" t="b">
        <v>0</v>
      </c>
      <c r="AD3" s="78">
        <v>0</v>
      </c>
      <c r="AE3" s="84" t="s">
        <v>785</v>
      </c>
      <c r="AF3" s="78" t="b">
        <v>0</v>
      </c>
      <c r="AG3" s="78" t="s">
        <v>791</v>
      </c>
      <c r="AH3" s="78"/>
      <c r="AI3" s="84" t="s">
        <v>785</v>
      </c>
      <c r="AJ3" s="78" t="b">
        <v>0</v>
      </c>
      <c r="AK3" s="78">
        <v>3</v>
      </c>
      <c r="AL3" s="84" t="s">
        <v>768</v>
      </c>
      <c r="AM3" s="78" t="s">
        <v>799</v>
      </c>
      <c r="AN3" s="78" t="b">
        <v>0</v>
      </c>
      <c r="AO3" s="84" t="s">
        <v>768</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v>1</v>
      </c>
      <c r="BE3" s="49">
        <v>3.3333333333333335</v>
      </c>
      <c r="BF3" s="48">
        <v>1</v>
      </c>
      <c r="BG3" s="49">
        <v>3.3333333333333335</v>
      </c>
      <c r="BH3" s="48">
        <v>0</v>
      </c>
      <c r="BI3" s="49">
        <v>0</v>
      </c>
      <c r="BJ3" s="48">
        <v>28</v>
      </c>
      <c r="BK3" s="49">
        <v>93.33333333333333</v>
      </c>
      <c r="BL3" s="48">
        <v>30</v>
      </c>
    </row>
    <row r="4" spans="1:64" ht="15" customHeight="1">
      <c r="A4" s="64" t="s">
        <v>213</v>
      </c>
      <c r="B4" s="64" t="s">
        <v>223</v>
      </c>
      <c r="C4" s="65" t="s">
        <v>2229</v>
      </c>
      <c r="D4" s="66">
        <v>3</v>
      </c>
      <c r="E4" s="67" t="s">
        <v>132</v>
      </c>
      <c r="F4" s="68">
        <v>32</v>
      </c>
      <c r="G4" s="65"/>
      <c r="H4" s="69"/>
      <c r="I4" s="70"/>
      <c r="J4" s="70"/>
      <c r="K4" s="34" t="s">
        <v>65</v>
      </c>
      <c r="L4" s="77">
        <v>4</v>
      </c>
      <c r="M4" s="77"/>
      <c r="N4" s="72"/>
      <c r="O4" s="79" t="s">
        <v>340</v>
      </c>
      <c r="P4" s="81">
        <v>43533.31155092592</v>
      </c>
      <c r="Q4" s="79" t="s">
        <v>343</v>
      </c>
      <c r="R4" s="79"/>
      <c r="S4" s="79"/>
      <c r="T4" s="79" t="s">
        <v>409</v>
      </c>
      <c r="U4" s="79"/>
      <c r="V4" s="82" t="s">
        <v>450</v>
      </c>
      <c r="W4" s="81">
        <v>43533.31155092592</v>
      </c>
      <c r="X4" s="82" t="s">
        <v>533</v>
      </c>
      <c r="Y4" s="79"/>
      <c r="Z4" s="79"/>
      <c r="AA4" s="85" t="s">
        <v>658</v>
      </c>
      <c r="AB4" s="79"/>
      <c r="AC4" s="79" t="b">
        <v>0</v>
      </c>
      <c r="AD4" s="79">
        <v>0</v>
      </c>
      <c r="AE4" s="85" t="s">
        <v>785</v>
      </c>
      <c r="AF4" s="79" t="b">
        <v>0</v>
      </c>
      <c r="AG4" s="79" t="s">
        <v>791</v>
      </c>
      <c r="AH4" s="79"/>
      <c r="AI4" s="85" t="s">
        <v>785</v>
      </c>
      <c r="AJ4" s="79" t="b">
        <v>0</v>
      </c>
      <c r="AK4" s="79">
        <v>8</v>
      </c>
      <c r="AL4" s="85" t="s">
        <v>669</v>
      </c>
      <c r="AM4" s="79" t="s">
        <v>800</v>
      </c>
      <c r="AN4" s="79" t="b">
        <v>0</v>
      </c>
      <c r="AO4" s="85" t="s">
        <v>669</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v>1</v>
      </c>
      <c r="BE4" s="49">
        <v>5.882352941176471</v>
      </c>
      <c r="BF4" s="48">
        <v>0</v>
      </c>
      <c r="BG4" s="49">
        <v>0</v>
      </c>
      <c r="BH4" s="48">
        <v>0</v>
      </c>
      <c r="BI4" s="49">
        <v>0</v>
      </c>
      <c r="BJ4" s="48">
        <v>16</v>
      </c>
      <c r="BK4" s="49">
        <v>94.11764705882354</v>
      </c>
      <c r="BL4" s="48">
        <v>17</v>
      </c>
    </row>
    <row r="5" spans="1:64" ht="15">
      <c r="A5" s="64" t="s">
        <v>214</v>
      </c>
      <c r="B5" s="64" t="s">
        <v>223</v>
      </c>
      <c r="C5" s="65" t="s">
        <v>2229</v>
      </c>
      <c r="D5" s="66">
        <v>3</v>
      </c>
      <c r="E5" s="67" t="s">
        <v>132</v>
      </c>
      <c r="F5" s="68">
        <v>32</v>
      </c>
      <c r="G5" s="65"/>
      <c r="H5" s="69"/>
      <c r="I5" s="70"/>
      <c r="J5" s="70"/>
      <c r="K5" s="34" t="s">
        <v>65</v>
      </c>
      <c r="L5" s="77">
        <v>5</v>
      </c>
      <c r="M5" s="77"/>
      <c r="N5" s="72"/>
      <c r="O5" s="79" t="s">
        <v>340</v>
      </c>
      <c r="P5" s="81">
        <v>43533.37347222222</v>
      </c>
      <c r="Q5" s="79" t="s">
        <v>343</v>
      </c>
      <c r="R5" s="79"/>
      <c r="S5" s="79"/>
      <c r="T5" s="79" t="s">
        <v>409</v>
      </c>
      <c r="U5" s="79"/>
      <c r="V5" s="82" t="s">
        <v>451</v>
      </c>
      <c r="W5" s="81">
        <v>43533.37347222222</v>
      </c>
      <c r="X5" s="82" t="s">
        <v>534</v>
      </c>
      <c r="Y5" s="79"/>
      <c r="Z5" s="79"/>
      <c r="AA5" s="85" t="s">
        <v>659</v>
      </c>
      <c r="AB5" s="79"/>
      <c r="AC5" s="79" t="b">
        <v>0</v>
      </c>
      <c r="AD5" s="79">
        <v>0</v>
      </c>
      <c r="AE5" s="85" t="s">
        <v>785</v>
      </c>
      <c r="AF5" s="79" t="b">
        <v>0</v>
      </c>
      <c r="AG5" s="79" t="s">
        <v>791</v>
      </c>
      <c r="AH5" s="79"/>
      <c r="AI5" s="85" t="s">
        <v>785</v>
      </c>
      <c r="AJ5" s="79" t="b">
        <v>0</v>
      </c>
      <c r="AK5" s="79">
        <v>8</v>
      </c>
      <c r="AL5" s="85" t="s">
        <v>669</v>
      </c>
      <c r="AM5" s="79" t="s">
        <v>801</v>
      </c>
      <c r="AN5" s="79" t="b">
        <v>0</v>
      </c>
      <c r="AO5" s="85" t="s">
        <v>669</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v>1</v>
      </c>
      <c r="BE5" s="49">
        <v>5.882352941176471</v>
      </c>
      <c r="BF5" s="48">
        <v>0</v>
      </c>
      <c r="BG5" s="49">
        <v>0</v>
      </c>
      <c r="BH5" s="48">
        <v>0</v>
      </c>
      <c r="BI5" s="49">
        <v>0</v>
      </c>
      <c r="BJ5" s="48">
        <v>16</v>
      </c>
      <c r="BK5" s="49">
        <v>94.11764705882354</v>
      </c>
      <c r="BL5" s="48">
        <v>17</v>
      </c>
    </row>
    <row r="6" spans="1:64" ht="15">
      <c r="A6" s="64" t="s">
        <v>215</v>
      </c>
      <c r="B6" s="64" t="s">
        <v>264</v>
      </c>
      <c r="C6" s="65" t="s">
        <v>2229</v>
      </c>
      <c r="D6" s="66">
        <v>3</v>
      </c>
      <c r="E6" s="67" t="s">
        <v>132</v>
      </c>
      <c r="F6" s="68">
        <v>32</v>
      </c>
      <c r="G6" s="65"/>
      <c r="H6" s="69"/>
      <c r="I6" s="70"/>
      <c r="J6" s="70"/>
      <c r="K6" s="34" t="s">
        <v>65</v>
      </c>
      <c r="L6" s="77">
        <v>6</v>
      </c>
      <c r="M6" s="77"/>
      <c r="N6" s="72"/>
      <c r="O6" s="79" t="s">
        <v>340</v>
      </c>
      <c r="P6" s="81">
        <v>43533.44725694445</v>
      </c>
      <c r="Q6" s="79" t="s">
        <v>342</v>
      </c>
      <c r="R6" s="79"/>
      <c r="S6" s="79"/>
      <c r="T6" s="79" t="s">
        <v>408</v>
      </c>
      <c r="U6" s="79"/>
      <c r="V6" s="82" t="s">
        <v>452</v>
      </c>
      <c r="W6" s="81">
        <v>43533.44725694445</v>
      </c>
      <c r="X6" s="82" t="s">
        <v>535</v>
      </c>
      <c r="Y6" s="79"/>
      <c r="Z6" s="79"/>
      <c r="AA6" s="85" t="s">
        <v>660</v>
      </c>
      <c r="AB6" s="79"/>
      <c r="AC6" s="79" t="b">
        <v>0</v>
      </c>
      <c r="AD6" s="79">
        <v>0</v>
      </c>
      <c r="AE6" s="85" t="s">
        <v>785</v>
      </c>
      <c r="AF6" s="79" t="b">
        <v>0</v>
      </c>
      <c r="AG6" s="79" t="s">
        <v>791</v>
      </c>
      <c r="AH6" s="79"/>
      <c r="AI6" s="85" t="s">
        <v>785</v>
      </c>
      <c r="AJ6" s="79" t="b">
        <v>0</v>
      </c>
      <c r="AK6" s="79">
        <v>3</v>
      </c>
      <c r="AL6" s="85" t="s">
        <v>768</v>
      </c>
      <c r="AM6" s="79" t="s">
        <v>802</v>
      </c>
      <c r="AN6" s="79" t="b">
        <v>0</v>
      </c>
      <c r="AO6" s="85" t="s">
        <v>768</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1</v>
      </c>
      <c r="BE6" s="49">
        <v>3.3333333333333335</v>
      </c>
      <c r="BF6" s="48">
        <v>1</v>
      </c>
      <c r="BG6" s="49">
        <v>3.3333333333333335</v>
      </c>
      <c r="BH6" s="48">
        <v>0</v>
      </c>
      <c r="BI6" s="49">
        <v>0</v>
      </c>
      <c r="BJ6" s="48">
        <v>28</v>
      </c>
      <c r="BK6" s="49">
        <v>93.33333333333333</v>
      </c>
      <c r="BL6" s="48">
        <v>30</v>
      </c>
    </row>
    <row r="7" spans="1:64" ht="15">
      <c r="A7" s="64" t="s">
        <v>216</v>
      </c>
      <c r="B7" s="64" t="s">
        <v>223</v>
      </c>
      <c r="C7" s="65" t="s">
        <v>2229</v>
      </c>
      <c r="D7" s="66">
        <v>3</v>
      </c>
      <c r="E7" s="67" t="s">
        <v>132</v>
      </c>
      <c r="F7" s="68">
        <v>32</v>
      </c>
      <c r="G7" s="65"/>
      <c r="H7" s="69"/>
      <c r="I7" s="70"/>
      <c r="J7" s="70"/>
      <c r="K7" s="34" t="s">
        <v>65</v>
      </c>
      <c r="L7" s="77">
        <v>7</v>
      </c>
      <c r="M7" s="77"/>
      <c r="N7" s="72"/>
      <c r="O7" s="79" t="s">
        <v>340</v>
      </c>
      <c r="P7" s="81">
        <v>43533.469502314816</v>
      </c>
      <c r="Q7" s="79" t="s">
        <v>343</v>
      </c>
      <c r="R7" s="79"/>
      <c r="S7" s="79"/>
      <c r="T7" s="79" t="s">
        <v>409</v>
      </c>
      <c r="U7" s="79"/>
      <c r="V7" s="82" t="s">
        <v>453</v>
      </c>
      <c r="W7" s="81">
        <v>43533.469502314816</v>
      </c>
      <c r="X7" s="82" t="s">
        <v>536</v>
      </c>
      <c r="Y7" s="79"/>
      <c r="Z7" s="79"/>
      <c r="AA7" s="85" t="s">
        <v>661</v>
      </c>
      <c r="AB7" s="79"/>
      <c r="AC7" s="79" t="b">
        <v>0</v>
      </c>
      <c r="AD7" s="79">
        <v>0</v>
      </c>
      <c r="AE7" s="85" t="s">
        <v>785</v>
      </c>
      <c r="AF7" s="79" t="b">
        <v>0</v>
      </c>
      <c r="AG7" s="79" t="s">
        <v>791</v>
      </c>
      <c r="AH7" s="79"/>
      <c r="AI7" s="85" t="s">
        <v>785</v>
      </c>
      <c r="AJ7" s="79" t="b">
        <v>0</v>
      </c>
      <c r="AK7" s="79">
        <v>8</v>
      </c>
      <c r="AL7" s="85" t="s">
        <v>669</v>
      </c>
      <c r="AM7" s="79" t="s">
        <v>800</v>
      </c>
      <c r="AN7" s="79" t="b">
        <v>0</v>
      </c>
      <c r="AO7" s="85" t="s">
        <v>669</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1</v>
      </c>
      <c r="BE7" s="49">
        <v>5.882352941176471</v>
      </c>
      <c r="BF7" s="48">
        <v>0</v>
      </c>
      <c r="BG7" s="49">
        <v>0</v>
      </c>
      <c r="BH7" s="48">
        <v>0</v>
      </c>
      <c r="BI7" s="49">
        <v>0</v>
      </c>
      <c r="BJ7" s="48">
        <v>16</v>
      </c>
      <c r="BK7" s="49">
        <v>94.11764705882354</v>
      </c>
      <c r="BL7" s="48">
        <v>17</v>
      </c>
    </row>
    <row r="8" spans="1:64" ht="15">
      <c r="A8" s="64" t="s">
        <v>217</v>
      </c>
      <c r="B8" s="64" t="s">
        <v>298</v>
      </c>
      <c r="C8" s="65" t="s">
        <v>2229</v>
      </c>
      <c r="D8" s="66">
        <v>3</v>
      </c>
      <c r="E8" s="67" t="s">
        <v>132</v>
      </c>
      <c r="F8" s="68">
        <v>32</v>
      </c>
      <c r="G8" s="65"/>
      <c r="H8" s="69"/>
      <c r="I8" s="70"/>
      <c r="J8" s="70"/>
      <c r="K8" s="34" t="s">
        <v>65</v>
      </c>
      <c r="L8" s="77">
        <v>8</v>
      </c>
      <c r="M8" s="77"/>
      <c r="N8" s="72"/>
      <c r="O8" s="79" t="s">
        <v>340</v>
      </c>
      <c r="P8" s="81">
        <v>43532.348078703704</v>
      </c>
      <c r="Q8" s="79" t="s">
        <v>344</v>
      </c>
      <c r="R8" s="79"/>
      <c r="S8" s="79"/>
      <c r="T8" s="79" t="s">
        <v>410</v>
      </c>
      <c r="U8" s="82" t="s">
        <v>434</v>
      </c>
      <c r="V8" s="82" t="s">
        <v>434</v>
      </c>
      <c r="W8" s="81">
        <v>43532.348078703704</v>
      </c>
      <c r="X8" s="82" t="s">
        <v>537</v>
      </c>
      <c r="Y8" s="79"/>
      <c r="Z8" s="79"/>
      <c r="AA8" s="85" t="s">
        <v>662</v>
      </c>
      <c r="AB8" s="85" t="s">
        <v>679</v>
      </c>
      <c r="AC8" s="79" t="b">
        <v>0</v>
      </c>
      <c r="AD8" s="79">
        <v>3</v>
      </c>
      <c r="AE8" s="85" t="s">
        <v>786</v>
      </c>
      <c r="AF8" s="79" t="b">
        <v>0</v>
      </c>
      <c r="AG8" s="79" t="s">
        <v>791</v>
      </c>
      <c r="AH8" s="79"/>
      <c r="AI8" s="85" t="s">
        <v>785</v>
      </c>
      <c r="AJ8" s="79" t="b">
        <v>0</v>
      </c>
      <c r="AK8" s="79">
        <v>0</v>
      </c>
      <c r="AL8" s="85" t="s">
        <v>785</v>
      </c>
      <c r="AM8" s="79" t="s">
        <v>800</v>
      </c>
      <c r="AN8" s="79" t="b">
        <v>0</v>
      </c>
      <c r="AO8" s="85" t="s">
        <v>679</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218</v>
      </c>
      <c r="B9" s="64" t="s">
        <v>287</v>
      </c>
      <c r="C9" s="65" t="s">
        <v>2229</v>
      </c>
      <c r="D9" s="66">
        <v>3</v>
      </c>
      <c r="E9" s="67" t="s">
        <v>132</v>
      </c>
      <c r="F9" s="68">
        <v>32</v>
      </c>
      <c r="G9" s="65"/>
      <c r="H9" s="69"/>
      <c r="I9" s="70"/>
      <c r="J9" s="70"/>
      <c r="K9" s="34" t="s">
        <v>65</v>
      </c>
      <c r="L9" s="77">
        <v>9</v>
      </c>
      <c r="M9" s="77"/>
      <c r="N9" s="72"/>
      <c r="O9" s="79" t="s">
        <v>340</v>
      </c>
      <c r="P9" s="81">
        <v>43533.005208333336</v>
      </c>
      <c r="Q9" s="79" t="s">
        <v>345</v>
      </c>
      <c r="R9" s="79"/>
      <c r="S9" s="79"/>
      <c r="T9" s="79"/>
      <c r="U9" s="79"/>
      <c r="V9" s="82" t="s">
        <v>454</v>
      </c>
      <c r="W9" s="81">
        <v>43533.005208333336</v>
      </c>
      <c r="X9" s="82" t="s">
        <v>538</v>
      </c>
      <c r="Y9" s="79"/>
      <c r="Z9" s="79"/>
      <c r="AA9" s="85" t="s">
        <v>663</v>
      </c>
      <c r="AB9" s="79"/>
      <c r="AC9" s="79" t="b">
        <v>0</v>
      </c>
      <c r="AD9" s="79">
        <v>0</v>
      </c>
      <c r="AE9" s="85" t="s">
        <v>785</v>
      </c>
      <c r="AF9" s="79" t="b">
        <v>1</v>
      </c>
      <c r="AG9" s="79" t="s">
        <v>791</v>
      </c>
      <c r="AH9" s="79"/>
      <c r="AI9" s="85" t="s">
        <v>793</v>
      </c>
      <c r="AJ9" s="79" t="b">
        <v>0</v>
      </c>
      <c r="AK9" s="79">
        <v>1</v>
      </c>
      <c r="AL9" s="85" t="s">
        <v>772</v>
      </c>
      <c r="AM9" s="79" t="s">
        <v>802</v>
      </c>
      <c r="AN9" s="79" t="b">
        <v>0</v>
      </c>
      <c r="AO9" s="85" t="s">
        <v>772</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2</v>
      </c>
      <c r="BE9" s="49">
        <v>8</v>
      </c>
      <c r="BF9" s="48">
        <v>0</v>
      </c>
      <c r="BG9" s="49">
        <v>0</v>
      </c>
      <c r="BH9" s="48">
        <v>0</v>
      </c>
      <c r="BI9" s="49">
        <v>0</v>
      </c>
      <c r="BJ9" s="48">
        <v>23</v>
      </c>
      <c r="BK9" s="49">
        <v>92</v>
      </c>
      <c r="BL9" s="48">
        <v>25</v>
      </c>
    </row>
    <row r="10" spans="1:64" ht="15">
      <c r="A10" s="64" t="s">
        <v>218</v>
      </c>
      <c r="B10" s="64" t="s">
        <v>299</v>
      </c>
      <c r="C10" s="65" t="s">
        <v>2229</v>
      </c>
      <c r="D10" s="66">
        <v>3</v>
      </c>
      <c r="E10" s="67" t="s">
        <v>132</v>
      </c>
      <c r="F10" s="68">
        <v>32</v>
      </c>
      <c r="G10" s="65"/>
      <c r="H10" s="69"/>
      <c r="I10" s="70"/>
      <c r="J10" s="70"/>
      <c r="K10" s="34" t="s">
        <v>65</v>
      </c>
      <c r="L10" s="77">
        <v>10</v>
      </c>
      <c r="M10" s="77"/>
      <c r="N10" s="72"/>
      <c r="O10" s="79" t="s">
        <v>340</v>
      </c>
      <c r="P10" s="81">
        <v>43534.018113425926</v>
      </c>
      <c r="Q10" s="79" t="s">
        <v>346</v>
      </c>
      <c r="R10" s="79"/>
      <c r="S10" s="79"/>
      <c r="T10" s="79" t="s">
        <v>411</v>
      </c>
      <c r="U10" s="79"/>
      <c r="V10" s="82" t="s">
        <v>454</v>
      </c>
      <c r="W10" s="81">
        <v>43534.018113425926</v>
      </c>
      <c r="X10" s="82" t="s">
        <v>539</v>
      </c>
      <c r="Y10" s="79"/>
      <c r="Z10" s="79"/>
      <c r="AA10" s="85" t="s">
        <v>664</v>
      </c>
      <c r="AB10" s="79"/>
      <c r="AC10" s="79" t="b">
        <v>0</v>
      </c>
      <c r="AD10" s="79">
        <v>0</v>
      </c>
      <c r="AE10" s="85" t="s">
        <v>785</v>
      </c>
      <c r="AF10" s="79" t="b">
        <v>1</v>
      </c>
      <c r="AG10" s="79" t="s">
        <v>791</v>
      </c>
      <c r="AH10" s="79"/>
      <c r="AI10" s="85" t="s">
        <v>794</v>
      </c>
      <c r="AJ10" s="79" t="b">
        <v>0</v>
      </c>
      <c r="AK10" s="79">
        <v>7</v>
      </c>
      <c r="AL10" s="85" t="s">
        <v>745</v>
      </c>
      <c r="AM10" s="79" t="s">
        <v>802</v>
      </c>
      <c r="AN10" s="79" t="b">
        <v>0</v>
      </c>
      <c r="AO10" s="85" t="s">
        <v>745</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v>1</v>
      </c>
      <c r="BE10" s="49">
        <v>4.761904761904762</v>
      </c>
      <c r="BF10" s="48">
        <v>1</v>
      </c>
      <c r="BG10" s="49">
        <v>4.761904761904762</v>
      </c>
      <c r="BH10" s="48">
        <v>0</v>
      </c>
      <c r="BI10" s="49">
        <v>0</v>
      </c>
      <c r="BJ10" s="48">
        <v>19</v>
      </c>
      <c r="BK10" s="49">
        <v>90.47619047619048</v>
      </c>
      <c r="BL10" s="48">
        <v>21</v>
      </c>
    </row>
    <row r="11" spans="1:64" ht="15">
      <c r="A11" s="64" t="s">
        <v>218</v>
      </c>
      <c r="B11" s="64" t="s">
        <v>217</v>
      </c>
      <c r="C11" s="65" t="s">
        <v>2229</v>
      </c>
      <c r="D11" s="66">
        <v>3</v>
      </c>
      <c r="E11" s="67" t="s">
        <v>132</v>
      </c>
      <c r="F11" s="68">
        <v>32</v>
      </c>
      <c r="G11" s="65"/>
      <c r="H11" s="69"/>
      <c r="I11" s="70"/>
      <c r="J11" s="70"/>
      <c r="K11" s="34" t="s">
        <v>65</v>
      </c>
      <c r="L11" s="77">
        <v>11</v>
      </c>
      <c r="M11" s="77"/>
      <c r="N11" s="72"/>
      <c r="O11" s="79" t="s">
        <v>340</v>
      </c>
      <c r="P11" s="81">
        <v>43534.018113425926</v>
      </c>
      <c r="Q11" s="79" t="s">
        <v>346</v>
      </c>
      <c r="R11" s="79"/>
      <c r="S11" s="79"/>
      <c r="T11" s="79" t="s">
        <v>411</v>
      </c>
      <c r="U11" s="79"/>
      <c r="V11" s="82" t="s">
        <v>454</v>
      </c>
      <c r="W11" s="81">
        <v>43534.018113425926</v>
      </c>
      <c r="X11" s="82" t="s">
        <v>539</v>
      </c>
      <c r="Y11" s="79"/>
      <c r="Z11" s="79"/>
      <c r="AA11" s="85" t="s">
        <v>664</v>
      </c>
      <c r="AB11" s="79"/>
      <c r="AC11" s="79" t="b">
        <v>0</v>
      </c>
      <c r="AD11" s="79">
        <v>0</v>
      </c>
      <c r="AE11" s="85" t="s">
        <v>785</v>
      </c>
      <c r="AF11" s="79" t="b">
        <v>1</v>
      </c>
      <c r="AG11" s="79" t="s">
        <v>791</v>
      </c>
      <c r="AH11" s="79"/>
      <c r="AI11" s="85" t="s">
        <v>794</v>
      </c>
      <c r="AJ11" s="79" t="b">
        <v>0</v>
      </c>
      <c r="AK11" s="79">
        <v>7</v>
      </c>
      <c r="AL11" s="85" t="s">
        <v>745</v>
      </c>
      <c r="AM11" s="79" t="s">
        <v>802</v>
      </c>
      <c r="AN11" s="79" t="b">
        <v>0</v>
      </c>
      <c r="AO11" s="85" t="s">
        <v>745</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219</v>
      </c>
      <c r="B12" s="64" t="s">
        <v>223</v>
      </c>
      <c r="C12" s="65" t="s">
        <v>2229</v>
      </c>
      <c r="D12" s="66">
        <v>3</v>
      </c>
      <c r="E12" s="67" t="s">
        <v>132</v>
      </c>
      <c r="F12" s="68">
        <v>32</v>
      </c>
      <c r="G12" s="65"/>
      <c r="H12" s="69"/>
      <c r="I12" s="70"/>
      <c r="J12" s="70"/>
      <c r="K12" s="34" t="s">
        <v>65</v>
      </c>
      <c r="L12" s="77">
        <v>12</v>
      </c>
      <c r="M12" s="77"/>
      <c r="N12" s="72"/>
      <c r="O12" s="79" t="s">
        <v>340</v>
      </c>
      <c r="P12" s="81">
        <v>43534.043703703705</v>
      </c>
      <c r="Q12" s="79" t="s">
        <v>343</v>
      </c>
      <c r="R12" s="79"/>
      <c r="S12" s="79"/>
      <c r="T12" s="79" t="s">
        <v>409</v>
      </c>
      <c r="U12" s="79"/>
      <c r="V12" s="82" t="s">
        <v>455</v>
      </c>
      <c r="W12" s="81">
        <v>43534.043703703705</v>
      </c>
      <c r="X12" s="82" t="s">
        <v>540</v>
      </c>
      <c r="Y12" s="79"/>
      <c r="Z12" s="79"/>
      <c r="AA12" s="85" t="s">
        <v>665</v>
      </c>
      <c r="AB12" s="79"/>
      <c r="AC12" s="79" t="b">
        <v>0</v>
      </c>
      <c r="AD12" s="79">
        <v>0</v>
      </c>
      <c r="AE12" s="85" t="s">
        <v>785</v>
      </c>
      <c r="AF12" s="79" t="b">
        <v>0</v>
      </c>
      <c r="AG12" s="79" t="s">
        <v>791</v>
      </c>
      <c r="AH12" s="79"/>
      <c r="AI12" s="85" t="s">
        <v>785</v>
      </c>
      <c r="AJ12" s="79" t="b">
        <v>0</v>
      </c>
      <c r="AK12" s="79">
        <v>8</v>
      </c>
      <c r="AL12" s="85" t="s">
        <v>669</v>
      </c>
      <c r="AM12" s="79" t="s">
        <v>802</v>
      </c>
      <c r="AN12" s="79" t="b">
        <v>0</v>
      </c>
      <c r="AO12" s="85" t="s">
        <v>669</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v>1</v>
      </c>
      <c r="BE12" s="49">
        <v>5.882352941176471</v>
      </c>
      <c r="BF12" s="48">
        <v>0</v>
      </c>
      <c r="BG12" s="49">
        <v>0</v>
      </c>
      <c r="BH12" s="48">
        <v>0</v>
      </c>
      <c r="BI12" s="49">
        <v>0</v>
      </c>
      <c r="BJ12" s="48">
        <v>16</v>
      </c>
      <c r="BK12" s="49">
        <v>94.11764705882354</v>
      </c>
      <c r="BL12" s="48">
        <v>17</v>
      </c>
    </row>
    <row r="13" spans="1:64" ht="15">
      <c r="A13" s="64" t="s">
        <v>220</v>
      </c>
      <c r="B13" s="64" t="s">
        <v>223</v>
      </c>
      <c r="C13" s="65" t="s">
        <v>2229</v>
      </c>
      <c r="D13" s="66">
        <v>3</v>
      </c>
      <c r="E13" s="67" t="s">
        <v>132</v>
      </c>
      <c r="F13" s="68">
        <v>32</v>
      </c>
      <c r="G13" s="65"/>
      <c r="H13" s="69"/>
      <c r="I13" s="70"/>
      <c r="J13" s="70"/>
      <c r="K13" s="34" t="s">
        <v>65</v>
      </c>
      <c r="L13" s="77">
        <v>13</v>
      </c>
      <c r="M13" s="77"/>
      <c r="N13" s="72"/>
      <c r="O13" s="79" t="s">
        <v>340</v>
      </c>
      <c r="P13" s="81">
        <v>43534.1471875</v>
      </c>
      <c r="Q13" s="79" t="s">
        <v>343</v>
      </c>
      <c r="R13" s="79"/>
      <c r="S13" s="79"/>
      <c r="T13" s="79" t="s">
        <v>409</v>
      </c>
      <c r="U13" s="79"/>
      <c r="V13" s="82" t="s">
        <v>456</v>
      </c>
      <c r="W13" s="81">
        <v>43534.1471875</v>
      </c>
      <c r="X13" s="82" t="s">
        <v>541</v>
      </c>
      <c r="Y13" s="79"/>
      <c r="Z13" s="79"/>
      <c r="AA13" s="85" t="s">
        <v>666</v>
      </c>
      <c r="AB13" s="79"/>
      <c r="AC13" s="79" t="b">
        <v>0</v>
      </c>
      <c r="AD13" s="79">
        <v>0</v>
      </c>
      <c r="AE13" s="85" t="s">
        <v>785</v>
      </c>
      <c r="AF13" s="79" t="b">
        <v>0</v>
      </c>
      <c r="AG13" s="79" t="s">
        <v>791</v>
      </c>
      <c r="AH13" s="79"/>
      <c r="AI13" s="85" t="s">
        <v>785</v>
      </c>
      <c r="AJ13" s="79" t="b">
        <v>0</v>
      </c>
      <c r="AK13" s="79">
        <v>8</v>
      </c>
      <c r="AL13" s="85" t="s">
        <v>669</v>
      </c>
      <c r="AM13" s="79" t="s">
        <v>803</v>
      </c>
      <c r="AN13" s="79" t="b">
        <v>0</v>
      </c>
      <c r="AO13" s="85" t="s">
        <v>669</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v>1</v>
      </c>
      <c r="BE13" s="49">
        <v>5.882352941176471</v>
      </c>
      <c r="BF13" s="48">
        <v>0</v>
      </c>
      <c r="BG13" s="49">
        <v>0</v>
      </c>
      <c r="BH13" s="48">
        <v>0</v>
      </c>
      <c r="BI13" s="49">
        <v>0</v>
      </c>
      <c r="BJ13" s="48">
        <v>16</v>
      </c>
      <c r="BK13" s="49">
        <v>94.11764705882354</v>
      </c>
      <c r="BL13" s="48">
        <v>17</v>
      </c>
    </row>
    <row r="14" spans="1:64" ht="15">
      <c r="A14" s="64" t="s">
        <v>221</v>
      </c>
      <c r="B14" s="64" t="s">
        <v>223</v>
      </c>
      <c r="C14" s="65" t="s">
        <v>2229</v>
      </c>
      <c r="D14" s="66">
        <v>3</v>
      </c>
      <c r="E14" s="67" t="s">
        <v>132</v>
      </c>
      <c r="F14" s="68">
        <v>32</v>
      </c>
      <c r="G14" s="65"/>
      <c r="H14" s="69"/>
      <c r="I14" s="70"/>
      <c r="J14" s="70"/>
      <c r="K14" s="34" t="s">
        <v>65</v>
      </c>
      <c r="L14" s="77">
        <v>14</v>
      </c>
      <c r="M14" s="77"/>
      <c r="N14" s="72"/>
      <c r="O14" s="79" t="s">
        <v>340</v>
      </c>
      <c r="P14" s="81">
        <v>43534.301516203705</v>
      </c>
      <c r="Q14" s="79" t="s">
        <v>343</v>
      </c>
      <c r="R14" s="79"/>
      <c r="S14" s="79"/>
      <c r="T14" s="79" t="s">
        <v>409</v>
      </c>
      <c r="U14" s="79"/>
      <c r="V14" s="82" t="s">
        <v>457</v>
      </c>
      <c r="W14" s="81">
        <v>43534.301516203705</v>
      </c>
      <c r="X14" s="82" t="s">
        <v>542</v>
      </c>
      <c r="Y14" s="79"/>
      <c r="Z14" s="79"/>
      <c r="AA14" s="85" t="s">
        <v>667</v>
      </c>
      <c r="AB14" s="79"/>
      <c r="AC14" s="79" t="b">
        <v>0</v>
      </c>
      <c r="AD14" s="79">
        <v>0</v>
      </c>
      <c r="AE14" s="85" t="s">
        <v>785</v>
      </c>
      <c r="AF14" s="79" t="b">
        <v>0</v>
      </c>
      <c r="AG14" s="79" t="s">
        <v>791</v>
      </c>
      <c r="AH14" s="79"/>
      <c r="AI14" s="85" t="s">
        <v>785</v>
      </c>
      <c r="AJ14" s="79" t="b">
        <v>0</v>
      </c>
      <c r="AK14" s="79">
        <v>8</v>
      </c>
      <c r="AL14" s="85" t="s">
        <v>669</v>
      </c>
      <c r="AM14" s="79" t="s">
        <v>800</v>
      </c>
      <c r="AN14" s="79" t="b">
        <v>0</v>
      </c>
      <c r="AO14" s="85" t="s">
        <v>669</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v>1</v>
      </c>
      <c r="BE14" s="49">
        <v>5.882352941176471</v>
      </c>
      <c r="BF14" s="48">
        <v>0</v>
      </c>
      <c r="BG14" s="49">
        <v>0</v>
      </c>
      <c r="BH14" s="48">
        <v>0</v>
      </c>
      <c r="BI14" s="49">
        <v>0</v>
      </c>
      <c r="BJ14" s="48">
        <v>16</v>
      </c>
      <c r="BK14" s="49">
        <v>94.11764705882354</v>
      </c>
      <c r="BL14" s="48">
        <v>17</v>
      </c>
    </row>
    <row r="15" spans="1:64" ht="15">
      <c r="A15" s="64" t="s">
        <v>222</v>
      </c>
      <c r="B15" s="64" t="s">
        <v>223</v>
      </c>
      <c r="C15" s="65" t="s">
        <v>2229</v>
      </c>
      <c r="D15" s="66">
        <v>3</v>
      </c>
      <c r="E15" s="67" t="s">
        <v>132</v>
      </c>
      <c r="F15" s="68">
        <v>32</v>
      </c>
      <c r="G15" s="65"/>
      <c r="H15" s="69"/>
      <c r="I15" s="70"/>
      <c r="J15" s="70"/>
      <c r="K15" s="34" t="s">
        <v>65</v>
      </c>
      <c r="L15" s="77">
        <v>15</v>
      </c>
      <c r="M15" s="77"/>
      <c r="N15" s="72"/>
      <c r="O15" s="79" t="s">
        <v>340</v>
      </c>
      <c r="P15" s="81">
        <v>43534.3305787037</v>
      </c>
      <c r="Q15" s="79" t="s">
        <v>343</v>
      </c>
      <c r="R15" s="79"/>
      <c r="S15" s="79"/>
      <c r="T15" s="79" t="s">
        <v>409</v>
      </c>
      <c r="U15" s="79"/>
      <c r="V15" s="82" t="s">
        <v>458</v>
      </c>
      <c r="W15" s="81">
        <v>43534.3305787037</v>
      </c>
      <c r="X15" s="82" t="s">
        <v>543</v>
      </c>
      <c r="Y15" s="79"/>
      <c r="Z15" s="79"/>
      <c r="AA15" s="85" t="s">
        <v>668</v>
      </c>
      <c r="AB15" s="79"/>
      <c r="AC15" s="79" t="b">
        <v>0</v>
      </c>
      <c r="AD15" s="79">
        <v>0</v>
      </c>
      <c r="AE15" s="85" t="s">
        <v>785</v>
      </c>
      <c r="AF15" s="79" t="b">
        <v>0</v>
      </c>
      <c r="AG15" s="79" t="s">
        <v>791</v>
      </c>
      <c r="AH15" s="79"/>
      <c r="AI15" s="85" t="s">
        <v>785</v>
      </c>
      <c r="AJ15" s="79" t="b">
        <v>0</v>
      </c>
      <c r="AK15" s="79">
        <v>8</v>
      </c>
      <c r="AL15" s="85" t="s">
        <v>669</v>
      </c>
      <c r="AM15" s="79" t="s">
        <v>800</v>
      </c>
      <c r="AN15" s="79" t="b">
        <v>0</v>
      </c>
      <c r="AO15" s="85" t="s">
        <v>669</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v>1</v>
      </c>
      <c r="BE15" s="49">
        <v>5.882352941176471</v>
      </c>
      <c r="BF15" s="48">
        <v>0</v>
      </c>
      <c r="BG15" s="49">
        <v>0</v>
      </c>
      <c r="BH15" s="48">
        <v>0</v>
      </c>
      <c r="BI15" s="49">
        <v>0</v>
      </c>
      <c r="BJ15" s="48">
        <v>16</v>
      </c>
      <c r="BK15" s="49">
        <v>94.11764705882354</v>
      </c>
      <c r="BL15" s="48">
        <v>17</v>
      </c>
    </row>
    <row r="16" spans="1:64" ht="15">
      <c r="A16" s="64" t="s">
        <v>223</v>
      </c>
      <c r="B16" s="64" t="s">
        <v>223</v>
      </c>
      <c r="C16" s="65" t="s">
        <v>2229</v>
      </c>
      <c r="D16" s="66">
        <v>3</v>
      </c>
      <c r="E16" s="67" t="s">
        <v>132</v>
      </c>
      <c r="F16" s="68">
        <v>32</v>
      </c>
      <c r="G16" s="65"/>
      <c r="H16" s="69"/>
      <c r="I16" s="70"/>
      <c r="J16" s="70"/>
      <c r="K16" s="34" t="s">
        <v>65</v>
      </c>
      <c r="L16" s="77">
        <v>16</v>
      </c>
      <c r="M16" s="77"/>
      <c r="N16" s="72"/>
      <c r="O16" s="79" t="s">
        <v>176</v>
      </c>
      <c r="P16" s="81">
        <v>43533.27521990741</v>
      </c>
      <c r="Q16" s="79" t="s">
        <v>347</v>
      </c>
      <c r="R16" s="79"/>
      <c r="S16" s="79"/>
      <c r="T16" s="79" t="s">
        <v>409</v>
      </c>
      <c r="U16" s="82" t="s">
        <v>435</v>
      </c>
      <c r="V16" s="82" t="s">
        <v>435</v>
      </c>
      <c r="W16" s="81">
        <v>43533.27521990741</v>
      </c>
      <c r="X16" s="82" t="s">
        <v>544</v>
      </c>
      <c r="Y16" s="79"/>
      <c r="Z16" s="79"/>
      <c r="AA16" s="85" t="s">
        <v>669</v>
      </c>
      <c r="AB16" s="79"/>
      <c r="AC16" s="79" t="b">
        <v>0</v>
      </c>
      <c r="AD16" s="79">
        <v>11</v>
      </c>
      <c r="AE16" s="85" t="s">
        <v>785</v>
      </c>
      <c r="AF16" s="79" t="b">
        <v>0</v>
      </c>
      <c r="AG16" s="79" t="s">
        <v>791</v>
      </c>
      <c r="AH16" s="79"/>
      <c r="AI16" s="85" t="s">
        <v>785</v>
      </c>
      <c r="AJ16" s="79" t="b">
        <v>0</v>
      </c>
      <c r="AK16" s="79">
        <v>8</v>
      </c>
      <c r="AL16" s="85" t="s">
        <v>785</v>
      </c>
      <c r="AM16" s="79" t="s">
        <v>804</v>
      </c>
      <c r="AN16" s="79" t="b">
        <v>0</v>
      </c>
      <c r="AO16" s="85" t="s">
        <v>669</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v>1</v>
      </c>
      <c r="BE16" s="49">
        <v>6.666666666666667</v>
      </c>
      <c r="BF16" s="48">
        <v>0</v>
      </c>
      <c r="BG16" s="49">
        <v>0</v>
      </c>
      <c r="BH16" s="48">
        <v>0</v>
      </c>
      <c r="BI16" s="49">
        <v>0</v>
      </c>
      <c r="BJ16" s="48">
        <v>14</v>
      </c>
      <c r="BK16" s="49">
        <v>93.33333333333333</v>
      </c>
      <c r="BL16" s="48">
        <v>15</v>
      </c>
    </row>
    <row r="17" spans="1:64" ht="15">
      <c r="A17" s="64" t="s">
        <v>224</v>
      </c>
      <c r="B17" s="64" t="s">
        <v>223</v>
      </c>
      <c r="C17" s="65" t="s">
        <v>2229</v>
      </c>
      <c r="D17" s="66">
        <v>3</v>
      </c>
      <c r="E17" s="67" t="s">
        <v>132</v>
      </c>
      <c r="F17" s="68">
        <v>32</v>
      </c>
      <c r="G17" s="65"/>
      <c r="H17" s="69"/>
      <c r="I17" s="70"/>
      <c r="J17" s="70"/>
      <c r="K17" s="34" t="s">
        <v>65</v>
      </c>
      <c r="L17" s="77">
        <v>17</v>
      </c>
      <c r="M17" s="77"/>
      <c r="N17" s="72"/>
      <c r="O17" s="79" t="s">
        <v>340</v>
      </c>
      <c r="P17" s="81">
        <v>43534.34581018519</v>
      </c>
      <c r="Q17" s="79" t="s">
        <v>343</v>
      </c>
      <c r="R17" s="79"/>
      <c r="S17" s="79"/>
      <c r="T17" s="79" t="s">
        <v>409</v>
      </c>
      <c r="U17" s="79"/>
      <c r="V17" s="82" t="s">
        <v>459</v>
      </c>
      <c r="W17" s="81">
        <v>43534.34581018519</v>
      </c>
      <c r="X17" s="82" t="s">
        <v>545</v>
      </c>
      <c r="Y17" s="79"/>
      <c r="Z17" s="79"/>
      <c r="AA17" s="85" t="s">
        <v>670</v>
      </c>
      <c r="AB17" s="79"/>
      <c r="AC17" s="79" t="b">
        <v>0</v>
      </c>
      <c r="AD17" s="79">
        <v>0</v>
      </c>
      <c r="AE17" s="85" t="s">
        <v>785</v>
      </c>
      <c r="AF17" s="79" t="b">
        <v>0</v>
      </c>
      <c r="AG17" s="79" t="s">
        <v>791</v>
      </c>
      <c r="AH17" s="79"/>
      <c r="AI17" s="85" t="s">
        <v>785</v>
      </c>
      <c r="AJ17" s="79" t="b">
        <v>0</v>
      </c>
      <c r="AK17" s="79">
        <v>8</v>
      </c>
      <c r="AL17" s="85" t="s">
        <v>669</v>
      </c>
      <c r="AM17" s="79" t="s">
        <v>802</v>
      </c>
      <c r="AN17" s="79" t="b">
        <v>0</v>
      </c>
      <c r="AO17" s="85" t="s">
        <v>669</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v>1</v>
      </c>
      <c r="BE17" s="49">
        <v>5.882352941176471</v>
      </c>
      <c r="BF17" s="48">
        <v>0</v>
      </c>
      <c r="BG17" s="49">
        <v>0</v>
      </c>
      <c r="BH17" s="48">
        <v>0</v>
      </c>
      <c r="BI17" s="49">
        <v>0</v>
      </c>
      <c r="BJ17" s="48">
        <v>16</v>
      </c>
      <c r="BK17" s="49">
        <v>94.11764705882354</v>
      </c>
      <c r="BL17" s="48">
        <v>17</v>
      </c>
    </row>
    <row r="18" spans="1:64" ht="15">
      <c r="A18" s="64" t="s">
        <v>225</v>
      </c>
      <c r="B18" s="64" t="s">
        <v>225</v>
      </c>
      <c r="C18" s="65" t="s">
        <v>2229</v>
      </c>
      <c r="D18" s="66">
        <v>3</v>
      </c>
      <c r="E18" s="67" t="s">
        <v>132</v>
      </c>
      <c r="F18" s="68">
        <v>32</v>
      </c>
      <c r="G18" s="65"/>
      <c r="H18" s="69"/>
      <c r="I18" s="70"/>
      <c r="J18" s="70"/>
      <c r="K18" s="34" t="s">
        <v>65</v>
      </c>
      <c r="L18" s="77">
        <v>18</v>
      </c>
      <c r="M18" s="77"/>
      <c r="N18" s="72"/>
      <c r="O18" s="79" t="s">
        <v>176</v>
      </c>
      <c r="P18" s="81">
        <v>43516.88238425926</v>
      </c>
      <c r="Q18" s="79" t="s">
        <v>348</v>
      </c>
      <c r="R18" s="79"/>
      <c r="S18" s="79"/>
      <c r="T18" s="79" t="s">
        <v>412</v>
      </c>
      <c r="U18" s="82" t="s">
        <v>436</v>
      </c>
      <c r="V18" s="82" t="s">
        <v>436</v>
      </c>
      <c r="W18" s="81">
        <v>43516.88238425926</v>
      </c>
      <c r="X18" s="82" t="s">
        <v>546</v>
      </c>
      <c r="Y18" s="79"/>
      <c r="Z18" s="79"/>
      <c r="AA18" s="85" t="s">
        <v>671</v>
      </c>
      <c r="AB18" s="79"/>
      <c r="AC18" s="79" t="b">
        <v>0</v>
      </c>
      <c r="AD18" s="79">
        <v>11</v>
      </c>
      <c r="AE18" s="85" t="s">
        <v>785</v>
      </c>
      <c r="AF18" s="79" t="b">
        <v>0</v>
      </c>
      <c r="AG18" s="79" t="s">
        <v>791</v>
      </c>
      <c r="AH18" s="79"/>
      <c r="AI18" s="85" t="s">
        <v>785</v>
      </c>
      <c r="AJ18" s="79" t="b">
        <v>0</v>
      </c>
      <c r="AK18" s="79">
        <v>3</v>
      </c>
      <c r="AL18" s="85" t="s">
        <v>785</v>
      </c>
      <c r="AM18" s="79" t="s">
        <v>802</v>
      </c>
      <c r="AN18" s="79" t="b">
        <v>0</v>
      </c>
      <c r="AO18" s="85" t="s">
        <v>671</v>
      </c>
      <c r="AP18" s="79" t="s">
        <v>807</v>
      </c>
      <c r="AQ18" s="79">
        <v>0</v>
      </c>
      <c r="AR18" s="79">
        <v>0</v>
      </c>
      <c r="AS18" s="79"/>
      <c r="AT18" s="79"/>
      <c r="AU18" s="79"/>
      <c r="AV18" s="79"/>
      <c r="AW18" s="79"/>
      <c r="AX18" s="79"/>
      <c r="AY18" s="79"/>
      <c r="AZ18" s="79"/>
      <c r="BA18">
        <v>1</v>
      </c>
      <c r="BB18" s="78" t="str">
        <f>REPLACE(INDEX(GroupVertices[Group],MATCH(Edges[[#This Row],[Vertex 1]],GroupVertices[Vertex],0)),1,1,"")</f>
        <v>6</v>
      </c>
      <c r="BC18" s="78" t="str">
        <f>REPLACE(INDEX(GroupVertices[Group],MATCH(Edges[[#This Row],[Vertex 2]],GroupVertices[Vertex],0)),1,1,"")</f>
        <v>6</v>
      </c>
      <c r="BD18" s="48">
        <v>0</v>
      </c>
      <c r="BE18" s="49">
        <v>0</v>
      </c>
      <c r="BF18" s="48">
        <v>0</v>
      </c>
      <c r="BG18" s="49">
        <v>0</v>
      </c>
      <c r="BH18" s="48">
        <v>0</v>
      </c>
      <c r="BI18" s="49">
        <v>0</v>
      </c>
      <c r="BJ18" s="48">
        <v>26</v>
      </c>
      <c r="BK18" s="49">
        <v>100</v>
      </c>
      <c r="BL18" s="48">
        <v>26</v>
      </c>
    </row>
    <row r="19" spans="1:64" ht="15">
      <c r="A19" s="64" t="s">
        <v>226</v>
      </c>
      <c r="B19" s="64" t="s">
        <v>225</v>
      </c>
      <c r="C19" s="65" t="s">
        <v>2229</v>
      </c>
      <c r="D19" s="66">
        <v>3</v>
      </c>
      <c r="E19" s="67" t="s">
        <v>132</v>
      </c>
      <c r="F19" s="68">
        <v>32</v>
      </c>
      <c r="G19" s="65"/>
      <c r="H19" s="69"/>
      <c r="I19" s="70"/>
      <c r="J19" s="70"/>
      <c r="K19" s="34" t="s">
        <v>65</v>
      </c>
      <c r="L19" s="77">
        <v>19</v>
      </c>
      <c r="M19" s="77"/>
      <c r="N19" s="72"/>
      <c r="O19" s="79" t="s">
        <v>340</v>
      </c>
      <c r="P19" s="81">
        <v>43534.66125</v>
      </c>
      <c r="Q19" s="79" t="s">
        <v>349</v>
      </c>
      <c r="R19" s="79"/>
      <c r="S19" s="79"/>
      <c r="T19" s="79" t="s">
        <v>413</v>
      </c>
      <c r="U19" s="79"/>
      <c r="V19" s="82" t="s">
        <v>460</v>
      </c>
      <c r="W19" s="81">
        <v>43534.66125</v>
      </c>
      <c r="X19" s="82" t="s">
        <v>547</v>
      </c>
      <c r="Y19" s="79"/>
      <c r="Z19" s="79"/>
      <c r="AA19" s="85" t="s">
        <v>672</v>
      </c>
      <c r="AB19" s="79"/>
      <c r="AC19" s="79" t="b">
        <v>0</v>
      </c>
      <c r="AD19" s="79">
        <v>0</v>
      </c>
      <c r="AE19" s="85" t="s">
        <v>785</v>
      </c>
      <c r="AF19" s="79" t="b">
        <v>0</v>
      </c>
      <c r="AG19" s="79" t="s">
        <v>791</v>
      </c>
      <c r="AH19" s="79"/>
      <c r="AI19" s="85" t="s">
        <v>785</v>
      </c>
      <c r="AJ19" s="79" t="b">
        <v>0</v>
      </c>
      <c r="AK19" s="79">
        <v>3</v>
      </c>
      <c r="AL19" s="85" t="s">
        <v>671</v>
      </c>
      <c r="AM19" s="79" t="s">
        <v>800</v>
      </c>
      <c r="AN19" s="79" t="b">
        <v>0</v>
      </c>
      <c r="AO19" s="85" t="s">
        <v>671</v>
      </c>
      <c r="AP19" s="79" t="s">
        <v>176</v>
      </c>
      <c r="AQ19" s="79">
        <v>0</v>
      </c>
      <c r="AR19" s="79">
        <v>0</v>
      </c>
      <c r="AS19" s="79"/>
      <c r="AT19" s="79"/>
      <c r="AU19" s="79"/>
      <c r="AV19" s="79"/>
      <c r="AW19" s="79"/>
      <c r="AX19" s="79"/>
      <c r="AY19" s="79"/>
      <c r="AZ19" s="79"/>
      <c r="BA19">
        <v>1</v>
      </c>
      <c r="BB19" s="78" t="str">
        <f>REPLACE(INDEX(GroupVertices[Group],MATCH(Edges[[#This Row],[Vertex 1]],GroupVertices[Vertex],0)),1,1,"")</f>
        <v>6</v>
      </c>
      <c r="BC19" s="78" t="str">
        <f>REPLACE(INDEX(GroupVertices[Group],MATCH(Edges[[#This Row],[Vertex 2]],GroupVertices[Vertex],0)),1,1,"")</f>
        <v>6</v>
      </c>
      <c r="BD19" s="48">
        <v>0</v>
      </c>
      <c r="BE19" s="49">
        <v>0</v>
      </c>
      <c r="BF19" s="48">
        <v>0</v>
      </c>
      <c r="BG19" s="49">
        <v>0</v>
      </c>
      <c r="BH19" s="48">
        <v>0</v>
      </c>
      <c r="BI19" s="49">
        <v>0</v>
      </c>
      <c r="BJ19" s="48">
        <v>22</v>
      </c>
      <c r="BK19" s="49">
        <v>100</v>
      </c>
      <c r="BL19" s="48">
        <v>22</v>
      </c>
    </row>
    <row r="20" spans="1:64" ht="15">
      <c r="A20" s="64" t="s">
        <v>227</v>
      </c>
      <c r="B20" s="64" t="s">
        <v>299</v>
      </c>
      <c r="C20" s="65" t="s">
        <v>2229</v>
      </c>
      <c r="D20" s="66">
        <v>3</v>
      </c>
      <c r="E20" s="67" t="s">
        <v>132</v>
      </c>
      <c r="F20" s="68">
        <v>32</v>
      </c>
      <c r="G20" s="65"/>
      <c r="H20" s="69"/>
      <c r="I20" s="70"/>
      <c r="J20" s="70"/>
      <c r="K20" s="34" t="s">
        <v>65</v>
      </c>
      <c r="L20" s="77">
        <v>20</v>
      </c>
      <c r="M20" s="77"/>
      <c r="N20" s="72"/>
      <c r="O20" s="79" t="s">
        <v>340</v>
      </c>
      <c r="P20" s="81">
        <v>43534.683287037034</v>
      </c>
      <c r="Q20" s="79" t="s">
        <v>346</v>
      </c>
      <c r="R20" s="79"/>
      <c r="S20" s="79"/>
      <c r="T20" s="79" t="s">
        <v>411</v>
      </c>
      <c r="U20" s="79"/>
      <c r="V20" s="82" t="s">
        <v>461</v>
      </c>
      <c r="W20" s="81">
        <v>43534.683287037034</v>
      </c>
      <c r="X20" s="82" t="s">
        <v>548</v>
      </c>
      <c r="Y20" s="79"/>
      <c r="Z20" s="79"/>
      <c r="AA20" s="85" t="s">
        <v>673</v>
      </c>
      <c r="AB20" s="79"/>
      <c r="AC20" s="79" t="b">
        <v>0</v>
      </c>
      <c r="AD20" s="79">
        <v>0</v>
      </c>
      <c r="AE20" s="85" t="s">
        <v>785</v>
      </c>
      <c r="AF20" s="79" t="b">
        <v>1</v>
      </c>
      <c r="AG20" s="79" t="s">
        <v>791</v>
      </c>
      <c r="AH20" s="79"/>
      <c r="AI20" s="85" t="s">
        <v>794</v>
      </c>
      <c r="AJ20" s="79" t="b">
        <v>0</v>
      </c>
      <c r="AK20" s="79">
        <v>7</v>
      </c>
      <c r="AL20" s="85" t="s">
        <v>745</v>
      </c>
      <c r="AM20" s="79" t="s">
        <v>802</v>
      </c>
      <c r="AN20" s="79" t="b">
        <v>0</v>
      </c>
      <c r="AO20" s="85" t="s">
        <v>745</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227</v>
      </c>
      <c r="B21" s="64" t="s">
        <v>217</v>
      </c>
      <c r="C21" s="65" t="s">
        <v>2229</v>
      </c>
      <c r="D21" s="66">
        <v>3</v>
      </c>
      <c r="E21" s="67" t="s">
        <v>132</v>
      </c>
      <c r="F21" s="68">
        <v>32</v>
      </c>
      <c r="G21" s="65"/>
      <c r="H21" s="69"/>
      <c r="I21" s="70"/>
      <c r="J21" s="70"/>
      <c r="K21" s="34" t="s">
        <v>65</v>
      </c>
      <c r="L21" s="77">
        <v>21</v>
      </c>
      <c r="M21" s="77"/>
      <c r="N21" s="72"/>
      <c r="O21" s="79" t="s">
        <v>340</v>
      </c>
      <c r="P21" s="81">
        <v>43534.683287037034</v>
      </c>
      <c r="Q21" s="79" t="s">
        <v>346</v>
      </c>
      <c r="R21" s="79"/>
      <c r="S21" s="79"/>
      <c r="T21" s="79" t="s">
        <v>411</v>
      </c>
      <c r="U21" s="79"/>
      <c r="V21" s="82" t="s">
        <v>461</v>
      </c>
      <c r="W21" s="81">
        <v>43534.683287037034</v>
      </c>
      <c r="X21" s="82" t="s">
        <v>548</v>
      </c>
      <c r="Y21" s="79"/>
      <c r="Z21" s="79"/>
      <c r="AA21" s="85" t="s">
        <v>673</v>
      </c>
      <c r="AB21" s="79"/>
      <c r="AC21" s="79" t="b">
        <v>0</v>
      </c>
      <c r="AD21" s="79">
        <v>0</v>
      </c>
      <c r="AE21" s="85" t="s">
        <v>785</v>
      </c>
      <c r="AF21" s="79" t="b">
        <v>1</v>
      </c>
      <c r="AG21" s="79" t="s">
        <v>791</v>
      </c>
      <c r="AH21" s="79"/>
      <c r="AI21" s="85" t="s">
        <v>794</v>
      </c>
      <c r="AJ21" s="79" t="b">
        <v>0</v>
      </c>
      <c r="AK21" s="79">
        <v>7</v>
      </c>
      <c r="AL21" s="85" t="s">
        <v>745</v>
      </c>
      <c r="AM21" s="79" t="s">
        <v>802</v>
      </c>
      <c r="AN21" s="79" t="b">
        <v>0</v>
      </c>
      <c r="AO21" s="85" t="s">
        <v>745</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1</v>
      </c>
      <c r="BE21" s="49">
        <v>4.761904761904762</v>
      </c>
      <c r="BF21" s="48">
        <v>1</v>
      </c>
      <c r="BG21" s="49">
        <v>4.761904761904762</v>
      </c>
      <c r="BH21" s="48">
        <v>0</v>
      </c>
      <c r="BI21" s="49">
        <v>0</v>
      </c>
      <c r="BJ21" s="48">
        <v>19</v>
      </c>
      <c r="BK21" s="49">
        <v>90.47619047619048</v>
      </c>
      <c r="BL21" s="48">
        <v>21</v>
      </c>
    </row>
    <row r="22" spans="1:64" ht="15">
      <c r="A22" s="64" t="s">
        <v>228</v>
      </c>
      <c r="B22" s="64" t="s">
        <v>299</v>
      </c>
      <c r="C22" s="65" t="s">
        <v>2229</v>
      </c>
      <c r="D22" s="66">
        <v>3</v>
      </c>
      <c r="E22" s="67" t="s">
        <v>132</v>
      </c>
      <c r="F22" s="68">
        <v>32</v>
      </c>
      <c r="G22" s="65"/>
      <c r="H22" s="69"/>
      <c r="I22" s="70"/>
      <c r="J22" s="70"/>
      <c r="K22" s="34" t="s">
        <v>65</v>
      </c>
      <c r="L22" s="77">
        <v>22</v>
      </c>
      <c r="M22" s="77"/>
      <c r="N22" s="72"/>
      <c r="O22" s="79" t="s">
        <v>340</v>
      </c>
      <c r="P22" s="81">
        <v>43534.73153935185</v>
      </c>
      <c r="Q22" s="79" t="s">
        <v>346</v>
      </c>
      <c r="R22" s="79"/>
      <c r="S22" s="79"/>
      <c r="T22" s="79" t="s">
        <v>411</v>
      </c>
      <c r="U22" s="79"/>
      <c r="V22" s="82" t="s">
        <v>462</v>
      </c>
      <c r="W22" s="81">
        <v>43534.73153935185</v>
      </c>
      <c r="X22" s="82" t="s">
        <v>549</v>
      </c>
      <c r="Y22" s="79"/>
      <c r="Z22" s="79"/>
      <c r="AA22" s="85" t="s">
        <v>674</v>
      </c>
      <c r="AB22" s="79"/>
      <c r="AC22" s="79" t="b">
        <v>0</v>
      </c>
      <c r="AD22" s="79">
        <v>0</v>
      </c>
      <c r="AE22" s="85" t="s">
        <v>785</v>
      </c>
      <c r="AF22" s="79" t="b">
        <v>1</v>
      </c>
      <c r="AG22" s="79" t="s">
        <v>791</v>
      </c>
      <c r="AH22" s="79"/>
      <c r="AI22" s="85" t="s">
        <v>794</v>
      </c>
      <c r="AJ22" s="79" t="b">
        <v>0</v>
      </c>
      <c r="AK22" s="79">
        <v>7</v>
      </c>
      <c r="AL22" s="85" t="s">
        <v>745</v>
      </c>
      <c r="AM22" s="79" t="s">
        <v>802</v>
      </c>
      <c r="AN22" s="79" t="b">
        <v>0</v>
      </c>
      <c r="AO22" s="85" t="s">
        <v>745</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228</v>
      </c>
      <c r="B23" s="64" t="s">
        <v>217</v>
      </c>
      <c r="C23" s="65" t="s">
        <v>2229</v>
      </c>
      <c r="D23" s="66">
        <v>3</v>
      </c>
      <c r="E23" s="67" t="s">
        <v>132</v>
      </c>
      <c r="F23" s="68">
        <v>32</v>
      </c>
      <c r="G23" s="65"/>
      <c r="H23" s="69"/>
      <c r="I23" s="70"/>
      <c r="J23" s="70"/>
      <c r="K23" s="34" t="s">
        <v>65</v>
      </c>
      <c r="L23" s="77">
        <v>23</v>
      </c>
      <c r="M23" s="77"/>
      <c r="N23" s="72"/>
      <c r="O23" s="79" t="s">
        <v>340</v>
      </c>
      <c r="P23" s="81">
        <v>43534.73153935185</v>
      </c>
      <c r="Q23" s="79" t="s">
        <v>346</v>
      </c>
      <c r="R23" s="79"/>
      <c r="S23" s="79"/>
      <c r="T23" s="79" t="s">
        <v>411</v>
      </c>
      <c r="U23" s="79"/>
      <c r="V23" s="82" t="s">
        <v>462</v>
      </c>
      <c r="W23" s="81">
        <v>43534.73153935185</v>
      </c>
      <c r="X23" s="82" t="s">
        <v>549</v>
      </c>
      <c r="Y23" s="79"/>
      <c r="Z23" s="79"/>
      <c r="AA23" s="85" t="s">
        <v>674</v>
      </c>
      <c r="AB23" s="79"/>
      <c r="AC23" s="79" t="b">
        <v>0</v>
      </c>
      <c r="AD23" s="79">
        <v>0</v>
      </c>
      <c r="AE23" s="85" t="s">
        <v>785</v>
      </c>
      <c r="AF23" s="79" t="b">
        <v>1</v>
      </c>
      <c r="AG23" s="79" t="s">
        <v>791</v>
      </c>
      <c r="AH23" s="79"/>
      <c r="AI23" s="85" t="s">
        <v>794</v>
      </c>
      <c r="AJ23" s="79" t="b">
        <v>0</v>
      </c>
      <c r="AK23" s="79">
        <v>7</v>
      </c>
      <c r="AL23" s="85" t="s">
        <v>745</v>
      </c>
      <c r="AM23" s="79" t="s">
        <v>802</v>
      </c>
      <c r="AN23" s="79" t="b">
        <v>0</v>
      </c>
      <c r="AO23" s="85" t="s">
        <v>745</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1</v>
      </c>
      <c r="BE23" s="49">
        <v>4.761904761904762</v>
      </c>
      <c r="BF23" s="48">
        <v>1</v>
      </c>
      <c r="BG23" s="49">
        <v>4.761904761904762</v>
      </c>
      <c r="BH23" s="48">
        <v>0</v>
      </c>
      <c r="BI23" s="49">
        <v>0</v>
      </c>
      <c r="BJ23" s="48">
        <v>19</v>
      </c>
      <c r="BK23" s="49">
        <v>90.47619047619048</v>
      </c>
      <c r="BL23" s="48">
        <v>21</v>
      </c>
    </row>
    <row r="24" spans="1:64" ht="15">
      <c r="A24" s="64" t="s">
        <v>229</v>
      </c>
      <c r="B24" s="64" t="s">
        <v>299</v>
      </c>
      <c r="C24" s="65" t="s">
        <v>2229</v>
      </c>
      <c r="D24" s="66">
        <v>3</v>
      </c>
      <c r="E24" s="67" t="s">
        <v>132</v>
      </c>
      <c r="F24" s="68">
        <v>32</v>
      </c>
      <c r="G24" s="65"/>
      <c r="H24" s="69"/>
      <c r="I24" s="70"/>
      <c r="J24" s="70"/>
      <c r="K24" s="34" t="s">
        <v>65</v>
      </c>
      <c r="L24" s="77">
        <v>24</v>
      </c>
      <c r="M24" s="77"/>
      <c r="N24" s="72"/>
      <c r="O24" s="79" t="s">
        <v>340</v>
      </c>
      <c r="P24" s="81">
        <v>43534.88741898148</v>
      </c>
      <c r="Q24" s="79" t="s">
        <v>346</v>
      </c>
      <c r="R24" s="79"/>
      <c r="S24" s="79"/>
      <c r="T24" s="79" t="s">
        <v>411</v>
      </c>
      <c r="U24" s="79"/>
      <c r="V24" s="82" t="s">
        <v>463</v>
      </c>
      <c r="W24" s="81">
        <v>43534.88741898148</v>
      </c>
      <c r="X24" s="82" t="s">
        <v>550</v>
      </c>
      <c r="Y24" s="79"/>
      <c r="Z24" s="79"/>
      <c r="AA24" s="85" t="s">
        <v>675</v>
      </c>
      <c r="AB24" s="79"/>
      <c r="AC24" s="79" t="b">
        <v>0</v>
      </c>
      <c r="AD24" s="79">
        <v>0</v>
      </c>
      <c r="AE24" s="85" t="s">
        <v>785</v>
      </c>
      <c r="AF24" s="79" t="b">
        <v>1</v>
      </c>
      <c r="AG24" s="79" t="s">
        <v>791</v>
      </c>
      <c r="AH24" s="79"/>
      <c r="AI24" s="85" t="s">
        <v>794</v>
      </c>
      <c r="AJ24" s="79" t="b">
        <v>0</v>
      </c>
      <c r="AK24" s="79">
        <v>7</v>
      </c>
      <c r="AL24" s="85" t="s">
        <v>745</v>
      </c>
      <c r="AM24" s="79" t="s">
        <v>802</v>
      </c>
      <c r="AN24" s="79" t="b">
        <v>0</v>
      </c>
      <c r="AO24" s="85" t="s">
        <v>745</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229</v>
      </c>
      <c r="B25" s="64" t="s">
        <v>217</v>
      </c>
      <c r="C25" s="65" t="s">
        <v>2229</v>
      </c>
      <c r="D25" s="66">
        <v>3</v>
      </c>
      <c r="E25" s="67" t="s">
        <v>132</v>
      </c>
      <c r="F25" s="68">
        <v>32</v>
      </c>
      <c r="G25" s="65"/>
      <c r="H25" s="69"/>
      <c r="I25" s="70"/>
      <c r="J25" s="70"/>
      <c r="K25" s="34" t="s">
        <v>65</v>
      </c>
      <c r="L25" s="77">
        <v>25</v>
      </c>
      <c r="M25" s="77"/>
      <c r="N25" s="72"/>
      <c r="O25" s="79" t="s">
        <v>340</v>
      </c>
      <c r="P25" s="81">
        <v>43534.88741898148</v>
      </c>
      <c r="Q25" s="79" t="s">
        <v>346</v>
      </c>
      <c r="R25" s="79"/>
      <c r="S25" s="79"/>
      <c r="T25" s="79" t="s">
        <v>411</v>
      </c>
      <c r="U25" s="79"/>
      <c r="V25" s="82" t="s">
        <v>463</v>
      </c>
      <c r="W25" s="81">
        <v>43534.88741898148</v>
      </c>
      <c r="X25" s="82" t="s">
        <v>550</v>
      </c>
      <c r="Y25" s="79"/>
      <c r="Z25" s="79"/>
      <c r="AA25" s="85" t="s">
        <v>675</v>
      </c>
      <c r="AB25" s="79"/>
      <c r="AC25" s="79" t="b">
        <v>0</v>
      </c>
      <c r="AD25" s="79">
        <v>0</v>
      </c>
      <c r="AE25" s="85" t="s">
        <v>785</v>
      </c>
      <c r="AF25" s="79" t="b">
        <v>1</v>
      </c>
      <c r="AG25" s="79" t="s">
        <v>791</v>
      </c>
      <c r="AH25" s="79"/>
      <c r="AI25" s="85" t="s">
        <v>794</v>
      </c>
      <c r="AJ25" s="79" t="b">
        <v>0</v>
      </c>
      <c r="AK25" s="79">
        <v>7</v>
      </c>
      <c r="AL25" s="85" t="s">
        <v>745</v>
      </c>
      <c r="AM25" s="79" t="s">
        <v>802</v>
      </c>
      <c r="AN25" s="79" t="b">
        <v>0</v>
      </c>
      <c r="AO25" s="85" t="s">
        <v>745</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1</v>
      </c>
      <c r="BE25" s="49">
        <v>4.761904761904762</v>
      </c>
      <c r="BF25" s="48">
        <v>1</v>
      </c>
      <c r="BG25" s="49">
        <v>4.761904761904762</v>
      </c>
      <c r="BH25" s="48">
        <v>0</v>
      </c>
      <c r="BI25" s="49">
        <v>0</v>
      </c>
      <c r="BJ25" s="48">
        <v>19</v>
      </c>
      <c r="BK25" s="49">
        <v>90.47619047619048</v>
      </c>
      <c r="BL25" s="48">
        <v>21</v>
      </c>
    </row>
    <row r="26" spans="1:64" ht="15">
      <c r="A26" s="64" t="s">
        <v>230</v>
      </c>
      <c r="B26" s="64" t="s">
        <v>299</v>
      </c>
      <c r="C26" s="65" t="s">
        <v>2229</v>
      </c>
      <c r="D26" s="66">
        <v>3</v>
      </c>
      <c r="E26" s="67" t="s">
        <v>132</v>
      </c>
      <c r="F26" s="68">
        <v>32</v>
      </c>
      <c r="G26" s="65"/>
      <c r="H26" s="69"/>
      <c r="I26" s="70"/>
      <c r="J26" s="70"/>
      <c r="K26" s="34" t="s">
        <v>65</v>
      </c>
      <c r="L26" s="77">
        <v>26</v>
      </c>
      <c r="M26" s="77"/>
      <c r="N26" s="72"/>
      <c r="O26" s="79" t="s">
        <v>340</v>
      </c>
      <c r="P26" s="81">
        <v>43535.377430555556</v>
      </c>
      <c r="Q26" s="79" t="s">
        <v>350</v>
      </c>
      <c r="R26" s="79"/>
      <c r="S26" s="79"/>
      <c r="T26" s="79"/>
      <c r="U26" s="79"/>
      <c r="V26" s="82" t="s">
        <v>464</v>
      </c>
      <c r="W26" s="81">
        <v>43535.377430555556</v>
      </c>
      <c r="X26" s="82" t="s">
        <v>551</v>
      </c>
      <c r="Y26" s="79"/>
      <c r="Z26" s="79"/>
      <c r="AA26" s="85" t="s">
        <v>676</v>
      </c>
      <c r="AB26" s="79"/>
      <c r="AC26" s="79" t="b">
        <v>0</v>
      </c>
      <c r="AD26" s="79">
        <v>0</v>
      </c>
      <c r="AE26" s="85" t="s">
        <v>785</v>
      </c>
      <c r="AF26" s="79" t="b">
        <v>1</v>
      </c>
      <c r="AG26" s="79" t="s">
        <v>791</v>
      </c>
      <c r="AH26" s="79"/>
      <c r="AI26" s="85" t="s">
        <v>794</v>
      </c>
      <c r="AJ26" s="79" t="b">
        <v>0</v>
      </c>
      <c r="AK26" s="79">
        <v>1</v>
      </c>
      <c r="AL26" s="85" t="s">
        <v>748</v>
      </c>
      <c r="AM26" s="79" t="s">
        <v>804</v>
      </c>
      <c r="AN26" s="79" t="b">
        <v>0</v>
      </c>
      <c r="AO26" s="85" t="s">
        <v>748</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230</v>
      </c>
      <c r="B27" s="64" t="s">
        <v>287</v>
      </c>
      <c r="C27" s="65" t="s">
        <v>2229</v>
      </c>
      <c r="D27" s="66">
        <v>3</v>
      </c>
      <c r="E27" s="67" t="s">
        <v>132</v>
      </c>
      <c r="F27" s="68">
        <v>32</v>
      </c>
      <c r="G27" s="65"/>
      <c r="H27" s="69"/>
      <c r="I27" s="70"/>
      <c r="J27" s="70"/>
      <c r="K27" s="34" t="s">
        <v>65</v>
      </c>
      <c r="L27" s="77">
        <v>27</v>
      </c>
      <c r="M27" s="77"/>
      <c r="N27" s="72"/>
      <c r="O27" s="79" t="s">
        <v>340</v>
      </c>
      <c r="P27" s="81">
        <v>43535.377430555556</v>
      </c>
      <c r="Q27" s="79" t="s">
        <v>350</v>
      </c>
      <c r="R27" s="79"/>
      <c r="S27" s="79"/>
      <c r="T27" s="79"/>
      <c r="U27" s="79"/>
      <c r="V27" s="82" t="s">
        <v>464</v>
      </c>
      <c r="W27" s="81">
        <v>43535.377430555556</v>
      </c>
      <c r="X27" s="82" t="s">
        <v>551</v>
      </c>
      <c r="Y27" s="79"/>
      <c r="Z27" s="79"/>
      <c r="AA27" s="85" t="s">
        <v>676</v>
      </c>
      <c r="AB27" s="79"/>
      <c r="AC27" s="79" t="b">
        <v>0</v>
      </c>
      <c r="AD27" s="79">
        <v>0</v>
      </c>
      <c r="AE27" s="85" t="s">
        <v>785</v>
      </c>
      <c r="AF27" s="79" t="b">
        <v>1</v>
      </c>
      <c r="AG27" s="79" t="s">
        <v>791</v>
      </c>
      <c r="AH27" s="79"/>
      <c r="AI27" s="85" t="s">
        <v>794</v>
      </c>
      <c r="AJ27" s="79" t="b">
        <v>0</v>
      </c>
      <c r="AK27" s="79">
        <v>1</v>
      </c>
      <c r="AL27" s="85" t="s">
        <v>748</v>
      </c>
      <c r="AM27" s="79" t="s">
        <v>804</v>
      </c>
      <c r="AN27" s="79" t="b">
        <v>0</v>
      </c>
      <c r="AO27" s="85" t="s">
        <v>748</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2</v>
      </c>
      <c r="BE27" s="49">
        <v>9.090909090909092</v>
      </c>
      <c r="BF27" s="48">
        <v>0</v>
      </c>
      <c r="BG27" s="49">
        <v>0</v>
      </c>
      <c r="BH27" s="48">
        <v>0</v>
      </c>
      <c r="BI27" s="49">
        <v>0</v>
      </c>
      <c r="BJ27" s="48">
        <v>20</v>
      </c>
      <c r="BK27" s="49">
        <v>90.9090909090909</v>
      </c>
      <c r="BL27" s="48">
        <v>22</v>
      </c>
    </row>
    <row r="28" spans="1:64" ht="15">
      <c r="A28" s="64" t="s">
        <v>231</v>
      </c>
      <c r="B28" s="64" t="s">
        <v>300</v>
      </c>
      <c r="C28" s="65" t="s">
        <v>2229</v>
      </c>
      <c r="D28" s="66">
        <v>3</v>
      </c>
      <c r="E28" s="67" t="s">
        <v>132</v>
      </c>
      <c r="F28" s="68">
        <v>32</v>
      </c>
      <c r="G28" s="65"/>
      <c r="H28" s="69"/>
      <c r="I28" s="70"/>
      <c r="J28" s="70"/>
      <c r="K28" s="34" t="s">
        <v>65</v>
      </c>
      <c r="L28" s="77">
        <v>28</v>
      </c>
      <c r="M28" s="77"/>
      <c r="N28" s="72"/>
      <c r="O28" s="79" t="s">
        <v>340</v>
      </c>
      <c r="P28" s="81">
        <v>43535.54471064815</v>
      </c>
      <c r="Q28" s="79" t="s">
        <v>351</v>
      </c>
      <c r="R28" s="79"/>
      <c r="S28" s="79"/>
      <c r="T28" s="79"/>
      <c r="U28" s="79"/>
      <c r="V28" s="82" t="s">
        <v>465</v>
      </c>
      <c r="W28" s="81">
        <v>43535.54471064815</v>
      </c>
      <c r="X28" s="82" t="s">
        <v>552</v>
      </c>
      <c r="Y28" s="79"/>
      <c r="Z28" s="79"/>
      <c r="AA28" s="85" t="s">
        <v>677</v>
      </c>
      <c r="AB28" s="79"/>
      <c r="AC28" s="79" t="b">
        <v>0</v>
      </c>
      <c r="AD28" s="79">
        <v>0</v>
      </c>
      <c r="AE28" s="85" t="s">
        <v>785</v>
      </c>
      <c r="AF28" s="79" t="b">
        <v>0</v>
      </c>
      <c r="AG28" s="79" t="s">
        <v>791</v>
      </c>
      <c r="AH28" s="79"/>
      <c r="AI28" s="85" t="s">
        <v>785</v>
      </c>
      <c r="AJ28" s="79" t="b">
        <v>0</v>
      </c>
      <c r="AK28" s="79">
        <v>2</v>
      </c>
      <c r="AL28" s="85" t="s">
        <v>687</v>
      </c>
      <c r="AM28" s="79" t="s">
        <v>800</v>
      </c>
      <c r="AN28" s="79" t="b">
        <v>0</v>
      </c>
      <c r="AO28" s="85" t="s">
        <v>687</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231</v>
      </c>
      <c r="B29" s="64" t="s">
        <v>217</v>
      </c>
      <c r="C29" s="65" t="s">
        <v>2229</v>
      </c>
      <c r="D29" s="66">
        <v>3</v>
      </c>
      <c r="E29" s="67" t="s">
        <v>132</v>
      </c>
      <c r="F29" s="68">
        <v>32</v>
      </c>
      <c r="G29" s="65"/>
      <c r="H29" s="69"/>
      <c r="I29" s="70"/>
      <c r="J29" s="70"/>
      <c r="K29" s="34" t="s">
        <v>65</v>
      </c>
      <c r="L29" s="77">
        <v>29</v>
      </c>
      <c r="M29" s="77"/>
      <c r="N29" s="72"/>
      <c r="O29" s="79" t="s">
        <v>340</v>
      </c>
      <c r="P29" s="81">
        <v>43535.54471064815</v>
      </c>
      <c r="Q29" s="79" t="s">
        <v>351</v>
      </c>
      <c r="R29" s="79"/>
      <c r="S29" s="79"/>
      <c r="T29" s="79"/>
      <c r="U29" s="79"/>
      <c r="V29" s="82" t="s">
        <v>465</v>
      </c>
      <c r="W29" s="81">
        <v>43535.54471064815</v>
      </c>
      <c r="X29" s="82" t="s">
        <v>552</v>
      </c>
      <c r="Y29" s="79"/>
      <c r="Z29" s="79"/>
      <c r="AA29" s="85" t="s">
        <v>677</v>
      </c>
      <c r="AB29" s="79"/>
      <c r="AC29" s="79" t="b">
        <v>0</v>
      </c>
      <c r="AD29" s="79">
        <v>0</v>
      </c>
      <c r="AE29" s="85" t="s">
        <v>785</v>
      </c>
      <c r="AF29" s="79" t="b">
        <v>0</v>
      </c>
      <c r="AG29" s="79" t="s">
        <v>791</v>
      </c>
      <c r="AH29" s="79"/>
      <c r="AI29" s="85" t="s">
        <v>785</v>
      </c>
      <c r="AJ29" s="79" t="b">
        <v>0</v>
      </c>
      <c r="AK29" s="79">
        <v>2</v>
      </c>
      <c r="AL29" s="85" t="s">
        <v>687</v>
      </c>
      <c r="AM29" s="79" t="s">
        <v>800</v>
      </c>
      <c r="AN29" s="79" t="b">
        <v>0</v>
      </c>
      <c r="AO29" s="85" t="s">
        <v>687</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231</v>
      </c>
      <c r="B30" s="64" t="s">
        <v>233</v>
      </c>
      <c r="C30" s="65" t="s">
        <v>2229</v>
      </c>
      <c r="D30" s="66">
        <v>3</v>
      </c>
      <c r="E30" s="67" t="s">
        <v>132</v>
      </c>
      <c r="F30" s="68">
        <v>32</v>
      </c>
      <c r="G30" s="65"/>
      <c r="H30" s="69"/>
      <c r="I30" s="70"/>
      <c r="J30" s="70"/>
      <c r="K30" s="34" t="s">
        <v>65</v>
      </c>
      <c r="L30" s="77">
        <v>30</v>
      </c>
      <c r="M30" s="77"/>
      <c r="N30" s="72"/>
      <c r="O30" s="79" t="s">
        <v>340</v>
      </c>
      <c r="P30" s="81">
        <v>43535.54471064815</v>
      </c>
      <c r="Q30" s="79" t="s">
        <v>351</v>
      </c>
      <c r="R30" s="79"/>
      <c r="S30" s="79"/>
      <c r="T30" s="79"/>
      <c r="U30" s="79"/>
      <c r="V30" s="82" t="s">
        <v>465</v>
      </c>
      <c r="W30" s="81">
        <v>43535.54471064815</v>
      </c>
      <c r="X30" s="82" t="s">
        <v>552</v>
      </c>
      <c r="Y30" s="79"/>
      <c r="Z30" s="79"/>
      <c r="AA30" s="85" t="s">
        <v>677</v>
      </c>
      <c r="AB30" s="79"/>
      <c r="AC30" s="79" t="b">
        <v>0</v>
      </c>
      <c r="AD30" s="79">
        <v>0</v>
      </c>
      <c r="AE30" s="85" t="s">
        <v>785</v>
      </c>
      <c r="AF30" s="79" t="b">
        <v>0</v>
      </c>
      <c r="AG30" s="79" t="s">
        <v>791</v>
      </c>
      <c r="AH30" s="79"/>
      <c r="AI30" s="85" t="s">
        <v>785</v>
      </c>
      <c r="AJ30" s="79" t="b">
        <v>0</v>
      </c>
      <c r="AK30" s="79">
        <v>2</v>
      </c>
      <c r="AL30" s="85" t="s">
        <v>687</v>
      </c>
      <c r="AM30" s="79" t="s">
        <v>800</v>
      </c>
      <c r="AN30" s="79" t="b">
        <v>0</v>
      </c>
      <c r="AO30" s="85" t="s">
        <v>687</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0</v>
      </c>
      <c r="BE30" s="49">
        <v>0</v>
      </c>
      <c r="BF30" s="48">
        <v>0</v>
      </c>
      <c r="BG30" s="49">
        <v>0</v>
      </c>
      <c r="BH30" s="48">
        <v>0</v>
      </c>
      <c r="BI30" s="49">
        <v>0</v>
      </c>
      <c r="BJ30" s="48">
        <v>26</v>
      </c>
      <c r="BK30" s="49">
        <v>100</v>
      </c>
      <c r="BL30" s="48">
        <v>26</v>
      </c>
    </row>
    <row r="31" spans="1:64" ht="15">
      <c r="A31" s="64" t="s">
        <v>232</v>
      </c>
      <c r="B31" s="64" t="s">
        <v>301</v>
      </c>
      <c r="C31" s="65" t="s">
        <v>2229</v>
      </c>
      <c r="D31" s="66">
        <v>3</v>
      </c>
      <c r="E31" s="67" t="s">
        <v>132</v>
      </c>
      <c r="F31" s="68">
        <v>32</v>
      </c>
      <c r="G31" s="65"/>
      <c r="H31" s="69"/>
      <c r="I31" s="70"/>
      <c r="J31" s="70"/>
      <c r="K31" s="34" t="s">
        <v>65</v>
      </c>
      <c r="L31" s="77">
        <v>31</v>
      </c>
      <c r="M31" s="77"/>
      <c r="N31" s="72"/>
      <c r="O31" s="79" t="s">
        <v>340</v>
      </c>
      <c r="P31" s="81">
        <v>43535.92590277778</v>
      </c>
      <c r="Q31" s="79" t="s">
        <v>352</v>
      </c>
      <c r="R31" s="79"/>
      <c r="S31" s="79"/>
      <c r="T31" s="79" t="s">
        <v>414</v>
      </c>
      <c r="U31" s="79"/>
      <c r="V31" s="82" t="s">
        <v>466</v>
      </c>
      <c r="W31" s="81">
        <v>43535.92590277778</v>
      </c>
      <c r="X31" s="82" t="s">
        <v>553</v>
      </c>
      <c r="Y31" s="79"/>
      <c r="Z31" s="79"/>
      <c r="AA31" s="85" t="s">
        <v>678</v>
      </c>
      <c r="AB31" s="79"/>
      <c r="AC31" s="79" t="b">
        <v>0</v>
      </c>
      <c r="AD31" s="79">
        <v>0</v>
      </c>
      <c r="AE31" s="85" t="s">
        <v>785</v>
      </c>
      <c r="AF31" s="79" t="b">
        <v>0</v>
      </c>
      <c r="AG31" s="79" t="s">
        <v>791</v>
      </c>
      <c r="AH31" s="79"/>
      <c r="AI31" s="85" t="s">
        <v>785</v>
      </c>
      <c r="AJ31" s="79" t="b">
        <v>0</v>
      </c>
      <c r="AK31" s="79">
        <v>0</v>
      </c>
      <c r="AL31" s="85" t="s">
        <v>785</v>
      </c>
      <c r="AM31" s="79" t="s">
        <v>803</v>
      </c>
      <c r="AN31" s="79" t="b">
        <v>0</v>
      </c>
      <c r="AO31" s="85" t="s">
        <v>678</v>
      </c>
      <c r="AP31" s="79" t="s">
        <v>176</v>
      </c>
      <c r="AQ31" s="79">
        <v>0</v>
      </c>
      <c r="AR31" s="79">
        <v>0</v>
      </c>
      <c r="AS31" s="79"/>
      <c r="AT31" s="79"/>
      <c r="AU31" s="79"/>
      <c r="AV31" s="79"/>
      <c r="AW31" s="79"/>
      <c r="AX31" s="79"/>
      <c r="AY31" s="79"/>
      <c r="AZ31" s="79"/>
      <c r="BA31">
        <v>1</v>
      </c>
      <c r="BB31" s="78" t="str">
        <f>REPLACE(INDEX(GroupVertices[Group],MATCH(Edges[[#This Row],[Vertex 1]],GroupVertices[Vertex],0)),1,1,"")</f>
        <v>5</v>
      </c>
      <c r="BC31" s="78" t="str">
        <f>REPLACE(INDEX(GroupVertices[Group],MATCH(Edges[[#This Row],[Vertex 2]],GroupVertices[Vertex],0)),1,1,"")</f>
        <v>5</v>
      </c>
      <c r="BD31" s="48"/>
      <c r="BE31" s="49"/>
      <c r="BF31" s="48"/>
      <c r="BG31" s="49"/>
      <c r="BH31" s="48"/>
      <c r="BI31" s="49"/>
      <c r="BJ31" s="48"/>
      <c r="BK31" s="49"/>
      <c r="BL31" s="48"/>
    </row>
    <row r="32" spans="1:64" ht="15">
      <c r="A32" s="64" t="s">
        <v>232</v>
      </c>
      <c r="B32" s="64" t="s">
        <v>302</v>
      </c>
      <c r="C32" s="65" t="s">
        <v>2229</v>
      </c>
      <c r="D32" s="66">
        <v>3</v>
      </c>
      <c r="E32" s="67" t="s">
        <v>132</v>
      </c>
      <c r="F32" s="68">
        <v>32</v>
      </c>
      <c r="G32" s="65"/>
      <c r="H32" s="69"/>
      <c r="I32" s="70"/>
      <c r="J32" s="70"/>
      <c r="K32" s="34" t="s">
        <v>65</v>
      </c>
      <c r="L32" s="77">
        <v>32</v>
      </c>
      <c r="M32" s="77"/>
      <c r="N32" s="72"/>
      <c r="O32" s="79" t="s">
        <v>340</v>
      </c>
      <c r="P32" s="81">
        <v>43535.92590277778</v>
      </c>
      <c r="Q32" s="79" t="s">
        <v>352</v>
      </c>
      <c r="R32" s="79"/>
      <c r="S32" s="79"/>
      <c r="T32" s="79" t="s">
        <v>414</v>
      </c>
      <c r="U32" s="79"/>
      <c r="V32" s="82" t="s">
        <v>466</v>
      </c>
      <c r="W32" s="81">
        <v>43535.92590277778</v>
      </c>
      <c r="X32" s="82" t="s">
        <v>553</v>
      </c>
      <c r="Y32" s="79"/>
      <c r="Z32" s="79"/>
      <c r="AA32" s="85" t="s">
        <v>678</v>
      </c>
      <c r="AB32" s="79"/>
      <c r="AC32" s="79" t="b">
        <v>0</v>
      </c>
      <c r="AD32" s="79">
        <v>0</v>
      </c>
      <c r="AE32" s="85" t="s">
        <v>785</v>
      </c>
      <c r="AF32" s="79" t="b">
        <v>0</v>
      </c>
      <c r="AG32" s="79" t="s">
        <v>791</v>
      </c>
      <c r="AH32" s="79"/>
      <c r="AI32" s="85" t="s">
        <v>785</v>
      </c>
      <c r="AJ32" s="79" t="b">
        <v>0</v>
      </c>
      <c r="AK32" s="79">
        <v>0</v>
      </c>
      <c r="AL32" s="85" t="s">
        <v>785</v>
      </c>
      <c r="AM32" s="79" t="s">
        <v>803</v>
      </c>
      <c r="AN32" s="79" t="b">
        <v>0</v>
      </c>
      <c r="AO32" s="85" t="s">
        <v>678</v>
      </c>
      <c r="AP32" s="79" t="s">
        <v>176</v>
      </c>
      <c r="AQ32" s="79">
        <v>0</v>
      </c>
      <c r="AR32" s="79">
        <v>0</v>
      </c>
      <c r="AS32" s="79"/>
      <c r="AT32" s="79"/>
      <c r="AU32" s="79"/>
      <c r="AV32" s="79"/>
      <c r="AW32" s="79"/>
      <c r="AX32" s="79"/>
      <c r="AY32" s="79"/>
      <c r="AZ32" s="79"/>
      <c r="BA32">
        <v>1</v>
      </c>
      <c r="BB32" s="78" t="str">
        <f>REPLACE(INDEX(GroupVertices[Group],MATCH(Edges[[#This Row],[Vertex 1]],GroupVertices[Vertex],0)),1,1,"")</f>
        <v>5</v>
      </c>
      <c r="BC32" s="78" t="str">
        <f>REPLACE(INDEX(GroupVertices[Group],MATCH(Edges[[#This Row],[Vertex 2]],GroupVertices[Vertex],0)),1,1,"")</f>
        <v>5</v>
      </c>
      <c r="BD32" s="48">
        <v>0</v>
      </c>
      <c r="BE32" s="49">
        <v>0</v>
      </c>
      <c r="BF32" s="48">
        <v>0</v>
      </c>
      <c r="BG32" s="49">
        <v>0</v>
      </c>
      <c r="BH32" s="48">
        <v>0</v>
      </c>
      <c r="BI32" s="49">
        <v>0</v>
      </c>
      <c r="BJ32" s="48">
        <v>4</v>
      </c>
      <c r="BK32" s="49">
        <v>100</v>
      </c>
      <c r="BL32" s="48">
        <v>4</v>
      </c>
    </row>
    <row r="33" spans="1:64" ht="15">
      <c r="A33" s="64" t="s">
        <v>217</v>
      </c>
      <c r="B33" s="64" t="s">
        <v>303</v>
      </c>
      <c r="C33" s="65" t="s">
        <v>2229</v>
      </c>
      <c r="D33" s="66">
        <v>3</v>
      </c>
      <c r="E33" s="67" t="s">
        <v>132</v>
      </c>
      <c r="F33" s="68">
        <v>32</v>
      </c>
      <c r="G33" s="65"/>
      <c r="H33" s="69"/>
      <c r="I33" s="70"/>
      <c r="J33" s="70"/>
      <c r="K33" s="34" t="s">
        <v>65</v>
      </c>
      <c r="L33" s="77">
        <v>33</v>
      </c>
      <c r="M33" s="77"/>
      <c r="N33" s="72"/>
      <c r="O33" s="79" t="s">
        <v>340</v>
      </c>
      <c r="P33" s="81">
        <v>43532.348078703704</v>
      </c>
      <c r="Q33" s="79" t="s">
        <v>344</v>
      </c>
      <c r="R33" s="79"/>
      <c r="S33" s="79"/>
      <c r="T33" s="79" t="s">
        <v>410</v>
      </c>
      <c r="U33" s="82" t="s">
        <v>434</v>
      </c>
      <c r="V33" s="82" t="s">
        <v>434</v>
      </c>
      <c r="W33" s="81">
        <v>43532.348078703704</v>
      </c>
      <c r="X33" s="82" t="s">
        <v>537</v>
      </c>
      <c r="Y33" s="79"/>
      <c r="Z33" s="79"/>
      <c r="AA33" s="85" t="s">
        <v>662</v>
      </c>
      <c r="AB33" s="85" t="s">
        <v>679</v>
      </c>
      <c r="AC33" s="79" t="b">
        <v>0</v>
      </c>
      <c r="AD33" s="79">
        <v>3</v>
      </c>
      <c r="AE33" s="85" t="s">
        <v>786</v>
      </c>
      <c r="AF33" s="79" t="b">
        <v>0</v>
      </c>
      <c r="AG33" s="79" t="s">
        <v>791</v>
      </c>
      <c r="AH33" s="79"/>
      <c r="AI33" s="85" t="s">
        <v>785</v>
      </c>
      <c r="AJ33" s="79" t="b">
        <v>0</v>
      </c>
      <c r="AK33" s="79">
        <v>0</v>
      </c>
      <c r="AL33" s="85" t="s">
        <v>785</v>
      </c>
      <c r="AM33" s="79" t="s">
        <v>800</v>
      </c>
      <c r="AN33" s="79" t="b">
        <v>0</v>
      </c>
      <c r="AO33" s="85" t="s">
        <v>679</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c r="BE33" s="49"/>
      <c r="BF33" s="48"/>
      <c r="BG33" s="49"/>
      <c r="BH33" s="48"/>
      <c r="BI33" s="49"/>
      <c r="BJ33" s="48"/>
      <c r="BK33" s="49"/>
      <c r="BL33" s="48"/>
    </row>
    <row r="34" spans="1:64" ht="15">
      <c r="A34" s="64" t="s">
        <v>233</v>
      </c>
      <c r="B34" s="64" t="s">
        <v>303</v>
      </c>
      <c r="C34" s="65" t="s">
        <v>2229</v>
      </c>
      <c r="D34" s="66">
        <v>3</v>
      </c>
      <c r="E34" s="67" t="s">
        <v>132</v>
      </c>
      <c r="F34" s="68">
        <v>32</v>
      </c>
      <c r="G34" s="65"/>
      <c r="H34" s="69"/>
      <c r="I34" s="70"/>
      <c r="J34" s="70"/>
      <c r="K34" s="34" t="s">
        <v>65</v>
      </c>
      <c r="L34" s="77">
        <v>34</v>
      </c>
      <c r="M34" s="77"/>
      <c r="N34" s="72"/>
      <c r="O34" s="79" t="s">
        <v>340</v>
      </c>
      <c r="P34" s="81">
        <v>43532.34144675926</v>
      </c>
      <c r="Q34" s="79" t="s">
        <v>353</v>
      </c>
      <c r="R34" s="82" t="s">
        <v>396</v>
      </c>
      <c r="S34" s="79" t="s">
        <v>405</v>
      </c>
      <c r="T34" s="79" t="s">
        <v>415</v>
      </c>
      <c r="U34" s="79"/>
      <c r="V34" s="82" t="s">
        <v>467</v>
      </c>
      <c r="W34" s="81">
        <v>43532.34144675926</v>
      </c>
      <c r="X34" s="82" t="s">
        <v>554</v>
      </c>
      <c r="Y34" s="79"/>
      <c r="Z34" s="79"/>
      <c r="AA34" s="85" t="s">
        <v>679</v>
      </c>
      <c r="AB34" s="79"/>
      <c r="AC34" s="79" t="b">
        <v>0</v>
      </c>
      <c r="AD34" s="79">
        <v>3</v>
      </c>
      <c r="AE34" s="85" t="s">
        <v>785</v>
      </c>
      <c r="AF34" s="79" t="b">
        <v>1</v>
      </c>
      <c r="AG34" s="79" t="s">
        <v>791</v>
      </c>
      <c r="AH34" s="79"/>
      <c r="AI34" s="85" t="s">
        <v>795</v>
      </c>
      <c r="AJ34" s="79" t="b">
        <v>0</v>
      </c>
      <c r="AK34" s="79">
        <v>0</v>
      </c>
      <c r="AL34" s="85" t="s">
        <v>785</v>
      </c>
      <c r="AM34" s="79" t="s">
        <v>799</v>
      </c>
      <c r="AN34" s="79" t="b">
        <v>0</v>
      </c>
      <c r="AO34" s="85" t="s">
        <v>679</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1</v>
      </c>
      <c r="BE34" s="49">
        <v>3.5714285714285716</v>
      </c>
      <c r="BF34" s="48">
        <v>0</v>
      </c>
      <c r="BG34" s="49">
        <v>0</v>
      </c>
      <c r="BH34" s="48">
        <v>0</v>
      </c>
      <c r="BI34" s="49">
        <v>0</v>
      </c>
      <c r="BJ34" s="48">
        <v>27</v>
      </c>
      <c r="BK34" s="49">
        <v>96.42857142857143</v>
      </c>
      <c r="BL34" s="48">
        <v>28</v>
      </c>
    </row>
    <row r="35" spans="1:64" ht="15">
      <c r="A35" s="64" t="s">
        <v>233</v>
      </c>
      <c r="B35" s="64" t="s">
        <v>304</v>
      </c>
      <c r="C35" s="65" t="s">
        <v>2229</v>
      </c>
      <c r="D35" s="66">
        <v>3</v>
      </c>
      <c r="E35" s="67" t="s">
        <v>132</v>
      </c>
      <c r="F35" s="68">
        <v>32</v>
      </c>
      <c r="G35" s="65"/>
      <c r="H35" s="69"/>
      <c r="I35" s="70"/>
      <c r="J35" s="70"/>
      <c r="K35" s="34" t="s">
        <v>65</v>
      </c>
      <c r="L35" s="77">
        <v>35</v>
      </c>
      <c r="M35" s="77"/>
      <c r="N35" s="72"/>
      <c r="O35" s="79" t="s">
        <v>340</v>
      </c>
      <c r="P35" s="81">
        <v>43533.37127314815</v>
      </c>
      <c r="Q35" s="79" t="s">
        <v>354</v>
      </c>
      <c r="R35" s="79"/>
      <c r="S35" s="79"/>
      <c r="T35" s="79" t="s">
        <v>416</v>
      </c>
      <c r="U35" s="82" t="s">
        <v>437</v>
      </c>
      <c r="V35" s="82" t="s">
        <v>437</v>
      </c>
      <c r="W35" s="81">
        <v>43533.37127314815</v>
      </c>
      <c r="X35" s="82" t="s">
        <v>555</v>
      </c>
      <c r="Y35" s="79"/>
      <c r="Z35" s="79"/>
      <c r="AA35" s="85" t="s">
        <v>680</v>
      </c>
      <c r="AB35" s="79"/>
      <c r="AC35" s="79" t="b">
        <v>0</v>
      </c>
      <c r="AD35" s="79">
        <v>4</v>
      </c>
      <c r="AE35" s="85" t="s">
        <v>785</v>
      </c>
      <c r="AF35" s="79" t="b">
        <v>0</v>
      </c>
      <c r="AG35" s="79" t="s">
        <v>791</v>
      </c>
      <c r="AH35" s="79"/>
      <c r="AI35" s="85" t="s">
        <v>785</v>
      </c>
      <c r="AJ35" s="79" t="b">
        <v>0</v>
      </c>
      <c r="AK35" s="79">
        <v>0</v>
      </c>
      <c r="AL35" s="85" t="s">
        <v>785</v>
      </c>
      <c r="AM35" s="79" t="s">
        <v>799</v>
      </c>
      <c r="AN35" s="79" t="b">
        <v>0</v>
      </c>
      <c r="AO35" s="85" t="s">
        <v>680</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1</v>
      </c>
      <c r="BE35" s="49">
        <v>3.5714285714285716</v>
      </c>
      <c r="BF35" s="48">
        <v>0</v>
      </c>
      <c r="BG35" s="49">
        <v>0</v>
      </c>
      <c r="BH35" s="48">
        <v>0</v>
      </c>
      <c r="BI35" s="49">
        <v>0</v>
      </c>
      <c r="BJ35" s="48">
        <v>27</v>
      </c>
      <c r="BK35" s="49">
        <v>96.42857142857143</v>
      </c>
      <c r="BL35" s="48">
        <v>28</v>
      </c>
    </row>
    <row r="36" spans="1:64" ht="15">
      <c r="A36" s="64" t="s">
        <v>233</v>
      </c>
      <c r="B36" s="64" t="s">
        <v>305</v>
      </c>
      <c r="C36" s="65" t="s">
        <v>2229</v>
      </c>
      <c r="D36" s="66">
        <v>3</v>
      </c>
      <c r="E36" s="67" t="s">
        <v>132</v>
      </c>
      <c r="F36" s="68">
        <v>32</v>
      </c>
      <c r="G36" s="65"/>
      <c r="H36" s="69"/>
      <c r="I36" s="70"/>
      <c r="J36" s="70"/>
      <c r="K36" s="34" t="s">
        <v>65</v>
      </c>
      <c r="L36" s="77">
        <v>36</v>
      </c>
      <c r="M36" s="77"/>
      <c r="N36" s="72"/>
      <c r="O36" s="79" t="s">
        <v>340</v>
      </c>
      <c r="P36" s="81">
        <v>43534.680555555555</v>
      </c>
      <c r="Q36" s="79" t="s">
        <v>355</v>
      </c>
      <c r="R36" s="79"/>
      <c r="S36" s="79"/>
      <c r="T36" s="79" t="s">
        <v>417</v>
      </c>
      <c r="U36" s="82" t="s">
        <v>438</v>
      </c>
      <c r="V36" s="82" t="s">
        <v>438</v>
      </c>
      <c r="W36" s="81">
        <v>43534.680555555555</v>
      </c>
      <c r="X36" s="82" t="s">
        <v>556</v>
      </c>
      <c r="Y36" s="79"/>
      <c r="Z36" s="79"/>
      <c r="AA36" s="85" t="s">
        <v>681</v>
      </c>
      <c r="AB36" s="79"/>
      <c r="AC36" s="79" t="b">
        <v>0</v>
      </c>
      <c r="AD36" s="79">
        <v>3</v>
      </c>
      <c r="AE36" s="85" t="s">
        <v>785</v>
      </c>
      <c r="AF36" s="79" t="b">
        <v>0</v>
      </c>
      <c r="AG36" s="79" t="s">
        <v>791</v>
      </c>
      <c r="AH36" s="79"/>
      <c r="AI36" s="85" t="s">
        <v>785</v>
      </c>
      <c r="AJ36" s="79" t="b">
        <v>0</v>
      </c>
      <c r="AK36" s="79">
        <v>0</v>
      </c>
      <c r="AL36" s="85" t="s">
        <v>785</v>
      </c>
      <c r="AM36" s="79" t="s">
        <v>799</v>
      </c>
      <c r="AN36" s="79" t="b">
        <v>0</v>
      </c>
      <c r="AO36" s="85" t="s">
        <v>681</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1</v>
      </c>
      <c r="BE36" s="49">
        <v>3.5714285714285716</v>
      </c>
      <c r="BF36" s="48">
        <v>0</v>
      </c>
      <c r="BG36" s="49">
        <v>0</v>
      </c>
      <c r="BH36" s="48">
        <v>0</v>
      </c>
      <c r="BI36" s="49">
        <v>0</v>
      </c>
      <c r="BJ36" s="48">
        <v>27</v>
      </c>
      <c r="BK36" s="49">
        <v>96.42857142857143</v>
      </c>
      <c r="BL36" s="48">
        <v>28</v>
      </c>
    </row>
    <row r="37" spans="1:64" ht="15">
      <c r="A37" s="64" t="s">
        <v>234</v>
      </c>
      <c r="B37" s="64" t="s">
        <v>306</v>
      </c>
      <c r="C37" s="65" t="s">
        <v>2229</v>
      </c>
      <c r="D37" s="66">
        <v>3</v>
      </c>
      <c r="E37" s="67" t="s">
        <v>132</v>
      </c>
      <c r="F37" s="68">
        <v>32</v>
      </c>
      <c r="G37" s="65"/>
      <c r="H37" s="69"/>
      <c r="I37" s="70"/>
      <c r="J37" s="70"/>
      <c r="K37" s="34" t="s">
        <v>65</v>
      </c>
      <c r="L37" s="77">
        <v>37</v>
      </c>
      <c r="M37" s="77"/>
      <c r="N37" s="72"/>
      <c r="O37" s="79" t="s">
        <v>340</v>
      </c>
      <c r="P37" s="81">
        <v>43537.140127314815</v>
      </c>
      <c r="Q37" s="79" t="s">
        <v>356</v>
      </c>
      <c r="R37" s="79"/>
      <c r="S37" s="79"/>
      <c r="T37" s="79"/>
      <c r="U37" s="79"/>
      <c r="V37" s="82" t="s">
        <v>468</v>
      </c>
      <c r="W37" s="81">
        <v>43537.140127314815</v>
      </c>
      <c r="X37" s="82" t="s">
        <v>557</v>
      </c>
      <c r="Y37" s="79"/>
      <c r="Z37" s="79"/>
      <c r="AA37" s="85" t="s">
        <v>682</v>
      </c>
      <c r="AB37" s="79"/>
      <c r="AC37" s="79" t="b">
        <v>0</v>
      </c>
      <c r="AD37" s="79">
        <v>0</v>
      </c>
      <c r="AE37" s="85" t="s">
        <v>785</v>
      </c>
      <c r="AF37" s="79" t="b">
        <v>0</v>
      </c>
      <c r="AG37" s="79" t="s">
        <v>791</v>
      </c>
      <c r="AH37" s="79"/>
      <c r="AI37" s="85" t="s">
        <v>785</v>
      </c>
      <c r="AJ37" s="79" t="b">
        <v>0</v>
      </c>
      <c r="AK37" s="79">
        <v>1</v>
      </c>
      <c r="AL37" s="85" t="s">
        <v>749</v>
      </c>
      <c r="AM37" s="79" t="s">
        <v>802</v>
      </c>
      <c r="AN37" s="79" t="b">
        <v>0</v>
      </c>
      <c r="AO37" s="85" t="s">
        <v>749</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217</v>
      </c>
      <c r="B38" s="64" t="s">
        <v>307</v>
      </c>
      <c r="C38" s="65" t="s">
        <v>2229</v>
      </c>
      <c r="D38" s="66">
        <v>3</v>
      </c>
      <c r="E38" s="67" t="s">
        <v>132</v>
      </c>
      <c r="F38" s="68">
        <v>32</v>
      </c>
      <c r="G38" s="65"/>
      <c r="H38" s="69"/>
      <c r="I38" s="70"/>
      <c r="J38" s="70"/>
      <c r="K38" s="34" t="s">
        <v>65</v>
      </c>
      <c r="L38" s="77">
        <v>38</v>
      </c>
      <c r="M38" s="77"/>
      <c r="N38" s="72"/>
      <c r="O38" s="79" t="s">
        <v>340</v>
      </c>
      <c r="P38" s="81">
        <v>43532.36855324074</v>
      </c>
      <c r="Q38" s="79" t="s">
        <v>357</v>
      </c>
      <c r="R38" s="79"/>
      <c r="S38" s="79"/>
      <c r="T38" s="79" t="s">
        <v>414</v>
      </c>
      <c r="U38" s="79"/>
      <c r="V38" s="82" t="s">
        <v>469</v>
      </c>
      <c r="W38" s="81">
        <v>43532.36855324074</v>
      </c>
      <c r="X38" s="82" t="s">
        <v>558</v>
      </c>
      <c r="Y38" s="79"/>
      <c r="Z38" s="79"/>
      <c r="AA38" s="85" t="s">
        <v>683</v>
      </c>
      <c r="AB38" s="79"/>
      <c r="AC38" s="79" t="b">
        <v>0</v>
      </c>
      <c r="AD38" s="79">
        <v>0</v>
      </c>
      <c r="AE38" s="85" t="s">
        <v>785</v>
      </c>
      <c r="AF38" s="79" t="b">
        <v>1</v>
      </c>
      <c r="AG38" s="79" t="s">
        <v>791</v>
      </c>
      <c r="AH38" s="79"/>
      <c r="AI38" s="85" t="s">
        <v>796</v>
      </c>
      <c r="AJ38" s="79" t="b">
        <v>0</v>
      </c>
      <c r="AK38" s="79">
        <v>1</v>
      </c>
      <c r="AL38" s="85" t="s">
        <v>684</v>
      </c>
      <c r="AM38" s="79" t="s">
        <v>800</v>
      </c>
      <c r="AN38" s="79" t="b">
        <v>0</v>
      </c>
      <c r="AO38" s="85" t="s">
        <v>684</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235</v>
      </c>
      <c r="B39" s="64" t="s">
        <v>307</v>
      </c>
      <c r="C39" s="65" t="s">
        <v>2229</v>
      </c>
      <c r="D39" s="66">
        <v>3</v>
      </c>
      <c r="E39" s="67" t="s">
        <v>132</v>
      </c>
      <c r="F39" s="68">
        <v>32</v>
      </c>
      <c r="G39" s="65"/>
      <c r="H39" s="69"/>
      <c r="I39" s="70"/>
      <c r="J39" s="70"/>
      <c r="K39" s="34" t="s">
        <v>65</v>
      </c>
      <c r="L39" s="77">
        <v>39</v>
      </c>
      <c r="M39" s="77"/>
      <c r="N39" s="72"/>
      <c r="O39" s="79" t="s">
        <v>340</v>
      </c>
      <c r="P39" s="81">
        <v>43532.363229166665</v>
      </c>
      <c r="Q39" s="79" t="s">
        <v>358</v>
      </c>
      <c r="R39" s="82" t="s">
        <v>397</v>
      </c>
      <c r="S39" s="79" t="s">
        <v>405</v>
      </c>
      <c r="T39" s="79" t="s">
        <v>414</v>
      </c>
      <c r="U39" s="79"/>
      <c r="V39" s="82" t="s">
        <v>470</v>
      </c>
      <c r="W39" s="81">
        <v>43532.363229166665</v>
      </c>
      <c r="X39" s="82" t="s">
        <v>559</v>
      </c>
      <c r="Y39" s="79"/>
      <c r="Z39" s="79"/>
      <c r="AA39" s="85" t="s">
        <v>684</v>
      </c>
      <c r="AB39" s="79"/>
      <c r="AC39" s="79" t="b">
        <v>0</v>
      </c>
      <c r="AD39" s="79">
        <v>5</v>
      </c>
      <c r="AE39" s="85" t="s">
        <v>785</v>
      </c>
      <c r="AF39" s="79" t="b">
        <v>1</v>
      </c>
      <c r="AG39" s="79" t="s">
        <v>791</v>
      </c>
      <c r="AH39" s="79"/>
      <c r="AI39" s="85" t="s">
        <v>796</v>
      </c>
      <c r="AJ39" s="79" t="b">
        <v>0</v>
      </c>
      <c r="AK39" s="79">
        <v>1</v>
      </c>
      <c r="AL39" s="85" t="s">
        <v>785</v>
      </c>
      <c r="AM39" s="79" t="s">
        <v>800</v>
      </c>
      <c r="AN39" s="79" t="b">
        <v>0</v>
      </c>
      <c r="AO39" s="85" t="s">
        <v>684</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v>1</v>
      </c>
      <c r="BE39" s="49">
        <v>5.882352941176471</v>
      </c>
      <c r="BF39" s="48">
        <v>0</v>
      </c>
      <c r="BG39" s="49">
        <v>0</v>
      </c>
      <c r="BH39" s="48">
        <v>0</v>
      </c>
      <c r="BI39" s="49">
        <v>0</v>
      </c>
      <c r="BJ39" s="48">
        <v>16</v>
      </c>
      <c r="BK39" s="49">
        <v>94.11764705882354</v>
      </c>
      <c r="BL39" s="48">
        <v>17</v>
      </c>
    </row>
    <row r="40" spans="1:64" ht="15">
      <c r="A40" s="64" t="s">
        <v>236</v>
      </c>
      <c r="B40" s="64" t="s">
        <v>287</v>
      </c>
      <c r="C40" s="65" t="s">
        <v>2229</v>
      </c>
      <c r="D40" s="66">
        <v>3</v>
      </c>
      <c r="E40" s="67" t="s">
        <v>132</v>
      </c>
      <c r="F40" s="68">
        <v>32</v>
      </c>
      <c r="G40" s="65"/>
      <c r="H40" s="69"/>
      <c r="I40" s="70"/>
      <c r="J40" s="70"/>
      <c r="K40" s="34" t="s">
        <v>65</v>
      </c>
      <c r="L40" s="77">
        <v>40</v>
      </c>
      <c r="M40" s="77"/>
      <c r="N40" s="72"/>
      <c r="O40" s="79" t="s">
        <v>340</v>
      </c>
      <c r="P40" s="81">
        <v>43537.54084490741</v>
      </c>
      <c r="Q40" s="79" t="s">
        <v>359</v>
      </c>
      <c r="R40" s="82" t="s">
        <v>398</v>
      </c>
      <c r="S40" s="79" t="s">
        <v>405</v>
      </c>
      <c r="T40" s="79" t="s">
        <v>418</v>
      </c>
      <c r="U40" s="79"/>
      <c r="V40" s="82" t="s">
        <v>471</v>
      </c>
      <c r="W40" s="81">
        <v>43537.54084490741</v>
      </c>
      <c r="X40" s="82" t="s">
        <v>560</v>
      </c>
      <c r="Y40" s="79"/>
      <c r="Z40" s="79"/>
      <c r="AA40" s="85" t="s">
        <v>685</v>
      </c>
      <c r="AB40" s="79"/>
      <c r="AC40" s="79" t="b">
        <v>0</v>
      </c>
      <c r="AD40" s="79">
        <v>0</v>
      </c>
      <c r="AE40" s="85" t="s">
        <v>785</v>
      </c>
      <c r="AF40" s="79" t="b">
        <v>1</v>
      </c>
      <c r="AG40" s="79" t="s">
        <v>791</v>
      </c>
      <c r="AH40" s="79"/>
      <c r="AI40" s="85" t="s">
        <v>797</v>
      </c>
      <c r="AJ40" s="79" t="b">
        <v>0</v>
      </c>
      <c r="AK40" s="79">
        <v>1</v>
      </c>
      <c r="AL40" s="85" t="s">
        <v>774</v>
      </c>
      <c r="AM40" s="79" t="s">
        <v>800</v>
      </c>
      <c r="AN40" s="79" t="b">
        <v>0</v>
      </c>
      <c r="AO40" s="85" t="s">
        <v>774</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2</v>
      </c>
      <c r="BE40" s="49">
        <v>16.666666666666668</v>
      </c>
      <c r="BF40" s="48">
        <v>0</v>
      </c>
      <c r="BG40" s="49">
        <v>0</v>
      </c>
      <c r="BH40" s="48">
        <v>0</v>
      </c>
      <c r="BI40" s="49">
        <v>0</v>
      </c>
      <c r="BJ40" s="48">
        <v>10</v>
      </c>
      <c r="BK40" s="49">
        <v>83.33333333333333</v>
      </c>
      <c r="BL40" s="48">
        <v>12</v>
      </c>
    </row>
    <row r="41" spans="1:64" ht="15">
      <c r="A41" s="64" t="s">
        <v>237</v>
      </c>
      <c r="B41" s="64" t="s">
        <v>237</v>
      </c>
      <c r="C41" s="65" t="s">
        <v>2229</v>
      </c>
      <c r="D41" s="66">
        <v>3</v>
      </c>
      <c r="E41" s="67" t="s">
        <v>132</v>
      </c>
      <c r="F41" s="68">
        <v>32</v>
      </c>
      <c r="G41" s="65"/>
      <c r="H41" s="69"/>
      <c r="I41" s="70"/>
      <c r="J41" s="70"/>
      <c r="K41" s="34" t="s">
        <v>65</v>
      </c>
      <c r="L41" s="77">
        <v>41</v>
      </c>
      <c r="M41" s="77"/>
      <c r="N41" s="72"/>
      <c r="O41" s="79" t="s">
        <v>176</v>
      </c>
      <c r="P41" s="81">
        <v>43537.74068287037</v>
      </c>
      <c r="Q41" s="79" t="s">
        <v>360</v>
      </c>
      <c r="R41" s="82" t="s">
        <v>399</v>
      </c>
      <c r="S41" s="79" t="s">
        <v>405</v>
      </c>
      <c r="T41" s="79" t="s">
        <v>419</v>
      </c>
      <c r="U41" s="79"/>
      <c r="V41" s="82" t="s">
        <v>472</v>
      </c>
      <c r="W41" s="81">
        <v>43537.74068287037</v>
      </c>
      <c r="X41" s="82" t="s">
        <v>561</v>
      </c>
      <c r="Y41" s="79"/>
      <c r="Z41" s="79"/>
      <c r="AA41" s="85" t="s">
        <v>686</v>
      </c>
      <c r="AB41" s="79"/>
      <c r="AC41" s="79" t="b">
        <v>0</v>
      </c>
      <c r="AD41" s="79">
        <v>3</v>
      </c>
      <c r="AE41" s="85" t="s">
        <v>785</v>
      </c>
      <c r="AF41" s="79" t="b">
        <v>1</v>
      </c>
      <c r="AG41" s="79" t="s">
        <v>792</v>
      </c>
      <c r="AH41" s="79"/>
      <c r="AI41" s="85" t="s">
        <v>798</v>
      </c>
      <c r="AJ41" s="79" t="b">
        <v>0</v>
      </c>
      <c r="AK41" s="79">
        <v>0</v>
      </c>
      <c r="AL41" s="85" t="s">
        <v>785</v>
      </c>
      <c r="AM41" s="79" t="s">
        <v>802</v>
      </c>
      <c r="AN41" s="79" t="b">
        <v>0</v>
      </c>
      <c r="AO41" s="85" t="s">
        <v>686</v>
      </c>
      <c r="AP41" s="79" t="s">
        <v>176</v>
      </c>
      <c r="AQ41" s="79">
        <v>0</v>
      </c>
      <c r="AR41" s="79">
        <v>0</v>
      </c>
      <c r="AS41" s="79"/>
      <c r="AT41" s="79"/>
      <c r="AU41" s="79"/>
      <c r="AV41" s="79"/>
      <c r="AW41" s="79"/>
      <c r="AX41" s="79"/>
      <c r="AY41" s="79"/>
      <c r="AZ41" s="79"/>
      <c r="BA41">
        <v>1</v>
      </c>
      <c r="BB41" s="78" t="str">
        <f>REPLACE(INDEX(GroupVertices[Group],MATCH(Edges[[#This Row],[Vertex 1]],GroupVertices[Vertex],0)),1,1,"")</f>
        <v>7</v>
      </c>
      <c r="BC41" s="78" t="str">
        <f>REPLACE(INDEX(GroupVertices[Group],MATCH(Edges[[#This Row],[Vertex 2]],GroupVertices[Vertex],0)),1,1,"")</f>
        <v>7</v>
      </c>
      <c r="BD41" s="48">
        <v>0</v>
      </c>
      <c r="BE41" s="49">
        <v>0</v>
      </c>
      <c r="BF41" s="48">
        <v>0</v>
      </c>
      <c r="BG41" s="49">
        <v>0</v>
      </c>
      <c r="BH41" s="48">
        <v>0</v>
      </c>
      <c r="BI41" s="49">
        <v>0</v>
      </c>
      <c r="BJ41" s="48">
        <v>4</v>
      </c>
      <c r="BK41" s="49">
        <v>100</v>
      </c>
      <c r="BL41" s="48">
        <v>4</v>
      </c>
    </row>
    <row r="42" spans="1:64" ht="15">
      <c r="A42" s="64" t="s">
        <v>233</v>
      </c>
      <c r="B42" s="64" t="s">
        <v>300</v>
      </c>
      <c r="C42" s="65" t="s">
        <v>2229</v>
      </c>
      <c r="D42" s="66">
        <v>3</v>
      </c>
      <c r="E42" s="67" t="s">
        <v>132</v>
      </c>
      <c r="F42" s="68">
        <v>32</v>
      </c>
      <c r="G42" s="65"/>
      <c r="H42" s="69"/>
      <c r="I42" s="70"/>
      <c r="J42" s="70"/>
      <c r="K42" s="34" t="s">
        <v>65</v>
      </c>
      <c r="L42" s="77">
        <v>42</v>
      </c>
      <c r="M42" s="77"/>
      <c r="N42" s="72"/>
      <c r="O42" s="79" t="s">
        <v>340</v>
      </c>
      <c r="P42" s="81">
        <v>43535.24884259259</v>
      </c>
      <c r="Q42" s="79" t="s">
        <v>361</v>
      </c>
      <c r="R42" s="79"/>
      <c r="S42" s="79"/>
      <c r="T42" s="79" t="s">
        <v>420</v>
      </c>
      <c r="U42" s="82" t="s">
        <v>439</v>
      </c>
      <c r="V42" s="82" t="s">
        <v>439</v>
      </c>
      <c r="W42" s="81">
        <v>43535.24884259259</v>
      </c>
      <c r="X42" s="82" t="s">
        <v>562</v>
      </c>
      <c r="Y42" s="79"/>
      <c r="Z42" s="79"/>
      <c r="AA42" s="85" t="s">
        <v>687</v>
      </c>
      <c r="AB42" s="79"/>
      <c r="AC42" s="79" t="b">
        <v>0</v>
      </c>
      <c r="AD42" s="79">
        <v>6</v>
      </c>
      <c r="AE42" s="85" t="s">
        <v>785</v>
      </c>
      <c r="AF42" s="79" t="b">
        <v>0</v>
      </c>
      <c r="AG42" s="79" t="s">
        <v>791</v>
      </c>
      <c r="AH42" s="79"/>
      <c r="AI42" s="85" t="s">
        <v>785</v>
      </c>
      <c r="AJ42" s="79" t="b">
        <v>0</v>
      </c>
      <c r="AK42" s="79">
        <v>2</v>
      </c>
      <c r="AL42" s="85" t="s">
        <v>785</v>
      </c>
      <c r="AM42" s="79" t="s">
        <v>800</v>
      </c>
      <c r="AN42" s="79" t="b">
        <v>0</v>
      </c>
      <c r="AO42" s="85" t="s">
        <v>687</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238</v>
      </c>
      <c r="B43" s="64" t="s">
        <v>300</v>
      </c>
      <c r="C43" s="65" t="s">
        <v>2229</v>
      </c>
      <c r="D43" s="66">
        <v>3</v>
      </c>
      <c r="E43" s="67" t="s">
        <v>132</v>
      </c>
      <c r="F43" s="68">
        <v>32</v>
      </c>
      <c r="G43" s="65"/>
      <c r="H43" s="69"/>
      <c r="I43" s="70"/>
      <c r="J43" s="70"/>
      <c r="K43" s="34" t="s">
        <v>65</v>
      </c>
      <c r="L43" s="77">
        <v>43</v>
      </c>
      <c r="M43" s="77"/>
      <c r="N43" s="72"/>
      <c r="O43" s="79" t="s">
        <v>340</v>
      </c>
      <c r="P43" s="81">
        <v>43536.54211805556</v>
      </c>
      <c r="Q43" s="79" t="s">
        <v>351</v>
      </c>
      <c r="R43" s="79"/>
      <c r="S43" s="79"/>
      <c r="T43" s="79"/>
      <c r="U43" s="79"/>
      <c r="V43" s="82" t="s">
        <v>473</v>
      </c>
      <c r="W43" s="81">
        <v>43536.54211805556</v>
      </c>
      <c r="X43" s="82" t="s">
        <v>563</v>
      </c>
      <c r="Y43" s="79"/>
      <c r="Z43" s="79"/>
      <c r="AA43" s="85" t="s">
        <v>688</v>
      </c>
      <c r="AB43" s="79"/>
      <c r="AC43" s="79" t="b">
        <v>0</v>
      </c>
      <c r="AD43" s="79">
        <v>0</v>
      </c>
      <c r="AE43" s="85" t="s">
        <v>785</v>
      </c>
      <c r="AF43" s="79" t="b">
        <v>0</v>
      </c>
      <c r="AG43" s="79" t="s">
        <v>791</v>
      </c>
      <c r="AH43" s="79"/>
      <c r="AI43" s="85" t="s">
        <v>785</v>
      </c>
      <c r="AJ43" s="79" t="b">
        <v>0</v>
      </c>
      <c r="AK43" s="79">
        <v>2</v>
      </c>
      <c r="AL43" s="85" t="s">
        <v>687</v>
      </c>
      <c r="AM43" s="79" t="s">
        <v>802</v>
      </c>
      <c r="AN43" s="79" t="b">
        <v>0</v>
      </c>
      <c r="AO43" s="85" t="s">
        <v>687</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238</v>
      </c>
      <c r="B44" s="64" t="s">
        <v>217</v>
      </c>
      <c r="C44" s="65" t="s">
        <v>2230</v>
      </c>
      <c r="D44" s="66">
        <v>10</v>
      </c>
      <c r="E44" s="67" t="s">
        <v>136</v>
      </c>
      <c r="F44" s="68">
        <v>19</v>
      </c>
      <c r="G44" s="65"/>
      <c r="H44" s="69"/>
      <c r="I44" s="70"/>
      <c r="J44" s="70"/>
      <c r="K44" s="34" t="s">
        <v>65</v>
      </c>
      <c r="L44" s="77">
        <v>44</v>
      </c>
      <c r="M44" s="77"/>
      <c r="N44" s="72"/>
      <c r="O44" s="79" t="s">
        <v>340</v>
      </c>
      <c r="P44" s="81">
        <v>43536.54211805556</v>
      </c>
      <c r="Q44" s="79" t="s">
        <v>351</v>
      </c>
      <c r="R44" s="79"/>
      <c r="S44" s="79"/>
      <c r="T44" s="79"/>
      <c r="U44" s="79"/>
      <c r="V44" s="82" t="s">
        <v>473</v>
      </c>
      <c r="W44" s="81">
        <v>43536.54211805556</v>
      </c>
      <c r="X44" s="82" t="s">
        <v>563</v>
      </c>
      <c r="Y44" s="79"/>
      <c r="Z44" s="79"/>
      <c r="AA44" s="85" t="s">
        <v>688</v>
      </c>
      <c r="AB44" s="79"/>
      <c r="AC44" s="79" t="b">
        <v>0</v>
      </c>
      <c r="AD44" s="79">
        <v>0</v>
      </c>
      <c r="AE44" s="85" t="s">
        <v>785</v>
      </c>
      <c r="AF44" s="79" t="b">
        <v>0</v>
      </c>
      <c r="AG44" s="79" t="s">
        <v>791</v>
      </c>
      <c r="AH44" s="79"/>
      <c r="AI44" s="85" t="s">
        <v>785</v>
      </c>
      <c r="AJ44" s="79" t="b">
        <v>0</v>
      </c>
      <c r="AK44" s="79">
        <v>2</v>
      </c>
      <c r="AL44" s="85" t="s">
        <v>687</v>
      </c>
      <c r="AM44" s="79" t="s">
        <v>802</v>
      </c>
      <c r="AN44" s="79" t="b">
        <v>0</v>
      </c>
      <c r="AO44" s="85" t="s">
        <v>687</v>
      </c>
      <c r="AP44" s="79" t="s">
        <v>176</v>
      </c>
      <c r="AQ44" s="79">
        <v>0</v>
      </c>
      <c r="AR44" s="79">
        <v>0</v>
      </c>
      <c r="AS44" s="79"/>
      <c r="AT44" s="79"/>
      <c r="AU44" s="79"/>
      <c r="AV44" s="79"/>
      <c r="AW44" s="79"/>
      <c r="AX44" s="79"/>
      <c r="AY44" s="79"/>
      <c r="AZ44" s="79"/>
      <c r="BA44">
        <v>3</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238</v>
      </c>
      <c r="B45" s="64" t="s">
        <v>233</v>
      </c>
      <c r="C45" s="65" t="s">
        <v>2230</v>
      </c>
      <c r="D45" s="66">
        <v>10</v>
      </c>
      <c r="E45" s="67" t="s">
        <v>136</v>
      </c>
      <c r="F45" s="68">
        <v>19</v>
      </c>
      <c r="G45" s="65"/>
      <c r="H45" s="69"/>
      <c r="I45" s="70"/>
      <c r="J45" s="70"/>
      <c r="K45" s="34" t="s">
        <v>65</v>
      </c>
      <c r="L45" s="77">
        <v>45</v>
      </c>
      <c r="M45" s="77"/>
      <c r="N45" s="72"/>
      <c r="O45" s="79" t="s">
        <v>340</v>
      </c>
      <c r="P45" s="81">
        <v>43536.54211805556</v>
      </c>
      <c r="Q45" s="79" t="s">
        <v>351</v>
      </c>
      <c r="R45" s="79"/>
      <c r="S45" s="79"/>
      <c r="T45" s="79"/>
      <c r="U45" s="79"/>
      <c r="V45" s="82" t="s">
        <v>473</v>
      </c>
      <c r="W45" s="81">
        <v>43536.54211805556</v>
      </c>
      <c r="X45" s="82" t="s">
        <v>563</v>
      </c>
      <c r="Y45" s="79"/>
      <c r="Z45" s="79"/>
      <c r="AA45" s="85" t="s">
        <v>688</v>
      </c>
      <c r="AB45" s="79"/>
      <c r="AC45" s="79" t="b">
        <v>0</v>
      </c>
      <c r="AD45" s="79">
        <v>0</v>
      </c>
      <c r="AE45" s="85" t="s">
        <v>785</v>
      </c>
      <c r="AF45" s="79" t="b">
        <v>0</v>
      </c>
      <c r="AG45" s="79" t="s">
        <v>791</v>
      </c>
      <c r="AH45" s="79"/>
      <c r="AI45" s="85" t="s">
        <v>785</v>
      </c>
      <c r="AJ45" s="79" t="b">
        <v>0</v>
      </c>
      <c r="AK45" s="79">
        <v>2</v>
      </c>
      <c r="AL45" s="85" t="s">
        <v>687</v>
      </c>
      <c r="AM45" s="79" t="s">
        <v>802</v>
      </c>
      <c r="AN45" s="79" t="b">
        <v>0</v>
      </c>
      <c r="AO45" s="85" t="s">
        <v>687</v>
      </c>
      <c r="AP45" s="79" t="s">
        <v>176</v>
      </c>
      <c r="AQ45" s="79">
        <v>0</v>
      </c>
      <c r="AR45" s="79">
        <v>0</v>
      </c>
      <c r="AS45" s="79"/>
      <c r="AT45" s="79"/>
      <c r="AU45" s="79"/>
      <c r="AV45" s="79"/>
      <c r="AW45" s="79"/>
      <c r="AX45" s="79"/>
      <c r="AY45" s="79"/>
      <c r="AZ45" s="79"/>
      <c r="BA45">
        <v>3</v>
      </c>
      <c r="BB45" s="78" t="str">
        <f>REPLACE(INDEX(GroupVertices[Group],MATCH(Edges[[#This Row],[Vertex 1]],GroupVertices[Vertex],0)),1,1,"")</f>
        <v>2</v>
      </c>
      <c r="BC45" s="78" t="str">
        <f>REPLACE(INDEX(GroupVertices[Group],MATCH(Edges[[#This Row],[Vertex 2]],GroupVertices[Vertex],0)),1,1,"")</f>
        <v>2</v>
      </c>
      <c r="BD45" s="48">
        <v>0</v>
      </c>
      <c r="BE45" s="49">
        <v>0</v>
      </c>
      <c r="BF45" s="48">
        <v>0</v>
      </c>
      <c r="BG45" s="49">
        <v>0</v>
      </c>
      <c r="BH45" s="48">
        <v>0</v>
      </c>
      <c r="BI45" s="49">
        <v>0</v>
      </c>
      <c r="BJ45" s="48">
        <v>26</v>
      </c>
      <c r="BK45" s="49">
        <v>100</v>
      </c>
      <c r="BL45" s="48">
        <v>26</v>
      </c>
    </row>
    <row r="46" spans="1:64" ht="15">
      <c r="A46" s="64" t="s">
        <v>238</v>
      </c>
      <c r="B46" s="64" t="s">
        <v>242</v>
      </c>
      <c r="C46" s="65" t="s">
        <v>2229</v>
      </c>
      <c r="D46" s="66">
        <v>3</v>
      </c>
      <c r="E46" s="67" t="s">
        <v>132</v>
      </c>
      <c r="F46" s="68">
        <v>32</v>
      </c>
      <c r="G46" s="65"/>
      <c r="H46" s="69"/>
      <c r="I46" s="70"/>
      <c r="J46" s="70"/>
      <c r="K46" s="34" t="s">
        <v>65</v>
      </c>
      <c r="L46" s="77">
        <v>46</v>
      </c>
      <c r="M46" s="77"/>
      <c r="N46" s="72"/>
      <c r="O46" s="79" t="s">
        <v>340</v>
      </c>
      <c r="P46" s="81">
        <v>43536.5421875</v>
      </c>
      <c r="Q46" s="79" t="s">
        <v>362</v>
      </c>
      <c r="R46" s="79"/>
      <c r="S46" s="79"/>
      <c r="T46" s="79" t="s">
        <v>414</v>
      </c>
      <c r="U46" s="79"/>
      <c r="V46" s="82" t="s">
        <v>473</v>
      </c>
      <c r="W46" s="81">
        <v>43536.5421875</v>
      </c>
      <c r="X46" s="82" t="s">
        <v>564</v>
      </c>
      <c r="Y46" s="79"/>
      <c r="Z46" s="79"/>
      <c r="AA46" s="85" t="s">
        <v>689</v>
      </c>
      <c r="AB46" s="79"/>
      <c r="AC46" s="79" t="b">
        <v>0</v>
      </c>
      <c r="AD46" s="79">
        <v>0</v>
      </c>
      <c r="AE46" s="85" t="s">
        <v>785</v>
      </c>
      <c r="AF46" s="79" t="b">
        <v>0</v>
      </c>
      <c r="AG46" s="79" t="s">
        <v>791</v>
      </c>
      <c r="AH46" s="79"/>
      <c r="AI46" s="85" t="s">
        <v>785</v>
      </c>
      <c r="AJ46" s="79" t="b">
        <v>0</v>
      </c>
      <c r="AK46" s="79">
        <v>1</v>
      </c>
      <c r="AL46" s="85" t="s">
        <v>694</v>
      </c>
      <c r="AM46" s="79" t="s">
        <v>802</v>
      </c>
      <c r="AN46" s="79" t="b">
        <v>0</v>
      </c>
      <c r="AO46" s="85" t="s">
        <v>694</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238</v>
      </c>
      <c r="B47" s="64" t="s">
        <v>241</v>
      </c>
      <c r="C47" s="65" t="s">
        <v>2229</v>
      </c>
      <c r="D47" s="66">
        <v>3</v>
      </c>
      <c r="E47" s="67" t="s">
        <v>132</v>
      </c>
      <c r="F47" s="68">
        <v>32</v>
      </c>
      <c r="G47" s="65"/>
      <c r="H47" s="69"/>
      <c r="I47" s="70"/>
      <c r="J47" s="70"/>
      <c r="K47" s="34" t="s">
        <v>65</v>
      </c>
      <c r="L47" s="77">
        <v>47</v>
      </c>
      <c r="M47" s="77"/>
      <c r="N47" s="72"/>
      <c r="O47" s="79" t="s">
        <v>340</v>
      </c>
      <c r="P47" s="81">
        <v>43536.5421875</v>
      </c>
      <c r="Q47" s="79" t="s">
        <v>362</v>
      </c>
      <c r="R47" s="79"/>
      <c r="S47" s="79"/>
      <c r="T47" s="79" t="s">
        <v>414</v>
      </c>
      <c r="U47" s="79"/>
      <c r="V47" s="82" t="s">
        <v>473</v>
      </c>
      <c r="W47" s="81">
        <v>43536.5421875</v>
      </c>
      <c r="X47" s="82" t="s">
        <v>564</v>
      </c>
      <c r="Y47" s="79"/>
      <c r="Z47" s="79"/>
      <c r="AA47" s="85" t="s">
        <v>689</v>
      </c>
      <c r="AB47" s="79"/>
      <c r="AC47" s="79" t="b">
        <v>0</v>
      </c>
      <c r="AD47" s="79">
        <v>0</v>
      </c>
      <c r="AE47" s="85" t="s">
        <v>785</v>
      </c>
      <c r="AF47" s="79" t="b">
        <v>0</v>
      </c>
      <c r="AG47" s="79" t="s">
        <v>791</v>
      </c>
      <c r="AH47" s="79"/>
      <c r="AI47" s="85" t="s">
        <v>785</v>
      </c>
      <c r="AJ47" s="79" t="b">
        <v>0</v>
      </c>
      <c r="AK47" s="79">
        <v>1</v>
      </c>
      <c r="AL47" s="85" t="s">
        <v>694</v>
      </c>
      <c r="AM47" s="79" t="s">
        <v>802</v>
      </c>
      <c r="AN47" s="79" t="b">
        <v>0</v>
      </c>
      <c r="AO47" s="85" t="s">
        <v>694</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1</v>
      </c>
      <c r="BE47" s="49">
        <v>5</v>
      </c>
      <c r="BF47" s="48">
        <v>0</v>
      </c>
      <c r="BG47" s="49">
        <v>0</v>
      </c>
      <c r="BH47" s="48">
        <v>0</v>
      </c>
      <c r="BI47" s="49">
        <v>0</v>
      </c>
      <c r="BJ47" s="48">
        <v>19</v>
      </c>
      <c r="BK47" s="49">
        <v>95</v>
      </c>
      <c r="BL47" s="48">
        <v>20</v>
      </c>
    </row>
    <row r="48" spans="1:64" ht="15">
      <c r="A48" s="64" t="s">
        <v>238</v>
      </c>
      <c r="B48" s="64" t="s">
        <v>308</v>
      </c>
      <c r="C48" s="65" t="s">
        <v>2229</v>
      </c>
      <c r="D48" s="66">
        <v>3</v>
      </c>
      <c r="E48" s="67" t="s">
        <v>132</v>
      </c>
      <c r="F48" s="68">
        <v>32</v>
      </c>
      <c r="G48" s="65"/>
      <c r="H48" s="69"/>
      <c r="I48" s="70"/>
      <c r="J48" s="70"/>
      <c r="K48" s="34" t="s">
        <v>65</v>
      </c>
      <c r="L48" s="77">
        <v>48</v>
      </c>
      <c r="M48" s="77"/>
      <c r="N48" s="72"/>
      <c r="O48" s="79" t="s">
        <v>340</v>
      </c>
      <c r="P48" s="81">
        <v>43537.763090277775</v>
      </c>
      <c r="Q48" s="79" t="s">
        <v>363</v>
      </c>
      <c r="R48" s="79"/>
      <c r="S48" s="79"/>
      <c r="T48" s="79"/>
      <c r="U48" s="79"/>
      <c r="V48" s="82" t="s">
        <v>473</v>
      </c>
      <c r="W48" s="81">
        <v>43537.763090277775</v>
      </c>
      <c r="X48" s="82" t="s">
        <v>565</v>
      </c>
      <c r="Y48" s="79"/>
      <c r="Z48" s="79"/>
      <c r="AA48" s="85" t="s">
        <v>690</v>
      </c>
      <c r="AB48" s="79"/>
      <c r="AC48" s="79" t="b">
        <v>0</v>
      </c>
      <c r="AD48" s="79">
        <v>0</v>
      </c>
      <c r="AE48" s="85" t="s">
        <v>785</v>
      </c>
      <c r="AF48" s="79" t="b">
        <v>0</v>
      </c>
      <c r="AG48" s="79" t="s">
        <v>791</v>
      </c>
      <c r="AH48" s="79"/>
      <c r="AI48" s="85" t="s">
        <v>785</v>
      </c>
      <c r="AJ48" s="79" t="b">
        <v>0</v>
      </c>
      <c r="AK48" s="79">
        <v>2</v>
      </c>
      <c r="AL48" s="85" t="s">
        <v>739</v>
      </c>
      <c r="AM48" s="79" t="s">
        <v>802</v>
      </c>
      <c r="AN48" s="79" t="b">
        <v>0</v>
      </c>
      <c r="AO48" s="85" t="s">
        <v>739</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238</v>
      </c>
      <c r="B49" s="64" t="s">
        <v>217</v>
      </c>
      <c r="C49" s="65" t="s">
        <v>2230</v>
      </c>
      <c r="D49" s="66">
        <v>10</v>
      </c>
      <c r="E49" s="67" t="s">
        <v>136</v>
      </c>
      <c r="F49" s="68">
        <v>19</v>
      </c>
      <c r="G49" s="65"/>
      <c r="H49" s="69"/>
      <c r="I49" s="70"/>
      <c r="J49" s="70"/>
      <c r="K49" s="34" t="s">
        <v>65</v>
      </c>
      <c r="L49" s="77">
        <v>49</v>
      </c>
      <c r="M49" s="77"/>
      <c r="N49" s="72"/>
      <c r="O49" s="79" t="s">
        <v>340</v>
      </c>
      <c r="P49" s="81">
        <v>43537.763090277775</v>
      </c>
      <c r="Q49" s="79" t="s">
        <v>363</v>
      </c>
      <c r="R49" s="79"/>
      <c r="S49" s="79"/>
      <c r="T49" s="79"/>
      <c r="U49" s="79"/>
      <c r="V49" s="82" t="s">
        <v>473</v>
      </c>
      <c r="W49" s="81">
        <v>43537.763090277775</v>
      </c>
      <c r="X49" s="82" t="s">
        <v>565</v>
      </c>
      <c r="Y49" s="79"/>
      <c r="Z49" s="79"/>
      <c r="AA49" s="85" t="s">
        <v>690</v>
      </c>
      <c r="AB49" s="79"/>
      <c r="AC49" s="79" t="b">
        <v>0</v>
      </c>
      <c r="AD49" s="79">
        <v>0</v>
      </c>
      <c r="AE49" s="85" t="s">
        <v>785</v>
      </c>
      <c r="AF49" s="79" t="b">
        <v>0</v>
      </c>
      <c r="AG49" s="79" t="s">
        <v>791</v>
      </c>
      <c r="AH49" s="79"/>
      <c r="AI49" s="85" t="s">
        <v>785</v>
      </c>
      <c r="AJ49" s="79" t="b">
        <v>0</v>
      </c>
      <c r="AK49" s="79">
        <v>2</v>
      </c>
      <c r="AL49" s="85" t="s">
        <v>739</v>
      </c>
      <c r="AM49" s="79" t="s">
        <v>802</v>
      </c>
      <c r="AN49" s="79" t="b">
        <v>0</v>
      </c>
      <c r="AO49" s="85" t="s">
        <v>739</v>
      </c>
      <c r="AP49" s="79" t="s">
        <v>176</v>
      </c>
      <c r="AQ49" s="79">
        <v>0</v>
      </c>
      <c r="AR49" s="79">
        <v>0</v>
      </c>
      <c r="AS49" s="79"/>
      <c r="AT49" s="79"/>
      <c r="AU49" s="79"/>
      <c r="AV49" s="79"/>
      <c r="AW49" s="79"/>
      <c r="AX49" s="79"/>
      <c r="AY49" s="79"/>
      <c r="AZ49" s="79"/>
      <c r="BA49">
        <v>3</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238</v>
      </c>
      <c r="B50" s="64" t="s">
        <v>233</v>
      </c>
      <c r="C50" s="65" t="s">
        <v>2230</v>
      </c>
      <c r="D50" s="66">
        <v>10</v>
      </c>
      <c r="E50" s="67" t="s">
        <v>136</v>
      </c>
      <c r="F50" s="68">
        <v>19</v>
      </c>
      <c r="G50" s="65"/>
      <c r="H50" s="69"/>
      <c r="I50" s="70"/>
      <c r="J50" s="70"/>
      <c r="K50" s="34" t="s">
        <v>65</v>
      </c>
      <c r="L50" s="77">
        <v>50</v>
      </c>
      <c r="M50" s="77"/>
      <c r="N50" s="72"/>
      <c r="O50" s="79" t="s">
        <v>340</v>
      </c>
      <c r="P50" s="81">
        <v>43537.763090277775</v>
      </c>
      <c r="Q50" s="79" t="s">
        <v>363</v>
      </c>
      <c r="R50" s="79"/>
      <c r="S50" s="79"/>
      <c r="T50" s="79"/>
      <c r="U50" s="79"/>
      <c r="V50" s="82" t="s">
        <v>473</v>
      </c>
      <c r="W50" s="81">
        <v>43537.763090277775</v>
      </c>
      <c r="X50" s="82" t="s">
        <v>565</v>
      </c>
      <c r="Y50" s="79"/>
      <c r="Z50" s="79"/>
      <c r="AA50" s="85" t="s">
        <v>690</v>
      </c>
      <c r="AB50" s="79"/>
      <c r="AC50" s="79" t="b">
        <v>0</v>
      </c>
      <c r="AD50" s="79">
        <v>0</v>
      </c>
      <c r="AE50" s="85" t="s">
        <v>785</v>
      </c>
      <c r="AF50" s="79" t="b">
        <v>0</v>
      </c>
      <c r="AG50" s="79" t="s">
        <v>791</v>
      </c>
      <c r="AH50" s="79"/>
      <c r="AI50" s="85" t="s">
        <v>785</v>
      </c>
      <c r="AJ50" s="79" t="b">
        <v>0</v>
      </c>
      <c r="AK50" s="79">
        <v>2</v>
      </c>
      <c r="AL50" s="85" t="s">
        <v>739</v>
      </c>
      <c r="AM50" s="79" t="s">
        <v>802</v>
      </c>
      <c r="AN50" s="79" t="b">
        <v>0</v>
      </c>
      <c r="AO50" s="85" t="s">
        <v>739</v>
      </c>
      <c r="AP50" s="79" t="s">
        <v>176</v>
      </c>
      <c r="AQ50" s="79">
        <v>0</v>
      </c>
      <c r="AR50" s="79">
        <v>0</v>
      </c>
      <c r="AS50" s="79"/>
      <c r="AT50" s="79"/>
      <c r="AU50" s="79"/>
      <c r="AV50" s="79"/>
      <c r="AW50" s="79"/>
      <c r="AX50" s="79"/>
      <c r="AY50" s="79"/>
      <c r="AZ50" s="79"/>
      <c r="BA50">
        <v>3</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238</v>
      </c>
      <c r="B51" s="64" t="s">
        <v>283</v>
      </c>
      <c r="C51" s="65" t="s">
        <v>2231</v>
      </c>
      <c r="D51" s="66">
        <v>10</v>
      </c>
      <c r="E51" s="67" t="s">
        <v>136</v>
      </c>
      <c r="F51" s="68">
        <v>25.5</v>
      </c>
      <c r="G51" s="65"/>
      <c r="H51" s="69"/>
      <c r="I51" s="70"/>
      <c r="J51" s="70"/>
      <c r="K51" s="34" t="s">
        <v>65</v>
      </c>
      <c r="L51" s="77">
        <v>51</v>
      </c>
      <c r="M51" s="77"/>
      <c r="N51" s="72"/>
      <c r="O51" s="79" t="s">
        <v>340</v>
      </c>
      <c r="P51" s="81">
        <v>43537.763090277775</v>
      </c>
      <c r="Q51" s="79" t="s">
        <v>363</v>
      </c>
      <c r="R51" s="79"/>
      <c r="S51" s="79"/>
      <c r="T51" s="79"/>
      <c r="U51" s="79"/>
      <c r="V51" s="82" t="s">
        <v>473</v>
      </c>
      <c r="W51" s="81">
        <v>43537.763090277775</v>
      </c>
      <c r="X51" s="82" t="s">
        <v>565</v>
      </c>
      <c r="Y51" s="79"/>
      <c r="Z51" s="79"/>
      <c r="AA51" s="85" t="s">
        <v>690</v>
      </c>
      <c r="AB51" s="79"/>
      <c r="AC51" s="79" t="b">
        <v>0</v>
      </c>
      <c r="AD51" s="79">
        <v>0</v>
      </c>
      <c r="AE51" s="85" t="s">
        <v>785</v>
      </c>
      <c r="AF51" s="79" t="b">
        <v>0</v>
      </c>
      <c r="AG51" s="79" t="s">
        <v>791</v>
      </c>
      <c r="AH51" s="79"/>
      <c r="AI51" s="85" t="s">
        <v>785</v>
      </c>
      <c r="AJ51" s="79" t="b">
        <v>0</v>
      </c>
      <c r="AK51" s="79">
        <v>2</v>
      </c>
      <c r="AL51" s="85" t="s">
        <v>739</v>
      </c>
      <c r="AM51" s="79" t="s">
        <v>802</v>
      </c>
      <c r="AN51" s="79" t="b">
        <v>0</v>
      </c>
      <c r="AO51" s="85" t="s">
        <v>739</v>
      </c>
      <c r="AP51" s="79" t="s">
        <v>176</v>
      </c>
      <c r="AQ51" s="79">
        <v>0</v>
      </c>
      <c r="AR51" s="79">
        <v>0</v>
      </c>
      <c r="AS51" s="79"/>
      <c r="AT51" s="79"/>
      <c r="AU51" s="79"/>
      <c r="AV51" s="79"/>
      <c r="AW51" s="79"/>
      <c r="AX51" s="79"/>
      <c r="AY51" s="79"/>
      <c r="AZ51" s="79"/>
      <c r="BA51">
        <v>2</v>
      </c>
      <c r="BB51" s="78" t="str">
        <f>REPLACE(INDEX(GroupVertices[Group],MATCH(Edges[[#This Row],[Vertex 1]],GroupVertices[Vertex],0)),1,1,"")</f>
        <v>2</v>
      </c>
      <c r="BC51" s="78" t="str">
        <f>REPLACE(INDEX(GroupVertices[Group],MATCH(Edges[[#This Row],[Vertex 2]],GroupVertices[Vertex],0)),1,1,"")</f>
        <v>2</v>
      </c>
      <c r="BD51" s="48">
        <v>0</v>
      </c>
      <c r="BE51" s="49">
        <v>0</v>
      </c>
      <c r="BF51" s="48">
        <v>0</v>
      </c>
      <c r="BG51" s="49">
        <v>0</v>
      </c>
      <c r="BH51" s="48">
        <v>0</v>
      </c>
      <c r="BI51" s="49">
        <v>0</v>
      </c>
      <c r="BJ51" s="48">
        <v>24</v>
      </c>
      <c r="BK51" s="49">
        <v>100</v>
      </c>
      <c r="BL51" s="48">
        <v>24</v>
      </c>
    </row>
    <row r="52" spans="1:64" ht="15">
      <c r="A52" s="64" t="s">
        <v>238</v>
      </c>
      <c r="B52" s="64" t="s">
        <v>283</v>
      </c>
      <c r="C52" s="65" t="s">
        <v>2231</v>
      </c>
      <c r="D52" s="66">
        <v>10</v>
      </c>
      <c r="E52" s="67" t="s">
        <v>136</v>
      </c>
      <c r="F52" s="68">
        <v>25.5</v>
      </c>
      <c r="G52" s="65"/>
      <c r="H52" s="69"/>
      <c r="I52" s="70"/>
      <c r="J52" s="70"/>
      <c r="K52" s="34" t="s">
        <v>65</v>
      </c>
      <c r="L52" s="77">
        <v>52</v>
      </c>
      <c r="M52" s="77"/>
      <c r="N52" s="72"/>
      <c r="O52" s="79" t="s">
        <v>340</v>
      </c>
      <c r="P52" s="81">
        <v>43537.76314814815</v>
      </c>
      <c r="Q52" s="79" t="s">
        <v>364</v>
      </c>
      <c r="R52" s="79"/>
      <c r="S52" s="79"/>
      <c r="T52" s="79"/>
      <c r="U52" s="79"/>
      <c r="V52" s="82" t="s">
        <v>473</v>
      </c>
      <c r="W52" s="81">
        <v>43537.76314814815</v>
      </c>
      <c r="X52" s="82" t="s">
        <v>566</v>
      </c>
      <c r="Y52" s="79"/>
      <c r="Z52" s="79"/>
      <c r="AA52" s="85" t="s">
        <v>691</v>
      </c>
      <c r="AB52" s="79"/>
      <c r="AC52" s="79" t="b">
        <v>0</v>
      </c>
      <c r="AD52" s="79">
        <v>0</v>
      </c>
      <c r="AE52" s="85" t="s">
        <v>785</v>
      </c>
      <c r="AF52" s="79" t="b">
        <v>0</v>
      </c>
      <c r="AG52" s="79" t="s">
        <v>791</v>
      </c>
      <c r="AH52" s="79"/>
      <c r="AI52" s="85" t="s">
        <v>785</v>
      </c>
      <c r="AJ52" s="79" t="b">
        <v>0</v>
      </c>
      <c r="AK52" s="79">
        <v>1</v>
      </c>
      <c r="AL52" s="85" t="s">
        <v>750</v>
      </c>
      <c r="AM52" s="79" t="s">
        <v>802</v>
      </c>
      <c r="AN52" s="79" t="b">
        <v>0</v>
      </c>
      <c r="AO52" s="85" t="s">
        <v>750</v>
      </c>
      <c r="AP52" s="79" t="s">
        <v>176</v>
      </c>
      <c r="AQ52" s="79">
        <v>0</v>
      </c>
      <c r="AR52" s="79">
        <v>0</v>
      </c>
      <c r="AS52" s="79"/>
      <c r="AT52" s="79"/>
      <c r="AU52" s="79"/>
      <c r="AV52" s="79"/>
      <c r="AW52" s="79"/>
      <c r="AX52" s="79"/>
      <c r="AY52" s="79"/>
      <c r="AZ52" s="79"/>
      <c r="BA52">
        <v>2</v>
      </c>
      <c r="BB52" s="78" t="str">
        <f>REPLACE(INDEX(GroupVertices[Group],MATCH(Edges[[#This Row],[Vertex 1]],GroupVertices[Vertex],0)),1,1,"")</f>
        <v>2</v>
      </c>
      <c r="BC52" s="78" t="str">
        <f>REPLACE(INDEX(GroupVertices[Group],MATCH(Edges[[#This Row],[Vertex 2]],GroupVertices[Vertex],0)),1,1,"")</f>
        <v>2</v>
      </c>
      <c r="BD52" s="48">
        <v>1</v>
      </c>
      <c r="BE52" s="49">
        <v>3.8461538461538463</v>
      </c>
      <c r="BF52" s="48">
        <v>0</v>
      </c>
      <c r="BG52" s="49">
        <v>0</v>
      </c>
      <c r="BH52" s="48">
        <v>0</v>
      </c>
      <c r="BI52" s="49">
        <v>0</v>
      </c>
      <c r="BJ52" s="48">
        <v>25</v>
      </c>
      <c r="BK52" s="49">
        <v>96.15384615384616</v>
      </c>
      <c r="BL52" s="48">
        <v>26</v>
      </c>
    </row>
    <row r="53" spans="1:64" ht="15">
      <c r="A53" s="64" t="s">
        <v>238</v>
      </c>
      <c r="B53" s="64" t="s">
        <v>217</v>
      </c>
      <c r="C53" s="65" t="s">
        <v>2230</v>
      </c>
      <c r="D53" s="66">
        <v>10</v>
      </c>
      <c r="E53" s="67" t="s">
        <v>136</v>
      </c>
      <c r="F53" s="68">
        <v>19</v>
      </c>
      <c r="G53" s="65"/>
      <c r="H53" s="69"/>
      <c r="I53" s="70"/>
      <c r="J53" s="70"/>
      <c r="K53" s="34" t="s">
        <v>65</v>
      </c>
      <c r="L53" s="77">
        <v>53</v>
      </c>
      <c r="M53" s="77"/>
      <c r="N53" s="72"/>
      <c r="O53" s="79" t="s">
        <v>340</v>
      </c>
      <c r="P53" s="81">
        <v>43537.76314814815</v>
      </c>
      <c r="Q53" s="79" t="s">
        <v>364</v>
      </c>
      <c r="R53" s="79"/>
      <c r="S53" s="79"/>
      <c r="T53" s="79"/>
      <c r="U53" s="79"/>
      <c r="V53" s="82" t="s">
        <v>473</v>
      </c>
      <c r="W53" s="81">
        <v>43537.76314814815</v>
      </c>
      <c r="X53" s="82" t="s">
        <v>566</v>
      </c>
      <c r="Y53" s="79"/>
      <c r="Z53" s="79"/>
      <c r="AA53" s="85" t="s">
        <v>691</v>
      </c>
      <c r="AB53" s="79"/>
      <c r="AC53" s="79" t="b">
        <v>0</v>
      </c>
      <c r="AD53" s="79">
        <v>0</v>
      </c>
      <c r="AE53" s="85" t="s">
        <v>785</v>
      </c>
      <c r="AF53" s="79" t="b">
        <v>0</v>
      </c>
      <c r="AG53" s="79" t="s">
        <v>791</v>
      </c>
      <c r="AH53" s="79"/>
      <c r="AI53" s="85" t="s">
        <v>785</v>
      </c>
      <c r="AJ53" s="79" t="b">
        <v>0</v>
      </c>
      <c r="AK53" s="79">
        <v>1</v>
      </c>
      <c r="AL53" s="85" t="s">
        <v>750</v>
      </c>
      <c r="AM53" s="79" t="s">
        <v>802</v>
      </c>
      <c r="AN53" s="79" t="b">
        <v>0</v>
      </c>
      <c r="AO53" s="85" t="s">
        <v>750</v>
      </c>
      <c r="AP53" s="79" t="s">
        <v>176</v>
      </c>
      <c r="AQ53" s="79">
        <v>0</v>
      </c>
      <c r="AR53" s="79">
        <v>0</v>
      </c>
      <c r="AS53" s="79"/>
      <c r="AT53" s="79"/>
      <c r="AU53" s="79"/>
      <c r="AV53" s="79"/>
      <c r="AW53" s="79"/>
      <c r="AX53" s="79"/>
      <c r="AY53" s="79"/>
      <c r="AZ53" s="79"/>
      <c r="BA53">
        <v>3</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238</v>
      </c>
      <c r="B54" s="64" t="s">
        <v>233</v>
      </c>
      <c r="C54" s="65" t="s">
        <v>2230</v>
      </c>
      <c r="D54" s="66">
        <v>10</v>
      </c>
      <c r="E54" s="67" t="s">
        <v>136</v>
      </c>
      <c r="F54" s="68">
        <v>19</v>
      </c>
      <c r="G54" s="65"/>
      <c r="H54" s="69"/>
      <c r="I54" s="70"/>
      <c r="J54" s="70"/>
      <c r="K54" s="34" t="s">
        <v>65</v>
      </c>
      <c r="L54" s="77">
        <v>54</v>
      </c>
      <c r="M54" s="77"/>
      <c r="N54" s="72"/>
      <c r="O54" s="79" t="s">
        <v>340</v>
      </c>
      <c r="P54" s="81">
        <v>43537.76314814815</v>
      </c>
      <c r="Q54" s="79" t="s">
        <v>364</v>
      </c>
      <c r="R54" s="79"/>
      <c r="S54" s="79"/>
      <c r="T54" s="79"/>
      <c r="U54" s="79"/>
      <c r="V54" s="82" t="s">
        <v>473</v>
      </c>
      <c r="W54" s="81">
        <v>43537.76314814815</v>
      </c>
      <c r="X54" s="82" t="s">
        <v>566</v>
      </c>
      <c r="Y54" s="79"/>
      <c r="Z54" s="79"/>
      <c r="AA54" s="85" t="s">
        <v>691</v>
      </c>
      <c r="AB54" s="79"/>
      <c r="AC54" s="79" t="b">
        <v>0</v>
      </c>
      <c r="AD54" s="79">
        <v>0</v>
      </c>
      <c r="AE54" s="85" t="s">
        <v>785</v>
      </c>
      <c r="AF54" s="79" t="b">
        <v>0</v>
      </c>
      <c r="AG54" s="79" t="s">
        <v>791</v>
      </c>
      <c r="AH54" s="79"/>
      <c r="AI54" s="85" t="s">
        <v>785</v>
      </c>
      <c r="AJ54" s="79" t="b">
        <v>0</v>
      </c>
      <c r="AK54" s="79">
        <v>1</v>
      </c>
      <c r="AL54" s="85" t="s">
        <v>750</v>
      </c>
      <c r="AM54" s="79" t="s">
        <v>802</v>
      </c>
      <c r="AN54" s="79" t="b">
        <v>0</v>
      </c>
      <c r="AO54" s="85" t="s">
        <v>750</v>
      </c>
      <c r="AP54" s="79" t="s">
        <v>176</v>
      </c>
      <c r="AQ54" s="79">
        <v>0</v>
      </c>
      <c r="AR54" s="79">
        <v>0</v>
      </c>
      <c r="AS54" s="79"/>
      <c r="AT54" s="79"/>
      <c r="AU54" s="79"/>
      <c r="AV54" s="79"/>
      <c r="AW54" s="79"/>
      <c r="AX54" s="79"/>
      <c r="AY54" s="79"/>
      <c r="AZ54" s="79"/>
      <c r="BA54">
        <v>3</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239</v>
      </c>
      <c r="B55" s="64" t="s">
        <v>283</v>
      </c>
      <c r="C55" s="65" t="s">
        <v>2229</v>
      </c>
      <c r="D55" s="66">
        <v>3</v>
      </c>
      <c r="E55" s="67" t="s">
        <v>132</v>
      </c>
      <c r="F55" s="68">
        <v>32</v>
      </c>
      <c r="G55" s="65"/>
      <c r="H55" s="69"/>
      <c r="I55" s="70"/>
      <c r="J55" s="70"/>
      <c r="K55" s="34" t="s">
        <v>65</v>
      </c>
      <c r="L55" s="77">
        <v>55</v>
      </c>
      <c r="M55" s="77"/>
      <c r="N55" s="72"/>
      <c r="O55" s="79" t="s">
        <v>340</v>
      </c>
      <c r="P55" s="81">
        <v>43538.091990740744</v>
      </c>
      <c r="Q55" s="79" t="s">
        <v>365</v>
      </c>
      <c r="R55" s="79"/>
      <c r="S55" s="79"/>
      <c r="T55" s="79" t="s">
        <v>421</v>
      </c>
      <c r="U55" s="79"/>
      <c r="V55" s="82" t="s">
        <v>474</v>
      </c>
      <c r="W55" s="81">
        <v>43538.091990740744</v>
      </c>
      <c r="X55" s="82" t="s">
        <v>567</v>
      </c>
      <c r="Y55" s="79"/>
      <c r="Z55" s="79"/>
      <c r="AA55" s="85" t="s">
        <v>692</v>
      </c>
      <c r="AB55" s="79"/>
      <c r="AC55" s="79" t="b">
        <v>0</v>
      </c>
      <c r="AD55" s="79">
        <v>0</v>
      </c>
      <c r="AE55" s="85" t="s">
        <v>785</v>
      </c>
      <c r="AF55" s="79" t="b">
        <v>0</v>
      </c>
      <c r="AG55" s="79" t="s">
        <v>791</v>
      </c>
      <c r="AH55" s="79"/>
      <c r="AI55" s="85" t="s">
        <v>785</v>
      </c>
      <c r="AJ55" s="79" t="b">
        <v>0</v>
      </c>
      <c r="AK55" s="79">
        <v>5</v>
      </c>
      <c r="AL55" s="85" t="s">
        <v>740</v>
      </c>
      <c r="AM55" s="79" t="s">
        <v>802</v>
      </c>
      <c r="AN55" s="79" t="b">
        <v>0</v>
      </c>
      <c r="AO55" s="85" t="s">
        <v>740</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3</v>
      </c>
      <c r="BE55" s="49">
        <v>15.789473684210526</v>
      </c>
      <c r="BF55" s="48">
        <v>0</v>
      </c>
      <c r="BG55" s="49">
        <v>0</v>
      </c>
      <c r="BH55" s="48">
        <v>0</v>
      </c>
      <c r="BI55" s="49">
        <v>0</v>
      </c>
      <c r="BJ55" s="48">
        <v>16</v>
      </c>
      <c r="BK55" s="49">
        <v>84.21052631578948</v>
      </c>
      <c r="BL55" s="48">
        <v>19</v>
      </c>
    </row>
    <row r="56" spans="1:64" ht="15">
      <c r="A56" s="64" t="s">
        <v>240</v>
      </c>
      <c r="B56" s="64" t="s">
        <v>283</v>
      </c>
      <c r="C56" s="65" t="s">
        <v>2229</v>
      </c>
      <c r="D56" s="66">
        <v>3</v>
      </c>
      <c r="E56" s="67" t="s">
        <v>132</v>
      </c>
      <c r="F56" s="68">
        <v>32</v>
      </c>
      <c r="G56" s="65"/>
      <c r="H56" s="69"/>
      <c r="I56" s="70"/>
      <c r="J56" s="70"/>
      <c r="K56" s="34" t="s">
        <v>65</v>
      </c>
      <c r="L56" s="77">
        <v>56</v>
      </c>
      <c r="M56" s="77"/>
      <c r="N56" s="72"/>
      <c r="O56" s="79" t="s">
        <v>340</v>
      </c>
      <c r="P56" s="81">
        <v>43538.11004629629</v>
      </c>
      <c r="Q56" s="79" t="s">
        <v>365</v>
      </c>
      <c r="R56" s="79"/>
      <c r="S56" s="79"/>
      <c r="T56" s="79" t="s">
        <v>421</v>
      </c>
      <c r="U56" s="79"/>
      <c r="V56" s="82" t="s">
        <v>475</v>
      </c>
      <c r="W56" s="81">
        <v>43538.11004629629</v>
      </c>
      <c r="X56" s="82" t="s">
        <v>568</v>
      </c>
      <c r="Y56" s="79"/>
      <c r="Z56" s="79"/>
      <c r="AA56" s="85" t="s">
        <v>693</v>
      </c>
      <c r="AB56" s="79"/>
      <c r="AC56" s="79" t="b">
        <v>0</v>
      </c>
      <c r="AD56" s="79">
        <v>0</v>
      </c>
      <c r="AE56" s="85" t="s">
        <v>785</v>
      </c>
      <c r="AF56" s="79" t="b">
        <v>0</v>
      </c>
      <c r="AG56" s="79" t="s">
        <v>791</v>
      </c>
      <c r="AH56" s="79"/>
      <c r="AI56" s="85" t="s">
        <v>785</v>
      </c>
      <c r="AJ56" s="79" t="b">
        <v>0</v>
      </c>
      <c r="AK56" s="79">
        <v>5</v>
      </c>
      <c r="AL56" s="85" t="s">
        <v>740</v>
      </c>
      <c r="AM56" s="79" t="s">
        <v>800</v>
      </c>
      <c r="AN56" s="79" t="b">
        <v>0</v>
      </c>
      <c r="AO56" s="85" t="s">
        <v>740</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3</v>
      </c>
      <c r="BE56" s="49">
        <v>15.789473684210526</v>
      </c>
      <c r="BF56" s="48">
        <v>0</v>
      </c>
      <c r="BG56" s="49">
        <v>0</v>
      </c>
      <c r="BH56" s="48">
        <v>0</v>
      </c>
      <c r="BI56" s="49">
        <v>0</v>
      </c>
      <c r="BJ56" s="48">
        <v>16</v>
      </c>
      <c r="BK56" s="49">
        <v>84.21052631578948</v>
      </c>
      <c r="BL56" s="48">
        <v>19</v>
      </c>
    </row>
    <row r="57" spans="1:64" ht="15">
      <c r="A57" s="64" t="s">
        <v>241</v>
      </c>
      <c r="B57" s="64" t="s">
        <v>309</v>
      </c>
      <c r="C57" s="65" t="s">
        <v>2229</v>
      </c>
      <c r="D57" s="66">
        <v>3</v>
      </c>
      <c r="E57" s="67" t="s">
        <v>132</v>
      </c>
      <c r="F57" s="68">
        <v>32</v>
      </c>
      <c r="G57" s="65"/>
      <c r="H57" s="69"/>
      <c r="I57" s="70"/>
      <c r="J57" s="70"/>
      <c r="K57" s="34" t="s">
        <v>65</v>
      </c>
      <c r="L57" s="77">
        <v>57</v>
      </c>
      <c r="M57" s="77"/>
      <c r="N57" s="72"/>
      <c r="O57" s="79" t="s">
        <v>340</v>
      </c>
      <c r="P57" s="81">
        <v>43535.132106481484</v>
      </c>
      <c r="Q57" s="79" t="s">
        <v>366</v>
      </c>
      <c r="R57" s="79"/>
      <c r="S57" s="79"/>
      <c r="T57" s="79" t="s">
        <v>410</v>
      </c>
      <c r="U57" s="82" t="s">
        <v>440</v>
      </c>
      <c r="V57" s="82" t="s">
        <v>440</v>
      </c>
      <c r="W57" s="81">
        <v>43535.132106481484</v>
      </c>
      <c r="X57" s="82" t="s">
        <v>569</v>
      </c>
      <c r="Y57" s="79"/>
      <c r="Z57" s="79"/>
      <c r="AA57" s="85" t="s">
        <v>694</v>
      </c>
      <c r="AB57" s="79"/>
      <c r="AC57" s="79" t="b">
        <v>0</v>
      </c>
      <c r="AD57" s="79">
        <v>4</v>
      </c>
      <c r="AE57" s="85" t="s">
        <v>785</v>
      </c>
      <c r="AF57" s="79" t="b">
        <v>0</v>
      </c>
      <c r="AG57" s="79" t="s">
        <v>791</v>
      </c>
      <c r="AH57" s="79"/>
      <c r="AI57" s="85" t="s">
        <v>785</v>
      </c>
      <c r="AJ57" s="79" t="b">
        <v>0</v>
      </c>
      <c r="AK57" s="79">
        <v>1</v>
      </c>
      <c r="AL57" s="85" t="s">
        <v>785</v>
      </c>
      <c r="AM57" s="79" t="s">
        <v>800</v>
      </c>
      <c r="AN57" s="79" t="b">
        <v>0</v>
      </c>
      <c r="AO57" s="85" t="s">
        <v>694</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1</v>
      </c>
      <c r="BE57" s="49">
        <v>5</v>
      </c>
      <c r="BF57" s="48">
        <v>0</v>
      </c>
      <c r="BG57" s="49">
        <v>0</v>
      </c>
      <c r="BH57" s="48">
        <v>0</v>
      </c>
      <c r="BI57" s="49">
        <v>0</v>
      </c>
      <c r="BJ57" s="48">
        <v>19</v>
      </c>
      <c r="BK57" s="49">
        <v>95</v>
      </c>
      <c r="BL57" s="48">
        <v>20</v>
      </c>
    </row>
    <row r="58" spans="1:64" ht="15">
      <c r="A58" s="64" t="s">
        <v>242</v>
      </c>
      <c r="B58" s="64" t="s">
        <v>241</v>
      </c>
      <c r="C58" s="65" t="s">
        <v>2229</v>
      </c>
      <c r="D58" s="66">
        <v>3</v>
      </c>
      <c r="E58" s="67" t="s">
        <v>132</v>
      </c>
      <c r="F58" s="68">
        <v>32</v>
      </c>
      <c r="G58" s="65"/>
      <c r="H58" s="69"/>
      <c r="I58" s="70"/>
      <c r="J58" s="70"/>
      <c r="K58" s="34" t="s">
        <v>66</v>
      </c>
      <c r="L58" s="77">
        <v>58</v>
      </c>
      <c r="M58" s="77"/>
      <c r="N58" s="72"/>
      <c r="O58" s="79" t="s">
        <v>340</v>
      </c>
      <c r="P58" s="81">
        <v>43532.591527777775</v>
      </c>
      <c r="Q58" s="79" t="s">
        <v>367</v>
      </c>
      <c r="R58" s="79"/>
      <c r="S58" s="79"/>
      <c r="T58" s="79" t="s">
        <v>410</v>
      </c>
      <c r="U58" s="82" t="s">
        <v>441</v>
      </c>
      <c r="V58" s="82" t="s">
        <v>441</v>
      </c>
      <c r="W58" s="81">
        <v>43532.591527777775</v>
      </c>
      <c r="X58" s="82" t="s">
        <v>570</v>
      </c>
      <c r="Y58" s="79"/>
      <c r="Z58" s="79"/>
      <c r="AA58" s="85" t="s">
        <v>695</v>
      </c>
      <c r="AB58" s="79"/>
      <c r="AC58" s="79" t="b">
        <v>0</v>
      </c>
      <c r="AD58" s="79">
        <v>6</v>
      </c>
      <c r="AE58" s="85" t="s">
        <v>785</v>
      </c>
      <c r="AF58" s="79" t="b">
        <v>0</v>
      </c>
      <c r="AG58" s="79" t="s">
        <v>791</v>
      </c>
      <c r="AH58" s="79"/>
      <c r="AI58" s="85" t="s">
        <v>785</v>
      </c>
      <c r="AJ58" s="79" t="b">
        <v>0</v>
      </c>
      <c r="AK58" s="79">
        <v>1</v>
      </c>
      <c r="AL58" s="85" t="s">
        <v>785</v>
      </c>
      <c r="AM58" s="79" t="s">
        <v>800</v>
      </c>
      <c r="AN58" s="79" t="b">
        <v>0</v>
      </c>
      <c r="AO58" s="85" t="s">
        <v>695</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2</v>
      </c>
      <c r="BE58" s="49">
        <v>8.333333333333334</v>
      </c>
      <c r="BF58" s="48">
        <v>0</v>
      </c>
      <c r="BG58" s="49">
        <v>0</v>
      </c>
      <c r="BH58" s="48">
        <v>0</v>
      </c>
      <c r="BI58" s="49">
        <v>0</v>
      </c>
      <c r="BJ58" s="48">
        <v>22</v>
      </c>
      <c r="BK58" s="49">
        <v>91.66666666666667</v>
      </c>
      <c r="BL58" s="48">
        <v>24</v>
      </c>
    </row>
    <row r="59" spans="1:64" ht="15">
      <c r="A59" s="64" t="s">
        <v>241</v>
      </c>
      <c r="B59" s="64" t="s">
        <v>242</v>
      </c>
      <c r="C59" s="65" t="s">
        <v>2229</v>
      </c>
      <c r="D59" s="66">
        <v>3</v>
      </c>
      <c r="E59" s="67" t="s">
        <v>132</v>
      </c>
      <c r="F59" s="68">
        <v>32</v>
      </c>
      <c r="G59" s="65"/>
      <c r="H59" s="69"/>
      <c r="I59" s="70"/>
      <c r="J59" s="70"/>
      <c r="K59" s="34" t="s">
        <v>66</v>
      </c>
      <c r="L59" s="77">
        <v>59</v>
      </c>
      <c r="M59" s="77"/>
      <c r="N59" s="72"/>
      <c r="O59" s="79" t="s">
        <v>340</v>
      </c>
      <c r="P59" s="81">
        <v>43535.132106481484</v>
      </c>
      <c r="Q59" s="79" t="s">
        <v>366</v>
      </c>
      <c r="R59" s="79"/>
      <c r="S59" s="79"/>
      <c r="T59" s="79" t="s">
        <v>410</v>
      </c>
      <c r="U59" s="82" t="s">
        <v>440</v>
      </c>
      <c r="V59" s="82" t="s">
        <v>440</v>
      </c>
      <c r="W59" s="81">
        <v>43535.132106481484</v>
      </c>
      <c r="X59" s="82" t="s">
        <v>569</v>
      </c>
      <c r="Y59" s="79"/>
      <c r="Z59" s="79"/>
      <c r="AA59" s="85" t="s">
        <v>694</v>
      </c>
      <c r="AB59" s="79"/>
      <c r="AC59" s="79" t="b">
        <v>0</v>
      </c>
      <c r="AD59" s="79">
        <v>4</v>
      </c>
      <c r="AE59" s="85" t="s">
        <v>785</v>
      </c>
      <c r="AF59" s="79" t="b">
        <v>0</v>
      </c>
      <c r="AG59" s="79" t="s">
        <v>791</v>
      </c>
      <c r="AH59" s="79"/>
      <c r="AI59" s="85" t="s">
        <v>785</v>
      </c>
      <c r="AJ59" s="79" t="b">
        <v>0</v>
      </c>
      <c r="AK59" s="79">
        <v>1</v>
      </c>
      <c r="AL59" s="85" t="s">
        <v>785</v>
      </c>
      <c r="AM59" s="79" t="s">
        <v>800</v>
      </c>
      <c r="AN59" s="79" t="b">
        <v>0</v>
      </c>
      <c r="AO59" s="85" t="s">
        <v>694</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241</v>
      </c>
      <c r="B60" s="64" t="s">
        <v>283</v>
      </c>
      <c r="C60" s="65" t="s">
        <v>2229</v>
      </c>
      <c r="D60" s="66">
        <v>3</v>
      </c>
      <c r="E60" s="67" t="s">
        <v>132</v>
      </c>
      <c r="F60" s="68">
        <v>32</v>
      </c>
      <c r="G60" s="65"/>
      <c r="H60" s="69"/>
      <c r="I60" s="70"/>
      <c r="J60" s="70"/>
      <c r="K60" s="34" t="s">
        <v>65</v>
      </c>
      <c r="L60" s="77">
        <v>60</v>
      </c>
      <c r="M60" s="77"/>
      <c r="N60" s="72"/>
      <c r="O60" s="79" t="s">
        <v>340</v>
      </c>
      <c r="P60" s="81">
        <v>43538.44629629629</v>
      </c>
      <c r="Q60" s="79" t="s">
        <v>365</v>
      </c>
      <c r="R60" s="79"/>
      <c r="S60" s="79"/>
      <c r="T60" s="79" t="s">
        <v>421</v>
      </c>
      <c r="U60" s="79"/>
      <c r="V60" s="82" t="s">
        <v>476</v>
      </c>
      <c r="W60" s="81">
        <v>43538.44629629629</v>
      </c>
      <c r="X60" s="82" t="s">
        <v>571</v>
      </c>
      <c r="Y60" s="79"/>
      <c r="Z60" s="79"/>
      <c r="AA60" s="85" t="s">
        <v>696</v>
      </c>
      <c r="AB60" s="79"/>
      <c r="AC60" s="79" t="b">
        <v>0</v>
      </c>
      <c r="AD60" s="79">
        <v>0</v>
      </c>
      <c r="AE60" s="85" t="s">
        <v>785</v>
      </c>
      <c r="AF60" s="79" t="b">
        <v>0</v>
      </c>
      <c r="AG60" s="79" t="s">
        <v>791</v>
      </c>
      <c r="AH60" s="79"/>
      <c r="AI60" s="85" t="s">
        <v>785</v>
      </c>
      <c r="AJ60" s="79" t="b">
        <v>0</v>
      </c>
      <c r="AK60" s="79">
        <v>5</v>
      </c>
      <c r="AL60" s="85" t="s">
        <v>740</v>
      </c>
      <c r="AM60" s="79" t="s">
        <v>800</v>
      </c>
      <c r="AN60" s="79" t="b">
        <v>0</v>
      </c>
      <c r="AO60" s="85" t="s">
        <v>740</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3</v>
      </c>
      <c r="BE60" s="49">
        <v>15.789473684210526</v>
      </c>
      <c r="BF60" s="48">
        <v>0</v>
      </c>
      <c r="BG60" s="49">
        <v>0</v>
      </c>
      <c r="BH60" s="48">
        <v>0</v>
      </c>
      <c r="BI60" s="49">
        <v>0</v>
      </c>
      <c r="BJ60" s="48">
        <v>16</v>
      </c>
      <c r="BK60" s="49">
        <v>84.21052631578948</v>
      </c>
      <c r="BL60" s="48">
        <v>19</v>
      </c>
    </row>
    <row r="61" spans="1:64" ht="15">
      <c r="A61" s="64" t="s">
        <v>243</v>
      </c>
      <c r="B61" s="64" t="s">
        <v>243</v>
      </c>
      <c r="C61" s="65" t="s">
        <v>2231</v>
      </c>
      <c r="D61" s="66">
        <v>10</v>
      </c>
      <c r="E61" s="67" t="s">
        <v>136</v>
      </c>
      <c r="F61" s="68">
        <v>25.5</v>
      </c>
      <c r="G61" s="65"/>
      <c r="H61" s="69"/>
      <c r="I61" s="70"/>
      <c r="J61" s="70"/>
      <c r="K61" s="34" t="s">
        <v>65</v>
      </c>
      <c r="L61" s="77">
        <v>61</v>
      </c>
      <c r="M61" s="77"/>
      <c r="N61" s="72"/>
      <c r="O61" s="79" t="s">
        <v>176</v>
      </c>
      <c r="P61" s="81">
        <v>43533.05563657408</v>
      </c>
      <c r="Q61" s="79" t="s">
        <v>368</v>
      </c>
      <c r="R61" s="82" t="s">
        <v>400</v>
      </c>
      <c r="S61" s="79" t="s">
        <v>406</v>
      </c>
      <c r="T61" s="79" t="s">
        <v>422</v>
      </c>
      <c r="U61" s="79"/>
      <c r="V61" s="82" t="s">
        <v>477</v>
      </c>
      <c r="W61" s="81">
        <v>43533.05563657408</v>
      </c>
      <c r="X61" s="82" t="s">
        <v>572</v>
      </c>
      <c r="Y61" s="79"/>
      <c r="Z61" s="79"/>
      <c r="AA61" s="85" t="s">
        <v>697</v>
      </c>
      <c r="AB61" s="79"/>
      <c r="AC61" s="79" t="b">
        <v>0</v>
      </c>
      <c r="AD61" s="79">
        <v>0</v>
      </c>
      <c r="AE61" s="85" t="s">
        <v>785</v>
      </c>
      <c r="AF61" s="79" t="b">
        <v>0</v>
      </c>
      <c r="AG61" s="79" t="s">
        <v>791</v>
      </c>
      <c r="AH61" s="79"/>
      <c r="AI61" s="85" t="s">
        <v>785</v>
      </c>
      <c r="AJ61" s="79" t="b">
        <v>0</v>
      </c>
      <c r="AK61" s="79">
        <v>0</v>
      </c>
      <c r="AL61" s="85" t="s">
        <v>785</v>
      </c>
      <c r="AM61" s="79" t="s">
        <v>805</v>
      </c>
      <c r="AN61" s="79" t="b">
        <v>0</v>
      </c>
      <c r="AO61" s="85" t="s">
        <v>697</v>
      </c>
      <c r="AP61" s="79" t="s">
        <v>176</v>
      </c>
      <c r="AQ61" s="79">
        <v>0</v>
      </c>
      <c r="AR61" s="79">
        <v>0</v>
      </c>
      <c r="AS61" s="79"/>
      <c r="AT61" s="79"/>
      <c r="AU61" s="79"/>
      <c r="AV61" s="79"/>
      <c r="AW61" s="79"/>
      <c r="AX61" s="79"/>
      <c r="AY61" s="79"/>
      <c r="AZ61" s="79"/>
      <c r="BA61">
        <v>2</v>
      </c>
      <c r="BB61" s="78" t="str">
        <f>REPLACE(INDEX(GroupVertices[Group],MATCH(Edges[[#This Row],[Vertex 1]],GroupVertices[Vertex],0)),1,1,"")</f>
        <v>7</v>
      </c>
      <c r="BC61" s="78" t="str">
        <f>REPLACE(INDEX(GroupVertices[Group],MATCH(Edges[[#This Row],[Vertex 2]],GroupVertices[Vertex],0)),1,1,"")</f>
        <v>7</v>
      </c>
      <c r="BD61" s="48">
        <v>0</v>
      </c>
      <c r="BE61" s="49">
        <v>0</v>
      </c>
      <c r="BF61" s="48">
        <v>0</v>
      </c>
      <c r="BG61" s="49">
        <v>0</v>
      </c>
      <c r="BH61" s="48">
        <v>0</v>
      </c>
      <c r="BI61" s="49">
        <v>0</v>
      </c>
      <c r="BJ61" s="48">
        <v>13</v>
      </c>
      <c r="BK61" s="49">
        <v>100</v>
      </c>
      <c r="BL61" s="48">
        <v>13</v>
      </c>
    </row>
    <row r="62" spans="1:64" ht="15">
      <c r="A62" s="64" t="s">
        <v>243</v>
      </c>
      <c r="B62" s="64" t="s">
        <v>243</v>
      </c>
      <c r="C62" s="65" t="s">
        <v>2231</v>
      </c>
      <c r="D62" s="66">
        <v>10</v>
      </c>
      <c r="E62" s="67" t="s">
        <v>136</v>
      </c>
      <c r="F62" s="68">
        <v>25.5</v>
      </c>
      <c r="G62" s="65"/>
      <c r="H62" s="69"/>
      <c r="I62" s="70"/>
      <c r="J62" s="70"/>
      <c r="K62" s="34" t="s">
        <v>65</v>
      </c>
      <c r="L62" s="77">
        <v>62</v>
      </c>
      <c r="M62" s="77"/>
      <c r="N62" s="72"/>
      <c r="O62" s="79" t="s">
        <v>176</v>
      </c>
      <c r="P62" s="81">
        <v>43540.01394675926</v>
      </c>
      <c r="Q62" s="79" t="s">
        <v>368</v>
      </c>
      <c r="R62" s="82" t="s">
        <v>400</v>
      </c>
      <c r="S62" s="79" t="s">
        <v>406</v>
      </c>
      <c r="T62" s="79" t="s">
        <v>422</v>
      </c>
      <c r="U62" s="79"/>
      <c r="V62" s="82" t="s">
        <v>477</v>
      </c>
      <c r="W62" s="81">
        <v>43540.01394675926</v>
      </c>
      <c r="X62" s="82" t="s">
        <v>573</v>
      </c>
      <c r="Y62" s="79"/>
      <c r="Z62" s="79"/>
      <c r="AA62" s="85" t="s">
        <v>698</v>
      </c>
      <c r="AB62" s="79"/>
      <c r="AC62" s="79" t="b">
        <v>0</v>
      </c>
      <c r="AD62" s="79">
        <v>0</v>
      </c>
      <c r="AE62" s="85" t="s">
        <v>785</v>
      </c>
      <c r="AF62" s="79" t="b">
        <v>0</v>
      </c>
      <c r="AG62" s="79" t="s">
        <v>791</v>
      </c>
      <c r="AH62" s="79"/>
      <c r="AI62" s="85" t="s">
        <v>785</v>
      </c>
      <c r="AJ62" s="79" t="b">
        <v>0</v>
      </c>
      <c r="AK62" s="79">
        <v>0</v>
      </c>
      <c r="AL62" s="85" t="s">
        <v>785</v>
      </c>
      <c r="AM62" s="79" t="s">
        <v>805</v>
      </c>
      <c r="AN62" s="79" t="b">
        <v>0</v>
      </c>
      <c r="AO62" s="85" t="s">
        <v>698</v>
      </c>
      <c r="AP62" s="79" t="s">
        <v>176</v>
      </c>
      <c r="AQ62" s="79">
        <v>0</v>
      </c>
      <c r="AR62" s="79">
        <v>0</v>
      </c>
      <c r="AS62" s="79"/>
      <c r="AT62" s="79"/>
      <c r="AU62" s="79"/>
      <c r="AV62" s="79"/>
      <c r="AW62" s="79"/>
      <c r="AX62" s="79"/>
      <c r="AY62" s="79"/>
      <c r="AZ62" s="79"/>
      <c r="BA62">
        <v>2</v>
      </c>
      <c r="BB62" s="78" t="str">
        <f>REPLACE(INDEX(GroupVertices[Group],MATCH(Edges[[#This Row],[Vertex 1]],GroupVertices[Vertex],0)),1,1,"")</f>
        <v>7</v>
      </c>
      <c r="BC62" s="78" t="str">
        <f>REPLACE(INDEX(GroupVertices[Group],MATCH(Edges[[#This Row],[Vertex 2]],GroupVertices[Vertex],0)),1,1,"")</f>
        <v>7</v>
      </c>
      <c r="BD62" s="48">
        <v>0</v>
      </c>
      <c r="BE62" s="49">
        <v>0</v>
      </c>
      <c r="BF62" s="48">
        <v>0</v>
      </c>
      <c r="BG62" s="49">
        <v>0</v>
      </c>
      <c r="BH62" s="48">
        <v>0</v>
      </c>
      <c r="BI62" s="49">
        <v>0</v>
      </c>
      <c r="BJ62" s="48">
        <v>13</v>
      </c>
      <c r="BK62" s="49">
        <v>100</v>
      </c>
      <c r="BL62" s="48">
        <v>13</v>
      </c>
    </row>
    <row r="63" spans="1:64" ht="15">
      <c r="A63" s="64" t="s">
        <v>244</v>
      </c>
      <c r="B63" s="64" t="s">
        <v>310</v>
      </c>
      <c r="C63" s="65" t="s">
        <v>2229</v>
      </c>
      <c r="D63" s="66">
        <v>3</v>
      </c>
      <c r="E63" s="67" t="s">
        <v>132</v>
      </c>
      <c r="F63" s="68">
        <v>32</v>
      </c>
      <c r="G63" s="65"/>
      <c r="H63" s="69"/>
      <c r="I63" s="70"/>
      <c r="J63" s="70"/>
      <c r="K63" s="34" t="s">
        <v>65</v>
      </c>
      <c r="L63" s="77">
        <v>63</v>
      </c>
      <c r="M63" s="77"/>
      <c r="N63" s="72"/>
      <c r="O63" s="79" t="s">
        <v>340</v>
      </c>
      <c r="P63" s="81">
        <v>43540.22332175926</v>
      </c>
      <c r="Q63" s="79" t="s">
        <v>369</v>
      </c>
      <c r="R63" s="79"/>
      <c r="S63" s="79"/>
      <c r="T63" s="79" t="s">
        <v>414</v>
      </c>
      <c r="U63" s="79"/>
      <c r="V63" s="82" t="s">
        <v>478</v>
      </c>
      <c r="W63" s="81">
        <v>43540.22332175926</v>
      </c>
      <c r="X63" s="82" t="s">
        <v>574</v>
      </c>
      <c r="Y63" s="79"/>
      <c r="Z63" s="79"/>
      <c r="AA63" s="85" t="s">
        <v>699</v>
      </c>
      <c r="AB63" s="79"/>
      <c r="AC63" s="79" t="b">
        <v>0</v>
      </c>
      <c r="AD63" s="79">
        <v>0</v>
      </c>
      <c r="AE63" s="85" t="s">
        <v>785</v>
      </c>
      <c r="AF63" s="79" t="b">
        <v>0</v>
      </c>
      <c r="AG63" s="79" t="s">
        <v>791</v>
      </c>
      <c r="AH63" s="79"/>
      <c r="AI63" s="85" t="s">
        <v>785</v>
      </c>
      <c r="AJ63" s="79" t="b">
        <v>0</v>
      </c>
      <c r="AK63" s="79">
        <v>49</v>
      </c>
      <c r="AL63" s="85" t="s">
        <v>766</v>
      </c>
      <c r="AM63" s="79" t="s">
        <v>802</v>
      </c>
      <c r="AN63" s="79" t="b">
        <v>0</v>
      </c>
      <c r="AO63" s="85" t="s">
        <v>766</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244</v>
      </c>
      <c r="B64" s="64" t="s">
        <v>311</v>
      </c>
      <c r="C64" s="65" t="s">
        <v>2229</v>
      </c>
      <c r="D64" s="66">
        <v>3</v>
      </c>
      <c r="E64" s="67" t="s">
        <v>132</v>
      </c>
      <c r="F64" s="68">
        <v>32</v>
      </c>
      <c r="G64" s="65"/>
      <c r="H64" s="69"/>
      <c r="I64" s="70"/>
      <c r="J64" s="70"/>
      <c r="K64" s="34" t="s">
        <v>65</v>
      </c>
      <c r="L64" s="77">
        <v>64</v>
      </c>
      <c r="M64" s="77"/>
      <c r="N64" s="72"/>
      <c r="O64" s="79" t="s">
        <v>340</v>
      </c>
      <c r="P64" s="81">
        <v>43540.22332175926</v>
      </c>
      <c r="Q64" s="79" t="s">
        <v>369</v>
      </c>
      <c r="R64" s="79"/>
      <c r="S64" s="79"/>
      <c r="T64" s="79" t="s">
        <v>414</v>
      </c>
      <c r="U64" s="79"/>
      <c r="V64" s="82" t="s">
        <v>478</v>
      </c>
      <c r="W64" s="81">
        <v>43540.22332175926</v>
      </c>
      <c r="X64" s="82" t="s">
        <v>574</v>
      </c>
      <c r="Y64" s="79"/>
      <c r="Z64" s="79"/>
      <c r="AA64" s="85" t="s">
        <v>699</v>
      </c>
      <c r="AB64" s="79"/>
      <c r="AC64" s="79" t="b">
        <v>0</v>
      </c>
      <c r="AD64" s="79">
        <v>0</v>
      </c>
      <c r="AE64" s="85" t="s">
        <v>785</v>
      </c>
      <c r="AF64" s="79" t="b">
        <v>0</v>
      </c>
      <c r="AG64" s="79" t="s">
        <v>791</v>
      </c>
      <c r="AH64" s="79"/>
      <c r="AI64" s="85" t="s">
        <v>785</v>
      </c>
      <c r="AJ64" s="79" t="b">
        <v>0</v>
      </c>
      <c r="AK64" s="79">
        <v>49</v>
      </c>
      <c r="AL64" s="85" t="s">
        <v>766</v>
      </c>
      <c r="AM64" s="79" t="s">
        <v>802</v>
      </c>
      <c r="AN64" s="79" t="b">
        <v>0</v>
      </c>
      <c r="AO64" s="85" t="s">
        <v>766</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c r="BE64" s="49"/>
      <c r="BF64" s="48"/>
      <c r="BG64" s="49"/>
      <c r="BH64" s="48"/>
      <c r="BI64" s="49"/>
      <c r="BJ64" s="48"/>
      <c r="BK64" s="49"/>
      <c r="BL64" s="48"/>
    </row>
    <row r="65" spans="1:64" ht="15">
      <c r="A65" s="64" t="s">
        <v>244</v>
      </c>
      <c r="B65" s="64" t="s">
        <v>312</v>
      </c>
      <c r="C65" s="65" t="s">
        <v>2229</v>
      </c>
      <c r="D65" s="66">
        <v>3</v>
      </c>
      <c r="E65" s="67" t="s">
        <v>132</v>
      </c>
      <c r="F65" s="68">
        <v>32</v>
      </c>
      <c r="G65" s="65"/>
      <c r="H65" s="69"/>
      <c r="I65" s="70"/>
      <c r="J65" s="70"/>
      <c r="K65" s="34" t="s">
        <v>65</v>
      </c>
      <c r="L65" s="77">
        <v>65</v>
      </c>
      <c r="M65" s="77"/>
      <c r="N65" s="72"/>
      <c r="O65" s="79" t="s">
        <v>340</v>
      </c>
      <c r="P65" s="81">
        <v>43540.22332175926</v>
      </c>
      <c r="Q65" s="79" t="s">
        <v>369</v>
      </c>
      <c r="R65" s="79"/>
      <c r="S65" s="79"/>
      <c r="T65" s="79" t="s">
        <v>414</v>
      </c>
      <c r="U65" s="79"/>
      <c r="V65" s="82" t="s">
        <v>478</v>
      </c>
      <c r="W65" s="81">
        <v>43540.22332175926</v>
      </c>
      <c r="X65" s="82" t="s">
        <v>574</v>
      </c>
      <c r="Y65" s="79"/>
      <c r="Z65" s="79"/>
      <c r="AA65" s="85" t="s">
        <v>699</v>
      </c>
      <c r="AB65" s="79"/>
      <c r="AC65" s="79" t="b">
        <v>0</v>
      </c>
      <c r="AD65" s="79">
        <v>0</v>
      </c>
      <c r="AE65" s="85" t="s">
        <v>785</v>
      </c>
      <c r="AF65" s="79" t="b">
        <v>0</v>
      </c>
      <c r="AG65" s="79" t="s">
        <v>791</v>
      </c>
      <c r="AH65" s="79"/>
      <c r="AI65" s="85" t="s">
        <v>785</v>
      </c>
      <c r="AJ65" s="79" t="b">
        <v>0</v>
      </c>
      <c r="AK65" s="79">
        <v>49</v>
      </c>
      <c r="AL65" s="85" t="s">
        <v>766</v>
      </c>
      <c r="AM65" s="79" t="s">
        <v>802</v>
      </c>
      <c r="AN65" s="79" t="b">
        <v>0</v>
      </c>
      <c r="AO65" s="85" t="s">
        <v>766</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244</v>
      </c>
      <c r="B66" s="64" t="s">
        <v>313</v>
      </c>
      <c r="C66" s="65" t="s">
        <v>2229</v>
      </c>
      <c r="D66" s="66">
        <v>3</v>
      </c>
      <c r="E66" s="67" t="s">
        <v>132</v>
      </c>
      <c r="F66" s="68">
        <v>32</v>
      </c>
      <c r="G66" s="65"/>
      <c r="H66" s="69"/>
      <c r="I66" s="70"/>
      <c r="J66" s="70"/>
      <c r="K66" s="34" t="s">
        <v>65</v>
      </c>
      <c r="L66" s="77">
        <v>66</v>
      </c>
      <c r="M66" s="77"/>
      <c r="N66" s="72"/>
      <c r="O66" s="79" t="s">
        <v>340</v>
      </c>
      <c r="P66" s="81">
        <v>43540.22332175926</v>
      </c>
      <c r="Q66" s="79" t="s">
        <v>369</v>
      </c>
      <c r="R66" s="79"/>
      <c r="S66" s="79"/>
      <c r="T66" s="79" t="s">
        <v>414</v>
      </c>
      <c r="U66" s="79"/>
      <c r="V66" s="82" t="s">
        <v>478</v>
      </c>
      <c r="W66" s="81">
        <v>43540.22332175926</v>
      </c>
      <c r="X66" s="82" t="s">
        <v>574</v>
      </c>
      <c r="Y66" s="79"/>
      <c r="Z66" s="79"/>
      <c r="AA66" s="85" t="s">
        <v>699</v>
      </c>
      <c r="AB66" s="79"/>
      <c r="AC66" s="79" t="b">
        <v>0</v>
      </c>
      <c r="AD66" s="79">
        <v>0</v>
      </c>
      <c r="AE66" s="85" t="s">
        <v>785</v>
      </c>
      <c r="AF66" s="79" t="b">
        <v>0</v>
      </c>
      <c r="AG66" s="79" t="s">
        <v>791</v>
      </c>
      <c r="AH66" s="79"/>
      <c r="AI66" s="85" t="s">
        <v>785</v>
      </c>
      <c r="AJ66" s="79" t="b">
        <v>0</v>
      </c>
      <c r="AK66" s="79">
        <v>49</v>
      </c>
      <c r="AL66" s="85" t="s">
        <v>766</v>
      </c>
      <c r="AM66" s="79" t="s">
        <v>802</v>
      </c>
      <c r="AN66" s="79" t="b">
        <v>0</v>
      </c>
      <c r="AO66" s="85" t="s">
        <v>766</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c r="BE66" s="49"/>
      <c r="BF66" s="48"/>
      <c r="BG66" s="49"/>
      <c r="BH66" s="48"/>
      <c r="BI66" s="49"/>
      <c r="BJ66" s="48"/>
      <c r="BK66" s="49"/>
      <c r="BL66" s="48"/>
    </row>
    <row r="67" spans="1:64" ht="15">
      <c r="A67" s="64" t="s">
        <v>244</v>
      </c>
      <c r="B67" s="64" t="s">
        <v>314</v>
      </c>
      <c r="C67" s="65" t="s">
        <v>2229</v>
      </c>
      <c r="D67" s="66">
        <v>3</v>
      </c>
      <c r="E67" s="67" t="s">
        <v>132</v>
      </c>
      <c r="F67" s="68">
        <v>32</v>
      </c>
      <c r="G67" s="65"/>
      <c r="H67" s="69"/>
      <c r="I67" s="70"/>
      <c r="J67" s="70"/>
      <c r="K67" s="34" t="s">
        <v>65</v>
      </c>
      <c r="L67" s="77">
        <v>67</v>
      </c>
      <c r="M67" s="77"/>
      <c r="N67" s="72"/>
      <c r="O67" s="79" t="s">
        <v>340</v>
      </c>
      <c r="P67" s="81">
        <v>43540.22332175926</v>
      </c>
      <c r="Q67" s="79" t="s">
        <v>369</v>
      </c>
      <c r="R67" s="79"/>
      <c r="S67" s="79"/>
      <c r="T67" s="79" t="s">
        <v>414</v>
      </c>
      <c r="U67" s="79"/>
      <c r="V67" s="82" t="s">
        <v>478</v>
      </c>
      <c r="W67" s="81">
        <v>43540.22332175926</v>
      </c>
      <c r="X67" s="82" t="s">
        <v>574</v>
      </c>
      <c r="Y67" s="79"/>
      <c r="Z67" s="79"/>
      <c r="AA67" s="85" t="s">
        <v>699</v>
      </c>
      <c r="AB67" s="79"/>
      <c r="AC67" s="79" t="b">
        <v>0</v>
      </c>
      <c r="AD67" s="79">
        <v>0</v>
      </c>
      <c r="AE67" s="85" t="s">
        <v>785</v>
      </c>
      <c r="AF67" s="79" t="b">
        <v>0</v>
      </c>
      <c r="AG67" s="79" t="s">
        <v>791</v>
      </c>
      <c r="AH67" s="79"/>
      <c r="AI67" s="85" t="s">
        <v>785</v>
      </c>
      <c r="AJ67" s="79" t="b">
        <v>0</v>
      </c>
      <c r="AK67" s="79">
        <v>49</v>
      </c>
      <c r="AL67" s="85" t="s">
        <v>766</v>
      </c>
      <c r="AM67" s="79" t="s">
        <v>802</v>
      </c>
      <c r="AN67" s="79" t="b">
        <v>0</v>
      </c>
      <c r="AO67" s="85" t="s">
        <v>766</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244</v>
      </c>
      <c r="B68" s="64" t="s">
        <v>315</v>
      </c>
      <c r="C68" s="65" t="s">
        <v>2229</v>
      </c>
      <c r="D68" s="66">
        <v>3</v>
      </c>
      <c r="E68" s="67" t="s">
        <v>132</v>
      </c>
      <c r="F68" s="68">
        <v>32</v>
      </c>
      <c r="G68" s="65"/>
      <c r="H68" s="69"/>
      <c r="I68" s="70"/>
      <c r="J68" s="70"/>
      <c r="K68" s="34" t="s">
        <v>65</v>
      </c>
      <c r="L68" s="77">
        <v>68</v>
      </c>
      <c r="M68" s="77"/>
      <c r="N68" s="72"/>
      <c r="O68" s="79" t="s">
        <v>340</v>
      </c>
      <c r="P68" s="81">
        <v>43540.22332175926</v>
      </c>
      <c r="Q68" s="79" t="s">
        <v>369</v>
      </c>
      <c r="R68" s="79"/>
      <c r="S68" s="79"/>
      <c r="T68" s="79" t="s">
        <v>414</v>
      </c>
      <c r="U68" s="79"/>
      <c r="V68" s="82" t="s">
        <v>478</v>
      </c>
      <c r="W68" s="81">
        <v>43540.22332175926</v>
      </c>
      <c r="X68" s="82" t="s">
        <v>574</v>
      </c>
      <c r="Y68" s="79"/>
      <c r="Z68" s="79"/>
      <c r="AA68" s="85" t="s">
        <v>699</v>
      </c>
      <c r="AB68" s="79"/>
      <c r="AC68" s="79" t="b">
        <v>0</v>
      </c>
      <c r="AD68" s="79">
        <v>0</v>
      </c>
      <c r="AE68" s="85" t="s">
        <v>785</v>
      </c>
      <c r="AF68" s="79" t="b">
        <v>0</v>
      </c>
      <c r="AG68" s="79" t="s">
        <v>791</v>
      </c>
      <c r="AH68" s="79"/>
      <c r="AI68" s="85" t="s">
        <v>785</v>
      </c>
      <c r="AJ68" s="79" t="b">
        <v>0</v>
      </c>
      <c r="AK68" s="79">
        <v>49</v>
      </c>
      <c r="AL68" s="85" t="s">
        <v>766</v>
      </c>
      <c r="AM68" s="79" t="s">
        <v>802</v>
      </c>
      <c r="AN68" s="79" t="b">
        <v>0</v>
      </c>
      <c r="AO68" s="85" t="s">
        <v>766</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244</v>
      </c>
      <c r="B69" s="64" t="s">
        <v>316</v>
      </c>
      <c r="C69" s="65" t="s">
        <v>2229</v>
      </c>
      <c r="D69" s="66">
        <v>3</v>
      </c>
      <c r="E69" s="67" t="s">
        <v>132</v>
      </c>
      <c r="F69" s="68">
        <v>32</v>
      </c>
      <c r="G69" s="65"/>
      <c r="H69" s="69"/>
      <c r="I69" s="70"/>
      <c r="J69" s="70"/>
      <c r="K69" s="34" t="s">
        <v>65</v>
      </c>
      <c r="L69" s="77">
        <v>69</v>
      </c>
      <c r="M69" s="77"/>
      <c r="N69" s="72"/>
      <c r="O69" s="79" t="s">
        <v>340</v>
      </c>
      <c r="P69" s="81">
        <v>43540.22332175926</v>
      </c>
      <c r="Q69" s="79" t="s">
        <v>369</v>
      </c>
      <c r="R69" s="79"/>
      <c r="S69" s="79"/>
      <c r="T69" s="79" t="s">
        <v>414</v>
      </c>
      <c r="U69" s="79"/>
      <c r="V69" s="82" t="s">
        <v>478</v>
      </c>
      <c r="W69" s="81">
        <v>43540.22332175926</v>
      </c>
      <c r="X69" s="82" t="s">
        <v>574</v>
      </c>
      <c r="Y69" s="79"/>
      <c r="Z69" s="79"/>
      <c r="AA69" s="85" t="s">
        <v>699</v>
      </c>
      <c r="AB69" s="79"/>
      <c r="AC69" s="79" t="b">
        <v>0</v>
      </c>
      <c r="AD69" s="79">
        <v>0</v>
      </c>
      <c r="AE69" s="85" t="s">
        <v>785</v>
      </c>
      <c r="AF69" s="79" t="b">
        <v>0</v>
      </c>
      <c r="AG69" s="79" t="s">
        <v>791</v>
      </c>
      <c r="AH69" s="79"/>
      <c r="AI69" s="85" t="s">
        <v>785</v>
      </c>
      <c r="AJ69" s="79" t="b">
        <v>0</v>
      </c>
      <c r="AK69" s="79">
        <v>49</v>
      </c>
      <c r="AL69" s="85" t="s">
        <v>766</v>
      </c>
      <c r="AM69" s="79" t="s">
        <v>802</v>
      </c>
      <c r="AN69" s="79" t="b">
        <v>0</v>
      </c>
      <c r="AO69" s="85" t="s">
        <v>766</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244</v>
      </c>
      <c r="B70" s="64" t="s">
        <v>217</v>
      </c>
      <c r="C70" s="65" t="s">
        <v>2229</v>
      </c>
      <c r="D70" s="66">
        <v>3</v>
      </c>
      <c r="E70" s="67" t="s">
        <v>132</v>
      </c>
      <c r="F70" s="68">
        <v>32</v>
      </c>
      <c r="G70" s="65"/>
      <c r="H70" s="69"/>
      <c r="I70" s="70"/>
      <c r="J70" s="70"/>
      <c r="K70" s="34" t="s">
        <v>65</v>
      </c>
      <c r="L70" s="77">
        <v>70</v>
      </c>
      <c r="M70" s="77"/>
      <c r="N70" s="72"/>
      <c r="O70" s="79" t="s">
        <v>340</v>
      </c>
      <c r="P70" s="81">
        <v>43540.22332175926</v>
      </c>
      <c r="Q70" s="79" t="s">
        <v>369</v>
      </c>
      <c r="R70" s="79"/>
      <c r="S70" s="79"/>
      <c r="T70" s="79" t="s">
        <v>414</v>
      </c>
      <c r="U70" s="79"/>
      <c r="V70" s="82" t="s">
        <v>478</v>
      </c>
      <c r="W70" s="81">
        <v>43540.22332175926</v>
      </c>
      <c r="X70" s="82" t="s">
        <v>574</v>
      </c>
      <c r="Y70" s="79"/>
      <c r="Z70" s="79"/>
      <c r="AA70" s="85" t="s">
        <v>699</v>
      </c>
      <c r="AB70" s="79"/>
      <c r="AC70" s="79" t="b">
        <v>0</v>
      </c>
      <c r="AD70" s="79">
        <v>0</v>
      </c>
      <c r="AE70" s="85" t="s">
        <v>785</v>
      </c>
      <c r="AF70" s="79" t="b">
        <v>0</v>
      </c>
      <c r="AG70" s="79" t="s">
        <v>791</v>
      </c>
      <c r="AH70" s="79"/>
      <c r="AI70" s="85" t="s">
        <v>785</v>
      </c>
      <c r="AJ70" s="79" t="b">
        <v>0</v>
      </c>
      <c r="AK70" s="79">
        <v>49</v>
      </c>
      <c r="AL70" s="85" t="s">
        <v>766</v>
      </c>
      <c r="AM70" s="79" t="s">
        <v>802</v>
      </c>
      <c r="AN70" s="79" t="b">
        <v>0</v>
      </c>
      <c r="AO70" s="85" t="s">
        <v>766</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2</v>
      </c>
      <c r="BD70" s="48"/>
      <c r="BE70" s="49"/>
      <c r="BF70" s="48"/>
      <c r="BG70" s="49"/>
      <c r="BH70" s="48"/>
      <c r="BI70" s="49"/>
      <c r="BJ70" s="48"/>
      <c r="BK70" s="49"/>
      <c r="BL70" s="48"/>
    </row>
    <row r="71" spans="1:64" ht="15">
      <c r="A71" s="64" t="s">
        <v>244</v>
      </c>
      <c r="B71" s="64" t="s">
        <v>263</v>
      </c>
      <c r="C71" s="65" t="s">
        <v>2229</v>
      </c>
      <c r="D71" s="66">
        <v>3</v>
      </c>
      <c r="E71" s="67" t="s">
        <v>132</v>
      </c>
      <c r="F71" s="68">
        <v>32</v>
      </c>
      <c r="G71" s="65"/>
      <c r="H71" s="69"/>
      <c r="I71" s="70"/>
      <c r="J71" s="70"/>
      <c r="K71" s="34" t="s">
        <v>65</v>
      </c>
      <c r="L71" s="77">
        <v>71</v>
      </c>
      <c r="M71" s="77"/>
      <c r="N71" s="72"/>
      <c r="O71" s="79" t="s">
        <v>340</v>
      </c>
      <c r="P71" s="81">
        <v>43540.22332175926</v>
      </c>
      <c r="Q71" s="79" t="s">
        <v>369</v>
      </c>
      <c r="R71" s="79"/>
      <c r="S71" s="79"/>
      <c r="T71" s="79" t="s">
        <v>414</v>
      </c>
      <c r="U71" s="79"/>
      <c r="V71" s="82" t="s">
        <v>478</v>
      </c>
      <c r="W71" s="81">
        <v>43540.22332175926</v>
      </c>
      <c r="X71" s="82" t="s">
        <v>574</v>
      </c>
      <c r="Y71" s="79"/>
      <c r="Z71" s="79"/>
      <c r="AA71" s="85" t="s">
        <v>699</v>
      </c>
      <c r="AB71" s="79"/>
      <c r="AC71" s="79" t="b">
        <v>0</v>
      </c>
      <c r="AD71" s="79">
        <v>0</v>
      </c>
      <c r="AE71" s="85" t="s">
        <v>785</v>
      </c>
      <c r="AF71" s="79" t="b">
        <v>0</v>
      </c>
      <c r="AG71" s="79" t="s">
        <v>791</v>
      </c>
      <c r="AH71" s="79"/>
      <c r="AI71" s="85" t="s">
        <v>785</v>
      </c>
      <c r="AJ71" s="79" t="b">
        <v>0</v>
      </c>
      <c r="AK71" s="79">
        <v>49</v>
      </c>
      <c r="AL71" s="85" t="s">
        <v>766</v>
      </c>
      <c r="AM71" s="79" t="s">
        <v>802</v>
      </c>
      <c r="AN71" s="79" t="b">
        <v>0</v>
      </c>
      <c r="AO71" s="85" t="s">
        <v>766</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3</v>
      </c>
      <c r="BD71" s="48">
        <v>0</v>
      </c>
      <c r="BE71" s="49">
        <v>0</v>
      </c>
      <c r="BF71" s="48">
        <v>0</v>
      </c>
      <c r="BG71" s="49">
        <v>0</v>
      </c>
      <c r="BH71" s="48">
        <v>0</v>
      </c>
      <c r="BI71" s="49">
        <v>0</v>
      </c>
      <c r="BJ71" s="48">
        <v>17</v>
      </c>
      <c r="BK71" s="49">
        <v>100</v>
      </c>
      <c r="BL71" s="48">
        <v>17</v>
      </c>
    </row>
    <row r="72" spans="1:64" ht="15">
      <c r="A72" s="64" t="s">
        <v>245</v>
      </c>
      <c r="B72" s="64" t="s">
        <v>310</v>
      </c>
      <c r="C72" s="65" t="s">
        <v>2229</v>
      </c>
      <c r="D72" s="66">
        <v>3</v>
      </c>
      <c r="E72" s="67" t="s">
        <v>132</v>
      </c>
      <c r="F72" s="68">
        <v>32</v>
      </c>
      <c r="G72" s="65"/>
      <c r="H72" s="69"/>
      <c r="I72" s="70"/>
      <c r="J72" s="70"/>
      <c r="K72" s="34" t="s">
        <v>65</v>
      </c>
      <c r="L72" s="77">
        <v>72</v>
      </c>
      <c r="M72" s="77"/>
      <c r="N72" s="72"/>
      <c r="O72" s="79" t="s">
        <v>340</v>
      </c>
      <c r="P72" s="81">
        <v>43540.29866898148</v>
      </c>
      <c r="Q72" s="79" t="s">
        <v>369</v>
      </c>
      <c r="R72" s="79"/>
      <c r="S72" s="79"/>
      <c r="T72" s="79" t="s">
        <v>414</v>
      </c>
      <c r="U72" s="79"/>
      <c r="V72" s="82" t="s">
        <v>479</v>
      </c>
      <c r="W72" s="81">
        <v>43540.29866898148</v>
      </c>
      <c r="X72" s="82" t="s">
        <v>575</v>
      </c>
      <c r="Y72" s="79"/>
      <c r="Z72" s="79"/>
      <c r="AA72" s="85" t="s">
        <v>700</v>
      </c>
      <c r="AB72" s="79"/>
      <c r="AC72" s="79" t="b">
        <v>0</v>
      </c>
      <c r="AD72" s="79">
        <v>0</v>
      </c>
      <c r="AE72" s="85" t="s">
        <v>785</v>
      </c>
      <c r="AF72" s="79" t="b">
        <v>0</v>
      </c>
      <c r="AG72" s="79" t="s">
        <v>791</v>
      </c>
      <c r="AH72" s="79"/>
      <c r="AI72" s="85" t="s">
        <v>785</v>
      </c>
      <c r="AJ72" s="79" t="b">
        <v>0</v>
      </c>
      <c r="AK72" s="79">
        <v>49</v>
      </c>
      <c r="AL72" s="85" t="s">
        <v>766</v>
      </c>
      <c r="AM72" s="79" t="s">
        <v>802</v>
      </c>
      <c r="AN72" s="79" t="b">
        <v>0</v>
      </c>
      <c r="AO72" s="85" t="s">
        <v>766</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245</v>
      </c>
      <c r="B73" s="64" t="s">
        <v>311</v>
      </c>
      <c r="C73" s="65" t="s">
        <v>2229</v>
      </c>
      <c r="D73" s="66">
        <v>3</v>
      </c>
      <c r="E73" s="67" t="s">
        <v>132</v>
      </c>
      <c r="F73" s="68">
        <v>32</v>
      </c>
      <c r="G73" s="65"/>
      <c r="H73" s="69"/>
      <c r="I73" s="70"/>
      <c r="J73" s="70"/>
      <c r="K73" s="34" t="s">
        <v>65</v>
      </c>
      <c r="L73" s="77">
        <v>73</v>
      </c>
      <c r="M73" s="77"/>
      <c r="N73" s="72"/>
      <c r="O73" s="79" t="s">
        <v>340</v>
      </c>
      <c r="P73" s="81">
        <v>43540.29866898148</v>
      </c>
      <c r="Q73" s="79" t="s">
        <v>369</v>
      </c>
      <c r="R73" s="79"/>
      <c r="S73" s="79"/>
      <c r="T73" s="79" t="s">
        <v>414</v>
      </c>
      <c r="U73" s="79"/>
      <c r="V73" s="82" t="s">
        <v>479</v>
      </c>
      <c r="W73" s="81">
        <v>43540.29866898148</v>
      </c>
      <c r="X73" s="82" t="s">
        <v>575</v>
      </c>
      <c r="Y73" s="79"/>
      <c r="Z73" s="79"/>
      <c r="AA73" s="85" t="s">
        <v>700</v>
      </c>
      <c r="AB73" s="79"/>
      <c r="AC73" s="79" t="b">
        <v>0</v>
      </c>
      <c r="AD73" s="79">
        <v>0</v>
      </c>
      <c r="AE73" s="85" t="s">
        <v>785</v>
      </c>
      <c r="AF73" s="79" t="b">
        <v>0</v>
      </c>
      <c r="AG73" s="79" t="s">
        <v>791</v>
      </c>
      <c r="AH73" s="79"/>
      <c r="AI73" s="85" t="s">
        <v>785</v>
      </c>
      <c r="AJ73" s="79" t="b">
        <v>0</v>
      </c>
      <c r="AK73" s="79">
        <v>49</v>
      </c>
      <c r="AL73" s="85" t="s">
        <v>766</v>
      </c>
      <c r="AM73" s="79" t="s">
        <v>802</v>
      </c>
      <c r="AN73" s="79" t="b">
        <v>0</v>
      </c>
      <c r="AO73" s="85" t="s">
        <v>766</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245</v>
      </c>
      <c r="B74" s="64" t="s">
        <v>312</v>
      </c>
      <c r="C74" s="65" t="s">
        <v>2229</v>
      </c>
      <c r="D74" s="66">
        <v>3</v>
      </c>
      <c r="E74" s="67" t="s">
        <v>132</v>
      </c>
      <c r="F74" s="68">
        <v>32</v>
      </c>
      <c r="G74" s="65"/>
      <c r="H74" s="69"/>
      <c r="I74" s="70"/>
      <c r="J74" s="70"/>
      <c r="K74" s="34" t="s">
        <v>65</v>
      </c>
      <c r="L74" s="77">
        <v>74</v>
      </c>
      <c r="M74" s="77"/>
      <c r="N74" s="72"/>
      <c r="O74" s="79" t="s">
        <v>340</v>
      </c>
      <c r="P74" s="81">
        <v>43540.29866898148</v>
      </c>
      <c r="Q74" s="79" t="s">
        <v>369</v>
      </c>
      <c r="R74" s="79"/>
      <c r="S74" s="79"/>
      <c r="T74" s="79" t="s">
        <v>414</v>
      </c>
      <c r="U74" s="79"/>
      <c r="V74" s="82" t="s">
        <v>479</v>
      </c>
      <c r="W74" s="81">
        <v>43540.29866898148</v>
      </c>
      <c r="X74" s="82" t="s">
        <v>575</v>
      </c>
      <c r="Y74" s="79"/>
      <c r="Z74" s="79"/>
      <c r="AA74" s="85" t="s">
        <v>700</v>
      </c>
      <c r="AB74" s="79"/>
      <c r="AC74" s="79" t="b">
        <v>0</v>
      </c>
      <c r="AD74" s="79">
        <v>0</v>
      </c>
      <c r="AE74" s="85" t="s">
        <v>785</v>
      </c>
      <c r="AF74" s="79" t="b">
        <v>0</v>
      </c>
      <c r="AG74" s="79" t="s">
        <v>791</v>
      </c>
      <c r="AH74" s="79"/>
      <c r="AI74" s="85" t="s">
        <v>785</v>
      </c>
      <c r="AJ74" s="79" t="b">
        <v>0</v>
      </c>
      <c r="AK74" s="79">
        <v>49</v>
      </c>
      <c r="AL74" s="85" t="s">
        <v>766</v>
      </c>
      <c r="AM74" s="79" t="s">
        <v>802</v>
      </c>
      <c r="AN74" s="79" t="b">
        <v>0</v>
      </c>
      <c r="AO74" s="85" t="s">
        <v>766</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245</v>
      </c>
      <c r="B75" s="64" t="s">
        <v>313</v>
      </c>
      <c r="C75" s="65" t="s">
        <v>2229</v>
      </c>
      <c r="D75" s="66">
        <v>3</v>
      </c>
      <c r="E75" s="67" t="s">
        <v>132</v>
      </c>
      <c r="F75" s="68">
        <v>32</v>
      </c>
      <c r="G75" s="65"/>
      <c r="H75" s="69"/>
      <c r="I75" s="70"/>
      <c r="J75" s="70"/>
      <c r="K75" s="34" t="s">
        <v>65</v>
      </c>
      <c r="L75" s="77">
        <v>75</v>
      </c>
      <c r="M75" s="77"/>
      <c r="N75" s="72"/>
      <c r="O75" s="79" t="s">
        <v>340</v>
      </c>
      <c r="P75" s="81">
        <v>43540.29866898148</v>
      </c>
      <c r="Q75" s="79" t="s">
        <v>369</v>
      </c>
      <c r="R75" s="79"/>
      <c r="S75" s="79"/>
      <c r="T75" s="79" t="s">
        <v>414</v>
      </c>
      <c r="U75" s="79"/>
      <c r="V75" s="82" t="s">
        <v>479</v>
      </c>
      <c r="W75" s="81">
        <v>43540.29866898148</v>
      </c>
      <c r="X75" s="82" t="s">
        <v>575</v>
      </c>
      <c r="Y75" s="79"/>
      <c r="Z75" s="79"/>
      <c r="AA75" s="85" t="s">
        <v>700</v>
      </c>
      <c r="AB75" s="79"/>
      <c r="AC75" s="79" t="b">
        <v>0</v>
      </c>
      <c r="AD75" s="79">
        <v>0</v>
      </c>
      <c r="AE75" s="85" t="s">
        <v>785</v>
      </c>
      <c r="AF75" s="79" t="b">
        <v>0</v>
      </c>
      <c r="AG75" s="79" t="s">
        <v>791</v>
      </c>
      <c r="AH75" s="79"/>
      <c r="AI75" s="85" t="s">
        <v>785</v>
      </c>
      <c r="AJ75" s="79" t="b">
        <v>0</v>
      </c>
      <c r="AK75" s="79">
        <v>49</v>
      </c>
      <c r="AL75" s="85" t="s">
        <v>766</v>
      </c>
      <c r="AM75" s="79" t="s">
        <v>802</v>
      </c>
      <c r="AN75" s="79" t="b">
        <v>0</v>
      </c>
      <c r="AO75" s="85" t="s">
        <v>766</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245</v>
      </c>
      <c r="B76" s="64" t="s">
        <v>314</v>
      </c>
      <c r="C76" s="65" t="s">
        <v>2229</v>
      </c>
      <c r="D76" s="66">
        <v>3</v>
      </c>
      <c r="E76" s="67" t="s">
        <v>132</v>
      </c>
      <c r="F76" s="68">
        <v>32</v>
      </c>
      <c r="G76" s="65"/>
      <c r="H76" s="69"/>
      <c r="I76" s="70"/>
      <c r="J76" s="70"/>
      <c r="K76" s="34" t="s">
        <v>65</v>
      </c>
      <c r="L76" s="77">
        <v>76</v>
      </c>
      <c r="M76" s="77"/>
      <c r="N76" s="72"/>
      <c r="O76" s="79" t="s">
        <v>340</v>
      </c>
      <c r="P76" s="81">
        <v>43540.29866898148</v>
      </c>
      <c r="Q76" s="79" t="s">
        <v>369</v>
      </c>
      <c r="R76" s="79"/>
      <c r="S76" s="79"/>
      <c r="T76" s="79" t="s">
        <v>414</v>
      </c>
      <c r="U76" s="79"/>
      <c r="V76" s="82" t="s">
        <v>479</v>
      </c>
      <c r="W76" s="81">
        <v>43540.29866898148</v>
      </c>
      <c r="X76" s="82" t="s">
        <v>575</v>
      </c>
      <c r="Y76" s="79"/>
      <c r="Z76" s="79"/>
      <c r="AA76" s="85" t="s">
        <v>700</v>
      </c>
      <c r="AB76" s="79"/>
      <c r="AC76" s="79" t="b">
        <v>0</v>
      </c>
      <c r="AD76" s="79">
        <v>0</v>
      </c>
      <c r="AE76" s="85" t="s">
        <v>785</v>
      </c>
      <c r="AF76" s="79" t="b">
        <v>0</v>
      </c>
      <c r="AG76" s="79" t="s">
        <v>791</v>
      </c>
      <c r="AH76" s="79"/>
      <c r="AI76" s="85" t="s">
        <v>785</v>
      </c>
      <c r="AJ76" s="79" t="b">
        <v>0</v>
      </c>
      <c r="AK76" s="79">
        <v>49</v>
      </c>
      <c r="AL76" s="85" t="s">
        <v>766</v>
      </c>
      <c r="AM76" s="79" t="s">
        <v>802</v>
      </c>
      <c r="AN76" s="79" t="b">
        <v>0</v>
      </c>
      <c r="AO76" s="85" t="s">
        <v>766</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245</v>
      </c>
      <c r="B77" s="64" t="s">
        <v>315</v>
      </c>
      <c r="C77" s="65" t="s">
        <v>2229</v>
      </c>
      <c r="D77" s="66">
        <v>3</v>
      </c>
      <c r="E77" s="67" t="s">
        <v>132</v>
      </c>
      <c r="F77" s="68">
        <v>32</v>
      </c>
      <c r="G77" s="65"/>
      <c r="H77" s="69"/>
      <c r="I77" s="70"/>
      <c r="J77" s="70"/>
      <c r="K77" s="34" t="s">
        <v>65</v>
      </c>
      <c r="L77" s="77">
        <v>77</v>
      </c>
      <c r="M77" s="77"/>
      <c r="N77" s="72"/>
      <c r="O77" s="79" t="s">
        <v>340</v>
      </c>
      <c r="P77" s="81">
        <v>43540.29866898148</v>
      </c>
      <c r="Q77" s="79" t="s">
        <v>369</v>
      </c>
      <c r="R77" s="79"/>
      <c r="S77" s="79"/>
      <c r="T77" s="79" t="s">
        <v>414</v>
      </c>
      <c r="U77" s="79"/>
      <c r="V77" s="82" t="s">
        <v>479</v>
      </c>
      <c r="W77" s="81">
        <v>43540.29866898148</v>
      </c>
      <c r="X77" s="82" t="s">
        <v>575</v>
      </c>
      <c r="Y77" s="79"/>
      <c r="Z77" s="79"/>
      <c r="AA77" s="85" t="s">
        <v>700</v>
      </c>
      <c r="AB77" s="79"/>
      <c r="AC77" s="79" t="b">
        <v>0</v>
      </c>
      <c r="AD77" s="79">
        <v>0</v>
      </c>
      <c r="AE77" s="85" t="s">
        <v>785</v>
      </c>
      <c r="AF77" s="79" t="b">
        <v>0</v>
      </c>
      <c r="AG77" s="79" t="s">
        <v>791</v>
      </c>
      <c r="AH77" s="79"/>
      <c r="AI77" s="85" t="s">
        <v>785</v>
      </c>
      <c r="AJ77" s="79" t="b">
        <v>0</v>
      </c>
      <c r="AK77" s="79">
        <v>49</v>
      </c>
      <c r="AL77" s="85" t="s">
        <v>766</v>
      </c>
      <c r="AM77" s="79" t="s">
        <v>802</v>
      </c>
      <c r="AN77" s="79" t="b">
        <v>0</v>
      </c>
      <c r="AO77" s="85" t="s">
        <v>766</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245</v>
      </c>
      <c r="B78" s="64" t="s">
        <v>316</v>
      </c>
      <c r="C78" s="65" t="s">
        <v>2229</v>
      </c>
      <c r="D78" s="66">
        <v>3</v>
      </c>
      <c r="E78" s="67" t="s">
        <v>132</v>
      </c>
      <c r="F78" s="68">
        <v>32</v>
      </c>
      <c r="G78" s="65"/>
      <c r="H78" s="69"/>
      <c r="I78" s="70"/>
      <c r="J78" s="70"/>
      <c r="K78" s="34" t="s">
        <v>65</v>
      </c>
      <c r="L78" s="77">
        <v>78</v>
      </c>
      <c r="M78" s="77"/>
      <c r="N78" s="72"/>
      <c r="O78" s="79" t="s">
        <v>340</v>
      </c>
      <c r="P78" s="81">
        <v>43540.29866898148</v>
      </c>
      <c r="Q78" s="79" t="s">
        <v>369</v>
      </c>
      <c r="R78" s="79"/>
      <c r="S78" s="79"/>
      <c r="T78" s="79" t="s">
        <v>414</v>
      </c>
      <c r="U78" s="79"/>
      <c r="V78" s="82" t="s">
        <v>479</v>
      </c>
      <c r="W78" s="81">
        <v>43540.29866898148</v>
      </c>
      <c r="X78" s="82" t="s">
        <v>575</v>
      </c>
      <c r="Y78" s="79"/>
      <c r="Z78" s="79"/>
      <c r="AA78" s="85" t="s">
        <v>700</v>
      </c>
      <c r="AB78" s="79"/>
      <c r="AC78" s="79" t="b">
        <v>0</v>
      </c>
      <c r="AD78" s="79">
        <v>0</v>
      </c>
      <c r="AE78" s="85" t="s">
        <v>785</v>
      </c>
      <c r="AF78" s="79" t="b">
        <v>0</v>
      </c>
      <c r="AG78" s="79" t="s">
        <v>791</v>
      </c>
      <c r="AH78" s="79"/>
      <c r="AI78" s="85" t="s">
        <v>785</v>
      </c>
      <c r="AJ78" s="79" t="b">
        <v>0</v>
      </c>
      <c r="AK78" s="79">
        <v>49</v>
      </c>
      <c r="AL78" s="85" t="s">
        <v>766</v>
      </c>
      <c r="AM78" s="79" t="s">
        <v>802</v>
      </c>
      <c r="AN78" s="79" t="b">
        <v>0</v>
      </c>
      <c r="AO78" s="85" t="s">
        <v>766</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245</v>
      </c>
      <c r="B79" s="64" t="s">
        <v>217</v>
      </c>
      <c r="C79" s="65" t="s">
        <v>2229</v>
      </c>
      <c r="D79" s="66">
        <v>3</v>
      </c>
      <c r="E79" s="67" t="s">
        <v>132</v>
      </c>
      <c r="F79" s="68">
        <v>32</v>
      </c>
      <c r="G79" s="65"/>
      <c r="H79" s="69"/>
      <c r="I79" s="70"/>
      <c r="J79" s="70"/>
      <c r="K79" s="34" t="s">
        <v>65</v>
      </c>
      <c r="L79" s="77">
        <v>79</v>
      </c>
      <c r="M79" s="77"/>
      <c r="N79" s="72"/>
      <c r="O79" s="79" t="s">
        <v>340</v>
      </c>
      <c r="P79" s="81">
        <v>43540.29866898148</v>
      </c>
      <c r="Q79" s="79" t="s">
        <v>369</v>
      </c>
      <c r="R79" s="79"/>
      <c r="S79" s="79"/>
      <c r="T79" s="79" t="s">
        <v>414</v>
      </c>
      <c r="U79" s="79"/>
      <c r="V79" s="82" t="s">
        <v>479</v>
      </c>
      <c r="W79" s="81">
        <v>43540.29866898148</v>
      </c>
      <c r="X79" s="82" t="s">
        <v>575</v>
      </c>
      <c r="Y79" s="79"/>
      <c r="Z79" s="79"/>
      <c r="AA79" s="85" t="s">
        <v>700</v>
      </c>
      <c r="AB79" s="79"/>
      <c r="AC79" s="79" t="b">
        <v>0</v>
      </c>
      <c r="AD79" s="79">
        <v>0</v>
      </c>
      <c r="AE79" s="85" t="s">
        <v>785</v>
      </c>
      <c r="AF79" s="79" t="b">
        <v>0</v>
      </c>
      <c r="AG79" s="79" t="s">
        <v>791</v>
      </c>
      <c r="AH79" s="79"/>
      <c r="AI79" s="85" t="s">
        <v>785</v>
      </c>
      <c r="AJ79" s="79" t="b">
        <v>0</v>
      </c>
      <c r="AK79" s="79">
        <v>49</v>
      </c>
      <c r="AL79" s="85" t="s">
        <v>766</v>
      </c>
      <c r="AM79" s="79" t="s">
        <v>802</v>
      </c>
      <c r="AN79" s="79" t="b">
        <v>0</v>
      </c>
      <c r="AO79" s="85" t="s">
        <v>766</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2</v>
      </c>
      <c r="BD79" s="48"/>
      <c r="BE79" s="49"/>
      <c r="BF79" s="48"/>
      <c r="BG79" s="49"/>
      <c r="BH79" s="48"/>
      <c r="BI79" s="49"/>
      <c r="BJ79" s="48"/>
      <c r="BK79" s="49"/>
      <c r="BL79" s="48"/>
    </row>
    <row r="80" spans="1:64" ht="15">
      <c r="A80" s="64" t="s">
        <v>245</v>
      </c>
      <c r="B80" s="64" t="s">
        <v>263</v>
      </c>
      <c r="C80" s="65" t="s">
        <v>2229</v>
      </c>
      <c r="D80" s="66">
        <v>3</v>
      </c>
      <c r="E80" s="67" t="s">
        <v>132</v>
      </c>
      <c r="F80" s="68">
        <v>32</v>
      </c>
      <c r="G80" s="65"/>
      <c r="H80" s="69"/>
      <c r="I80" s="70"/>
      <c r="J80" s="70"/>
      <c r="K80" s="34" t="s">
        <v>65</v>
      </c>
      <c r="L80" s="77">
        <v>80</v>
      </c>
      <c r="M80" s="77"/>
      <c r="N80" s="72"/>
      <c r="O80" s="79" t="s">
        <v>340</v>
      </c>
      <c r="P80" s="81">
        <v>43540.29866898148</v>
      </c>
      <c r="Q80" s="79" t="s">
        <v>369</v>
      </c>
      <c r="R80" s="79"/>
      <c r="S80" s="79"/>
      <c r="T80" s="79" t="s">
        <v>414</v>
      </c>
      <c r="U80" s="79"/>
      <c r="V80" s="82" t="s">
        <v>479</v>
      </c>
      <c r="W80" s="81">
        <v>43540.29866898148</v>
      </c>
      <c r="X80" s="82" t="s">
        <v>575</v>
      </c>
      <c r="Y80" s="79"/>
      <c r="Z80" s="79"/>
      <c r="AA80" s="85" t="s">
        <v>700</v>
      </c>
      <c r="AB80" s="79"/>
      <c r="AC80" s="79" t="b">
        <v>0</v>
      </c>
      <c r="AD80" s="79">
        <v>0</v>
      </c>
      <c r="AE80" s="85" t="s">
        <v>785</v>
      </c>
      <c r="AF80" s="79" t="b">
        <v>0</v>
      </c>
      <c r="AG80" s="79" t="s">
        <v>791</v>
      </c>
      <c r="AH80" s="79"/>
      <c r="AI80" s="85" t="s">
        <v>785</v>
      </c>
      <c r="AJ80" s="79" t="b">
        <v>0</v>
      </c>
      <c r="AK80" s="79">
        <v>49</v>
      </c>
      <c r="AL80" s="85" t="s">
        <v>766</v>
      </c>
      <c r="AM80" s="79" t="s">
        <v>802</v>
      </c>
      <c r="AN80" s="79" t="b">
        <v>0</v>
      </c>
      <c r="AO80" s="85" t="s">
        <v>766</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3</v>
      </c>
      <c r="BD80" s="48">
        <v>0</v>
      </c>
      <c r="BE80" s="49">
        <v>0</v>
      </c>
      <c r="BF80" s="48">
        <v>0</v>
      </c>
      <c r="BG80" s="49">
        <v>0</v>
      </c>
      <c r="BH80" s="48">
        <v>0</v>
      </c>
      <c r="BI80" s="49">
        <v>0</v>
      </c>
      <c r="BJ80" s="48">
        <v>17</v>
      </c>
      <c r="BK80" s="49">
        <v>100</v>
      </c>
      <c r="BL80" s="48">
        <v>17</v>
      </c>
    </row>
    <row r="81" spans="1:64" ht="15">
      <c r="A81" s="64" t="s">
        <v>246</v>
      </c>
      <c r="B81" s="64" t="s">
        <v>310</v>
      </c>
      <c r="C81" s="65" t="s">
        <v>2229</v>
      </c>
      <c r="D81" s="66">
        <v>3</v>
      </c>
      <c r="E81" s="67" t="s">
        <v>132</v>
      </c>
      <c r="F81" s="68">
        <v>32</v>
      </c>
      <c r="G81" s="65"/>
      <c r="H81" s="69"/>
      <c r="I81" s="70"/>
      <c r="J81" s="70"/>
      <c r="K81" s="34" t="s">
        <v>65</v>
      </c>
      <c r="L81" s="77">
        <v>81</v>
      </c>
      <c r="M81" s="77"/>
      <c r="N81" s="72"/>
      <c r="O81" s="79" t="s">
        <v>340</v>
      </c>
      <c r="P81" s="81">
        <v>43540.307754629626</v>
      </c>
      <c r="Q81" s="79" t="s">
        <v>369</v>
      </c>
      <c r="R81" s="79"/>
      <c r="S81" s="79"/>
      <c r="T81" s="79" t="s">
        <v>414</v>
      </c>
      <c r="U81" s="79"/>
      <c r="V81" s="82" t="s">
        <v>480</v>
      </c>
      <c r="W81" s="81">
        <v>43540.307754629626</v>
      </c>
      <c r="X81" s="82" t="s">
        <v>576</v>
      </c>
      <c r="Y81" s="79"/>
      <c r="Z81" s="79"/>
      <c r="AA81" s="85" t="s">
        <v>701</v>
      </c>
      <c r="AB81" s="79"/>
      <c r="AC81" s="79" t="b">
        <v>0</v>
      </c>
      <c r="AD81" s="79">
        <v>0</v>
      </c>
      <c r="AE81" s="85" t="s">
        <v>785</v>
      </c>
      <c r="AF81" s="79" t="b">
        <v>0</v>
      </c>
      <c r="AG81" s="79" t="s">
        <v>791</v>
      </c>
      <c r="AH81" s="79"/>
      <c r="AI81" s="85" t="s">
        <v>785</v>
      </c>
      <c r="AJ81" s="79" t="b">
        <v>0</v>
      </c>
      <c r="AK81" s="79">
        <v>49</v>
      </c>
      <c r="AL81" s="85" t="s">
        <v>766</v>
      </c>
      <c r="AM81" s="79" t="s">
        <v>800</v>
      </c>
      <c r="AN81" s="79" t="b">
        <v>0</v>
      </c>
      <c r="AO81" s="85" t="s">
        <v>766</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246</v>
      </c>
      <c r="B82" s="64" t="s">
        <v>311</v>
      </c>
      <c r="C82" s="65" t="s">
        <v>2229</v>
      </c>
      <c r="D82" s="66">
        <v>3</v>
      </c>
      <c r="E82" s="67" t="s">
        <v>132</v>
      </c>
      <c r="F82" s="68">
        <v>32</v>
      </c>
      <c r="G82" s="65"/>
      <c r="H82" s="69"/>
      <c r="I82" s="70"/>
      <c r="J82" s="70"/>
      <c r="K82" s="34" t="s">
        <v>65</v>
      </c>
      <c r="L82" s="77">
        <v>82</v>
      </c>
      <c r="M82" s="77"/>
      <c r="N82" s="72"/>
      <c r="O82" s="79" t="s">
        <v>340</v>
      </c>
      <c r="P82" s="81">
        <v>43540.307754629626</v>
      </c>
      <c r="Q82" s="79" t="s">
        <v>369</v>
      </c>
      <c r="R82" s="79"/>
      <c r="S82" s="79"/>
      <c r="T82" s="79" t="s">
        <v>414</v>
      </c>
      <c r="U82" s="79"/>
      <c r="V82" s="82" t="s">
        <v>480</v>
      </c>
      <c r="W82" s="81">
        <v>43540.307754629626</v>
      </c>
      <c r="X82" s="82" t="s">
        <v>576</v>
      </c>
      <c r="Y82" s="79"/>
      <c r="Z82" s="79"/>
      <c r="AA82" s="85" t="s">
        <v>701</v>
      </c>
      <c r="AB82" s="79"/>
      <c r="AC82" s="79" t="b">
        <v>0</v>
      </c>
      <c r="AD82" s="79">
        <v>0</v>
      </c>
      <c r="AE82" s="85" t="s">
        <v>785</v>
      </c>
      <c r="AF82" s="79" t="b">
        <v>0</v>
      </c>
      <c r="AG82" s="79" t="s">
        <v>791</v>
      </c>
      <c r="AH82" s="79"/>
      <c r="AI82" s="85" t="s">
        <v>785</v>
      </c>
      <c r="AJ82" s="79" t="b">
        <v>0</v>
      </c>
      <c r="AK82" s="79">
        <v>49</v>
      </c>
      <c r="AL82" s="85" t="s">
        <v>766</v>
      </c>
      <c r="AM82" s="79" t="s">
        <v>800</v>
      </c>
      <c r="AN82" s="79" t="b">
        <v>0</v>
      </c>
      <c r="AO82" s="85" t="s">
        <v>766</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246</v>
      </c>
      <c r="B83" s="64" t="s">
        <v>312</v>
      </c>
      <c r="C83" s="65" t="s">
        <v>2229</v>
      </c>
      <c r="D83" s="66">
        <v>3</v>
      </c>
      <c r="E83" s="67" t="s">
        <v>132</v>
      </c>
      <c r="F83" s="68">
        <v>32</v>
      </c>
      <c r="G83" s="65"/>
      <c r="H83" s="69"/>
      <c r="I83" s="70"/>
      <c r="J83" s="70"/>
      <c r="K83" s="34" t="s">
        <v>65</v>
      </c>
      <c r="L83" s="77">
        <v>83</v>
      </c>
      <c r="M83" s="77"/>
      <c r="N83" s="72"/>
      <c r="O83" s="79" t="s">
        <v>340</v>
      </c>
      <c r="P83" s="81">
        <v>43540.307754629626</v>
      </c>
      <c r="Q83" s="79" t="s">
        <v>369</v>
      </c>
      <c r="R83" s="79"/>
      <c r="S83" s="79"/>
      <c r="T83" s="79" t="s">
        <v>414</v>
      </c>
      <c r="U83" s="79"/>
      <c r="V83" s="82" t="s">
        <v>480</v>
      </c>
      <c r="W83" s="81">
        <v>43540.307754629626</v>
      </c>
      <c r="X83" s="82" t="s">
        <v>576</v>
      </c>
      <c r="Y83" s="79"/>
      <c r="Z83" s="79"/>
      <c r="AA83" s="85" t="s">
        <v>701</v>
      </c>
      <c r="AB83" s="79"/>
      <c r="AC83" s="79" t="b">
        <v>0</v>
      </c>
      <c r="AD83" s="79">
        <v>0</v>
      </c>
      <c r="AE83" s="85" t="s">
        <v>785</v>
      </c>
      <c r="AF83" s="79" t="b">
        <v>0</v>
      </c>
      <c r="AG83" s="79" t="s">
        <v>791</v>
      </c>
      <c r="AH83" s="79"/>
      <c r="AI83" s="85" t="s">
        <v>785</v>
      </c>
      <c r="AJ83" s="79" t="b">
        <v>0</v>
      </c>
      <c r="AK83" s="79">
        <v>49</v>
      </c>
      <c r="AL83" s="85" t="s">
        <v>766</v>
      </c>
      <c r="AM83" s="79" t="s">
        <v>800</v>
      </c>
      <c r="AN83" s="79" t="b">
        <v>0</v>
      </c>
      <c r="AO83" s="85" t="s">
        <v>766</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246</v>
      </c>
      <c r="B84" s="64" t="s">
        <v>313</v>
      </c>
      <c r="C84" s="65" t="s">
        <v>2229</v>
      </c>
      <c r="D84" s="66">
        <v>3</v>
      </c>
      <c r="E84" s="67" t="s">
        <v>132</v>
      </c>
      <c r="F84" s="68">
        <v>32</v>
      </c>
      <c r="G84" s="65"/>
      <c r="H84" s="69"/>
      <c r="I84" s="70"/>
      <c r="J84" s="70"/>
      <c r="K84" s="34" t="s">
        <v>65</v>
      </c>
      <c r="L84" s="77">
        <v>84</v>
      </c>
      <c r="M84" s="77"/>
      <c r="N84" s="72"/>
      <c r="O84" s="79" t="s">
        <v>340</v>
      </c>
      <c r="P84" s="81">
        <v>43540.307754629626</v>
      </c>
      <c r="Q84" s="79" t="s">
        <v>369</v>
      </c>
      <c r="R84" s="79"/>
      <c r="S84" s="79"/>
      <c r="T84" s="79" t="s">
        <v>414</v>
      </c>
      <c r="U84" s="79"/>
      <c r="V84" s="82" t="s">
        <v>480</v>
      </c>
      <c r="W84" s="81">
        <v>43540.307754629626</v>
      </c>
      <c r="X84" s="82" t="s">
        <v>576</v>
      </c>
      <c r="Y84" s="79"/>
      <c r="Z84" s="79"/>
      <c r="AA84" s="85" t="s">
        <v>701</v>
      </c>
      <c r="AB84" s="79"/>
      <c r="AC84" s="79" t="b">
        <v>0</v>
      </c>
      <c r="AD84" s="79">
        <v>0</v>
      </c>
      <c r="AE84" s="85" t="s">
        <v>785</v>
      </c>
      <c r="AF84" s="79" t="b">
        <v>0</v>
      </c>
      <c r="AG84" s="79" t="s">
        <v>791</v>
      </c>
      <c r="AH84" s="79"/>
      <c r="AI84" s="85" t="s">
        <v>785</v>
      </c>
      <c r="AJ84" s="79" t="b">
        <v>0</v>
      </c>
      <c r="AK84" s="79">
        <v>49</v>
      </c>
      <c r="AL84" s="85" t="s">
        <v>766</v>
      </c>
      <c r="AM84" s="79" t="s">
        <v>800</v>
      </c>
      <c r="AN84" s="79" t="b">
        <v>0</v>
      </c>
      <c r="AO84" s="85" t="s">
        <v>766</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246</v>
      </c>
      <c r="B85" s="64" t="s">
        <v>314</v>
      </c>
      <c r="C85" s="65" t="s">
        <v>2229</v>
      </c>
      <c r="D85" s="66">
        <v>3</v>
      </c>
      <c r="E85" s="67" t="s">
        <v>132</v>
      </c>
      <c r="F85" s="68">
        <v>32</v>
      </c>
      <c r="G85" s="65"/>
      <c r="H85" s="69"/>
      <c r="I85" s="70"/>
      <c r="J85" s="70"/>
      <c r="K85" s="34" t="s">
        <v>65</v>
      </c>
      <c r="L85" s="77">
        <v>85</v>
      </c>
      <c r="M85" s="77"/>
      <c r="N85" s="72"/>
      <c r="O85" s="79" t="s">
        <v>340</v>
      </c>
      <c r="P85" s="81">
        <v>43540.307754629626</v>
      </c>
      <c r="Q85" s="79" t="s">
        <v>369</v>
      </c>
      <c r="R85" s="79"/>
      <c r="S85" s="79"/>
      <c r="T85" s="79" t="s">
        <v>414</v>
      </c>
      <c r="U85" s="79"/>
      <c r="V85" s="82" t="s">
        <v>480</v>
      </c>
      <c r="W85" s="81">
        <v>43540.307754629626</v>
      </c>
      <c r="X85" s="82" t="s">
        <v>576</v>
      </c>
      <c r="Y85" s="79"/>
      <c r="Z85" s="79"/>
      <c r="AA85" s="85" t="s">
        <v>701</v>
      </c>
      <c r="AB85" s="79"/>
      <c r="AC85" s="79" t="b">
        <v>0</v>
      </c>
      <c r="AD85" s="79">
        <v>0</v>
      </c>
      <c r="AE85" s="85" t="s">
        <v>785</v>
      </c>
      <c r="AF85" s="79" t="b">
        <v>0</v>
      </c>
      <c r="AG85" s="79" t="s">
        <v>791</v>
      </c>
      <c r="AH85" s="79"/>
      <c r="AI85" s="85" t="s">
        <v>785</v>
      </c>
      <c r="AJ85" s="79" t="b">
        <v>0</v>
      </c>
      <c r="AK85" s="79">
        <v>49</v>
      </c>
      <c r="AL85" s="85" t="s">
        <v>766</v>
      </c>
      <c r="AM85" s="79" t="s">
        <v>800</v>
      </c>
      <c r="AN85" s="79" t="b">
        <v>0</v>
      </c>
      <c r="AO85" s="85" t="s">
        <v>766</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246</v>
      </c>
      <c r="B86" s="64" t="s">
        <v>315</v>
      </c>
      <c r="C86" s="65" t="s">
        <v>2229</v>
      </c>
      <c r="D86" s="66">
        <v>3</v>
      </c>
      <c r="E86" s="67" t="s">
        <v>132</v>
      </c>
      <c r="F86" s="68">
        <v>32</v>
      </c>
      <c r="G86" s="65"/>
      <c r="H86" s="69"/>
      <c r="I86" s="70"/>
      <c r="J86" s="70"/>
      <c r="K86" s="34" t="s">
        <v>65</v>
      </c>
      <c r="L86" s="77">
        <v>86</v>
      </c>
      <c r="M86" s="77"/>
      <c r="N86" s="72"/>
      <c r="O86" s="79" t="s">
        <v>340</v>
      </c>
      <c r="P86" s="81">
        <v>43540.307754629626</v>
      </c>
      <c r="Q86" s="79" t="s">
        <v>369</v>
      </c>
      <c r="R86" s="79"/>
      <c r="S86" s="79"/>
      <c r="T86" s="79" t="s">
        <v>414</v>
      </c>
      <c r="U86" s="79"/>
      <c r="V86" s="82" t="s">
        <v>480</v>
      </c>
      <c r="W86" s="81">
        <v>43540.307754629626</v>
      </c>
      <c r="X86" s="82" t="s">
        <v>576</v>
      </c>
      <c r="Y86" s="79"/>
      <c r="Z86" s="79"/>
      <c r="AA86" s="85" t="s">
        <v>701</v>
      </c>
      <c r="AB86" s="79"/>
      <c r="AC86" s="79" t="b">
        <v>0</v>
      </c>
      <c r="AD86" s="79">
        <v>0</v>
      </c>
      <c r="AE86" s="85" t="s">
        <v>785</v>
      </c>
      <c r="AF86" s="79" t="b">
        <v>0</v>
      </c>
      <c r="AG86" s="79" t="s">
        <v>791</v>
      </c>
      <c r="AH86" s="79"/>
      <c r="AI86" s="85" t="s">
        <v>785</v>
      </c>
      <c r="AJ86" s="79" t="b">
        <v>0</v>
      </c>
      <c r="AK86" s="79">
        <v>49</v>
      </c>
      <c r="AL86" s="85" t="s">
        <v>766</v>
      </c>
      <c r="AM86" s="79" t="s">
        <v>800</v>
      </c>
      <c r="AN86" s="79" t="b">
        <v>0</v>
      </c>
      <c r="AO86" s="85" t="s">
        <v>766</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246</v>
      </c>
      <c r="B87" s="64" t="s">
        <v>316</v>
      </c>
      <c r="C87" s="65" t="s">
        <v>2229</v>
      </c>
      <c r="D87" s="66">
        <v>3</v>
      </c>
      <c r="E87" s="67" t="s">
        <v>132</v>
      </c>
      <c r="F87" s="68">
        <v>32</v>
      </c>
      <c r="G87" s="65"/>
      <c r="H87" s="69"/>
      <c r="I87" s="70"/>
      <c r="J87" s="70"/>
      <c r="K87" s="34" t="s">
        <v>65</v>
      </c>
      <c r="L87" s="77">
        <v>87</v>
      </c>
      <c r="M87" s="77"/>
      <c r="N87" s="72"/>
      <c r="O87" s="79" t="s">
        <v>340</v>
      </c>
      <c r="P87" s="81">
        <v>43540.307754629626</v>
      </c>
      <c r="Q87" s="79" t="s">
        <v>369</v>
      </c>
      <c r="R87" s="79"/>
      <c r="S87" s="79"/>
      <c r="T87" s="79" t="s">
        <v>414</v>
      </c>
      <c r="U87" s="79"/>
      <c r="V87" s="82" t="s">
        <v>480</v>
      </c>
      <c r="W87" s="81">
        <v>43540.307754629626</v>
      </c>
      <c r="X87" s="82" t="s">
        <v>576</v>
      </c>
      <c r="Y87" s="79"/>
      <c r="Z87" s="79"/>
      <c r="AA87" s="85" t="s">
        <v>701</v>
      </c>
      <c r="AB87" s="79"/>
      <c r="AC87" s="79" t="b">
        <v>0</v>
      </c>
      <c r="AD87" s="79">
        <v>0</v>
      </c>
      <c r="AE87" s="85" t="s">
        <v>785</v>
      </c>
      <c r="AF87" s="79" t="b">
        <v>0</v>
      </c>
      <c r="AG87" s="79" t="s">
        <v>791</v>
      </c>
      <c r="AH87" s="79"/>
      <c r="AI87" s="85" t="s">
        <v>785</v>
      </c>
      <c r="AJ87" s="79" t="b">
        <v>0</v>
      </c>
      <c r="AK87" s="79">
        <v>49</v>
      </c>
      <c r="AL87" s="85" t="s">
        <v>766</v>
      </c>
      <c r="AM87" s="79" t="s">
        <v>800</v>
      </c>
      <c r="AN87" s="79" t="b">
        <v>0</v>
      </c>
      <c r="AO87" s="85" t="s">
        <v>766</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246</v>
      </c>
      <c r="B88" s="64" t="s">
        <v>217</v>
      </c>
      <c r="C88" s="65" t="s">
        <v>2229</v>
      </c>
      <c r="D88" s="66">
        <v>3</v>
      </c>
      <c r="E88" s="67" t="s">
        <v>132</v>
      </c>
      <c r="F88" s="68">
        <v>32</v>
      </c>
      <c r="G88" s="65"/>
      <c r="H88" s="69"/>
      <c r="I88" s="70"/>
      <c r="J88" s="70"/>
      <c r="K88" s="34" t="s">
        <v>65</v>
      </c>
      <c r="L88" s="77">
        <v>88</v>
      </c>
      <c r="M88" s="77"/>
      <c r="N88" s="72"/>
      <c r="O88" s="79" t="s">
        <v>340</v>
      </c>
      <c r="P88" s="81">
        <v>43540.307754629626</v>
      </c>
      <c r="Q88" s="79" t="s">
        <v>369</v>
      </c>
      <c r="R88" s="79"/>
      <c r="S88" s="79"/>
      <c r="T88" s="79" t="s">
        <v>414</v>
      </c>
      <c r="U88" s="79"/>
      <c r="V88" s="82" t="s">
        <v>480</v>
      </c>
      <c r="W88" s="81">
        <v>43540.307754629626</v>
      </c>
      <c r="X88" s="82" t="s">
        <v>576</v>
      </c>
      <c r="Y88" s="79"/>
      <c r="Z88" s="79"/>
      <c r="AA88" s="85" t="s">
        <v>701</v>
      </c>
      <c r="AB88" s="79"/>
      <c r="AC88" s="79" t="b">
        <v>0</v>
      </c>
      <c r="AD88" s="79">
        <v>0</v>
      </c>
      <c r="AE88" s="85" t="s">
        <v>785</v>
      </c>
      <c r="AF88" s="79" t="b">
        <v>0</v>
      </c>
      <c r="AG88" s="79" t="s">
        <v>791</v>
      </c>
      <c r="AH88" s="79"/>
      <c r="AI88" s="85" t="s">
        <v>785</v>
      </c>
      <c r="AJ88" s="79" t="b">
        <v>0</v>
      </c>
      <c r="AK88" s="79">
        <v>49</v>
      </c>
      <c r="AL88" s="85" t="s">
        <v>766</v>
      </c>
      <c r="AM88" s="79" t="s">
        <v>800</v>
      </c>
      <c r="AN88" s="79" t="b">
        <v>0</v>
      </c>
      <c r="AO88" s="85" t="s">
        <v>766</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2</v>
      </c>
      <c r="BD88" s="48"/>
      <c r="BE88" s="49"/>
      <c r="BF88" s="48"/>
      <c r="BG88" s="49"/>
      <c r="BH88" s="48"/>
      <c r="BI88" s="49"/>
      <c r="BJ88" s="48"/>
      <c r="BK88" s="49"/>
      <c r="BL88" s="48"/>
    </row>
    <row r="89" spans="1:64" ht="15">
      <c r="A89" s="64" t="s">
        <v>246</v>
      </c>
      <c r="B89" s="64" t="s">
        <v>263</v>
      </c>
      <c r="C89" s="65" t="s">
        <v>2229</v>
      </c>
      <c r="D89" s="66">
        <v>3</v>
      </c>
      <c r="E89" s="67" t="s">
        <v>132</v>
      </c>
      <c r="F89" s="68">
        <v>32</v>
      </c>
      <c r="G89" s="65"/>
      <c r="H89" s="69"/>
      <c r="I89" s="70"/>
      <c r="J89" s="70"/>
      <c r="K89" s="34" t="s">
        <v>65</v>
      </c>
      <c r="L89" s="77">
        <v>89</v>
      </c>
      <c r="M89" s="77"/>
      <c r="N89" s="72"/>
      <c r="O89" s="79" t="s">
        <v>340</v>
      </c>
      <c r="P89" s="81">
        <v>43540.307754629626</v>
      </c>
      <c r="Q89" s="79" t="s">
        <v>369</v>
      </c>
      <c r="R89" s="79"/>
      <c r="S89" s="79"/>
      <c r="T89" s="79" t="s">
        <v>414</v>
      </c>
      <c r="U89" s="79"/>
      <c r="V89" s="82" t="s">
        <v>480</v>
      </c>
      <c r="W89" s="81">
        <v>43540.307754629626</v>
      </c>
      <c r="X89" s="82" t="s">
        <v>576</v>
      </c>
      <c r="Y89" s="79"/>
      <c r="Z89" s="79"/>
      <c r="AA89" s="85" t="s">
        <v>701</v>
      </c>
      <c r="AB89" s="79"/>
      <c r="AC89" s="79" t="b">
        <v>0</v>
      </c>
      <c r="AD89" s="79">
        <v>0</v>
      </c>
      <c r="AE89" s="85" t="s">
        <v>785</v>
      </c>
      <c r="AF89" s="79" t="b">
        <v>0</v>
      </c>
      <c r="AG89" s="79" t="s">
        <v>791</v>
      </c>
      <c r="AH89" s="79"/>
      <c r="AI89" s="85" t="s">
        <v>785</v>
      </c>
      <c r="AJ89" s="79" t="b">
        <v>0</v>
      </c>
      <c r="AK89" s="79">
        <v>49</v>
      </c>
      <c r="AL89" s="85" t="s">
        <v>766</v>
      </c>
      <c r="AM89" s="79" t="s">
        <v>800</v>
      </c>
      <c r="AN89" s="79" t="b">
        <v>0</v>
      </c>
      <c r="AO89" s="85" t="s">
        <v>766</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3</v>
      </c>
      <c r="BD89" s="48">
        <v>0</v>
      </c>
      <c r="BE89" s="49">
        <v>0</v>
      </c>
      <c r="BF89" s="48">
        <v>0</v>
      </c>
      <c r="BG89" s="49">
        <v>0</v>
      </c>
      <c r="BH89" s="48">
        <v>0</v>
      </c>
      <c r="BI89" s="49">
        <v>0</v>
      </c>
      <c r="BJ89" s="48">
        <v>17</v>
      </c>
      <c r="BK89" s="49">
        <v>100</v>
      </c>
      <c r="BL89" s="48">
        <v>17</v>
      </c>
    </row>
    <row r="90" spans="1:64" ht="15">
      <c r="A90" s="64" t="s">
        <v>247</v>
      </c>
      <c r="B90" s="64" t="s">
        <v>310</v>
      </c>
      <c r="C90" s="65" t="s">
        <v>2229</v>
      </c>
      <c r="D90" s="66">
        <v>3</v>
      </c>
      <c r="E90" s="67" t="s">
        <v>132</v>
      </c>
      <c r="F90" s="68">
        <v>32</v>
      </c>
      <c r="G90" s="65"/>
      <c r="H90" s="69"/>
      <c r="I90" s="70"/>
      <c r="J90" s="70"/>
      <c r="K90" s="34" t="s">
        <v>65</v>
      </c>
      <c r="L90" s="77">
        <v>90</v>
      </c>
      <c r="M90" s="77"/>
      <c r="N90" s="72"/>
      <c r="O90" s="79" t="s">
        <v>340</v>
      </c>
      <c r="P90" s="81">
        <v>43540.34211805555</v>
      </c>
      <c r="Q90" s="79" t="s">
        <v>369</v>
      </c>
      <c r="R90" s="79"/>
      <c r="S90" s="79"/>
      <c r="T90" s="79" t="s">
        <v>414</v>
      </c>
      <c r="U90" s="79"/>
      <c r="V90" s="82" t="s">
        <v>481</v>
      </c>
      <c r="W90" s="81">
        <v>43540.34211805555</v>
      </c>
      <c r="X90" s="82" t="s">
        <v>577</v>
      </c>
      <c r="Y90" s="79"/>
      <c r="Z90" s="79"/>
      <c r="AA90" s="85" t="s">
        <v>702</v>
      </c>
      <c r="AB90" s="79"/>
      <c r="AC90" s="79" t="b">
        <v>0</v>
      </c>
      <c r="AD90" s="79">
        <v>0</v>
      </c>
      <c r="AE90" s="85" t="s">
        <v>785</v>
      </c>
      <c r="AF90" s="79" t="b">
        <v>0</v>
      </c>
      <c r="AG90" s="79" t="s">
        <v>791</v>
      </c>
      <c r="AH90" s="79"/>
      <c r="AI90" s="85" t="s">
        <v>785</v>
      </c>
      <c r="AJ90" s="79" t="b">
        <v>0</v>
      </c>
      <c r="AK90" s="79">
        <v>49</v>
      </c>
      <c r="AL90" s="85" t="s">
        <v>766</v>
      </c>
      <c r="AM90" s="79" t="s">
        <v>800</v>
      </c>
      <c r="AN90" s="79" t="b">
        <v>0</v>
      </c>
      <c r="AO90" s="85" t="s">
        <v>766</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247</v>
      </c>
      <c r="B91" s="64" t="s">
        <v>311</v>
      </c>
      <c r="C91" s="65" t="s">
        <v>2229</v>
      </c>
      <c r="D91" s="66">
        <v>3</v>
      </c>
      <c r="E91" s="67" t="s">
        <v>132</v>
      </c>
      <c r="F91" s="68">
        <v>32</v>
      </c>
      <c r="G91" s="65"/>
      <c r="H91" s="69"/>
      <c r="I91" s="70"/>
      <c r="J91" s="70"/>
      <c r="K91" s="34" t="s">
        <v>65</v>
      </c>
      <c r="L91" s="77">
        <v>91</v>
      </c>
      <c r="M91" s="77"/>
      <c r="N91" s="72"/>
      <c r="O91" s="79" t="s">
        <v>340</v>
      </c>
      <c r="P91" s="81">
        <v>43540.34211805555</v>
      </c>
      <c r="Q91" s="79" t="s">
        <v>369</v>
      </c>
      <c r="R91" s="79"/>
      <c r="S91" s="79"/>
      <c r="T91" s="79" t="s">
        <v>414</v>
      </c>
      <c r="U91" s="79"/>
      <c r="V91" s="82" t="s">
        <v>481</v>
      </c>
      <c r="W91" s="81">
        <v>43540.34211805555</v>
      </c>
      <c r="X91" s="82" t="s">
        <v>577</v>
      </c>
      <c r="Y91" s="79"/>
      <c r="Z91" s="79"/>
      <c r="AA91" s="85" t="s">
        <v>702</v>
      </c>
      <c r="AB91" s="79"/>
      <c r="AC91" s="79" t="b">
        <v>0</v>
      </c>
      <c r="AD91" s="79">
        <v>0</v>
      </c>
      <c r="AE91" s="85" t="s">
        <v>785</v>
      </c>
      <c r="AF91" s="79" t="b">
        <v>0</v>
      </c>
      <c r="AG91" s="79" t="s">
        <v>791</v>
      </c>
      <c r="AH91" s="79"/>
      <c r="AI91" s="85" t="s">
        <v>785</v>
      </c>
      <c r="AJ91" s="79" t="b">
        <v>0</v>
      </c>
      <c r="AK91" s="79">
        <v>49</v>
      </c>
      <c r="AL91" s="85" t="s">
        <v>766</v>
      </c>
      <c r="AM91" s="79" t="s">
        <v>800</v>
      </c>
      <c r="AN91" s="79" t="b">
        <v>0</v>
      </c>
      <c r="AO91" s="85" t="s">
        <v>766</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247</v>
      </c>
      <c r="B92" s="64" t="s">
        <v>312</v>
      </c>
      <c r="C92" s="65" t="s">
        <v>2229</v>
      </c>
      <c r="D92" s="66">
        <v>3</v>
      </c>
      <c r="E92" s="67" t="s">
        <v>132</v>
      </c>
      <c r="F92" s="68">
        <v>32</v>
      </c>
      <c r="G92" s="65"/>
      <c r="H92" s="69"/>
      <c r="I92" s="70"/>
      <c r="J92" s="70"/>
      <c r="K92" s="34" t="s">
        <v>65</v>
      </c>
      <c r="L92" s="77">
        <v>92</v>
      </c>
      <c r="M92" s="77"/>
      <c r="N92" s="72"/>
      <c r="O92" s="79" t="s">
        <v>340</v>
      </c>
      <c r="P92" s="81">
        <v>43540.34211805555</v>
      </c>
      <c r="Q92" s="79" t="s">
        <v>369</v>
      </c>
      <c r="R92" s="79"/>
      <c r="S92" s="79"/>
      <c r="T92" s="79" t="s">
        <v>414</v>
      </c>
      <c r="U92" s="79"/>
      <c r="V92" s="82" t="s">
        <v>481</v>
      </c>
      <c r="W92" s="81">
        <v>43540.34211805555</v>
      </c>
      <c r="X92" s="82" t="s">
        <v>577</v>
      </c>
      <c r="Y92" s="79"/>
      <c r="Z92" s="79"/>
      <c r="AA92" s="85" t="s">
        <v>702</v>
      </c>
      <c r="AB92" s="79"/>
      <c r="AC92" s="79" t="b">
        <v>0</v>
      </c>
      <c r="AD92" s="79">
        <v>0</v>
      </c>
      <c r="AE92" s="85" t="s">
        <v>785</v>
      </c>
      <c r="AF92" s="79" t="b">
        <v>0</v>
      </c>
      <c r="AG92" s="79" t="s">
        <v>791</v>
      </c>
      <c r="AH92" s="79"/>
      <c r="AI92" s="85" t="s">
        <v>785</v>
      </c>
      <c r="AJ92" s="79" t="b">
        <v>0</v>
      </c>
      <c r="AK92" s="79">
        <v>49</v>
      </c>
      <c r="AL92" s="85" t="s">
        <v>766</v>
      </c>
      <c r="AM92" s="79" t="s">
        <v>800</v>
      </c>
      <c r="AN92" s="79" t="b">
        <v>0</v>
      </c>
      <c r="AO92" s="85" t="s">
        <v>766</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247</v>
      </c>
      <c r="B93" s="64" t="s">
        <v>313</v>
      </c>
      <c r="C93" s="65" t="s">
        <v>2229</v>
      </c>
      <c r="D93" s="66">
        <v>3</v>
      </c>
      <c r="E93" s="67" t="s">
        <v>132</v>
      </c>
      <c r="F93" s="68">
        <v>32</v>
      </c>
      <c r="G93" s="65"/>
      <c r="H93" s="69"/>
      <c r="I93" s="70"/>
      <c r="J93" s="70"/>
      <c r="K93" s="34" t="s">
        <v>65</v>
      </c>
      <c r="L93" s="77">
        <v>93</v>
      </c>
      <c r="M93" s="77"/>
      <c r="N93" s="72"/>
      <c r="O93" s="79" t="s">
        <v>340</v>
      </c>
      <c r="P93" s="81">
        <v>43540.34211805555</v>
      </c>
      <c r="Q93" s="79" t="s">
        <v>369</v>
      </c>
      <c r="R93" s="79"/>
      <c r="S93" s="79"/>
      <c r="T93" s="79" t="s">
        <v>414</v>
      </c>
      <c r="U93" s="79"/>
      <c r="V93" s="82" t="s">
        <v>481</v>
      </c>
      <c r="W93" s="81">
        <v>43540.34211805555</v>
      </c>
      <c r="X93" s="82" t="s">
        <v>577</v>
      </c>
      <c r="Y93" s="79"/>
      <c r="Z93" s="79"/>
      <c r="AA93" s="85" t="s">
        <v>702</v>
      </c>
      <c r="AB93" s="79"/>
      <c r="AC93" s="79" t="b">
        <v>0</v>
      </c>
      <c r="AD93" s="79">
        <v>0</v>
      </c>
      <c r="AE93" s="85" t="s">
        <v>785</v>
      </c>
      <c r="AF93" s="79" t="b">
        <v>0</v>
      </c>
      <c r="AG93" s="79" t="s">
        <v>791</v>
      </c>
      <c r="AH93" s="79"/>
      <c r="AI93" s="85" t="s">
        <v>785</v>
      </c>
      <c r="AJ93" s="79" t="b">
        <v>0</v>
      </c>
      <c r="AK93" s="79">
        <v>49</v>
      </c>
      <c r="AL93" s="85" t="s">
        <v>766</v>
      </c>
      <c r="AM93" s="79" t="s">
        <v>800</v>
      </c>
      <c r="AN93" s="79" t="b">
        <v>0</v>
      </c>
      <c r="AO93" s="85" t="s">
        <v>766</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247</v>
      </c>
      <c r="B94" s="64" t="s">
        <v>314</v>
      </c>
      <c r="C94" s="65" t="s">
        <v>2229</v>
      </c>
      <c r="D94" s="66">
        <v>3</v>
      </c>
      <c r="E94" s="67" t="s">
        <v>132</v>
      </c>
      <c r="F94" s="68">
        <v>32</v>
      </c>
      <c r="G94" s="65"/>
      <c r="H94" s="69"/>
      <c r="I94" s="70"/>
      <c r="J94" s="70"/>
      <c r="K94" s="34" t="s">
        <v>65</v>
      </c>
      <c r="L94" s="77">
        <v>94</v>
      </c>
      <c r="M94" s="77"/>
      <c r="N94" s="72"/>
      <c r="O94" s="79" t="s">
        <v>340</v>
      </c>
      <c r="P94" s="81">
        <v>43540.34211805555</v>
      </c>
      <c r="Q94" s="79" t="s">
        <v>369</v>
      </c>
      <c r="R94" s="79"/>
      <c r="S94" s="79"/>
      <c r="T94" s="79" t="s">
        <v>414</v>
      </c>
      <c r="U94" s="79"/>
      <c r="V94" s="82" t="s">
        <v>481</v>
      </c>
      <c r="W94" s="81">
        <v>43540.34211805555</v>
      </c>
      <c r="X94" s="82" t="s">
        <v>577</v>
      </c>
      <c r="Y94" s="79"/>
      <c r="Z94" s="79"/>
      <c r="AA94" s="85" t="s">
        <v>702</v>
      </c>
      <c r="AB94" s="79"/>
      <c r="AC94" s="79" t="b">
        <v>0</v>
      </c>
      <c r="AD94" s="79">
        <v>0</v>
      </c>
      <c r="AE94" s="85" t="s">
        <v>785</v>
      </c>
      <c r="AF94" s="79" t="b">
        <v>0</v>
      </c>
      <c r="AG94" s="79" t="s">
        <v>791</v>
      </c>
      <c r="AH94" s="79"/>
      <c r="AI94" s="85" t="s">
        <v>785</v>
      </c>
      <c r="AJ94" s="79" t="b">
        <v>0</v>
      </c>
      <c r="AK94" s="79">
        <v>49</v>
      </c>
      <c r="AL94" s="85" t="s">
        <v>766</v>
      </c>
      <c r="AM94" s="79" t="s">
        <v>800</v>
      </c>
      <c r="AN94" s="79" t="b">
        <v>0</v>
      </c>
      <c r="AO94" s="85" t="s">
        <v>766</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247</v>
      </c>
      <c r="B95" s="64" t="s">
        <v>315</v>
      </c>
      <c r="C95" s="65" t="s">
        <v>2229</v>
      </c>
      <c r="D95" s="66">
        <v>3</v>
      </c>
      <c r="E95" s="67" t="s">
        <v>132</v>
      </c>
      <c r="F95" s="68">
        <v>32</v>
      </c>
      <c r="G95" s="65"/>
      <c r="H95" s="69"/>
      <c r="I95" s="70"/>
      <c r="J95" s="70"/>
      <c r="K95" s="34" t="s">
        <v>65</v>
      </c>
      <c r="L95" s="77">
        <v>95</v>
      </c>
      <c r="M95" s="77"/>
      <c r="N95" s="72"/>
      <c r="O95" s="79" t="s">
        <v>340</v>
      </c>
      <c r="P95" s="81">
        <v>43540.34211805555</v>
      </c>
      <c r="Q95" s="79" t="s">
        <v>369</v>
      </c>
      <c r="R95" s="79"/>
      <c r="S95" s="79"/>
      <c r="T95" s="79" t="s">
        <v>414</v>
      </c>
      <c r="U95" s="79"/>
      <c r="V95" s="82" t="s">
        <v>481</v>
      </c>
      <c r="W95" s="81">
        <v>43540.34211805555</v>
      </c>
      <c r="X95" s="82" t="s">
        <v>577</v>
      </c>
      <c r="Y95" s="79"/>
      <c r="Z95" s="79"/>
      <c r="AA95" s="85" t="s">
        <v>702</v>
      </c>
      <c r="AB95" s="79"/>
      <c r="AC95" s="79" t="b">
        <v>0</v>
      </c>
      <c r="AD95" s="79">
        <v>0</v>
      </c>
      <c r="AE95" s="85" t="s">
        <v>785</v>
      </c>
      <c r="AF95" s="79" t="b">
        <v>0</v>
      </c>
      <c r="AG95" s="79" t="s">
        <v>791</v>
      </c>
      <c r="AH95" s="79"/>
      <c r="AI95" s="85" t="s">
        <v>785</v>
      </c>
      <c r="AJ95" s="79" t="b">
        <v>0</v>
      </c>
      <c r="AK95" s="79">
        <v>49</v>
      </c>
      <c r="AL95" s="85" t="s">
        <v>766</v>
      </c>
      <c r="AM95" s="79" t="s">
        <v>800</v>
      </c>
      <c r="AN95" s="79" t="b">
        <v>0</v>
      </c>
      <c r="AO95" s="85" t="s">
        <v>766</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247</v>
      </c>
      <c r="B96" s="64" t="s">
        <v>316</v>
      </c>
      <c r="C96" s="65" t="s">
        <v>2229</v>
      </c>
      <c r="D96" s="66">
        <v>3</v>
      </c>
      <c r="E96" s="67" t="s">
        <v>132</v>
      </c>
      <c r="F96" s="68">
        <v>32</v>
      </c>
      <c r="G96" s="65"/>
      <c r="H96" s="69"/>
      <c r="I96" s="70"/>
      <c r="J96" s="70"/>
      <c r="K96" s="34" t="s">
        <v>65</v>
      </c>
      <c r="L96" s="77">
        <v>96</v>
      </c>
      <c r="M96" s="77"/>
      <c r="N96" s="72"/>
      <c r="O96" s="79" t="s">
        <v>340</v>
      </c>
      <c r="P96" s="81">
        <v>43540.34211805555</v>
      </c>
      <c r="Q96" s="79" t="s">
        <v>369</v>
      </c>
      <c r="R96" s="79"/>
      <c r="S96" s="79"/>
      <c r="T96" s="79" t="s">
        <v>414</v>
      </c>
      <c r="U96" s="79"/>
      <c r="V96" s="82" t="s">
        <v>481</v>
      </c>
      <c r="W96" s="81">
        <v>43540.34211805555</v>
      </c>
      <c r="X96" s="82" t="s">
        <v>577</v>
      </c>
      <c r="Y96" s="79"/>
      <c r="Z96" s="79"/>
      <c r="AA96" s="85" t="s">
        <v>702</v>
      </c>
      <c r="AB96" s="79"/>
      <c r="AC96" s="79" t="b">
        <v>0</v>
      </c>
      <c r="AD96" s="79">
        <v>0</v>
      </c>
      <c r="AE96" s="85" t="s">
        <v>785</v>
      </c>
      <c r="AF96" s="79" t="b">
        <v>0</v>
      </c>
      <c r="AG96" s="79" t="s">
        <v>791</v>
      </c>
      <c r="AH96" s="79"/>
      <c r="AI96" s="85" t="s">
        <v>785</v>
      </c>
      <c r="AJ96" s="79" t="b">
        <v>0</v>
      </c>
      <c r="AK96" s="79">
        <v>49</v>
      </c>
      <c r="AL96" s="85" t="s">
        <v>766</v>
      </c>
      <c r="AM96" s="79" t="s">
        <v>800</v>
      </c>
      <c r="AN96" s="79" t="b">
        <v>0</v>
      </c>
      <c r="AO96" s="85" t="s">
        <v>766</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247</v>
      </c>
      <c r="B97" s="64" t="s">
        <v>217</v>
      </c>
      <c r="C97" s="65" t="s">
        <v>2229</v>
      </c>
      <c r="D97" s="66">
        <v>3</v>
      </c>
      <c r="E97" s="67" t="s">
        <v>132</v>
      </c>
      <c r="F97" s="68">
        <v>32</v>
      </c>
      <c r="G97" s="65"/>
      <c r="H97" s="69"/>
      <c r="I97" s="70"/>
      <c r="J97" s="70"/>
      <c r="K97" s="34" t="s">
        <v>65</v>
      </c>
      <c r="L97" s="77">
        <v>97</v>
      </c>
      <c r="M97" s="77"/>
      <c r="N97" s="72"/>
      <c r="O97" s="79" t="s">
        <v>340</v>
      </c>
      <c r="P97" s="81">
        <v>43540.34211805555</v>
      </c>
      <c r="Q97" s="79" t="s">
        <v>369</v>
      </c>
      <c r="R97" s="79"/>
      <c r="S97" s="79"/>
      <c r="T97" s="79" t="s">
        <v>414</v>
      </c>
      <c r="U97" s="79"/>
      <c r="V97" s="82" t="s">
        <v>481</v>
      </c>
      <c r="W97" s="81">
        <v>43540.34211805555</v>
      </c>
      <c r="X97" s="82" t="s">
        <v>577</v>
      </c>
      <c r="Y97" s="79"/>
      <c r="Z97" s="79"/>
      <c r="AA97" s="85" t="s">
        <v>702</v>
      </c>
      <c r="AB97" s="79"/>
      <c r="AC97" s="79" t="b">
        <v>0</v>
      </c>
      <c r="AD97" s="79">
        <v>0</v>
      </c>
      <c r="AE97" s="85" t="s">
        <v>785</v>
      </c>
      <c r="AF97" s="79" t="b">
        <v>0</v>
      </c>
      <c r="AG97" s="79" t="s">
        <v>791</v>
      </c>
      <c r="AH97" s="79"/>
      <c r="AI97" s="85" t="s">
        <v>785</v>
      </c>
      <c r="AJ97" s="79" t="b">
        <v>0</v>
      </c>
      <c r="AK97" s="79">
        <v>49</v>
      </c>
      <c r="AL97" s="85" t="s">
        <v>766</v>
      </c>
      <c r="AM97" s="79" t="s">
        <v>800</v>
      </c>
      <c r="AN97" s="79" t="b">
        <v>0</v>
      </c>
      <c r="AO97" s="85" t="s">
        <v>766</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2</v>
      </c>
      <c r="BD97" s="48"/>
      <c r="BE97" s="49"/>
      <c r="BF97" s="48"/>
      <c r="BG97" s="49"/>
      <c r="BH97" s="48"/>
      <c r="BI97" s="49"/>
      <c r="BJ97" s="48"/>
      <c r="BK97" s="49"/>
      <c r="BL97" s="48"/>
    </row>
    <row r="98" spans="1:64" ht="15">
      <c r="A98" s="64" t="s">
        <v>247</v>
      </c>
      <c r="B98" s="64" t="s">
        <v>263</v>
      </c>
      <c r="C98" s="65" t="s">
        <v>2229</v>
      </c>
      <c r="D98" s="66">
        <v>3</v>
      </c>
      <c r="E98" s="67" t="s">
        <v>132</v>
      </c>
      <c r="F98" s="68">
        <v>32</v>
      </c>
      <c r="G98" s="65"/>
      <c r="H98" s="69"/>
      <c r="I98" s="70"/>
      <c r="J98" s="70"/>
      <c r="K98" s="34" t="s">
        <v>65</v>
      </c>
      <c r="L98" s="77">
        <v>98</v>
      </c>
      <c r="M98" s="77"/>
      <c r="N98" s="72"/>
      <c r="O98" s="79" t="s">
        <v>340</v>
      </c>
      <c r="P98" s="81">
        <v>43540.34211805555</v>
      </c>
      <c r="Q98" s="79" t="s">
        <v>369</v>
      </c>
      <c r="R98" s="79"/>
      <c r="S98" s="79"/>
      <c r="T98" s="79" t="s">
        <v>414</v>
      </c>
      <c r="U98" s="79"/>
      <c r="V98" s="82" t="s">
        <v>481</v>
      </c>
      <c r="W98" s="81">
        <v>43540.34211805555</v>
      </c>
      <c r="X98" s="82" t="s">
        <v>577</v>
      </c>
      <c r="Y98" s="79"/>
      <c r="Z98" s="79"/>
      <c r="AA98" s="85" t="s">
        <v>702</v>
      </c>
      <c r="AB98" s="79"/>
      <c r="AC98" s="79" t="b">
        <v>0</v>
      </c>
      <c r="AD98" s="79">
        <v>0</v>
      </c>
      <c r="AE98" s="85" t="s">
        <v>785</v>
      </c>
      <c r="AF98" s="79" t="b">
        <v>0</v>
      </c>
      <c r="AG98" s="79" t="s">
        <v>791</v>
      </c>
      <c r="AH98" s="79"/>
      <c r="AI98" s="85" t="s">
        <v>785</v>
      </c>
      <c r="AJ98" s="79" t="b">
        <v>0</v>
      </c>
      <c r="AK98" s="79">
        <v>49</v>
      </c>
      <c r="AL98" s="85" t="s">
        <v>766</v>
      </c>
      <c r="AM98" s="79" t="s">
        <v>800</v>
      </c>
      <c r="AN98" s="79" t="b">
        <v>0</v>
      </c>
      <c r="AO98" s="85" t="s">
        <v>766</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3</v>
      </c>
      <c r="BD98" s="48">
        <v>0</v>
      </c>
      <c r="BE98" s="49">
        <v>0</v>
      </c>
      <c r="BF98" s="48">
        <v>0</v>
      </c>
      <c r="BG98" s="49">
        <v>0</v>
      </c>
      <c r="BH98" s="48">
        <v>0</v>
      </c>
      <c r="BI98" s="49">
        <v>0</v>
      </c>
      <c r="BJ98" s="48">
        <v>17</v>
      </c>
      <c r="BK98" s="49">
        <v>100</v>
      </c>
      <c r="BL98" s="48">
        <v>17</v>
      </c>
    </row>
    <row r="99" spans="1:64" ht="15">
      <c r="A99" s="64" t="s">
        <v>248</v>
      </c>
      <c r="B99" s="64" t="s">
        <v>310</v>
      </c>
      <c r="C99" s="65" t="s">
        <v>2229</v>
      </c>
      <c r="D99" s="66">
        <v>3</v>
      </c>
      <c r="E99" s="67" t="s">
        <v>132</v>
      </c>
      <c r="F99" s="68">
        <v>32</v>
      </c>
      <c r="G99" s="65"/>
      <c r="H99" s="69"/>
      <c r="I99" s="70"/>
      <c r="J99" s="70"/>
      <c r="K99" s="34" t="s">
        <v>65</v>
      </c>
      <c r="L99" s="77">
        <v>99</v>
      </c>
      <c r="M99" s="77"/>
      <c r="N99" s="72"/>
      <c r="O99" s="79" t="s">
        <v>340</v>
      </c>
      <c r="P99" s="81">
        <v>43540.3594212963</v>
      </c>
      <c r="Q99" s="79" t="s">
        <v>369</v>
      </c>
      <c r="R99" s="79"/>
      <c r="S99" s="79"/>
      <c r="T99" s="79" t="s">
        <v>414</v>
      </c>
      <c r="U99" s="79"/>
      <c r="V99" s="82" t="s">
        <v>482</v>
      </c>
      <c r="W99" s="81">
        <v>43540.3594212963</v>
      </c>
      <c r="X99" s="82" t="s">
        <v>578</v>
      </c>
      <c r="Y99" s="79"/>
      <c r="Z99" s="79"/>
      <c r="AA99" s="85" t="s">
        <v>703</v>
      </c>
      <c r="AB99" s="79"/>
      <c r="AC99" s="79" t="b">
        <v>0</v>
      </c>
      <c r="AD99" s="79">
        <v>0</v>
      </c>
      <c r="AE99" s="85" t="s">
        <v>785</v>
      </c>
      <c r="AF99" s="79" t="b">
        <v>0</v>
      </c>
      <c r="AG99" s="79" t="s">
        <v>791</v>
      </c>
      <c r="AH99" s="79"/>
      <c r="AI99" s="85" t="s">
        <v>785</v>
      </c>
      <c r="AJ99" s="79" t="b">
        <v>0</v>
      </c>
      <c r="AK99" s="79">
        <v>49</v>
      </c>
      <c r="AL99" s="85" t="s">
        <v>766</v>
      </c>
      <c r="AM99" s="79" t="s">
        <v>800</v>
      </c>
      <c r="AN99" s="79" t="b">
        <v>0</v>
      </c>
      <c r="AO99" s="85" t="s">
        <v>766</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248</v>
      </c>
      <c r="B100" s="64" t="s">
        <v>311</v>
      </c>
      <c r="C100" s="65" t="s">
        <v>2229</v>
      </c>
      <c r="D100" s="66">
        <v>3</v>
      </c>
      <c r="E100" s="67" t="s">
        <v>132</v>
      </c>
      <c r="F100" s="68">
        <v>32</v>
      </c>
      <c r="G100" s="65"/>
      <c r="H100" s="69"/>
      <c r="I100" s="70"/>
      <c r="J100" s="70"/>
      <c r="K100" s="34" t="s">
        <v>65</v>
      </c>
      <c r="L100" s="77">
        <v>100</v>
      </c>
      <c r="M100" s="77"/>
      <c r="N100" s="72"/>
      <c r="O100" s="79" t="s">
        <v>340</v>
      </c>
      <c r="P100" s="81">
        <v>43540.3594212963</v>
      </c>
      <c r="Q100" s="79" t="s">
        <v>369</v>
      </c>
      <c r="R100" s="79"/>
      <c r="S100" s="79"/>
      <c r="T100" s="79" t="s">
        <v>414</v>
      </c>
      <c r="U100" s="79"/>
      <c r="V100" s="82" t="s">
        <v>482</v>
      </c>
      <c r="W100" s="81">
        <v>43540.3594212963</v>
      </c>
      <c r="X100" s="82" t="s">
        <v>578</v>
      </c>
      <c r="Y100" s="79"/>
      <c r="Z100" s="79"/>
      <c r="AA100" s="85" t="s">
        <v>703</v>
      </c>
      <c r="AB100" s="79"/>
      <c r="AC100" s="79" t="b">
        <v>0</v>
      </c>
      <c r="AD100" s="79">
        <v>0</v>
      </c>
      <c r="AE100" s="85" t="s">
        <v>785</v>
      </c>
      <c r="AF100" s="79" t="b">
        <v>0</v>
      </c>
      <c r="AG100" s="79" t="s">
        <v>791</v>
      </c>
      <c r="AH100" s="79"/>
      <c r="AI100" s="85" t="s">
        <v>785</v>
      </c>
      <c r="AJ100" s="79" t="b">
        <v>0</v>
      </c>
      <c r="AK100" s="79">
        <v>49</v>
      </c>
      <c r="AL100" s="85" t="s">
        <v>766</v>
      </c>
      <c r="AM100" s="79" t="s">
        <v>800</v>
      </c>
      <c r="AN100" s="79" t="b">
        <v>0</v>
      </c>
      <c r="AO100" s="85" t="s">
        <v>766</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248</v>
      </c>
      <c r="B101" s="64" t="s">
        <v>312</v>
      </c>
      <c r="C101" s="65" t="s">
        <v>2229</v>
      </c>
      <c r="D101" s="66">
        <v>3</v>
      </c>
      <c r="E101" s="67" t="s">
        <v>132</v>
      </c>
      <c r="F101" s="68">
        <v>32</v>
      </c>
      <c r="G101" s="65"/>
      <c r="H101" s="69"/>
      <c r="I101" s="70"/>
      <c r="J101" s="70"/>
      <c r="K101" s="34" t="s">
        <v>65</v>
      </c>
      <c r="L101" s="77">
        <v>101</v>
      </c>
      <c r="M101" s="77"/>
      <c r="N101" s="72"/>
      <c r="O101" s="79" t="s">
        <v>340</v>
      </c>
      <c r="P101" s="81">
        <v>43540.3594212963</v>
      </c>
      <c r="Q101" s="79" t="s">
        <v>369</v>
      </c>
      <c r="R101" s="79"/>
      <c r="S101" s="79"/>
      <c r="T101" s="79" t="s">
        <v>414</v>
      </c>
      <c r="U101" s="79"/>
      <c r="V101" s="82" t="s">
        <v>482</v>
      </c>
      <c r="W101" s="81">
        <v>43540.3594212963</v>
      </c>
      <c r="X101" s="82" t="s">
        <v>578</v>
      </c>
      <c r="Y101" s="79"/>
      <c r="Z101" s="79"/>
      <c r="AA101" s="85" t="s">
        <v>703</v>
      </c>
      <c r="AB101" s="79"/>
      <c r="AC101" s="79" t="b">
        <v>0</v>
      </c>
      <c r="AD101" s="79">
        <v>0</v>
      </c>
      <c r="AE101" s="85" t="s">
        <v>785</v>
      </c>
      <c r="AF101" s="79" t="b">
        <v>0</v>
      </c>
      <c r="AG101" s="79" t="s">
        <v>791</v>
      </c>
      <c r="AH101" s="79"/>
      <c r="AI101" s="85" t="s">
        <v>785</v>
      </c>
      <c r="AJ101" s="79" t="b">
        <v>0</v>
      </c>
      <c r="AK101" s="79">
        <v>49</v>
      </c>
      <c r="AL101" s="85" t="s">
        <v>766</v>
      </c>
      <c r="AM101" s="79" t="s">
        <v>800</v>
      </c>
      <c r="AN101" s="79" t="b">
        <v>0</v>
      </c>
      <c r="AO101" s="85" t="s">
        <v>766</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248</v>
      </c>
      <c r="B102" s="64" t="s">
        <v>313</v>
      </c>
      <c r="C102" s="65" t="s">
        <v>2229</v>
      </c>
      <c r="D102" s="66">
        <v>3</v>
      </c>
      <c r="E102" s="67" t="s">
        <v>132</v>
      </c>
      <c r="F102" s="68">
        <v>32</v>
      </c>
      <c r="G102" s="65"/>
      <c r="H102" s="69"/>
      <c r="I102" s="70"/>
      <c r="J102" s="70"/>
      <c r="K102" s="34" t="s">
        <v>65</v>
      </c>
      <c r="L102" s="77">
        <v>102</v>
      </c>
      <c r="M102" s="77"/>
      <c r="N102" s="72"/>
      <c r="O102" s="79" t="s">
        <v>340</v>
      </c>
      <c r="P102" s="81">
        <v>43540.3594212963</v>
      </c>
      <c r="Q102" s="79" t="s">
        <v>369</v>
      </c>
      <c r="R102" s="79"/>
      <c r="S102" s="79"/>
      <c r="T102" s="79" t="s">
        <v>414</v>
      </c>
      <c r="U102" s="79"/>
      <c r="V102" s="82" t="s">
        <v>482</v>
      </c>
      <c r="W102" s="81">
        <v>43540.3594212963</v>
      </c>
      <c r="X102" s="82" t="s">
        <v>578</v>
      </c>
      <c r="Y102" s="79"/>
      <c r="Z102" s="79"/>
      <c r="AA102" s="85" t="s">
        <v>703</v>
      </c>
      <c r="AB102" s="79"/>
      <c r="AC102" s="79" t="b">
        <v>0</v>
      </c>
      <c r="AD102" s="79">
        <v>0</v>
      </c>
      <c r="AE102" s="85" t="s">
        <v>785</v>
      </c>
      <c r="AF102" s="79" t="b">
        <v>0</v>
      </c>
      <c r="AG102" s="79" t="s">
        <v>791</v>
      </c>
      <c r="AH102" s="79"/>
      <c r="AI102" s="85" t="s">
        <v>785</v>
      </c>
      <c r="AJ102" s="79" t="b">
        <v>0</v>
      </c>
      <c r="AK102" s="79">
        <v>49</v>
      </c>
      <c r="AL102" s="85" t="s">
        <v>766</v>
      </c>
      <c r="AM102" s="79" t="s">
        <v>800</v>
      </c>
      <c r="AN102" s="79" t="b">
        <v>0</v>
      </c>
      <c r="AO102" s="85" t="s">
        <v>766</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248</v>
      </c>
      <c r="B103" s="64" t="s">
        <v>314</v>
      </c>
      <c r="C103" s="65" t="s">
        <v>2229</v>
      </c>
      <c r="D103" s="66">
        <v>3</v>
      </c>
      <c r="E103" s="67" t="s">
        <v>132</v>
      </c>
      <c r="F103" s="68">
        <v>32</v>
      </c>
      <c r="G103" s="65"/>
      <c r="H103" s="69"/>
      <c r="I103" s="70"/>
      <c r="J103" s="70"/>
      <c r="K103" s="34" t="s">
        <v>65</v>
      </c>
      <c r="L103" s="77">
        <v>103</v>
      </c>
      <c r="M103" s="77"/>
      <c r="N103" s="72"/>
      <c r="O103" s="79" t="s">
        <v>340</v>
      </c>
      <c r="P103" s="81">
        <v>43540.3594212963</v>
      </c>
      <c r="Q103" s="79" t="s">
        <v>369</v>
      </c>
      <c r="R103" s="79"/>
      <c r="S103" s="79"/>
      <c r="T103" s="79" t="s">
        <v>414</v>
      </c>
      <c r="U103" s="79"/>
      <c r="V103" s="82" t="s">
        <v>482</v>
      </c>
      <c r="W103" s="81">
        <v>43540.3594212963</v>
      </c>
      <c r="X103" s="82" t="s">
        <v>578</v>
      </c>
      <c r="Y103" s="79"/>
      <c r="Z103" s="79"/>
      <c r="AA103" s="85" t="s">
        <v>703</v>
      </c>
      <c r="AB103" s="79"/>
      <c r="AC103" s="79" t="b">
        <v>0</v>
      </c>
      <c r="AD103" s="79">
        <v>0</v>
      </c>
      <c r="AE103" s="85" t="s">
        <v>785</v>
      </c>
      <c r="AF103" s="79" t="b">
        <v>0</v>
      </c>
      <c r="AG103" s="79" t="s">
        <v>791</v>
      </c>
      <c r="AH103" s="79"/>
      <c r="AI103" s="85" t="s">
        <v>785</v>
      </c>
      <c r="AJ103" s="79" t="b">
        <v>0</v>
      </c>
      <c r="AK103" s="79">
        <v>49</v>
      </c>
      <c r="AL103" s="85" t="s">
        <v>766</v>
      </c>
      <c r="AM103" s="79" t="s">
        <v>800</v>
      </c>
      <c r="AN103" s="79" t="b">
        <v>0</v>
      </c>
      <c r="AO103" s="85" t="s">
        <v>766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248</v>
      </c>
      <c r="B104" s="64" t="s">
        <v>315</v>
      </c>
      <c r="C104" s="65" t="s">
        <v>2229</v>
      </c>
      <c r="D104" s="66">
        <v>3</v>
      </c>
      <c r="E104" s="67" t="s">
        <v>132</v>
      </c>
      <c r="F104" s="68">
        <v>32</v>
      </c>
      <c r="G104" s="65"/>
      <c r="H104" s="69"/>
      <c r="I104" s="70"/>
      <c r="J104" s="70"/>
      <c r="K104" s="34" t="s">
        <v>65</v>
      </c>
      <c r="L104" s="77">
        <v>104</v>
      </c>
      <c r="M104" s="77"/>
      <c r="N104" s="72"/>
      <c r="O104" s="79" t="s">
        <v>340</v>
      </c>
      <c r="P104" s="81">
        <v>43540.3594212963</v>
      </c>
      <c r="Q104" s="79" t="s">
        <v>369</v>
      </c>
      <c r="R104" s="79"/>
      <c r="S104" s="79"/>
      <c r="T104" s="79" t="s">
        <v>414</v>
      </c>
      <c r="U104" s="79"/>
      <c r="V104" s="82" t="s">
        <v>482</v>
      </c>
      <c r="W104" s="81">
        <v>43540.3594212963</v>
      </c>
      <c r="X104" s="82" t="s">
        <v>578</v>
      </c>
      <c r="Y104" s="79"/>
      <c r="Z104" s="79"/>
      <c r="AA104" s="85" t="s">
        <v>703</v>
      </c>
      <c r="AB104" s="79"/>
      <c r="AC104" s="79" t="b">
        <v>0</v>
      </c>
      <c r="AD104" s="79">
        <v>0</v>
      </c>
      <c r="AE104" s="85" t="s">
        <v>785</v>
      </c>
      <c r="AF104" s="79" t="b">
        <v>0</v>
      </c>
      <c r="AG104" s="79" t="s">
        <v>791</v>
      </c>
      <c r="AH104" s="79"/>
      <c r="AI104" s="85" t="s">
        <v>785</v>
      </c>
      <c r="AJ104" s="79" t="b">
        <v>0</v>
      </c>
      <c r="AK104" s="79">
        <v>49</v>
      </c>
      <c r="AL104" s="85" t="s">
        <v>766</v>
      </c>
      <c r="AM104" s="79" t="s">
        <v>800</v>
      </c>
      <c r="AN104" s="79" t="b">
        <v>0</v>
      </c>
      <c r="AO104" s="85" t="s">
        <v>766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248</v>
      </c>
      <c r="B105" s="64" t="s">
        <v>316</v>
      </c>
      <c r="C105" s="65" t="s">
        <v>2229</v>
      </c>
      <c r="D105" s="66">
        <v>3</v>
      </c>
      <c r="E105" s="67" t="s">
        <v>132</v>
      </c>
      <c r="F105" s="68">
        <v>32</v>
      </c>
      <c r="G105" s="65"/>
      <c r="H105" s="69"/>
      <c r="I105" s="70"/>
      <c r="J105" s="70"/>
      <c r="K105" s="34" t="s">
        <v>65</v>
      </c>
      <c r="L105" s="77">
        <v>105</v>
      </c>
      <c r="M105" s="77"/>
      <c r="N105" s="72"/>
      <c r="O105" s="79" t="s">
        <v>340</v>
      </c>
      <c r="P105" s="81">
        <v>43540.3594212963</v>
      </c>
      <c r="Q105" s="79" t="s">
        <v>369</v>
      </c>
      <c r="R105" s="79"/>
      <c r="S105" s="79"/>
      <c r="T105" s="79" t="s">
        <v>414</v>
      </c>
      <c r="U105" s="79"/>
      <c r="V105" s="82" t="s">
        <v>482</v>
      </c>
      <c r="W105" s="81">
        <v>43540.3594212963</v>
      </c>
      <c r="X105" s="82" t="s">
        <v>578</v>
      </c>
      <c r="Y105" s="79"/>
      <c r="Z105" s="79"/>
      <c r="AA105" s="85" t="s">
        <v>703</v>
      </c>
      <c r="AB105" s="79"/>
      <c r="AC105" s="79" t="b">
        <v>0</v>
      </c>
      <c r="AD105" s="79">
        <v>0</v>
      </c>
      <c r="AE105" s="85" t="s">
        <v>785</v>
      </c>
      <c r="AF105" s="79" t="b">
        <v>0</v>
      </c>
      <c r="AG105" s="79" t="s">
        <v>791</v>
      </c>
      <c r="AH105" s="79"/>
      <c r="AI105" s="85" t="s">
        <v>785</v>
      </c>
      <c r="AJ105" s="79" t="b">
        <v>0</v>
      </c>
      <c r="AK105" s="79">
        <v>49</v>
      </c>
      <c r="AL105" s="85" t="s">
        <v>766</v>
      </c>
      <c r="AM105" s="79" t="s">
        <v>800</v>
      </c>
      <c r="AN105" s="79" t="b">
        <v>0</v>
      </c>
      <c r="AO105" s="85" t="s">
        <v>766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248</v>
      </c>
      <c r="B106" s="64" t="s">
        <v>217</v>
      </c>
      <c r="C106" s="65" t="s">
        <v>2229</v>
      </c>
      <c r="D106" s="66">
        <v>3</v>
      </c>
      <c r="E106" s="67" t="s">
        <v>132</v>
      </c>
      <c r="F106" s="68">
        <v>32</v>
      </c>
      <c r="G106" s="65"/>
      <c r="H106" s="69"/>
      <c r="I106" s="70"/>
      <c r="J106" s="70"/>
      <c r="K106" s="34" t="s">
        <v>65</v>
      </c>
      <c r="L106" s="77">
        <v>106</v>
      </c>
      <c r="M106" s="77"/>
      <c r="N106" s="72"/>
      <c r="O106" s="79" t="s">
        <v>340</v>
      </c>
      <c r="P106" s="81">
        <v>43540.3594212963</v>
      </c>
      <c r="Q106" s="79" t="s">
        <v>369</v>
      </c>
      <c r="R106" s="79"/>
      <c r="S106" s="79"/>
      <c r="T106" s="79" t="s">
        <v>414</v>
      </c>
      <c r="U106" s="79"/>
      <c r="V106" s="82" t="s">
        <v>482</v>
      </c>
      <c r="W106" s="81">
        <v>43540.3594212963</v>
      </c>
      <c r="X106" s="82" t="s">
        <v>578</v>
      </c>
      <c r="Y106" s="79"/>
      <c r="Z106" s="79"/>
      <c r="AA106" s="85" t="s">
        <v>703</v>
      </c>
      <c r="AB106" s="79"/>
      <c r="AC106" s="79" t="b">
        <v>0</v>
      </c>
      <c r="AD106" s="79">
        <v>0</v>
      </c>
      <c r="AE106" s="85" t="s">
        <v>785</v>
      </c>
      <c r="AF106" s="79" t="b">
        <v>0</v>
      </c>
      <c r="AG106" s="79" t="s">
        <v>791</v>
      </c>
      <c r="AH106" s="79"/>
      <c r="AI106" s="85" t="s">
        <v>785</v>
      </c>
      <c r="AJ106" s="79" t="b">
        <v>0</v>
      </c>
      <c r="AK106" s="79">
        <v>49</v>
      </c>
      <c r="AL106" s="85" t="s">
        <v>766</v>
      </c>
      <c r="AM106" s="79" t="s">
        <v>800</v>
      </c>
      <c r="AN106" s="79" t="b">
        <v>0</v>
      </c>
      <c r="AO106" s="85" t="s">
        <v>766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2</v>
      </c>
      <c r="BD106" s="48"/>
      <c r="BE106" s="49"/>
      <c r="BF106" s="48"/>
      <c r="BG106" s="49"/>
      <c r="BH106" s="48"/>
      <c r="BI106" s="49"/>
      <c r="BJ106" s="48"/>
      <c r="BK106" s="49"/>
      <c r="BL106" s="48"/>
    </row>
    <row r="107" spans="1:64" ht="15">
      <c r="A107" s="64" t="s">
        <v>248</v>
      </c>
      <c r="B107" s="64" t="s">
        <v>263</v>
      </c>
      <c r="C107" s="65" t="s">
        <v>2229</v>
      </c>
      <c r="D107" s="66">
        <v>3</v>
      </c>
      <c r="E107" s="67" t="s">
        <v>132</v>
      </c>
      <c r="F107" s="68">
        <v>32</v>
      </c>
      <c r="G107" s="65"/>
      <c r="H107" s="69"/>
      <c r="I107" s="70"/>
      <c r="J107" s="70"/>
      <c r="K107" s="34" t="s">
        <v>65</v>
      </c>
      <c r="L107" s="77">
        <v>107</v>
      </c>
      <c r="M107" s="77"/>
      <c r="N107" s="72"/>
      <c r="O107" s="79" t="s">
        <v>340</v>
      </c>
      <c r="P107" s="81">
        <v>43540.3594212963</v>
      </c>
      <c r="Q107" s="79" t="s">
        <v>369</v>
      </c>
      <c r="R107" s="79"/>
      <c r="S107" s="79"/>
      <c r="T107" s="79" t="s">
        <v>414</v>
      </c>
      <c r="U107" s="79"/>
      <c r="V107" s="82" t="s">
        <v>482</v>
      </c>
      <c r="W107" s="81">
        <v>43540.3594212963</v>
      </c>
      <c r="X107" s="82" t="s">
        <v>578</v>
      </c>
      <c r="Y107" s="79"/>
      <c r="Z107" s="79"/>
      <c r="AA107" s="85" t="s">
        <v>703</v>
      </c>
      <c r="AB107" s="79"/>
      <c r="AC107" s="79" t="b">
        <v>0</v>
      </c>
      <c r="AD107" s="79">
        <v>0</v>
      </c>
      <c r="AE107" s="85" t="s">
        <v>785</v>
      </c>
      <c r="AF107" s="79" t="b">
        <v>0</v>
      </c>
      <c r="AG107" s="79" t="s">
        <v>791</v>
      </c>
      <c r="AH107" s="79"/>
      <c r="AI107" s="85" t="s">
        <v>785</v>
      </c>
      <c r="AJ107" s="79" t="b">
        <v>0</v>
      </c>
      <c r="AK107" s="79">
        <v>49</v>
      </c>
      <c r="AL107" s="85" t="s">
        <v>766</v>
      </c>
      <c r="AM107" s="79" t="s">
        <v>800</v>
      </c>
      <c r="AN107" s="79" t="b">
        <v>0</v>
      </c>
      <c r="AO107" s="85" t="s">
        <v>766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3</v>
      </c>
      <c r="BD107" s="48">
        <v>0</v>
      </c>
      <c r="BE107" s="49">
        <v>0</v>
      </c>
      <c r="BF107" s="48">
        <v>0</v>
      </c>
      <c r="BG107" s="49">
        <v>0</v>
      </c>
      <c r="BH107" s="48">
        <v>0</v>
      </c>
      <c r="BI107" s="49">
        <v>0</v>
      </c>
      <c r="BJ107" s="48">
        <v>17</v>
      </c>
      <c r="BK107" s="49">
        <v>100</v>
      </c>
      <c r="BL107" s="48">
        <v>17</v>
      </c>
    </row>
    <row r="108" spans="1:64" ht="15">
      <c r="A108" s="64" t="s">
        <v>249</v>
      </c>
      <c r="B108" s="64" t="s">
        <v>310</v>
      </c>
      <c r="C108" s="65" t="s">
        <v>2229</v>
      </c>
      <c r="D108" s="66">
        <v>3</v>
      </c>
      <c r="E108" s="67" t="s">
        <v>132</v>
      </c>
      <c r="F108" s="68">
        <v>32</v>
      </c>
      <c r="G108" s="65"/>
      <c r="H108" s="69"/>
      <c r="I108" s="70"/>
      <c r="J108" s="70"/>
      <c r="K108" s="34" t="s">
        <v>65</v>
      </c>
      <c r="L108" s="77">
        <v>108</v>
      </c>
      <c r="M108" s="77"/>
      <c r="N108" s="72"/>
      <c r="O108" s="79" t="s">
        <v>340</v>
      </c>
      <c r="P108" s="81">
        <v>43540.3671412037</v>
      </c>
      <c r="Q108" s="79" t="s">
        <v>369</v>
      </c>
      <c r="R108" s="79"/>
      <c r="S108" s="79"/>
      <c r="T108" s="79" t="s">
        <v>414</v>
      </c>
      <c r="U108" s="79"/>
      <c r="V108" s="82" t="s">
        <v>483</v>
      </c>
      <c r="W108" s="81">
        <v>43540.3671412037</v>
      </c>
      <c r="X108" s="82" t="s">
        <v>579</v>
      </c>
      <c r="Y108" s="79"/>
      <c r="Z108" s="79"/>
      <c r="AA108" s="85" t="s">
        <v>704</v>
      </c>
      <c r="AB108" s="79"/>
      <c r="AC108" s="79" t="b">
        <v>0</v>
      </c>
      <c r="AD108" s="79">
        <v>0</v>
      </c>
      <c r="AE108" s="85" t="s">
        <v>785</v>
      </c>
      <c r="AF108" s="79" t="b">
        <v>0</v>
      </c>
      <c r="AG108" s="79" t="s">
        <v>791</v>
      </c>
      <c r="AH108" s="79"/>
      <c r="AI108" s="85" t="s">
        <v>785</v>
      </c>
      <c r="AJ108" s="79" t="b">
        <v>0</v>
      </c>
      <c r="AK108" s="79">
        <v>49</v>
      </c>
      <c r="AL108" s="85" t="s">
        <v>766</v>
      </c>
      <c r="AM108" s="79" t="s">
        <v>800</v>
      </c>
      <c r="AN108" s="79" t="b">
        <v>0</v>
      </c>
      <c r="AO108" s="85" t="s">
        <v>766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249</v>
      </c>
      <c r="B109" s="64" t="s">
        <v>311</v>
      </c>
      <c r="C109" s="65" t="s">
        <v>2229</v>
      </c>
      <c r="D109" s="66">
        <v>3</v>
      </c>
      <c r="E109" s="67" t="s">
        <v>132</v>
      </c>
      <c r="F109" s="68">
        <v>32</v>
      </c>
      <c r="G109" s="65"/>
      <c r="H109" s="69"/>
      <c r="I109" s="70"/>
      <c r="J109" s="70"/>
      <c r="K109" s="34" t="s">
        <v>65</v>
      </c>
      <c r="L109" s="77">
        <v>109</v>
      </c>
      <c r="M109" s="77"/>
      <c r="N109" s="72"/>
      <c r="O109" s="79" t="s">
        <v>340</v>
      </c>
      <c r="P109" s="81">
        <v>43540.3671412037</v>
      </c>
      <c r="Q109" s="79" t="s">
        <v>369</v>
      </c>
      <c r="R109" s="79"/>
      <c r="S109" s="79"/>
      <c r="T109" s="79" t="s">
        <v>414</v>
      </c>
      <c r="U109" s="79"/>
      <c r="V109" s="82" t="s">
        <v>483</v>
      </c>
      <c r="W109" s="81">
        <v>43540.3671412037</v>
      </c>
      <c r="X109" s="82" t="s">
        <v>579</v>
      </c>
      <c r="Y109" s="79"/>
      <c r="Z109" s="79"/>
      <c r="AA109" s="85" t="s">
        <v>704</v>
      </c>
      <c r="AB109" s="79"/>
      <c r="AC109" s="79" t="b">
        <v>0</v>
      </c>
      <c r="AD109" s="79">
        <v>0</v>
      </c>
      <c r="AE109" s="85" t="s">
        <v>785</v>
      </c>
      <c r="AF109" s="79" t="b">
        <v>0</v>
      </c>
      <c r="AG109" s="79" t="s">
        <v>791</v>
      </c>
      <c r="AH109" s="79"/>
      <c r="AI109" s="85" t="s">
        <v>785</v>
      </c>
      <c r="AJ109" s="79" t="b">
        <v>0</v>
      </c>
      <c r="AK109" s="79">
        <v>49</v>
      </c>
      <c r="AL109" s="85" t="s">
        <v>766</v>
      </c>
      <c r="AM109" s="79" t="s">
        <v>800</v>
      </c>
      <c r="AN109" s="79" t="b">
        <v>0</v>
      </c>
      <c r="AO109" s="85" t="s">
        <v>766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249</v>
      </c>
      <c r="B110" s="64" t="s">
        <v>312</v>
      </c>
      <c r="C110" s="65" t="s">
        <v>2229</v>
      </c>
      <c r="D110" s="66">
        <v>3</v>
      </c>
      <c r="E110" s="67" t="s">
        <v>132</v>
      </c>
      <c r="F110" s="68">
        <v>32</v>
      </c>
      <c r="G110" s="65"/>
      <c r="H110" s="69"/>
      <c r="I110" s="70"/>
      <c r="J110" s="70"/>
      <c r="K110" s="34" t="s">
        <v>65</v>
      </c>
      <c r="L110" s="77">
        <v>110</v>
      </c>
      <c r="M110" s="77"/>
      <c r="N110" s="72"/>
      <c r="O110" s="79" t="s">
        <v>340</v>
      </c>
      <c r="P110" s="81">
        <v>43540.3671412037</v>
      </c>
      <c r="Q110" s="79" t="s">
        <v>369</v>
      </c>
      <c r="R110" s="79"/>
      <c r="S110" s="79"/>
      <c r="T110" s="79" t="s">
        <v>414</v>
      </c>
      <c r="U110" s="79"/>
      <c r="V110" s="82" t="s">
        <v>483</v>
      </c>
      <c r="W110" s="81">
        <v>43540.3671412037</v>
      </c>
      <c r="X110" s="82" t="s">
        <v>579</v>
      </c>
      <c r="Y110" s="79"/>
      <c r="Z110" s="79"/>
      <c r="AA110" s="85" t="s">
        <v>704</v>
      </c>
      <c r="AB110" s="79"/>
      <c r="AC110" s="79" t="b">
        <v>0</v>
      </c>
      <c r="AD110" s="79">
        <v>0</v>
      </c>
      <c r="AE110" s="85" t="s">
        <v>785</v>
      </c>
      <c r="AF110" s="79" t="b">
        <v>0</v>
      </c>
      <c r="AG110" s="79" t="s">
        <v>791</v>
      </c>
      <c r="AH110" s="79"/>
      <c r="AI110" s="85" t="s">
        <v>785</v>
      </c>
      <c r="AJ110" s="79" t="b">
        <v>0</v>
      </c>
      <c r="AK110" s="79">
        <v>49</v>
      </c>
      <c r="AL110" s="85" t="s">
        <v>766</v>
      </c>
      <c r="AM110" s="79" t="s">
        <v>800</v>
      </c>
      <c r="AN110" s="79" t="b">
        <v>0</v>
      </c>
      <c r="AO110" s="85" t="s">
        <v>766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249</v>
      </c>
      <c r="B111" s="64" t="s">
        <v>313</v>
      </c>
      <c r="C111" s="65" t="s">
        <v>2229</v>
      </c>
      <c r="D111" s="66">
        <v>3</v>
      </c>
      <c r="E111" s="67" t="s">
        <v>132</v>
      </c>
      <c r="F111" s="68">
        <v>32</v>
      </c>
      <c r="G111" s="65"/>
      <c r="H111" s="69"/>
      <c r="I111" s="70"/>
      <c r="J111" s="70"/>
      <c r="K111" s="34" t="s">
        <v>65</v>
      </c>
      <c r="L111" s="77">
        <v>111</v>
      </c>
      <c r="M111" s="77"/>
      <c r="N111" s="72"/>
      <c r="O111" s="79" t="s">
        <v>340</v>
      </c>
      <c r="P111" s="81">
        <v>43540.3671412037</v>
      </c>
      <c r="Q111" s="79" t="s">
        <v>369</v>
      </c>
      <c r="R111" s="79"/>
      <c r="S111" s="79"/>
      <c r="T111" s="79" t="s">
        <v>414</v>
      </c>
      <c r="U111" s="79"/>
      <c r="V111" s="82" t="s">
        <v>483</v>
      </c>
      <c r="W111" s="81">
        <v>43540.3671412037</v>
      </c>
      <c r="X111" s="82" t="s">
        <v>579</v>
      </c>
      <c r="Y111" s="79"/>
      <c r="Z111" s="79"/>
      <c r="AA111" s="85" t="s">
        <v>704</v>
      </c>
      <c r="AB111" s="79"/>
      <c r="AC111" s="79" t="b">
        <v>0</v>
      </c>
      <c r="AD111" s="79">
        <v>0</v>
      </c>
      <c r="AE111" s="85" t="s">
        <v>785</v>
      </c>
      <c r="AF111" s="79" t="b">
        <v>0</v>
      </c>
      <c r="AG111" s="79" t="s">
        <v>791</v>
      </c>
      <c r="AH111" s="79"/>
      <c r="AI111" s="85" t="s">
        <v>785</v>
      </c>
      <c r="AJ111" s="79" t="b">
        <v>0</v>
      </c>
      <c r="AK111" s="79">
        <v>49</v>
      </c>
      <c r="AL111" s="85" t="s">
        <v>766</v>
      </c>
      <c r="AM111" s="79" t="s">
        <v>800</v>
      </c>
      <c r="AN111" s="79" t="b">
        <v>0</v>
      </c>
      <c r="AO111" s="85" t="s">
        <v>766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249</v>
      </c>
      <c r="B112" s="64" t="s">
        <v>314</v>
      </c>
      <c r="C112" s="65" t="s">
        <v>2229</v>
      </c>
      <c r="D112" s="66">
        <v>3</v>
      </c>
      <c r="E112" s="67" t="s">
        <v>132</v>
      </c>
      <c r="F112" s="68">
        <v>32</v>
      </c>
      <c r="G112" s="65"/>
      <c r="H112" s="69"/>
      <c r="I112" s="70"/>
      <c r="J112" s="70"/>
      <c r="K112" s="34" t="s">
        <v>65</v>
      </c>
      <c r="L112" s="77">
        <v>112</v>
      </c>
      <c r="M112" s="77"/>
      <c r="N112" s="72"/>
      <c r="O112" s="79" t="s">
        <v>340</v>
      </c>
      <c r="P112" s="81">
        <v>43540.3671412037</v>
      </c>
      <c r="Q112" s="79" t="s">
        <v>369</v>
      </c>
      <c r="R112" s="79"/>
      <c r="S112" s="79"/>
      <c r="T112" s="79" t="s">
        <v>414</v>
      </c>
      <c r="U112" s="79"/>
      <c r="V112" s="82" t="s">
        <v>483</v>
      </c>
      <c r="W112" s="81">
        <v>43540.3671412037</v>
      </c>
      <c r="X112" s="82" t="s">
        <v>579</v>
      </c>
      <c r="Y112" s="79"/>
      <c r="Z112" s="79"/>
      <c r="AA112" s="85" t="s">
        <v>704</v>
      </c>
      <c r="AB112" s="79"/>
      <c r="AC112" s="79" t="b">
        <v>0</v>
      </c>
      <c r="AD112" s="79">
        <v>0</v>
      </c>
      <c r="AE112" s="85" t="s">
        <v>785</v>
      </c>
      <c r="AF112" s="79" t="b">
        <v>0</v>
      </c>
      <c r="AG112" s="79" t="s">
        <v>791</v>
      </c>
      <c r="AH112" s="79"/>
      <c r="AI112" s="85" t="s">
        <v>785</v>
      </c>
      <c r="AJ112" s="79" t="b">
        <v>0</v>
      </c>
      <c r="AK112" s="79">
        <v>49</v>
      </c>
      <c r="AL112" s="85" t="s">
        <v>766</v>
      </c>
      <c r="AM112" s="79" t="s">
        <v>800</v>
      </c>
      <c r="AN112" s="79" t="b">
        <v>0</v>
      </c>
      <c r="AO112" s="85" t="s">
        <v>766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249</v>
      </c>
      <c r="B113" s="64" t="s">
        <v>315</v>
      </c>
      <c r="C113" s="65" t="s">
        <v>2229</v>
      </c>
      <c r="D113" s="66">
        <v>3</v>
      </c>
      <c r="E113" s="67" t="s">
        <v>132</v>
      </c>
      <c r="F113" s="68">
        <v>32</v>
      </c>
      <c r="G113" s="65"/>
      <c r="H113" s="69"/>
      <c r="I113" s="70"/>
      <c r="J113" s="70"/>
      <c r="K113" s="34" t="s">
        <v>65</v>
      </c>
      <c r="L113" s="77">
        <v>113</v>
      </c>
      <c r="M113" s="77"/>
      <c r="N113" s="72"/>
      <c r="O113" s="79" t="s">
        <v>340</v>
      </c>
      <c r="P113" s="81">
        <v>43540.3671412037</v>
      </c>
      <c r="Q113" s="79" t="s">
        <v>369</v>
      </c>
      <c r="R113" s="79"/>
      <c r="S113" s="79"/>
      <c r="T113" s="79" t="s">
        <v>414</v>
      </c>
      <c r="U113" s="79"/>
      <c r="V113" s="82" t="s">
        <v>483</v>
      </c>
      <c r="W113" s="81">
        <v>43540.3671412037</v>
      </c>
      <c r="X113" s="82" t="s">
        <v>579</v>
      </c>
      <c r="Y113" s="79"/>
      <c r="Z113" s="79"/>
      <c r="AA113" s="85" t="s">
        <v>704</v>
      </c>
      <c r="AB113" s="79"/>
      <c r="AC113" s="79" t="b">
        <v>0</v>
      </c>
      <c r="AD113" s="79">
        <v>0</v>
      </c>
      <c r="AE113" s="85" t="s">
        <v>785</v>
      </c>
      <c r="AF113" s="79" t="b">
        <v>0</v>
      </c>
      <c r="AG113" s="79" t="s">
        <v>791</v>
      </c>
      <c r="AH113" s="79"/>
      <c r="AI113" s="85" t="s">
        <v>785</v>
      </c>
      <c r="AJ113" s="79" t="b">
        <v>0</v>
      </c>
      <c r="AK113" s="79">
        <v>49</v>
      </c>
      <c r="AL113" s="85" t="s">
        <v>766</v>
      </c>
      <c r="AM113" s="79" t="s">
        <v>800</v>
      </c>
      <c r="AN113" s="79" t="b">
        <v>0</v>
      </c>
      <c r="AO113" s="85" t="s">
        <v>766</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249</v>
      </c>
      <c r="B114" s="64" t="s">
        <v>316</v>
      </c>
      <c r="C114" s="65" t="s">
        <v>2229</v>
      </c>
      <c r="D114" s="66">
        <v>3</v>
      </c>
      <c r="E114" s="67" t="s">
        <v>132</v>
      </c>
      <c r="F114" s="68">
        <v>32</v>
      </c>
      <c r="G114" s="65"/>
      <c r="H114" s="69"/>
      <c r="I114" s="70"/>
      <c r="J114" s="70"/>
      <c r="K114" s="34" t="s">
        <v>65</v>
      </c>
      <c r="L114" s="77">
        <v>114</v>
      </c>
      <c r="M114" s="77"/>
      <c r="N114" s="72"/>
      <c r="O114" s="79" t="s">
        <v>340</v>
      </c>
      <c r="P114" s="81">
        <v>43540.3671412037</v>
      </c>
      <c r="Q114" s="79" t="s">
        <v>369</v>
      </c>
      <c r="R114" s="79"/>
      <c r="S114" s="79"/>
      <c r="T114" s="79" t="s">
        <v>414</v>
      </c>
      <c r="U114" s="79"/>
      <c r="V114" s="82" t="s">
        <v>483</v>
      </c>
      <c r="W114" s="81">
        <v>43540.3671412037</v>
      </c>
      <c r="X114" s="82" t="s">
        <v>579</v>
      </c>
      <c r="Y114" s="79"/>
      <c r="Z114" s="79"/>
      <c r="AA114" s="85" t="s">
        <v>704</v>
      </c>
      <c r="AB114" s="79"/>
      <c r="AC114" s="79" t="b">
        <v>0</v>
      </c>
      <c r="AD114" s="79">
        <v>0</v>
      </c>
      <c r="AE114" s="85" t="s">
        <v>785</v>
      </c>
      <c r="AF114" s="79" t="b">
        <v>0</v>
      </c>
      <c r="AG114" s="79" t="s">
        <v>791</v>
      </c>
      <c r="AH114" s="79"/>
      <c r="AI114" s="85" t="s">
        <v>785</v>
      </c>
      <c r="AJ114" s="79" t="b">
        <v>0</v>
      </c>
      <c r="AK114" s="79">
        <v>49</v>
      </c>
      <c r="AL114" s="85" t="s">
        <v>766</v>
      </c>
      <c r="AM114" s="79" t="s">
        <v>800</v>
      </c>
      <c r="AN114" s="79" t="b">
        <v>0</v>
      </c>
      <c r="AO114" s="85" t="s">
        <v>766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249</v>
      </c>
      <c r="B115" s="64" t="s">
        <v>217</v>
      </c>
      <c r="C115" s="65" t="s">
        <v>2229</v>
      </c>
      <c r="D115" s="66">
        <v>3</v>
      </c>
      <c r="E115" s="67" t="s">
        <v>132</v>
      </c>
      <c r="F115" s="68">
        <v>32</v>
      </c>
      <c r="G115" s="65"/>
      <c r="H115" s="69"/>
      <c r="I115" s="70"/>
      <c r="J115" s="70"/>
      <c r="K115" s="34" t="s">
        <v>65</v>
      </c>
      <c r="L115" s="77">
        <v>115</v>
      </c>
      <c r="M115" s="77"/>
      <c r="N115" s="72"/>
      <c r="O115" s="79" t="s">
        <v>340</v>
      </c>
      <c r="P115" s="81">
        <v>43540.3671412037</v>
      </c>
      <c r="Q115" s="79" t="s">
        <v>369</v>
      </c>
      <c r="R115" s="79"/>
      <c r="S115" s="79"/>
      <c r="T115" s="79" t="s">
        <v>414</v>
      </c>
      <c r="U115" s="79"/>
      <c r="V115" s="82" t="s">
        <v>483</v>
      </c>
      <c r="W115" s="81">
        <v>43540.3671412037</v>
      </c>
      <c r="X115" s="82" t="s">
        <v>579</v>
      </c>
      <c r="Y115" s="79"/>
      <c r="Z115" s="79"/>
      <c r="AA115" s="85" t="s">
        <v>704</v>
      </c>
      <c r="AB115" s="79"/>
      <c r="AC115" s="79" t="b">
        <v>0</v>
      </c>
      <c r="AD115" s="79">
        <v>0</v>
      </c>
      <c r="AE115" s="85" t="s">
        <v>785</v>
      </c>
      <c r="AF115" s="79" t="b">
        <v>0</v>
      </c>
      <c r="AG115" s="79" t="s">
        <v>791</v>
      </c>
      <c r="AH115" s="79"/>
      <c r="AI115" s="85" t="s">
        <v>785</v>
      </c>
      <c r="AJ115" s="79" t="b">
        <v>0</v>
      </c>
      <c r="AK115" s="79">
        <v>49</v>
      </c>
      <c r="AL115" s="85" t="s">
        <v>766</v>
      </c>
      <c r="AM115" s="79" t="s">
        <v>800</v>
      </c>
      <c r="AN115" s="79" t="b">
        <v>0</v>
      </c>
      <c r="AO115" s="85" t="s">
        <v>766</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2</v>
      </c>
      <c r="BD115" s="48"/>
      <c r="BE115" s="49"/>
      <c r="BF115" s="48"/>
      <c r="BG115" s="49"/>
      <c r="BH115" s="48"/>
      <c r="BI115" s="49"/>
      <c r="BJ115" s="48"/>
      <c r="BK115" s="49"/>
      <c r="BL115" s="48"/>
    </row>
    <row r="116" spans="1:64" ht="15">
      <c r="A116" s="64" t="s">
        <v>249</v>
      </c>
      <c r="B116" s="64" t="s">
        <v>263</v>
      </c>
      <c r="C116" s="65" t="s">
        <v>2229</v>
      </c>
      <c r="D116" s="66">
        <v>3</v>
      </c>
      <c r="E116" s="67" t="s">
        <v>132</v>
      </c>
      <c r="F116" s="68">
        <v>32</v>
      </c>
      <c r="G116" s="65"/>
      <c r="H116" s="69"/>
      <c r="I116" s="70"/>
      <c r="J116" s="70"/>
      <c r="K116" s="34" t="s">
        <v>65</v>
      </c>
      <c r="L116" s="77">
        <v>116</v>
      </c>
      <c r="M116" s="77"/>
      <c r="N116" s="72"/>
      <c r="O116" s="79" t="s">
        <v>340</v>
      </c>
      <c r="P116" s="81">
        <v>43540.3671412037</v>
      </c>
      <c r="Q116" s="79" t="s">
        <v>369</v>
      </c>
      <c r="R116" s="79"/>
      <c r="S116" s="79"/>
      <c r="T116" s="79" t="s">
        <v>414</v>
      </c>
      <c r="U116" s="79"/>
      <c r="V116" s="82" t="s">
        <v>483</v>
      </c>
      <c r="W116" s="81">
        <v>43540.3671412037</v>
      </c>
      <c r="X116" s="82" t="s">
        <v>579</v>
      </c>
      <c r="Y116" s="79"/>
      <c r="Z116" s="79"/>
      <c r="AA116" s="85" t="s">
        <v>704</v>
      </c>
      <c r="AB116" s="79"/>
      <c r="AC116" s="79" t="b">
        <v>0</v>
      </c>
      <c r="AD116" s="79">
        <v>0</v>
      </c>
      <c r="AE116" s="85" t="s">
        <v>785</v>
      </c>
      <c r="AF116" s="79" t="b">
        <v>0</v>
      </c>
      <c r="AG116" s="79" t="s">
        <v>791</v>
      </c>
      <c r="AH116" s="79"/>
      <c r="AI116" s="85" t="s">
        <v>785</v>
      </c>
      <c r="AJ116" s="79" t="b">
        <v>0</v>
      </c>
      <c r="AK116" s="79">
        <v>49</v>
      </c>
      <c r="AL116" s="85" t="s">
        <v>766</v>
      </c>
      <c r="AM116" s="79" t="s">
        <v>800</v>
      </c>
      <c r="AN116" s="79" t="b">
        <v>0</v>
      </c>
      <c r="AO116" s="85" t="s">
        <v>766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3</v>
      </c>
      <c r="BD116" s="48">
        <v>0</v>
      </c>
      <c r="BE116" s="49">
        <v>0</v>
      </c>
      <c r="BF116" s="48">
        <v>0</v>
      </c>
      <c r="BG116" s="49">
        <v>0</v>
      </c>
      <c r="BH116" s="48">
        <v>0</v>
      </c>
      <c r="BI116" s="49">
        <v>0</v>
      </c>
      <c r="BJ116" s="48">
        <v>17</v>
      </c>
      <c r="BK116" s="49">
        <v>100</v>
      </c>
      <c r="BL116" s="48">
        <v>17</v>
      </c>
    </row>
    <row r="117" spans="1:64" ht="15">
      <c r="A117" s="64" t="s">
        <v>250</v>
      </c>
      <c r="B117" s="64" t="s">
        <v>310</v>
      </c>
      <c r="C117" s="65" t="s">
        <v>2229</v>
      </c>
      <c r="D117" s="66">
        <v>3</v>
      </c>
      <c r="E117" s="67" t="s">
        <v>132</v>
      </c>
      <c r="F117" s="68">
        <v>32</v>
      </c>
      <c r="G117" s="65"/>
      <c r="H117" s="69"/>
      <c r="I117" s="70"/>
      <c r="J117" s="70"/>
      <c r="K117" s="34" t="s">
        <v>65</v>
      </c>
      <c r="L117" s="77">
        <v>117</v>
      </c>
      <c r="M117" s="77"/>
      <c r="N117" s="72"/>
      <c r="O117" s="79" t="s">
        <v>340</v>
      </c>
      <c r="P117" s="81">
        <v>43540.37787037037</v>
      </c>
      <c r="Q117" s="79" t="s">
        <v>369</v>
      </c>
      <c r="R117" s="79"/>
      <c r="S117" s="79"/>
      <c r="T117" s="79" t="s">
        <v>414</v>
      </c>
      <c r="U117" s="79"/>
      <c r="V117" s="82" t="s">
        <v>484</v>
      </c>
      <c r="W117" s="81">
        <v>43540.37787037037</v>
      </c>
      <c r="X117" s="82" t="s">
        <v>580</v>
      </c>
      <c r="Y117" s="79"/>
      <c r="Z117" s="79"/>
      <c r="AA117" s="85" t="s">
        <v>705</v>
      </c>
      <c r="AB117" s="79"/>
      <c r="AC117" s="79" t="b">
        <v>0</v>
      </c>
      <c r="AD117" s="79">
        <v>0</v>
      </c>
      <c r="AE117" s="85" t="s">
        <v>785</v>
      </c>
      <c r="AF117" s="79" t="b">
        <v>0</v>
      </c>
      <c r="AG117" s="79" t="s">
        <v>791</v>
      </c>
      <c r="AH117" s="79"/>
      <c r="AI117" s="85" t="s">
        <v>785</v>
      </c>
      <c r="AJ117" s="79" t="b">
        <v>0</v>
      </c>
      <c r="AK117" s="79">
        <v>49</v>
      </c>
      <c r="AL117" s="85" t="s">
        <v>766</v>
      </c>
      <c r="AM117" s="79" t="s">
        <v>802</v>
      </c>
      <c r="AN117" s="79" t="b">
        <v>0</v>
      </c>
      <c r="AO117" s="85" t="s">
        <v>766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250</v>
      </c>
      <c r="B118" s="64" t="s">
        <v>311</v>
      </c>
      <c r="C118" s="65" t="s">
        <v>2229</v>
      </c>
      <c r="D118" s="66">
        <v>3</v>
      </c>
      <c r="E118" s="67" t="s">
        <v>132</v>
      </c>
      <c r="F118" s="68">
        <v>32</v>
      </c>
      <c r="G118" s="65"/>
      <c r="H118" s="69"/>
      <c r="I118" s="70"/>
      <c r="J118" s="70"/>
      <c r="K118" s="34" t="s">
        <v>65</v>
      </c>
      <c r="L118" s="77">
        <v>118</v>
      </c>
      <c r="M118" s="77"/>
      <c r="N118" s="72"/>
      <c r="O118" s="79" t="s">
        <v>340</v>
      </c>
      <c r="P118" s="81">
        <v>43540.37787037037</v>
      </c>
      <c r="Q118" s="79" t="s">
        <v>369</v>
      </c>
      <c r="R118" s="79"/>
      <c r="S118" s="79"/>
      <c r="T118" s="79" t="s">
        <v>414</v>
      </c>
      <c r="U118" s="79"/>
      <c r="V118" s="82" t="s">
        <v>484</v>
      </c>
      <c r="W118" s="81">
        <v>43540.37787037037</v>
      </c>
      <c r="X118" s="82" t="s">
        <v>580</v>
      </c>
      <c r="Y118" s="79"/>
      <c r="Z118" s="79"/>
      <c r="AA118" s="85" t="s">
        <v>705</v>
      </c>
      <c r="AB118" s="79"/>
      <c r="AC118" s="79" t="b">
        <v>0</v>
      </c>
      <c r="AD118" s="79">
        <v>0</v>
      </c>
      <c r="AE118" s="85" t="s">
        <v>785</v>
      </c>
      <c r="AF118" s="79" t="b">
        <v>0</v>
      </c>
      <c r="AG118" s="79" t="s">
        <v>791</v>
      </c>
      <c r="AH118" s="79"/>
      <c r="AI118" s="85" t="s">
        <v>785</v>
      </c>
      <c r="AJ118" s="79" t="b">
        <v>0</v>
      </c>
      <c r="AK118" s="79">
        <v>49</v>
      </c>
      <c r="AL118" s="85" t="s">
        <v>766</v>
      </c>
      <c r="AM118" s="79" t="s">
        <v>802</v>
      </c>
      <c r="AN118" s="79" t="b">
        <v>0</v>
      </c>
      <c r="AO118" s="85" t="s">
        <v>766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250</v>
      </c>
      <c r="B119" s="64" t="s">
        <v>312</v>
      </c>
      <c r="C119" s="65" t="s">
        <v>2229</v>
      </c>
      <c r="D119" s="66">
        <v>3</v>
      </c>
      <c r="E119" s="67" t="s">
        <v>132</v>
      </c>
      <c r="F119" s="68">
        <v>32</v>
      </c>
      <c r="G119" s="65"/>
      <c r="H119" s="69"/>
      <c r="I119" s="70"/>
      <c r="J119" s="70"/>
      <c r="K119" s="34" t="s">
        <v>65</v>
      </c>
      <c r="L119" s="77">
        <v>119</v>
      </c>
      <c r="M119" s="77"/>
      <c r="N119" s="72"/>
      <c r="O119" s="79" t="s">
        <v>340</v>
      </c>
      <c r="P119" s="81">
        <v>43540.37787037037</v>
      </c>
      <c r="Q119" s="79" t="s">
        <v>369</v>
      </c>
      <c r="R119" s="79"/>
      <c r="S119" s="79"/>
      <c r="T119" s="79" t="s">
        <v>414</v>
      </c>
      <c r="U119" s="79"/>
      <c r="V119" s="82" t="s">
        <v>484</v>
      </c>
      <c r="W119" s="81">
        <v>43540.37787037037</v>
      </c>
      <c r="X119" s="82" t="s">
        <v>580</v>
      </c>
      <c r="Y119" s="79"/>
      <c r="Z119" s="79"/>
      <c r="AA119" s="85" t="s">
        <v>705</v>
      </c>
      <c r="AB119" s="79"/>
      <c r="AC119" s="79" t="b">
        <v>0</v>
      </c>
      <c r="AD119" s="79">
        <v>0</v>
      </c>
      <c r="AE119" s="85" t="s">
        <v>785</v>
      </c>
      <c r="AF119" s="79" t="b">
        <v>0</v>
      </c>
      <c r="AG119" s="79" t="s">
        <v>791</v>
      </c>
      <c r="AH119" s="79"/>
      <c r="AI119" s="85" t="s">
        <v>785</v>
      </c>
      <c r="AJ119" s="79" t="b">
        <v>0</v>
      </c>
      <c r="AK119" s="79">
        <v>49</v>
      </c>
      <c r="AL119" s="85" t="s">
        <v>766</v>
      </c>
      <c r="AM119" s="79" t="s">
        <v>802</v>
      </c>
      <c r="AN119" s="79" t="b">
        <v>0</v>
      </c>
      <c r="AO119" s="85" t="s">
        <v>766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250</v>
      </c>
      <c r="B120" s="64" t="s">
        <v>313</v>
      </c>
      <c r="C120" s="65" t="s">
        <v>2229</v>
      </c>
      <c r="D120" s="66">
        <v>3</v>
      </c>
      <c r="E120" s="67" t="s">
        <v>132</v>
      </c>
      <c r="F120" s="68">
        <v>32</v>
      </c>
      <c r="G120" s="65"/>
      <c r="H120" s="69"/>
      <c r="I120" s="70"/>
      <c r="J120" s="70"/>
      <c r="K120" s="34" t="s">
        <v>65</v>
      </c>
      <c r="L120" s="77">
        <v>120</v>
      </c>
      <c r="M120" s="77"/>
      <c r="N120" s="72"/>
      <c r="O120" s="79" t="s">
        <v>340</v>
      </c>
      <c r="P120" s="81">
        <v>43540.37787037037</v>
      </c>
      <c r="Q120" s="79" t="s">
        <v>369</v>
      </c>
      <c r="R120" s="79"/>
      <c r="S120" s="79"/>
      <c r="T120" s="79" t="s">
        <v>414</v>
      </c>
      <c r="U120" s="79"/>
      <c r="V120" s="82" t="s">
        <v>484</v>
      </c>
      <c r="W120" s="81">
        <v>43540.37787037037</v>
      </c>
      <c r="X120" s="82" t="s">
        <v>580</v>
      </c>
      <c r="Y120" s="79"/>
      <c r="Z120" s="79"/>
      <c r="AA120" s="85" t="s">
        <v>705</v>
      </c>
      <c r="AB120" s="79"/>
      <c r="AC120" s="79" t="b">
        <v>0</v>
      </c>
      <c r="AD120" s="79">
        <v>0</v>
      </c>
      <c r="AE120" s="85" t="s">
        <v>785</v>
      </c>
      <c r="AF120" s="79" t="b">
        <v>0</v>
      </c>
      <c r="AG120" s="79" t="s">
        <v>791</v>
      </c>
      <c r="AH120" s="79"/>
      <c r="AI120" s="85" t="s">
        <v>785</v>
      </c>
      <c r="AJ120" s="79" t="b">
        <v>0</v>
      </c>
      <c r="AK120" s="79">
        <v>49</v>
      </c>
      <c r="AL120" s="85" t="s">
        <v>766</v>
      </c>
      <c r="AM120" s="79" t="s">
        <v>802</v>
      </c>
      <c r="AN120" s="79" t="b">
        <v>0</v>
      </c>
      <c r="AO120" s="85" t="s">
        <v>766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250</v>
      </c>
      <c r="B121" s="64" t="s">
        <v>314</v>
      </c>
      <c r="C121" s="65" t="s">
        <v>2229</v>
      </c>
      <c r="D121" s="66">
        <v>3</v>
      </c>
      <c r="E121" s="67" t="s">
        <v>132</v>
      </c>
      <c r="F121" s="68">
        <v>32</v>
      </c>
      <c r="G121" s="65"/>
      <c r="H121" s="69"/>
      <c r="I121" s="70"/>
      <c r="J121" s="70"/>
      <c r="K121" s="34" t="s">
        <v>65</v>
      </c>
      <c r="L121" s="77">
        <v>121</v>
      </c>
      <c r="M121" s="77"/>
      <c r="N121" s="72"/>
      <c r="O121" s="79" t="s">
        <v>340</v>
      </c>
      <c r="P121" s="81">
        <v>43540.37787037037</v>
      </c>
      <c r="Q121" s="79" t="s">
        <v>369</v>
      </c>
      <c r="R121" s="79"/>
      <c r="S121" s="79"/>
      <c r="T121" s="79" t="s">
        <v>414</v>
      </c>
      <c r="U121" s="79"/>
      <c r="V121" s="82" t="s">
        <v>484</v>
      </c>
      <c r="W121" s="81">
        <v>43540.37787037037</v>
      </c>
      <c r="X121" s="82" t="s">
        <v>580</v>
      </c>
      <c r="Y121" s="79"/>
      <c r="Z121" s="79"/>
      <c r="AA121" s="85" t="s">
        <v>705</v>
      </c>
      <c r="AB121" s="79"/>
      <c r="AC121" s="79" t="b">
        <v>0</v>
      </c>
      <c r="AD121" s="79">
        <v>0</v>
      </c>
      <c r="AE121" s="85" t="s">
        <v>785</v>
      </c>
      <c r="AF121" s="79" t="b">
        <v>0</v>
      </c>
      <c r="AG121" s="79" t="s">
        <v>791</v>
      </c>
      <c r="AH121" s="79"/>
      <c r="AI121" s="85" t="s">
        <v>785</v>
      </c>
      <c r="AJ121" s="79" t="b">
        <v>0</v>
      </c>
      <c r="AK121" s="79">
        <v>49</v>
      </c>
      <c r="AL121" s="85" t="s">
        <v>766</v>
      </c>
      <c r="AM121" s="79" t="s">
        <v>802</v>
      </c>
      <c r="AN121" s="79" t="b">
        <v>0</v>
      </c>
      <c r="AO121" s="85" t="s">
        <v>766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250</v>
      </c>
      <c r="B122" s="64" t="s">
        <v>315</v>
      </c>
      <c r="C122" s="65" t="s">
        <v>2229</v>
      </c>
      <c r="D122" s="66">
        <v>3</v>
      </c>
      <c r="E122" s="67" t="s">
        <v>132</v>
      </c>
      <c r="F122" s="68">
        <v>32</v>
      </c>
      <c r="G122" s="65"/>
      <c r="H122" s="69"/>
      <c r="I122" s="70"/>
      <c r="J122" s="70"/>
      <c r="K122" s="34" t="s">
        <v>65</v>
      </c>
      <c r="L122" s="77">
        <v>122</v>
      </c>
      <c r="M122" s="77"/>
      <c r="N122" s="72"/>
      <c r="O122" s="79" t="s">
        <v>340</v>
      </c>
      <c r="P122" s="81">
        <v>43540.37787037037</v>
      </c>
      <c r="Q122" s="79" t="s">
        <v>369</v>
      </c>
      <c r="R122" s="79"/>
      <c r="S122" s="79"/>
      <c r="T122" s="79" t="s">
        <v>414</v>
      </c>
      <c r="U122" s="79"/>
      <c r="V122" s="82" t="s">
        <v>484</v>
      </c>
      <c r="W122" s="81">
        <v>43540.37787037037</v>
      </c>
      <c r="X122" s="82" t="s">
        <v>580</v>
      </c>
      <c r="Y122" s="79"/>
      <c r="Z122" s="79"/>
      <c r="AA122" s="85" t="s">
        <v>705</v>
      </c>
      <c r="AB122" s="79"/>
      <c r="AC122" s="79" t="b">
        <v>0</v>
      </c>
      <c r="AD122" s="79">
        <v>0</v>
      </c>
      <c r="AE122" s="85" t="s">
        <v>785</v>
      </c>
      <c r="AF122" s="79" t="b">
        <v>0</v>
      </c>
      <c r="AG122" s="79" t="s">
        <v>791</v>
      </c>
      <c r="AH122" s="79"/>
      <c r="AI122" s="85" t="s">
        <v>785</v>
      </c>
      <c r="AJ122" s="79" t="b">
        <v>0</v>
      </c>
      <c r="AK122" s="79">
        <v>49</v>
      </c>
      <c r="AL122" s="85" t="s">
        <v>766</v>
      </c>
      <c r="AM122" s="79" t="s">
        <v>802</v>
      </c>
      <c r="AN122" s="79" t="b">
        <v>0</v>
      </c>
      <c r="AO122" s="85" t="s">
        <v>766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250</v>
      </c>
      <c r="B123" s="64" t="s">
        <v>316</v>
      </c>
      <c r="C123" s="65" t="s">
        <v>2229</v>
      </c>
      <c r="D123" s="66">
        <v>3</v>
      </c>
      <c r="E123" s="67" t="s">
        <v>132</v>
      </c>
      <c r="F123" s="68">
        <v>32</v>
      </c>
      <c r="G123" s="65"/>
      <c r="H123" s="69"/>
      <c r="I123" s="70"/>
      <c r="J123" s="70"/>
      <c r="K123" s="34" t="s">
        <v>65</v>
      </c>
      <c r="L123" s="77">
        <v>123</v>
      </c>
      <c r="M123" s="77"/>
      <c r="N123" s="72"/>
      <c r="O123" s="79" t="s">
        <v>340</v>
      </c>
      <c r="P123" s="81">
        <v>43540.37787037037</v>
      </c>
      <c r="Q123" s="79" t="s">
        <v>369</v>
      </c>
      <c r="R123" s="79"/>
      <c r="S123" s="79"/>
      <c r="T123" s="79" t="s">
        <v>414</v>
      </c>
      <c r="U123" s="79"/>
      <c r="V123" s="82" t="s">
        <v>484</v>
      </c>
      <c r="W123" s="81">
        <v>43540.37787037037</v>
      </c>
      <c r="X123" s="82" t="s">
        <v>580</v>
      </c>
      <c r="Y123" s="79"/>
      <c r="Z123" s="79"/>
      <c r="AA123" s="85" t="s">
        <v>705</v>
      </c>
      <c r="AB123" s="79"/>
      <c r="AC123" s="79" t="b">
        <v>0</v>
      </c>
      <c r="AD123" s="79">
        <v>0</v>
      </c>
      <c r="AE123" s="85" t="s">
        <v>785</v>
      </c>
      <c r="AF123" s="79" t="b">
        <v>0</v>
      </c>
      <c r="AG123" s="79" t="s">
        <v>791</v>
      </c>
      <c r="AH123" s="79"/>
      <c r="AI123" s="85" t="s">
        <v>785</v>
      </c>
      <c r="AJ123" s="79" t="b">
        <v>0</v>
      </c>
      <c r="AK123" s="79">
        <v>49</v>
      </c>
      <c r="AL123" s="85" t="s">
        <v>766</v>
      </c>
      <c r="AM123" s="79" t="s">
        <v>802</v>
      </c>
      <c r="AN123" s="79" t="b">
        <v>0</v>
      </c>
      <c r="AO123" s="85" t="s">
        <v>766</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250</v>
      </c>
      <c r="B124" s="64" t="s">
        <v>217</v>
      </c>
      <c r="C124" s="65" t="s">
        <v>2229</v>
      </c>
      <c r="D124" s="66">
        <v>3</v>
      </c>
      <c r="E124" s="67" t="s">
        <v>132</v>
      </c>
      <c r="F124" s="68">
        <v>32</v>
      </c>
      <c r="G124" s="65"/>
      <c r="H124" s="69"/>
      <c r="I124" s="70"/>
      <c r="J124" s="70"/>
      <c r="K124" s="34" t="s">
        <v>65</v>
      </c>
      <c r="L124" s="77">
        <v>124</v>
      </c>
      <c r="M124" s="77"/>
      <c r="N124" s="72"/>
      <c r="O124" s="79" t="s">
        <v>340</v>
      </c>
      <c r="P124" s="81">
        <v>43540.37787037037</v>
      </c>
      <c r="Q124" s="79" t="s">
        <v>369</v>
      </c>
      <c r="R124" s="79"/>
      <c r="S124" s="79"/>
      <c r="T124" s="79" t="s">
        <v>414</v>
      </c>
      <c r="U124" s="79"/>
      <c r="V124" s="82" t="s">
        <v>484</v>
      </c>
      <c r="W124" s="81">
        <v>43540.37787037037</v>
      </c>
      <c r="X124" s="82" t="s">
        <v>580</v>
      </c>
      <c r="Y124" s="79"/>
      <c r="Z124" s="79"/>
      <c r="AA124" s="85" t="s">
        <v>705</v>
      </c>
      <c r="AB124" s="79"/>
      <c r="AC124" s="79" t="b">
        <v>0</v>
      </c>
      <c r="AD124" s="79">
        <v>0</v>
      </c>
      <c r="AE124" s="85" t="s">
        <v>785</v>
      </c>
      <c r="AF124" s="79" t="b">
        <v>0</v>
      </c>
      <c r="AG124" s="79" t="s">
        <v>791</v>
      </c>
      <c r="AH124" s="79"/>
      <c r="AI124" s="85" t="s">
        <v>785</v>
      </c>
      <c r="AJ124" s="79" t="b">
        <v>0</v>
      </c>
      <c r="AK124" s="79">
        <v>49</v>
      </c>
      <c r="AL124" s="85" t="s">
        <v>766</v>
      </c>
      <c r="AM124" s="79" t="s">
        <v>802</v>
      </c>
      <c r="AN124" s="79" t="b">
        <v>0</v>
      </c>
      <c r="AO124" s="85" t="s">
        <v>766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2</v>
      </c>
      <c r="BD124" s="48"/>
      <c r="BE124" s="49"/>
      <c r="BF124" s="48"/>
      <c r="BG124" s="49"/>
      <c r="BH124" s="48"/>
      <c r="BI124" s="49"/>
      <c r="BJ124" s="48"/>
      <c r="BK124" s="49"/>
      <c r="BL124" s="48"/>
    </row>
    <row r="125" spans="1:64" ht="15">
      <c r="A125" s="64" t="s">
        <v>250</v>
      </c>
      <c r="B125" s="64" t="s">
        <v>263</v>
      </c>
      <c r="C125" s="65" t="s">
        <v>2229</v>
      </c>
      <c r="D125" s="66">
        <v>3</v>
      </c>
      <c r="E125" s="67" t="s">
        <v>132</v>
      </c>
      <c r="F125" s="68">
        <v>32</v>
      </c>
      <c r="G125" s="65"/>
      <c r="H125" s="69"/>
      <c r="I125" s="70"/>
      <c r="J125" s="70"/>
      <c r="K125" s="34" t="s">
        <v>65</v>
      </c>
      <c r="L125" s="77">
        <v>125</v>
      </c>
      <c r="M125" s="77"/>
      <c r="N125" s="72"/>
      <c r="O125" s="79" t="s">
        <v>340</v>
      </c>
      <c r="P125" s="81">
        <v>43540.37787037037</v>
      </c>
      <c r="Q125" s="79" t="s">
        <v>369</v>
      </c>
      <c r="R125" s="79"/>
      <c r="S125" s="79"/>
      <c r="T125" s="79" t="s">
        <v>414</v>
      </c>
      <c r="U125" s="79"/>
      <c r="V125" s="82" t="s">
        <v>484</v>
      </c>
      <c r="W125" s="81">
        <v>43540.37787037037</v>
      </c>
      <c r="X125" s="82" t="s">
        <v>580</v>
      </c>
      <c r="Y125" s="79"/>
      <c r="Z125" s="79"/>
      <c r="AA125" s="85" t="s">
        <v>705</v>
      </c>
      <c r="AB125" s="79"/>
      <c r="AC125" s="79" t="b">
        <v>0</v>
      </c>
      <c r="AD125" s="79">
        <v>0</v>
      </c>
      <c r="AE125" s="85" t="s">
        <v>785</v>
      </c>
      <c r="AF125" s="79" t="b">
        <v>0</v>
      </c>
      <c r="AG125" s="79" t="s">
        <v>791</v>
      </c>
      <c r="AH125" s="79"/>
      <c r="AI125" s="85" t="s">
        <v>785</v>
      </c>
      <c r="AJ125" s="79" t="b">
        <v>0</v>
      </c>
      <c r="AK125" s="79">
        <v>49</v>
      </c>
      <c r="AL125" s="85" t="s">
        <v>766</v>
      </c>
      <c r="AM125" s="79" t="s">
        <v>802</v>
      </c>
      <c r="AN125" s="79" t="b">
        <v>0</v>
      </c>
      <c r="AO125" s="85" t="s">
        <v>766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3</v>
      </c>
      <c r="BD125" s="48">
        <v>0</v>
      </c>
      <c r="BE125" s="49">
        <v>0</v>
      </c>
      <c r="BF125" s="48">
        <v>0</v>
      </c>
      <c r="BG125" s="49">
        <v>0</v>
      </c>
      <c r="BH125" s="48">
        <v>0</v>
      </c>
      <c r="BI125" s="49">
        <v>0</v>
      </c>
      <c r="BJ125" s="48">
        <v>17</v>
      </c>
      <c r="BK125" s="49">
        <v>100</v>
      </c>
      <c r="BL125" s="48">
        <v>17</v>
      </c>
    </row>
    <row r="126" spans="1:64" ht="15">
      <c r="A126" s="64" t="s">
        <v>251</v>
      </c>
      <c r="B126" s="64" t="s">
        <v>310</v>
      </c>
      <c r="C126" s="65" t="s">
        <v>2229</v>
      </c>
      <c r="D126" s="66">
        <v>3</v>
      </c>
      <c r="E126" s="67" t="s">
        <v>132</v>
      </c>
      <c r="F126" s="68">
        <v>32</v>
      </c>
      <c r="G126" s="65"/>
      <c r="H126" s="69"/>
      <c r="I126" s="70"/>
      <c r="J126" s="70"/>
      <c r="K126" s="34" t="s">
        <v>65</v>
      </c>
      <c r="L126" s="77">
        <v>126</v>
      </c>
      <c r="M126" s="77"/>
      <c r="N126" s="72"/>
      <c r="O126" s="79" t="s">
        <v>340</v>
      </c>
      <c r="P126" s="81">
        <v>43540.390752314815</v>
      </c>
      <c r="Q126" s="79" t="s">
        <v>369</v>
      </c>
      <c r="R126" s="79"/>
      <c r="S126" s="79"/>
      <c r="T126" s="79" t="s">
        <v>414</v>
      </c>
      <c r="U126" s="79"/>
      <c r="V126" s="82" t="s">
        <v>485</v>
      </c>
      <c r="W126" s="81">
        <v>43540.390752314815</v>
      </c>
      <c r="X126" s="82" t="s">
        <v>581</v>
      </c>
      <c r="Y126" s="79"/>
      <c r="Z126" s="79"/>
      <c r="AA126" s="85" t="s">
        <v>706</v>
      </c>
      <c r="AB126" s="79"/>
      <c r="AC126" s="79" t="b">
        <v>0</v>
      </c>
      <c r="AD126" s="79">
        <v>0</v>
      </c>
      <c r="AE126" s="85" t="s">
        <v>785</v>
      </c>
      <c r="AF126" s="79" t="b">
        <v>0</v>
      </c>
      <c r="AG126" s="79" t="s">
        <v>791</v>
      </c>
      <c r="AH126" s="79"/>
      <c r="AI126" s="85" t="s">
        <v>785</v>
      </c>
      <c r="AJ126" s="79" t="b">
        <v>0</v>
      </c>
      <c r="AK126" s="79">
        <v>49</v>
      </c>
      <c r="AL126" s="85" t="s">
        <v>766</v>
      </c>
      <c r="AM126" s="79" t="s">
        <v>799</v>
      </c>
      <c r="AN126" s="79" t="b">
        <v>0</v>
      </c>
      <c r="AO126" s="85" t="s">
        <v>766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251</v>
      </c>
      <c r="B127" s="64" t="s">
        <v>311</v>
      </c>
      <c r="C127" s="65" t="s">
        <v>2229</v>
      </c>
      <c r="D127" s="66">
        <v>3</v>
      </c>
      <c r="E127" s="67" t="s">
        <v>132</v>
      </c>
      <c r="F127" s="68">
        <v>32</v>
      </c>
      <c r="G127" s="65"/>
      <c r="H127" s="69"/>
      <c r="I127" s="70"/>
      <c r="J127" s="70"/>
      <c r="K127" s="34" t="s">
        <v>65</v>
      </c>
      <c r="L127" s="77">
        <v>127</v>
      </c>
      <c r="M127" s="77"/>
      <c r="N127" s="72"/>
      <c r="O127" s="79" t="s">
        <v>340</v>
      </c>
      <c r="P127" s="81">
        <v>43540.390752314815</v>
      </c>
      <c r="Q127" s="79" t="s">
        <v>369</v>
      </c>
      <c r="R127" s="79"/>
      <c r="S127" s="79"/>
      <c r="T127" s="79" t="s">
        <v>414</v>
      </c>
      <c r="U127" s="79"/>
      <c r="V127" s="82" t="s">
        <v>485</v>
      </c>
      <c r="W127" s="81">
        <v>43540.390752314815</v>
      </c>
      <c r="X127" s="82" t="s">
        <v>581</v>
      </c>
      <c r="Y127" s="79"/>
      <c r="Z127" s="79"/>
      <c r="AA127" s="85" t="s">
        <v>706</v>
      </c>
      <c r="AB127" s="79"/>
      <c r="AC127" s="79" t="b">
        <v>0</v>
      </c>
      <c r="AD127" s="79">
        <v>0</v>
      </c>
      <c r="AE127" s="85" t="s">
        <v>785</v>
      </c>
      <c r="AF127" s="79" t="b">
        <v>0</v>
      </c>
      <c r="AG127" s="79" t="s">
        <v>791</v>
      </c>
      <c r="AH127" s="79"/>
      <c r="AI127" s="85" t="s">
        <v>785</v>
      </c>
      <c r="AJ127" s="79" t="b">
        <v>0</v>
      </c>
      <c r="AK127" s="79">
        <v>49</v>
      </c>
      <c r="AL127" s="85" t="s">
        <v>766</v>
      </c>
      <c r="AM127" s="79" t="s">
        <v>799</v>
      </c>
      <c r="AN127" s="79" t="b">
        <v>0</v>
      </c>
      <c r="AO127" s="85" t="s">
        <v>766</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251</v>
      </c>
      <c r="B128" s="64" t="s">
        <v>312</v>
      </c>
      <c r="C128" s="65" t="s">
        <v>2229</v>
      </c>
      <c r="D128" s="66">
        <v>3</v>
      </c>
      <c r="E128" s="67" t="s">
        <v>132</v>
      </c>
      <c r="F128" s="68">
        <v>32</v>
      </c>
      <c r="G128" s="65"/>
      <c r="H128" s="69"/>
      <c r="I128" s="70"/>
      <c r="J128" s="70"/>
      <c r="K128" s="34" t="s">
        <v>65</v>
      </c>
      <c r="L128" s="77">
        <v>128</v>
      </c>
      <c r="M128" s="77"/>
      <c r="N128" s="72"/>
      <c r="O128" s="79" t="s">
        <v>340</v>
      </c>
      <c r="P128" s="81">
        <v>43540.390752314815</v>
      </c>
      <c r="Q128" s="79" t="s">
        <v>369</v>
      </c>
      <c r="R128" s="79"/>
      <c r="S128" s="79"/>
      <c r="T128" s="79" t="s">
        <v>414</v>
      </c>
      <c r="U128" s="79"/>
      <c r="V128" s="82" t="s">
        <v>485</v>
      </c>
      <c r="W128" s="81">
        <v>43540.390752314815</v>
      </c>
      <c r="X128" s="82" t="s">
        <v>581</v>
      </c>
      <c r="Y128" s="79"/>
      <c r="Z128" s="79"/>
      <c r="AA128" s="85" t="s">
        <v>706</v>
      </c>
      <c r="AB128" s="79"/>
      <c r="AC128" s="79" t="b">
        <v>0</v>
      </c>
      <c r="AD128" s="79">
        <v>0</v>
      </c>
      <c r="AE128" s="85" t="s">
        <v>785</v>
      </c>
      <c r="AF128" s="79" t="b">
        <v>0</v>
      </c>
      <c r="AG128" s="79" t="s">
        <v>791</v>
      </c>
      <c r="AH128" s="79"/>
      <c r="AI128" s="85" t="s">
        <v>785</v>
      </c>
      <c r="AJ128" s="79" t="b">
        <v>0</v>
      </c>
      <c r="AK128" s="79">
        <v>49</v>
      </c>
      <c r="AL128" s="85" t="s">
        <v>766</v>
      </c>
      <c r="AM128" s="79" t="s">
        <v>799</v>
      </c>
      <c r="AN128" s="79" t="b">
        <v>0</v>
      </c>
      <c r="AO128" s="85" t="s">
        <v>766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251</v>
      </c>
      <c r="B129" s="64" t="s">
        <v>313</v>
      </c>
      <c r="C129" s="65" t="s">
        <v>2229</v>
      </c>
      <c r="D129" s="66">
        <v>3</v>
      </c>
      <c r="E129" s="67" t="s">
        <v>132</v>
      </c>
      <c r="F129" s="68">
        <v>32</v>
      </c>
      <c r="G129" s="65"/>
      <c r="H129" s="69"/>
      <c r="I129" s="70"/>
      <c r="J129" s="70"/>
      <c r="K129" s="34" t="s">
        <v>65</v>
      </c>
      <c r="L129" s="77">
        <v>129</v>
      </c>
      <c r="M129" s="77"/>
      <c r="N129" s="72"/>
      <c r="O129" s="79" t="s">
        <v>340</v>
      </c>
      <c r="P129" s="81">
        <v>43540.390752314815</v>
      </c>
      <c r="Q129" s="79" t="s">
        <v>369</v>
      </c>
      <c r="R129" s="79"/>
      <c r="S129" s="79"/>
      <c r="T129" s="79" t="s">
        <v>414</v>
      </c>
      <c r="U129" s="79"/>
      <c r="V129" s="82" t="s">
        <v>485</v>
      </c>
      <c r="W129" s="81">
        <v>43540.390752314815</v>
      </c>
      <c r="X129" s="82" t="s">
        <v>581</v>
      </c>
      <c r="Y129" s="79"/>
      <c r="Z129" s="79"/>
      <c r="AA129" s="85" t="s">
        <v>706</v>
      </c>
      <c r="AB129" s="79"/>
      <c r="AC129" s="79" t="b">
        <v>0</v>
      </c>
      <c r="AD129" s="79">
        <v>0</v>
      </c>
      <c r="AE129" s="85" t="s">
        <v>785</v>
      </c>
      <c r="AF129" s="79" t="b">
        <v>0</v>
      </c>
      <c r="AG129" s="79" t="s">
        <v>791</v>
      </c>
      <c r="AH129" s="79"/>
      <c r="AI129" s="85" t="s">
        <v>785</v>
      </c>
      <c r="AJ129" s="79" t="b">
        <v>0</v>
      </c>
      <c r="AK129" s="79">
        <v>49</v>
      </c>
      <c r="AL129" s="85" t="s">
        <v>766</v>
      </c>
      <c r="AM129" s="79" t="s">
        <v>799</v>
      </c>
      <c r="AN129" s="79" t="b">
        <v>0</v>
      </c>
      <c r="AO129" s="85" t="s">
        <v>766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251</v>
      </c>
      <c r="B130" s="64" t="s">
        <v>314</v>
      </c>
      <c r="C130" s="65" t="s">
        <v>2229</v>
      </c>
      <c r="D130" s="66">
        <v>3</v>
      </c>
      <c r="E130" s="67" t="s">
        <v>132</v>
      </c>
      <c r="F130" s="68">
        <v>32</v>
      </c>
      <c r="G130" s="65"/>
      <c r="H130" s="69"/>
      <c r="I130" s="70"/>
      <c r="J130" s="70"/>
      <c r="K130" s="34" t="s">
        <v>65</v>
      </c>
      <c r="L130" s="77">
        <v>130</v>
      </c>
      <c r="M130" s="77"/>
      <c r="N130" s="72"/>
      <c r="O130" s="79" t="s">
        <v>340</v>
      </c>
      <c r="P130" s="81">
        <v>43540.390752314815</v>
      </c>
      <c r="Q130" s="79" t="s">
        <v>369</v>
      </c>
      <c r="R130" s="79"/>
      <c r="S130" s="79"/>
      <c r="T130" s="79" t="s">
        <v>414</v>
      </c>
      <c r="U130" s="79"/>
      <c r="V130" s="82" t="s">
        <v>485</v>
      </c>
      <c r="W130" s="81">
        <v>43540.390752314815</v>
      </c>
      <c r="X130" s="82" t="s">
        <v>581</v>
      </c>
      <c r="Y130" s="79"/>
      <c r="Z130" s="79"/>
      <c r="AA130" s="85" t="s">
        <v>706</v>
      </c>
      <c r="AB130" s="79"/>
      <c r="AC130" s="79" t="b">
        <v>0</v>
      </c>
      <c r="AD130" s="79">
        <v>0</v>
      </c>
      <c r="AE130" s="85" t="s">
        <v>785</v>
      </c>
      <c r="AF130" s="79" t="b">
        <v>0</v>
      </c>
      <c r="AG130" s="79" t="s">
        <v>791</v>
      </c>
      <c r="AH130" s="79"/>
      <c r="AI130" s="85" t="s">
        <v>785</v>
      </c>
      <c r="AJ130" s="79" t="b">
        <v>0</v>
      </c>
      <c r="AK130" s="79">
        <v>49</v>
      </c>
      <c r="AL130" s="85" t="s">
        <v>766</v>
      </c>
      <c r="AM130" s="79" t="s">
        <v>799</v>
      </c>
      <c r="AN130" s="79" t="b">
        <v>0</v>
      </c>
      <c r="AO130" s="85" t="s">
        <v>766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251</v>
      </c>
      <c r="B131" s="64" t="s">
        <v>315</v>
      </c>
      <c r="C131" s="65" t="s">
        <v>2229</v>
      </c>
      <c r="D131" s="66">
        <v>3</v>
      </c>
      <c r="E131" s="67" t="s">
        <v>132</v>
      </c>
      <c r="F131" s="68">
        <v>32</v>
      </c>
      <c r="G131" s="65"/>
      <c r="H131" s="69"/>
      <c r="I131" s="70"/>
      <c r="J131" s="70"/>
      <c r="K131" s="34" t="s">
        <v>65</v>
      </c>
      <c r="L131" s="77">
        <v>131</v>
      </c>
      <c r="M131" s="77"/>
      <c r="N131" s="72"/>
      <c r="O131" s="79" t="s">
        <v>340</v>
      </c>
      <c r="P131" s="81">
        <v>43540.390752314815</v>
      </c>
      <c r="Q131" s="79" t="s">
        <v>369</v>
      </c>
      <c r="R131" s="79"/>
      <c r="S131" s="79"/>
      <c r="T131" s="79" t="s">
        <v>414</v>
      </c>
      <c r="U131" s="79"/>
      <c r="V131" s="82" t="s">
        <v>485</v>
      </c>
      <c r="W131" s="81">
        <v>43540.390752314815</v>
      </c>
      <c r="X131" s="82" t="s">
        <v>581</v>
      </c>
      <c r="Y131" s="79"/>
      <c r="Z131" s="79"/>
      <c r="AA131" s="85" t="s">
        <v>706</v>
      </c>
      <c r="AB131" s="79"/>
      <c r="AC131" s="79" t="b">
        <v>0</v>
      </c>
      <c r="AD131" s="79">
        <v>0</v>
      </c>
      <c r="AE131" s="85" t="s">
        <v>785</v>
      </c>
      <c r="AF131" s="79" t="b">
        <v>0</v>
      </c>
      <c r="AG131" s="79" t="s">
        <v>791</v>
      </c>
      <c r="AH131" s="79"/>
      <c r="AI131" s="85" t="s">
        <v>785</v>
      </c>
      <c r="AJ131" s="79" t="b">
        <v>0</v>
      </c>
      <c r="AK131" s="79">
        <v>49</v>
      </c>
      <c r="AL131" s="85" t="s">
        <v>766</v>
      </c>
      <c r="AM131" s="79" t="s">
        <v>799</v>
      </c>
      <c r="AN131" s="79" t="b">
        <v>0</v>
      </c>
      <c r="AO131" s="85" t="s">
        <v>766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251</v>
      </c>
      <c r="B132" s="64" t="s">
        <v>316</v>
      </c>
      <c r="C132" s="65" t="s">
        <v>2229</v>
      </c>
      <c r="D132" s="66">
        <v>3</v>
      </c>
      <c r="E132" s="67" t="s">
        <v>132</v>
      </c>
      <c r="F132" s="68">
        <v>32</v>
      </c>
      <c r="G132" s="65"/>
      <c r="H132" s="69"/>
      <c r="I132" s="70"/>
      <c r="J132" s="70"/>
      <c r="K132" s="34" t="s">
        <v>65</v>
      </c>
      <c r="L132" s="77">
        <v>132</v>
      </c>
      <c r="M132" s="77"/>
      <c r="N132" s="72"/>
      <c r="O132" s="79" t="s">
        <v>340</v>
      </c>
      <c r="P132" s="81">
        <v>43540.390752314815</v>
      </c>
      <c r="Q132" s="79" t="s">
        <v>369</v>
      </c>
      <c r="R132" s="79"/>
      <c r="S132" s="79"/>
      <c r="T132" s="79" t="s">
        <v>414</v>
      </c>
      <c r="U132" s="79"/>
      <c r="V132" s="82" t="s">
        <v>485</v>
      </c>
      <c r="W132" s="81">
        <v>43540.390752314815</v>
      </c>
      <c r="X132" s="82" t="s">
        <v>581</v>
      </c>
      <c r="Y132" s="79"/>
      <c r="Z132" s="79"/>
      <c r="AA132" s="85" t="s">
        <v>706</v>
      </c>
      <c r="AB132" s="79"/>
      <c r="AC132" s="79" t="b">
        <v>0</v>
      </c>
      <c r="AD132" s="79">
        <v>0</v>
      </c>
      <c r="AE132" s="85" t="s">
        <v>785</v>
      </c>
      <c r="AF132" s="79" t="b">
        <v>0</v>
      </c>
      <c r="AG132" s="79" t="s">
        <v>791</v>
      </c>
      <c r="AH132" s="79"/>
      <c r="AI132" s="85" t="s">
        <v>785</v>
      </c>
      <c r="AJ132" s="79" t="b">
        <v>0</v>
      </c>
      <c r="AK132" s="79">
        <v>49</v>
      </c>
      <c r="AL132" s="85" t="s">
        <v>766</v>
      </c>
      <c r="AM132" s="79" t="s">
        <v>799</v>
      </c>
      <c r="AN132" s="79" t="b">
        <v>0</v>
      </c>
      <c r="AO132" s="85" t="s">
        <v>766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251</v>
      </c>
      <c r="B133" s="64" t="s">
        <v>217</v>
      </c>
      <c r="C133" s="65" t="s">
        <v>2229</v>
      </c>
      <c r="D133" s="66">
        <v>3</v>
      </c>
      <c r="E133" s="67" t="s">
        <v>132</v>
      </c>
      <c r="F133" s="68">
        <v>32</v>
      </c>
      <c r="G133" s="65"/>
      <c r="H133" s="69"/>
      <c r="I133" s="70"/>
      <c r="J133" s="70"/>
      <c r="K133" s="34" t="s">
        <v>65</v>
      </c>
      <c r="L133" s="77">
        <v>133</v>
      </c>
      <c r="M133" s="77"/>
      <c r="N133" s="72"/>
      <c r="O133" s="79" t="s">
        <v>340</v>
      </c>
      <c r="P133" s="81">
        <v>43540.390752314815</v>
      </c>
      <c r="Q133" s="79" t="s">
        <v>369</v>
      </c>
      <c r="R133" s="79"/>
      <c r="S133" s="79"/>
      <c r="T133" s="79" t="s">
        <v>414</v>
      </c>
      <c r="U133" s="79"/>
      <c r="V133" s="82" t="s">
        <v>485</v>
      </c>
      <c r="W133" s="81">
        <v>43540.390752314815</v>
      </c>
      <c r="X133" s="82" t="s">
        <v>581</v>
      </c>
      <c r="Y133" s="79"/>
      <c r="Z133" s="79"/>
      <c r="AA133" s="85" t="s">
        <v>706</v>
      </c>
      <c r="AB133" s="79"/>
      <c r="AC133" s="79" t="b">
        <v>0</v>
      </c>
      <c r="AD133" s="79">
        <v>0</v>
      </c>
      <c r="AE133" s="85" t="s">
        <v>785</v>
      </c>
      <c r="AF133" s="79" t="b">
        <v>0</v>
      </c>
      <c r="AG133" s="79" t="s">
        <v>791</v>
      </c>
      <c r="AH133" s="79"/>
      <c r="AI133" s="85" t="s">
        <v>785</v>
      </c>
      <c r="AJ133" s="79" t="b">
        <v>0</v>
      </c>
      <c r="AK133" s="79">
        <v>49</v>
      </c>
      <c r="AL133" s="85" t="s">
        <v>766</v>
      </c>
      <c r="AM133" s="79" t="s">
        <v>799</v>
      </c>
      <c r="AN133" s="79" t="b">
        <v>0</v>
      </c>
      <c r="AO133" s="85" t="s">
        <v>766</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2</v>
      </c>
      <c r="BD133" s="48"/>
      <c r="BE133" s="49"/>
      <c r="BF133" s="48"/>
      <c r="BG133" s="49"/>
      <c r="BH133" s="48"/>
      <c r="BI133" s="49"/>
      <c r="BJ133" s="48"/>
      <c r="BK133" s="49"/>
      <c r="BL133" s="48"/>
    </row>
    <row r="134" spans="1:64" ht="15">
      <c r="A134" s="64" t="s">
        <v>251</v>
      </c>
      <c r="B134" s="64" t="s">
        <v>263</v>
      </c>
      <c r="C134" s="65" t="s">
        <v>2229</v>
      </c>
      <c r="D134" s="66">
        <v>3</v>
      </c>
      <c r="E134" s="67" t="s">
        <v>132</v>
      </c>
      <c r="F134" s="68">
        <v>32</v>
      </c>
      <c r="G134" s="65"/>
      <c r="H134" s="69"/>
      <c r="I134" s="70"/>
      <c r="J134" s="70"/>
      <c r="K134" s="34" t="s">
        <v>65</v>
      </c>
      <c r="L134" s="77">
        <v>134</v>
      </c>
      <c r="M134" s="77"/>
      <c r="N134" s="72"/>
      <c r="O134" s="79" t="s">
        <v>340</v>
      </c>
      <c r="P134" s="81">
        <v>43540.390752314815</v>
      </c>
      <c r="Q134" s="79" t="s">
        <v>369</v>
      </c>
      <c r="R134" s="79"/>
      <c r="S134" s="79"/>
      <c r="T134" s="79" t="s">
        <v>414</v>
      </c>
      <c r="U134" s="79"/>
      <c r="V134" s="82" t="s">
        <v>485</v>
      </c>
      <c r="W134" s="81">
        <v>43540.390752314815</v>
      </c>
      <c r="X134" s="82" t="s">
        <v>581</v>
      </c>
      <c r="Y134" s="79"/>
      <c r="Z134" s="79"/>
      <c r="AA134" s="85" t="s">
        <v>706</v>
      </c>
      <c r="AB134" s="79"/>
      <c r="AC134" s="79" t="b">
        <v>0</v>
      </c>
      <c r="AD134" s="79">
        <v>0</v>
      </c>
      <c r="AE134" s="85" t="s">
        <v>785</v>
      </c>
      <c r="AF134" s="79" t="b">
        <v>0</v>
      </c>
      <c r="AG134" s="79" t="s">
        <v>791</v>
      </c>
      <c r="AH134" s="79"/>
      <c r="AI134" s="85" t="s">
        <v>785</v>
      </c>
      <c r="AJ134" s="79" t="b">
        <v>0</v>
      </c>
      <c r="AK134" s="79">
        <v>49</v>
      </c>
      <c r="AL134" s="85" t="s">
        <v>766</v>
      </c>
      <c r="AM134" s="79" t="s">
        <v>799</v>
      </c>
      <c r="AN134" s="79" t="b">
        <v>0</v>
      </c>
      <c r="AO134" s="85" t="s">
        <v>766</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3</v>
      </c>
      <c r="BD134" s="48">
        <v>0</v>
      </c>
      <c r="BE134" s="49">
        <v>0</v>
      </c>
      <c r="BF134" s="48">
        <v>0</v>
      </c>
      <c r="BG134" s="49">
        <v>0</v>
      </c>
      <c r="BH134" s="48">
        <v>0</v>
      </c>
      <c r="BI134" s="49">
        <v>0</v>
      </c>
      <c r="BJ134" s="48">
        <v>17</v>
      </c>
      <c r="BK134" s="49">
        <v>100</v>
      </c>
      <c r="BL134" s="48">
        <v>17</v>
      </c>
    </row>
    <row r="135" spans="1:64" ht="15">
      <c r="A135" s="64" t="s">
        <v>252</v>
      </c>
      <c r="B135" s="64" t="s">
        <v>310</v>
      </c>
      <c r="C135" s="65" t="s">
        <v>2229</v>
      </c>
      <c r="D135" s="66">
        <v>3</v>
      </c>
      <c r="E135" s="67" t="s">
        <v>132</v>
      </c>
      <c r="F135" s="68">
        <v>32</v>
      </c>
      <c r="G135" s="65"/>
      <c r="H135" s="69"/>
      <c r="I135" s="70"/>
      <c r="J135" s="70"/>
      <c r="K135" s="34" t="s">
        <v>65</v>
      </c>
      <c r="L135" s="77">
        <v>135</v>
      </c>
      <c r="M135" s="77"/>
      <c r="N135" s="72"/>
      <c r="O135" s="79" t="s">
        <v>340</v>
      </c>
      <c r="P135" s="81">
        <v>43540.39597222222</v>
      </c>
      <c r="Q135" s="79" t="s">
        <v>369</v>
      </c>
      <c r="R135" s="79"/>
      <c r="S135" s="79"/>
      <c r="T135" s="79" t="s">
        <v>414</v>
      </c>
      <c r="U135" s="79"/>
      <c r="V135" s="82" t="s">
        <v>486</v>
      </c>
      <c r="W135" s="81">
        <v>43540.39597222222</v>
      </c>
      <c r="X135" s="82" t="s">
        <v>582</v>
      </c>
      <c r="Y135" s="79"/>
      <c r="Z135" s="79"/>
      <c r="AA135" s="85" t="s">
        <v>707</v>
      </c>
      <c r="AB135" s="79"/>
      <c r="AC135" s="79" t="b">
        <v>0</v>
      </c>
      <c r="AD135" s="79">
        <v>0</v>
      </c>
      <c r="AE135" s="85" t="s">
        <v>785</v>
      </c>
      <c r="AF135" s="79" t="b">
        <v>0</v>
      </c>
      <c r="AG135" s="79" t="s">
        <v>791</v>
      </c>
      <c r="AH135" s="79"/>
      <c r="AI135" s="85" t="s">
        <v>785</v>
      </c>
      <c r="AJ135" s="79" t="b">
        <v>0</v>
      </c>
      <c r="AK135" s="79">
        <v>49</v>
      </c>
      <c r="AL135" s="85" t="s">
        <v>766</v>
      </c>
      <c r="AM135" s="79" t="s">
        <v>803</v>
      </c>
      <c r="AN135" s="79" t="b">
        <v>0</v>
      </c>
      <c r="AO135" s="85" t="s">
        <v>766</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252</v>
      </c>
      <c r="B136" s="64" t="s">
        <v>311</v>
      </c>
      <c r="C136" s="65" t="s">
        <v>2229</v>
      </c>
      <c r="D136" s="66">
        <v>3</v>
      </c>
      <c r="E136" s="67" t="s">
        <v>132</v>
      </c>
      <c r="F136" s="68">
        <v>32</v>
      </c>
      <c r="G136" s="65"/>
      <c r="H136" s="69"/>
      <c r="I136" s="70"/>
      <c r="J136" s="70"/>
      <c r="K136" s="34" t="s">
        <v>65</v>
      </c>
      <c r="L136" s="77">
        <v>136</v>
      </c>
      <c r="M136" s="77"/>
      <c r="N136" s="72"/>
      <c r="O136" s="79" t="s">
        <v>340</v>
      </c>
      <c r="P136" s="81">
        <v>43540.39597222222</v>
      </c>
      <c r="Q136" s="79" t="s">
        <v>369</v>
      </c>
      <c r="R136" s="79"/>
      <c r="S136" s="79"/>
      <c r="T136" s="79" t="s">
        <v>414</v>
      </c>
      <c r="U136" s="79"/>
      <c r="V136" s="82" t="s">
        <v>486</v>
      </c>
      <c r="W136" s="81">
        <v>43540.39597222222</v>
      </c>
      <c r="X136" s="82" t="s">
        <v>582</v>
      </c>
      <c r="Y136" s="79"/>
      <c r="Z136" s="79"/>
      <c r="AA136" s="85" t="s">
        <v>707</v>
      </c>
      <c r="AB136" s="79"/>
      <c r="AC136" s="79" t="b">
        <v>0</v>
      </c>
      <c r="AD136" s="79">
        <v>0</v>
      </c>
      <c r="AE136" s="85" t="s">
        <v>785</v>
      </c>
      <c r="AF136" s="79" t="b">
        <v>0</v>
      </c>
      <c r="AG136" s="79" t="s">
        <v>791</v>
      </c>
      <c r="AH136" s="79"/>
      <c r="AI136" s="85" t="s">
        <v>785</v>
      </c>
      <c r="AJ136" s="79" t="b">
        <v>0</v>
      </c>
      <c r="AK136" s="79">
        <v>49</v>
      </c>
      <c r="AL136" s="85" t="s">
        <v>766</v>
      </c>
      <c r="AM136" s="79" t="s">
        <v>803</v>
      </c>
      <c r="AN136" s="79" t="b">
        <v>0</v>
      </c>
      <c r="AO136" s="85" t="s">
        <v>766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252</v>
      </c>
      <c r="B137" s="64" t="s">
        <v>312</v>
      </c>
      <c r="C137" s="65" t="s">
        <v>2229</v>
      </c>
      <c r="D137" s="66">
        <v>3</v>
      </c>
      <c r="E137" s="67" t="s">
        <v>132</v>
      </c>
      <c r="F137" s="68">
        <v>32</v>
      </c>
      <c r="G137" s="65"/>
      <c r="H137" s="69"/>
      <c r="I137" s="70"/>
      <c r="J137" s="70"/>
      <c r="K137" s="34" t="s">
        <v>65</v>
      </c>
      <c r="L137" s="77">
        <v>137</v>
      </c>
      <c r="M137" s="77"/>
      <c r="N137" s="72"/>
      <c r="O137" s="79" t="s">
        <v>340</v>
      </c>
      <c r="P137" s="81">
        <v>43540.39597222222</v>
      </c>
      <c r="Q137" s="79" t="s">
        <v>369</v>
      </c>
      <c r="R137" s="79"/>
      <c r="S137" s="79"/>
      <c r="T137" s="79" t="s">
        <v>414</v>
      </c>
      <c r="U137" s="79"/>
      <c r="V137" s="82" t="s">
        <v>486</v>
      </c>
      <c r="W137" s="81">
        <v>43540.39597222222</v>
      </c>
      <c r="X137" s="82" t="s">
        <v>582</v>
      </c>
      <c r="Y137" s="79"/>
      <c r="Z137" s="79"/>
      <c r="AA137" s="85" t="s">
        <v>707</v>
      </c>
      <c r="AB137" s="79"/>
      <c r="AC137" s="79" t="b">
        <v>0</v>
      </c>
      <c r="AD137" s="79">
        <v>0</v>
      </c>
      <c r="AE137" s="85" t="s">
        <v>785</v>
      </c>
      <c r="AF137" s="79" t="b">
        <v>0</v>
      </c>
      <c r="AG137" s="79" t="s">
        <v>791</v>
      </c>
      <c r="AH137" s="79"/>
      <c r="AI137" s="85" t="s">
        <v>785</v>
      </c>
      <c r="AJ137" s="79" t="b">
        <v>0</v>
      </c>
      <c r="AK137" s="79">
        <v>49</v>
      </c>
      <c r="AL137" s="85" t="s">
        <v>766</v>
      </c>
      <c r="AM137" s="79" t="s">
        <v>803</v>
      </c>
      <c r="AN137" s="79" t="b">
        <v>0</v>
      </c>
      <c r="AO137" s="85" t="s">
        <v>766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252</v>
      </c>
      <c r="B138" s="64" t="s">
        <v>313</v>
      </c>
      <c r="C138" s="65" t="s">
        <v>2229</v>
      </c>
      <c r="D138" s="66">
        <v>3</v>
      </c>
      <c r="E138" s="67" t="s">
        <v>132</v>
      </c>
      <c r="F138" s="68">
        <v>32</v>
      </c>
      <c r="G138" s="65"/>
      <c r="H138" s="69"/>
      <c r="I138" s="70"/>
      <c r="J138" s="70"/>
      <c r="K138" s="34" t="s">
        <v>65</v>
      </c>
      <c r="L138" s="77">
        <v>138</v>
      </c>
      <c r="M138" s="77"/>
      <c r="N138" s="72"/>
      <c r="O138" s="79" t="s">
        <v>340</v>
      </c>
      <c r="P138" s="81">
        <v>43540.39597222222</v>
      </c>
      <c r="Q138" s="79" t="s">
        <v>369</v>
      </c>
      <c r="R138" s="79"/>
      <c r="S138" s="79"/>
      <c r="T138" s="79" t="s">
        <v>414</v>
      </c>
      <c r="U138" s="79"/>
      <c r="V138" s="82" t="s">
        <v>486</v>
      </c>
      <c r="W138" s="81">
        <v>43540.39597222222</v>
      </c>
      <c r="X138" s="82" t="s">
        <v>582</v>
      </c>
      <c r="Y138" s="79"/>
      <c r="Z138" s="79"/>
      <c r="AA138" s="85" t="s">
        <v>707</v>
      </c>
      <c r="AB138" s="79"/>
      <c r="AC138" s="79" t="b">
        <v>0</v>
      </c>
      <c r="AD138" s="79">
        <v>0</v>
      </c>
      <c r="AE138" s="85" t="s">
        <v>785</v>
      </c>
      <c r="AF138" s="79" t="b">
        <v>0</v>
      </c>
      <c r="AG138" s="79" t="s">
        <v>791</v>
      </c>
      <c r="AH138" s="79"/>
      <c r="AI138" s="85" t="s">
        <v>785</v>
      </c>
      <c r="AJ138" s="79" t="b">
        <v>0</v>
      </c>
      <c r="AK138" s="79">
        <v>49</v>
      </c>
      <c r="AL138" s="85" t="s">
        <v>766</v>
      </c>
      <c r="AM138" s="79" t="s">
        <v>803</v>
      </c>
      <c r="AN138" s="79" t="b">
        <v>0</v>
      </c>
      <c r="AO138" s="85" t="s">
        <v>766</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252</v>
      </c>
      <c r="B139" s="64" t="s">
        <v>314</v>
      </c>
      <c r="C139" s="65" t="s">
        <v>2229</v>
      </c>
      <c r="D139" s="66">
        <v>3</v>
      </c>
      <c r="E139" s="67" t="s">
        <v>132</v>
      </c>
      <c r="F139" s="68">
        <v>32</v>
      </c>
      <c r="G139" s="65"/>
      <c r="H139" s="69"/>
      <c r="I139" s="70"/>
      <c r="J139" s="70"/>
      <c r="K139" s="34" t="s">
        <v>65</v>
      </c>
      <c r="L139" s="77">
        <v>139</v>
      </c>
      <c r="M139" s="77"/>
      <c r="N139" s="72"/>
      <c r="O139" s="79" t="s">
        <v>340</v>
      </c>
      <c r="P139" s="81">
        <v>43540.39597222222</v>
      </c>
      <c r="Q139" s="79" t="s">
        <v>369</v>
      </c>
      <c r="R139" s="79"/>
      <c r="S139" s="79"/>
      <c r="T139" s="79" t="s">
        <v>414</v>
      </c>
      <c r="U139" s="79"/>
      <c r="V139" s="82" t="s">
        <v>486</v>
      </c>
      <c r="W139" s="81">
        <v>43540.39597222222</v>
      </c>
      <c r="X139" s="82" t="s">
        <v>582</v>
      </c>
      <c r="Y139" s="79"/>
      <c r="Z139" s="79"/>
      <c r="AA139" s="85" t="s">
        <v>707</v>
      </c>
      <c r="AB139" s="79"/>
      <c r="AC139" s="79" t="b">
        <v>0</v>
      </c>
      <c r="AD139" s="79">
        <v>0</v>
      </c>
      <c r="AE139" s="85" t="s">
        <v>785</v>
      </c>
      <c r="AF139" s="79" t="b">
        <v>0</v>
      </c>
      <c r="AG139" s="79" t="s">
        <v>791</v>
      </c>
      <c r="AH139" s="79"/>
      <c r="AI139" s="85" t="s">
        <v>785</v>
      </c>
      <c r="AJ139" s="79" t="b">
        <v>0</v>
      </c>
      <c r="AK139" s="79">
        <v>49</v>
      </c>
      <c r="AL139" s="85" t="s">
        <v>766</v>
      </c>
      <c r="AM139" s="79" t="s">
        <v>803</v>
      </c>
      <c r="AN139" s="79" t="b">
        <v>0</v>
      </c>
      <c r="AO139" s="85" t="s">
        <v>766</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252</v>
      </c>
      <c r="B140" s="64" t="s">
        <v>315</v>
      </c>
      <c r="C140" s="65" t="s">
        <v>2229</v>
      </c>
      <c r="D140" s="66">
        <v>3</v>
      </c>
      <c r="E140" s="67" t="s">
        <v>132</v>
      </c>
      <c r="F140" s="68">
        <v>32</v>
      </c>
      <c r="G140" s="65"/>
      <c r="H140" s="69"/>
      <c r="I140" s="70"/>
      <c r="J140" s="70"/>
      <c r="K140" s="34" t="s">
        <v>65</v>
      </c>
      <c r="L140" s="77">
        <v>140</v>
      </c>
      <c r="M140" s="77"/>
      <c r="N140" s="72"/>
      <c r="O140" s="79" t="s">
        <v>340</v>
      </c>
      <c r="P140" s="81">
        <v>43540.39597222222</v>
      </c>
      <c r="Q140" s="79" t="s">
        <v>369</v>
      </c>
      <c r="R140" s="79"/>
      <c r="S140" s="79"/>
      <c r="T140" s="79" t="s">
        <v>414</v>
      </c>
      <c r="U140" s="79"/>
      <c r="V140" s="82" t="s">
        <v>486</v>
      </c>
      <c r="W140" s="81">
        <v>43540.39597222222</v>
      </c>
      <c r="X140" s="82" t="s">
        <v>582</v>
      </c>
      <c r="Y140" s="79"/>
      <c r="Z140" s="79"/>
      <c r="AA140" s="85" t="s">
        <v>707</v>
      </c>
      <c r="AB140" s="79"/>
      <c r="AC140" s="79" t="b">
        <v>0</v>
      </c>
      <c r="AD140" s="79">
        <v>0</v>
      </c>
      <c r="AE140" s="85" t="s">
        <v>785</v>
      </c>
      <c r="AF140" s="79" t="b">
        <v>0</v>
      </c>
      <c r="AG140" s="79" t="s">
        <v>791</v>
      </c>
      <c r="AH140" s="79"/>
      <c r="AI140" s="85" t="s">
        <v>785</v>
      </c>
      <c r="AJ140" s="79" t="b">
        <v>0</v>
      </c>
      <c r="AK140" s="79">
        <v>49</v>
      </c>
      <c r="AL140" s="85" t="s">
        <v>766</v>
      </c>
      <c r="AM140" s="79" t="s">
        <v>803</v>
      </c>
      <c r="AN140" s="79" t="b">
        <v>0</v>
      </c>
      <c r="AO140" s="85" t="s">
        <v>766</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252</v>
      </c>
      <c r="B141" s="64" t="s">
        <v>316</v>
      </c>
      <c r="C141" s="65" t="s">
        <v>2229</v>
      </c>
      <c r="D141" s="66">
        <v>3</v>
      </c>
      <c r="E141" s="67" t="s">
        <v>132</v>
      </c>
      <c r="F141" s="68">
        <v>32</v>
      </c>
      <c r="G141" s="65"/>
      <c r="H141" s="69"/>
      <c r="I141" s="70"/>
      <c r="J141" s="70"/>
      <c r="K141" s="34" t="s">
        <v>65</v>
      </c>
      <c r="L141" s="77">
        <v>141</v>
      </c>
      <c r="M141" s="77"/>
      <c r="N141" s="72"/>
      <c r="O141" s="79" t="s">
        <v>340</v>
      </c>
      <c r="P141" s="81">
        <v>43540.39597222222</v>
      </c>
      <c r="Q141" s="79" t="s">
        <v>369</v>
      </c>
      <c r="R141" s="79"/>
      <c r="S141" s="79"/>
      <c r="T141" s="79" t="s">
        <v>414</v>
      </c>
      <c r="U141" s="79"/>
      <c r="V141" s="82" t="s">
        <v>486</v>
      </c>
      <c r="W141" s="81">
        <v>43540.39597222222</v>
      </c>
      <c r="X141" s="82" t="s">
        <v>582</v>
      </c>
      <c r="Y141" s="79"/>
      <c r="Z141" s="79"/>
      <c r="AA141" s="85" t="s">
        <v>707</v>
      </c>
      <c r="AB141" s="79"/>
      <c r="AC141" s="79" t="b">
        <v>0</v>
      </c>
      <c r="AD141" s="79">
        <v>0</v>
      </c>
      <c r="AE141" s="85" t="s">
        <v>785</v>
      </c>
      <c r="AF141" s="79" t="b">
        <v>0</v>
      </c>
      <c r="AG141" s="79" t="s">
        <v>791</v>
      </c>
      <c r="AH141" s="79"/>
      <c r="AI141" s="85" t="s">
        <v>785</v>
      </c>
      <c r="AJ141" s="79" t="b">
        <v>0</v>
      </c>
      <c r="AK141" s="79">
        <v>49</v>
      </c>
      <c r="AL141" s="85" t="s">
        <v>766</v>
      </c>
      <c r="AM141" s="79" t="s">
        <v>803</v>
      </c>
      <c r="AN141" s="79" t="b">
        <v>0</v>
      </c>
      <c r="AO141" s="85" t="s">
        <v>766</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252</v>
      </c>
      <c r="B142" s="64" t="s">
        <v>217</v>
      </c>
      <c r="C142" s="65" t="s">
        <v>2229</v>
      </c>
      <c r="D142" s="66">
        <v>3</v>
      </c>
      <c r="E142" s="67" t="s">
        <v>132</v>
      </c>
      <c r="F142" s="68">
        <v>32</v>
      </c>
      <c r="G142" s="65"/>
      <c r="H142" s="69"/>
      <c r="I142" s="70"/>
      <c r="J142" s="70"/>
      <c r="K142" s="34" t="s">
        <v>65</v>
      </c>
      <c r="L142" s="77">
        <v>142</v>
      </c>
      <c r="M142" s="77"/>
      <c r="N142" s="72"/>
      <c r="O142" s="79" t="s">
        <v>340</v>
      </c>
      <c r="P142" s="81">
        <v>43540.39597222222</v>
      </c>
      <c r="Q142" s="79" t="s">
        <v>369</v>
      </c>
      <c r="R142" s="79"/>
      <c r="S142" s="79"/>
      <c r="T142" s="79" t="s">
        <v>414</v>
      </c>
      <c r="U142" s="79"/>
      <c r="V142" s="82" t="s">
        <v>486</v>
      </c>
      <c r="W142" s="81">
        <v>43540.39597222222</v>
      </c>
      <c r="X142" s="82" t="s">
        <v>582</v>
      </c>
      <c r="Y142" s="79"/>
      <c r="Z142" s="79"/>
      <c r="AA142" s="85" t="s">
        <v>707</v>
      </c>
      <c r="AB142" s="79"/>
      <c r="AC142" s="79" t="b">
        <v>0</v>
      </c>
      <c r="AD142" s="79">
        <v>0</v>
      </c>
      <c r="AE142" s="85" t="s">
        <v>785</v>
      </c>
      <c r="AF142" s="79" t="b">
        <v>0</v>
      </c>
      <c r="AG142" s="79" t="s">
        <v>791</v>
      </c>
      <c r="AH142" s="79"/>
      <c r="AI142" s="85" t="s">
        <v>785</v>
      </c>
      <c r="AJ142" s="79" t="b">
        <v>0</v>
      </c>
      <c r="AK142" s="79">
        <v>49</v>
      </c>
      <c r="AL142" s="85" t="s">
        <v>766</v>
      </c>
      <c r="AM142" s="79" t="s">
        <v>803</v>
      </c>
      <c r="AN142" s="79" t="b">
        <v>0</v>
      </c>
      <c r="AO142" s="85" t="s">
        <v>766</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2</v>
      </c>
      <c r="BD142" s="48"/>
      <c r="BE142" s="49"/>
      <c r="BF142" s="48"/>
      <c r="BG142" s="49"/>
      <c r="BH142" s="48"/>
      <c r="BI142" s="49"/>
      <c r="BJ142" s="48"/>
      <c r="BK142" s="49"/>
      <c r="BL142" s="48"/>
    </row>
    <row r="143" spans="1:64" ht="15">
      <c r="A143" s="64" t="s">
        <v>252</v>
      </c>
      <c r="B143" s="64" t="s">
        <v>263</v>
      </c>
      <c r="C143" s="65" t="s">
        <v>2229</v>
      </c>
      <c r="D143" s="66">
        <v>3</v>
      </c>
      <c r="E143" s="67" t="s">
        <v>132</v>
      </c>
      <c r="F143" s="68">
        <v>32</v>
      </c>
      <c r="G143" s="65"/>
      <c r="H143" s="69"/>
      <c r="I143" s="70"/>
      <c r="J143" s="70"/>
      <c r="K143" s="34" t="s">
        <v>65</v>
      </c>
      <c r="L143" s="77">
        <v>143</v>
      </c>
      <c r="M143" s="77"/>
      <c r="N143" s="72"/>
      <c r="O143" s="79" t="s">
        <v>340</v>
      </c>
      <c r="P143" s="81">
        <v>43540.39597222222</v>
      </c>
      <c r="Q143" s="79" t="s">
        <v>369</v>
      </c>
      <c r="R143" s="79"/>
      <c r="S143" s="79"/>
      <c r="T143" s="79" t="s">
        <v>414</v>
      </c>
      <c r="U143" s="79"/>
      <c r="V143" s="82" t="s">
        <v>486</v>
      </c>
      <c r="W143" s="81">
        <v>43540.39597222222</v>
      </c>
      <c r="X143" s="82" t="s">
        <v>582</v>
      </c>
      <c r="Y143" s="79"/>
      <c r="Z143" s="79"/>
      <c r="AA143" s="85" t="s">
        <v>707</v>
      </c>
      <c r="AB143" s="79"/>
      <c r="AC143" s="79" t="b">
        <v>0</v>
      </c>
      <c r="AD143" s="79">
        <v>0</v>
      </c>
      <c r="AE143" s="85" t="s">
        <v>785</v>
      </c>
      <c r="AF143" s="79" t="b">
        <v>0</v>
      </c>
      <c r="AG143" s="79" t="s">
        <v>791</v>
      </c>
      <c r="AH143" s="79"/>
      <c r="AI143" s="85" t="s">
        <v>785</v>
      </c>
      <c r="AJ143" s="79" t="b">
        <v>0</v>
      </c>
      <c r="AK143" s="79">
        <v>49</v>
      </c>
      <c r="AL143" s="85" t="s">
        <v>766</v>
      </c>
      <c r="AM143" s="79" t="s">
        <v>803</v>
      </c>
      <c r="AN143" s="79" t="b">
        <v>0</v>
      </c>
      <c r="AO143" s="85" t="s">
        <v>766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3</v>
      </c>
      <c r="BD143" s="48">
        <v>0</v>
      </c>
      <c r="BE143" s="49">
        <v>0</v>
      </c>
      <c r="BF143" s="48">
        <v>0</v>
      </c>
      <c r="BG143" s="49">
        <v>0</v>
      </c>
      <c r="BH143" s="48">
        <v>0</v>
      </c>
      <c r="BI143" s="49">
        <v>0</v>
      </c>
      <c r="BJ143" s="48">
        <v>17</v>
      </c>
      <c r="BK143" s="49">
        <v>100</v>
      </c>
      <c r="BL143" s="48">
        <v>17</v>
      </c>
    </row>
    <row r="144" spans="1:64" ht="15">
      <c r="A144" s="64" t="s">
        <v>253</v>
      </c>
      <c r="B144" s="64" t="s">
        <v>310</v>
      </c>
      <c r="C144" s="65" t="s">
        <v>2229</v>
      </c>
      <c r="D144" s="66">
        <v>3</v>
      </c>
      <c r="E144" s="67" t="s">
        <v>132</v>
      </c>
      <c r="F144" s="68">
        <v>32</v>
      </c>
      <c r="G144" s="65"/>
      <c r="H144" s="69"/>
      <c r="I144" s="70"/>
      <c r="J144" s="70"/>
      <c r="K144" s="34" t="s">
        <v>65</v>
      </c>
      <c r="L144" s="77">
        <v>144</v>
      </c>
      <c r="M144" s="77"/>
      <c r="N144" s="72"/>
      <c r="O144" s="79" t="s">
        <v>340</v>
      </c>
      <c r="P144" s="81">
        <v>43540.39732638889</v>
      </c>
      <c r="Q144" s="79" t="s">
        <v>369</v>
      </c>
      <c r="R144" s="79"/>
      <c r="S144" s="79"/>
      <c r="T144" s="79" t="s">
        <v>414</v>
      </c>
      <c r="U144" s="79"/>
      <c r="V144" s="82" t="s">
        <v>487</v>
      </c>
      <c r="W144" s="81">
        <v>43540.39732638889</v>
      </c>
      <c r="X144" s="82" t="s">
        <v>583</v>
      </c>
      <c r="Y144" s="79"/>
      <c r="Z144" s="79"/>
      <c r="AA144" s="85" t="s">
        <v>708</v>
      </c>
      <c r="AB144" s="79"/>
      <c r="AC144" s="79" t="b">
        <v>0</v>
      </c>
      <c r="AD144" s="79">
        <v>0</v>
      </c>
      <c r="AE144" s="85" t="s">
        <v>785</v>
      </c>
      <c r="AF144" s="79" t="b">
        <v>0</v>
      </c>
      <c r="AG144" s="79" t="s">
        <v>791</v>
      </c>
      <c r="AH144" s="79"/>
      <c r="AI144" s="85" t="s">
        <v>785</v>
      </c>
      <c r="AJ144" s="79" t="b">
        <v>0</v>
      </c>
      <c r="AK144" s="79">
        <v>49</v>
      </c>
      <c r="AL144" s="85" t="s">
        <v>766</v>
      </c>
      <c r="AM144" s="79" t="s">
        <v>802</v>
      </c>
      <c r="AN144" s="79" t="b">
        <v>0</v>
      </c>
      <c r="AO144" s="85" t="s">
        <v>766</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253</v>
      </c>
      <c r="B145" s="64" t="s">
        <v>311</v>
      </c>
      <c r="C145" s="65" t="s">
        <v>2229</v>
      </c>
      <c r="D145" s="66">
        <v>3</v>
      </c>
      <c r="E145" s="67" t="s">
        <v>132</v>
      </c>
      <c r="F145" s="68">
        <v>32</v>
      </c>
      <c r="G145" s="65"/>
      <c r="H145" s="69"/>
      <c r="I145" s="70"/>
      <c r="J145" s="70"/>
      <c r="K145" s="34" t="s">
        <v>65</v>
      </c>
      <c r="L145" s="77">
        <v>145</v>
      </c>
      <c r="M145" s="77"/>
      <c r="N145" s="72"/>
      <c r="O145" s="79" t="s">
        <v>340</v>
      </c>
      <c r="P145" s="81">
        <v>43540.39732638889</v>
      </c>
      <c r="Q145" s="79" t="s">
        <v>369</v>
      </c>
      <c r="R145" s="79"/>
      <c r="S145" s="79"/>
      <c r="T145" s="79" t="s">
        <v>414</v>
      </c>
      <c r="U145" s="79"/>
      <c r="V145" s="82" t="s">
        <v>487</v>
      </c>
      <c r="W145" s="81">
        <v>43540.39732638889</v>
      </c>
      <c r="X145" s="82" t="s">
        <v>583</v>
      </c>
      <c r="Y145" s="79"/>
      <c r="Z145" s="79"/>
      <c r="AA145" s="85" t="s">
        <v>708</v>
      </c>
      <c r="AB145" s="79"/>
      <c r="AC145" s="79" t="b">
        <v>0</v>
      </c>
      <c r="AD145" s="79">
        <v>0</v>
      </c>
      <c r="AE145" s="85" t="s">
        <v>785</v>
      </c>
      <c r="AF145" s="79" t="b">
        <v>0</v>
      </c>
      <c r="AG145" s="79" t="s">
        <v>791</v>
      </c>
      <c r="AH145" s="79"/>
      <c r="AI145" s="85" t="s">
        <v>785</v>
      </c>
      <c r="AJ145" s="79" t="b">
        <v>0</v>
      </c>
      <c r="AK145" s="79">
        <v>49</v>
      </c>
      <c r="AL145" s="85" t="s">
        <v>766</v>
      </c>
      <c r="AM145" s="79" t="s">
        <v>802</v>
      </c>
      <c r="AN145" s="79" t="b">
        <v>0</v>
      </c>
      <c r="AO145" s="85" t="s">
        <v>766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253</v>
      </c>
      <c r="B146" s="64" t="s">
        <v>312</v>
      </c>
      <c r="C146" s="65" t="s">
        <v>2229</v>
      </c>
      <c r="D146" s="66">
        <v>3</v>
      </c>
      <c r="E146" s="67" t="s">
        <v>132</v>
      </c>
      <c r="F146" s="68">
        <v>32</v>
      </c>
      <c r="G146" s="65"/>
      <c r="H146" s="69"/>
      <c r="I146" s="70"/>
      <c r="J146" s="70"/>
      <c r="K146" s="34" t="s">
        <v>65</v>
      </c>
      <c r="L146" s="77">
        <v>146</v>
      </c>
      <c r="M146" s="77"/>
      <c r="N146" s="72"/>
      <c r="O146" s="79" t="s">
        <v>340</v>
      </c>
      <c r="P146" s="81">
        <v>43540.39732638889</v>
      </c>
      <c r="Q146" s="79" t="s">
        <v>369</v>
      </c>
      <c r="R146" s="79"/>
      <c r="S146" s="79"/>
      <c r="T146" s="79" t="s">
        <v>414</v>
      </c>
      <c r="U146" s="79"/>
      <c r="V146" s="82" t="s">
        <v>487</v>
      </c>
      <c r="W146" s="81">
        <v>43540.39732638889</v>
      </c>
      <c r="X146" s="82" t="s">
        <v>583</v>
      </c>
      <c r="Y146" s="79"/>
      <c r="Z146" s="79"/>
      <c r="AA146" s="85" t="s">
        <v>708</v>
      </c>
      <c r="AB146" s="79"/>
      <c r="AC146" s="79" t="b">
        <v>0</v>
      </c>
      <c r="AD146" s="79">
        <v>0</v>
      </c>
      <c r="AE146" s="85" t="s">
        <v>785</v>
      </c>
      <c r="AF146" s="79" t="b">
        <v>0</v>
      </c>
      <c r="AG146" s="79" t="s">
        <v>791</v>
      </c>
      <c r="AH146" s="79"/>
      <c r="AI146" s="85" t="s">
        <v>785</v>
      </c>
      <c r="AJ146" s="79" t="b">
        <v>0</v>
      </c>
      <c r="AK146" s="79">
        <v>49</v>
      </c>
      <c r="AL146" s="85" t="s">
        <v>766</v>
      </c>
      <c r="AM146" s="79" t="s">
        <v>802</v>
      </c>
      <c r="AN146" s="79" t="b">
        <v>0</v>
      </c>
      <c r="AO146" s="85" t="s">
        <v>766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253</v>
      </c>
      <c r="B147" s="64" t="s">
        <v>313</v>
      </c>
      <c r="C147" s="65" t="s">
        <v>2229</v>
      </c>
      <c r="D147" s="66">
        <v>3</v>
      </c>
      <c r="E147" s="67" t="s">
        <v>132</v>
      </c>
      <c r="F147" s="68">
        <v>32</v>
      </c>
      <c r="G147" s="65"/>
      <c r="H147" s="69"/>
      <c r="I147" s="70"/>
      <c r="J147" s="70"/>
      <c r="K147" s="34" t="s">
        <v>65</v>
      </c>
      <c r="L147" s="77">
        <v>147</v>
      </c>
      <c r="M147" s="77"/>
      <c r="N147" s="72"/>
      <c r="O147" s="79" t="s">
        <v>340</v>
      </c>
      <c r="P147" s="81">
        <v>43540.39732638889</v>
      </c>
      <c r="Q147" s="79" t="s">
        <v>369</v>
      </c>
      <c r="R147" s="79"/>
      <c r="S147" s="79"/>
      <c r="T147" s="79" t="s">
        <v>414</v>
      </c>
      <c r="U147" s="79"/>
      <c r="V147" s="82" t="s">
        <v>487</v>
      </c>
      <c r="W147" s="81">
        <v>43540.39732638889</v>
      </c>
      <c r="X147" s="82" t="s">
        <v>583</v>
      </c>
      <c r="Y147" s="79"/>
      <c r="Z147" s="79"/>
      <c r="AA147" s="85" t="s">
        <v>708</v>
      </c>
      <c r="AB147" s="79"/>
      <c r="AC147" s="79" t="b">
        <v>0</v>
      </c>
      <c r="AD147" s="79">
        <v>0</v>
      </c>
      <c r="AE147" s="85" t="s">
        <v>785</v>
      </c>
      <c r="AF147" s="79" t="b">
        <v>0</v>
      </c>
      <c r="AG147" s="79" t="s">
        <v>791</v>
      </c>
      <c r="AH147" s="79"/>
      <c r="AI147" s="85" t="s">
        <v>785</v>
      </c>
      <c r="AJ147" s="79" t="b">
        <v>0</v>
      </c>
      <c r="AK147" s="79">
        <v>49</v>
      </c>
      <c r="AL147" s="85" t="s">
        <v>766</v>
      </c>
      <c r="AM147" s="79" t="s">
        <v>802</v>
      </c>
      <c r="AN147" s="79" t="b">
        <v>0</v>
      </c>
      <c r="AO147" s="85" t="s">
        <v>766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253</v>
      </c>
      <c r="B148" s="64" t="s">
        <v>314</v>
      </c>
      <c r="C148" s="65" t="s">
        <v>2229</v>
      </c>
      <c r="D148" s="66">
        <v>3</v>
      </c>
      <c r="E148" s="67" t="s">
        <v>132</v>
      </c>
      <c r="F148" s="68">
        <v>32</v>
      </c>
      <c r="G148" s="65"/>
      <c r="H148" s="69"/>
      <c r="I148" s="70"/>
      <c r="J148" s="70"/>
      <c r="K148" s="34" t="s">
        <v>65</v>
      </c>
      <c r="L148" s="77">
        <v>148</v>
      </c>
      <c r="M148" s="77"/>
      <c r="N148" s="72"/>
      <c r="O148" s="79" t="s">
        <v>340</v>
      </c>
      <c r="P148" s="81">
        <v>43540.39732638889</v>
      </c>
      <c r="Q148" s="79" t="s">
        <v>369</v>
      </c>
      <c r="R148" s="79"/>
      <c r="S148" s="79"/>
      <c r="T148" s="79" t="s">
        <v>414</v>
      </c>
      <c r="U148" s="79"/>
      <c r="V148" s="82" t="s">
        <v>487</v>
      </c>
      <c r="W148" s="81">
        <v>43540.39732638889</v>
      </c>
      <c r="X148" s="82" t="s">
        <v>583</v>
      </c>
      <c r="Y148" s="79"/>
      <c r="Z148" s="79"/>
      <c r="AA148" s="85" t="s">
        <v>708</v>
      </c>
      <c r="AB148" s="79"/>
      <c r="AC148" s="79" t="b">
        <v>0</v>
      </c>
      <c r="AD148" s="79">
        <v>0</v>
      </c>
      <c r="AE148" s="85" t="s">
        <v>785</v>
      </c>
      <c r="AF148" s="79" t="b">
        <v>0</v>
      </c>
      <c r="AG148" s="79" t="s">
        <v>791</v>
      </c>
      <c r="AH148" s="79"/>
      <c r="AI148" s="85" t="s">
        <v>785</v>
      </c>
      <c r="AJ148" s="79" t="b">
        <v>0</v>
      </c>
      <c r="AK148" s="79">
        <v>49</v>
      </c>
      <c r="AL148" s="85" t="s">
        <v>766</v>
      </c>
      <c r="AM148" s="79" t="s">
        <v>802</v>
      </c>
      <c r="AN148" s="79" t="b">
        <v>0</v>
      </c>
      <c r="AO148" s="85" t="s">
        <v>766</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253</v>
      </c>
      <c r="B149" s="64" t="s">
        <v>315</v>
      </c>
      <c r="C149" s="65" t="s">
        <v>2229</v>
      </c>
      <c r="D149" s="66">
        <v>3</v>
      </c>
      <c r="E149" s="67" t="s">
        <v>132</v>
      </c>
      <c r="F149" s="68">
        <v>32</v>
      </c>
      <c r="G149" s="65"/>
      <c r="H149" s="69"/>
      <c r="I149" s="70"/>
      <c r="J149" s="70"/>
      <c r="K149" s="34" t="s">
        <v>65</v>
      </c>
      <c r="L149" s="77">
        <v>149</v>
      </c>
      <c r="M149" s="77"/>
      <c r="N149" s="72"/>
      <c r="O149" s="79" t="s">
        <v>340</v>
      </c>
      <c r="P149" s="81">
        <v>43540.39732638889</v>
      </c>
      <c r="Q149" s="79" t="s">
        <v>369</v>
      </c>
      <c r="R149" s="79"/>
      <c r="S149" s="79"/>
      <c r="T149" s="79" t="s">
        <v>414</v>
      </c>
      <c r="U149" s="79"/>
      <c r="V149" s="82" t="s">
        <v>487</v>
      </c>
      <c r="W149" s="81">
        <v>43540.39732638889</v>
      </c>
      <c r="X149" s="82" t="s">
        <v>583</v>
      </c>
      <c r="Y149" s="79"/>
      <c r="Z149" s="79"/>
      <c r="AA149" s="85" t="s">
        <v>708</v>
      </c>
      <c r="AB149" s="79"/>
      <c r="AC149" s="79" t="b">
        <v>0</v>
      </c>
      <c r="AD149" s="79">
        <v>0</v>
      </c>
      <c r="AE149" s="85" t="s">
        <v>785</v>
      </c>
      <c r="AF149" s="79" t="b">
        <v>0</v>
      </c>
      <c r="AG149" s="79" t="s">
        <v>791</v>
      </c>
      <c r="AH149" s="79"/>
      <c r="AI149" s="85" t="s">
        <v>785</v>
      </c>
      <c r="AJ149" s="79" t="b">
        <v>0</v>
      </c>
      <c r="AK149" s="79">
        <v>49</v>
      </c>
      <c r="AL149" s="85" t="s">
        <v>766</v>
      </c>
      <c r="AM149" s="79" t="s">
        <v>802</v>
      </c>
      <c r="AN149" s="79" t="b">
        <v>0</v>
      </c>
      <c r="AO149" s="85" t="s">
        <v>766</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253</v>
      </c>
      <c r="B150" s="64" t="s">
        <v>316</v>
      </c>
      <c r="C150" s="65" t="s">
        <v>2229</v>
      </c>
      <c r="D150" s="66">
        <v>3</v>
      </c>
      <c r="E150" s="67" t="s">
        <v>132</v>
      </c>
      <c r="F150" s="68">
        <v>32</v>
      </c>
      <c r="G150" s="65"/>
      <c r="H150" s="69"/>
      <c r="I150" s="70"/>
      <c r="J150" s="70"/>
      <c r="K150" s="34" t="s">
        <v>65</v>
      </c>
      <c r="L150" s="77">
        <v>150</v>
      </c>
      <c r="M150" s="77"/>
      <c r="N150" s="72"/>
      <c r="O150" s="79" t="s">
        <v>340</v>
      </c>
      <c r="P150" s="81">
        <v>43540.39732638889</v>
      </c>
      <c r="Q150" s="79" t="s">
        <v>369</v>
      </c>
      <c r="R150" s="79"/>
      <c r="S150" s="79"/>
      <c r="T150" s="79" t="s">
        <v>414</v>
      </c>
      <c r="U150" s="79"/>
      <c r="V150" s="82" t="s">
        <v>487</v>
      </c>
      <c r="W150" s="81">
        <v>43540.39732638889</v>
      </c>
      <c r="X150" s="82" t="s">
        <v>583</v>
      </c>
      <c r="Y150" s="79"/>
      <c r="Z150" s="79"/>
      <c r="AA150" s="85" t="s">
        <v>708</v>
      </c>
      <c r="AB150" s="79"/>
      <c r="AC150" s="79" t="b">
        <v>0</v>
      </c>
      <c r="AD150" s="79">
        <v>0</v>
      </c>
      <c r="AE150" s="85" t="s">
        <v>785</v>
      </c>
      <c r="AF150" s="79" t="b">
        <v>0</v>
      </c>
      <c r="AG150" s="79" t="s">
        <v>791</v>
      </c>
      <c r="AH150" s="79"/>
      <c r="AI150" s="85" t="s">
        <v>785</v>
      </c>
      <c r="AJ150" s="79" t="b">
        <v>0</v>
      </c>
      <c r="AK150" s="79">
        <v>49</v>
      </c>
      <c r="AL150" s="85" t="s">
        <v>766</v>
      </c>
      <c r="AM150" s="79" t="s">
        <v>802</v>
      </c>
      <c r="AN150" s="79" t="b">
        <v>0</v>
      </c>
      <c r="AO150" s="85" t="s">
        <v>766</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253</v>
      </c>
      <c r="B151" s="64" t="s">
        <v>217</v>
      </c>
      <c r="C151" s="65" t="s">
        <v>2229</v>
      </c>
      <c r="D151" s="66">
        <v>3</v>
      </c>
      <c r="E151" s="67" t="s">
        <v>132</v>
      </c>
      <c r="F151" s="68">
        <v>32</v>
      </c>
      <c r="G151" s="65"/>
      <c r="H151" s="69"/>
      <c r="I151" s="70"/>
      <c r="J151" s="70"/>
      <c r="K151" s="34" t="s">
        <v>65</v>
      </c>
      <c r="L151" s="77">
        <v>151</v>
      </c>
      <c r="M151" s="77"/>
      <c r="N151" s="72"/>
      <c r="O151" s="79" t="s">
        <v>340</v>
      </c>
      <c r="P151" s="81">
        <v>43540.39732638889</v>
      </c>
      <c r="Q151" s="79" t="s">
        <v>369</v>
      </c>
      <c r="R151" s="79"/>
      <c r="S151" s="79"/>
      <c r="T151" s="79" t="s">
        <v>414</v>
      </c>
      <c r="U151" s="79"/>
      <c r="V151" s="82" t="s">
        <v>487</v>
      </c>
      <c r="W151" s="81">
        <v>43540.39732638889</v>
      </c>
      <c r="X151" s="82" t="s">
        <v>583</v>
      </c>
      <c r="Y151" s="79"/>
      <c r="Z151" s="79"/>
      <c r="AA151" s="85" t="s">
        <v>708</v>
      </c>
      <c r="AB151" s="79"/>
      <c r="AC151" s="79" t="b">
        <v>0</v>
      </c>
      <c r="AD151" s="79">
        <v>0</v>
      </c>
      <c r="AE151" s="85" t="s">
        <v>785</v>
      </c>
      <c r="AF151" s="79" t="b">
        <v>0</v>
      </c>
      <c r="AG151" s="79" t="s">
        <v>791</v>
      </c>
      <c r="AH151" s="79"/>
      <c r="AI151" s="85" t="s">
        <v>785</v>
      </c>
      <c r="AJ151" s="79" t="b">
        <v>0</v>
      </c>
      <c r="AK151" s="79">
        <v>49</v>
      </c>
      <c r="AL151" s="85" t="s">
        <v>766</v>
      </c>
      <c r="AM151" s="79" t="s">
        <v>802</v>
      </c>
      <c r="AN151" s="79" t="b">
        <v>0</v>
      </c>
      <c r="AO151" s="85" t="s">
        <v>766</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2</v>
      </c>
      <c r="BD151" s="48"/>
      <c r="BE151" s="49"/>
      <c r="BF151" s="48"/>
      <c r="BG151" s="49"/>
      <c r="BH151" s="48"/>
      <c r="BI151" s="49"/>
      <c r="BJ151" s="48"/>
      <c r="BK151" s="49"/>
      <c r="BL151" s="48"/>
    </row>
    <row r="152" spans="1:64" ht="15">
      <c r="A152" s="64" t="s">
        <v>253</v>
      </c>
      <c r="B152" s="64" t="s">
        <v>263</v>
      </c>
      <c r="C152" s="65" t="s">
        <v>2229</v>
      </c>
      <c r="D152" s="66">
        <v>3</v>
      </c>
      <c r="E152" s="67" t="s">
        <v>132</v>
      </c>
      <c r="F152" s="68">
        <v>32</v>
      </c>
      <c r="G152" s="65"/>
      <c r="H152" s="69"/>
      <c r="I152" s="70"/>
      <c r="J152" s="70"/>
      <c r="K152" s="34" t="s">
        <v>65</v>
      </c>
      <c r="L152" s="77">
        <v>152</v>
      </c>
      <c r="M152" s="77"/>
      <c r="N152" s="72"/>
      <c r="O152" s="79" t="s">
        <v>340</v>
      </c>
      <c r="P152" s="81">
        <v>43540.39732638889</v>
      </c>
      <c r="Q152" s="79" t="s">
        <v>369</v>
      </c>
      <c r="R152" s="79"/>
      <c r="S152" s="79"/>
      <c r="T152" s="79" t="s">
        <v>414</v>
      </c>
      <c r="U152" s="79"/>
      <c r="V152" s="82" t="s">
        <v>487</v>
      </c>
      <c r="W152" s="81">
        <v>43540.39732638889</v>
      </c>
      <c r="X152" s="82" t="s">
        <v>583</v>
      </c>
      <c r="Y152" s="79"/>
      <c r="Z152" s="79"/>
      <c r="AA152" s="85" t="s">
        <v>708</v>
      </c>
      <c r="AB152" s="79"/>
      <c r="AC152" s="79" t="b">
        <v>0</v>
      </c>
      <c r="AD152" s="79">
        <v>0</v>
      </c>
      <c r="AE152" s="85" t="s">
        <v>785</v>
      </c>
      <c r="AF152" s="79" t="b">
        <v>0</v>
      </c>
      <c r="AG152" s="79" t="s">
        <v>791</v>
      </c>
      <c r="AH152" s="79"/>
      <c r="AI152" s="85" t="s">
        <v>785</v>
      </c>
      <c r="AJ152" s="79" t="b">
        <v>0</v>
      </c>
      <c r="AK152" s="79">
        <v>49</v>
      </c>
      <c r="AL152" s="85" t="s">
        <v>766</v>
      </c>
      <c r="AM152" s="79" t="s">
        <v>802</v>
      </c>
      <c r="AN152" s="79" t="b">
        <v>0</v>
      </c>
      <c r="AO152" s="85" t="s">
        <v>766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3</v>
      </c>
      <c r="BD152" s="48">
        <v>0</v>
      </c>
      <c r="BE152" s="49">
        <v>0</v>
      </c>
      <c r="BF152" s="48">
        <v>0</v>
      </c>
      <c r="BG152" s="49">
        <v>0</v>
      </c>
      <c r="BH152" s="48">
        <v>0</v>
      </c>
      <c r="BI152" s="49">
        <v>0</v>
      </c>
      <c r="BJ152" s="48">
        <v>17</v>
      </c>
      <c r="BK152" s="49">
        <v>100</v>
      </c>
      <c r="BL152" s="48">
        <v>17</v>
      </c>
    </row>
    <row r="153" spans="1:64" ht="15">
      <c r="A153" s="64" t="s">
        <v>254</v>
      </c>
      <c r="B153" s="64" t="s">
        <v>310</v>
      </c>
      <c r="C153" s="65" t="s">
        <v>2229</v>
      </c>
      <c r="D153" s="66">
        <v>3</v>
      </c>
      <c r="E153" s="67" t="s">
        <v>132</v>
      </c>
      <c r="F153" s="68">
        <v>32</v>
      </c>
      <c r="G153" s="65"/>
      <c r="H153" s="69"/>
      <c r="I153" s="70"/>
      <c r="J153" s="70"/>
      <c r="K153" s="34" t="s">
        <v>65</v>
      </c>
      <c r="L153" s="77">
        <v>153</v>
      </c>
      <c r="M153" s="77"/>
      <c r="N153" s="72"/>
      <c r="O153" s="79" t="s">
        <v>340</v>
      </c>
      <c r="P153" s="81">
        <v>43540.41504629629</v>
      </c>
      <c r="Q153" s="79" t="s">
        <v>369</v>
      </c>
      <c r="R153" s="79"/>
      <c r="S153" s="79"/>
      <c r="T153" s="79" t="s">
        <v>414</v>
      </c>
      <c r="U153" s="79"/>
      <c r="V153" s="82" t="s">
        <v>488</v>
      </c>
      <c r="W153" s="81">
        <v>43540.41504629629</v>
      </c>
      <c r="X153" s="82" t="s">
        <v>584</v>
      </c>
      <c r="Y153" s="79"/>
      <c r="Z153" s="79"/>
      <c r="AA153" s="85" t="s">
        <v>709</v>
      </c>
      <c r="AB153" s="79"/>
      <c r="AC153" s="79" t="b">
        <v>0</v>
      </c>
      <c r="AD153" s="79">
        <v>0</v>
      </c>
      <c r="AE153" s="85" t="s">
        <v>785</v>
      </c>
      <c r="AF153" s="79" t="b">
        <v>0</v>
      </c>
      <c r="AG153" s="79" t="s">
        <v>791</v>
      </c>
      <c r="AH153" s="79"/>
      <c r="AI153" s="85" t="s">
        <v>785</v>
      </c>
      <c r="AJ153" s="79" t="b">
        <v>0</v>
      </c>
      <c r="AK153" s="79">
        <v>49</v>
      </c>
      <c r="AL153" s="85" t="s">
        <v>766</v>
      </c>
      <c r="AM153" s="79" t="s">
        <v>802</v>
      </c>
      <c r="AN153" s="79" t="b">
        <v>0</v>
      </c>
      <c r="AO153" s="85" t="s">
        <v>766</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254</v>
      </c>
      <c r="B154" s="64" t="s">
        <v>311</v>
      </c>
      <c r="C154" s="65" t="s">
        <v>2229</v>
      </c>
      <c r="D154" s="66">
        <v>3</v>
      </c>
      <c r="E154" s="67" t="s">
        <v>132</v>
      </c>
      <c r="F154" s="68">
        <v>32</v>
      </c>
      <c r="G154" s="65"/>
      <c r="H154" s="69"/>
      <c r="I154" s="70"/>
      <c r="J154" s="70"/>
      <c r="K154" s="34" t="s">
        <v>65</v>
      </c>
      <c r="L154" s="77">
        <v>154</v>
      </c>
      <c r="M154" s="77"/>
      <c r="N154" s="72"/>
      <c r="O154" s="79" t="s">
        <v>340</v>
      </c>
      <c r="P154" s="81">
        <v>43540.41504629629</v>
      </c>
      <c r="Q154" s="79" t="s">
        <v>369</v>
      </c>
      <c r="R154" s="79"/>
      <c r="S154" s="79"/>
      <c r="T154" s="79" t="s">
        <v>414</v>
      </c>
      <c r="U154" s="79"/>
      <c r="V154" s="82" t="s">
        <v>488</v>
      </c>
      <c r="W154" s="81">
        <v>43540.41504629629</v>
      </c>
      <c r="X154" s="82" t="s">
        <v>584</v>
      </c>
      <c r="Y154" s="79"/>
      <c r="Z154" s="79"/>
      <c r="AA154" s="85" t="s">
        <v>709</v>
      </c>
      <c r="AB154" s="79"/>
      <c r="AC154" s="79" t="b">
        <v>0</v>
      </c>
      <c r="AD154" s="79">
        <v>0</v>
      </c>
      <c r="AE154" s="85" t="s">
        <v>785</v>
      </c>
      <c r="AF154" s="79" t="b">
        <v>0</v>
      </c>
      <c r="AG154" s="79" t="s">
        <v>791</v>
      </c>
      <c r="AH154" s="79"/>
      <c r="AI154" s="85" t="s">
        <v>785</v>
      </c>
      <c r="AJ154" s="79" t="b">
        <v>0</v>
      </c>
      <c r="AK154" s="79">
        <v>49</v>
      </c>
      <c r="AL154" s="85" t="s">
        <v>766</v>
      </c>
      <c r="AM154" s="79" t="s">
        <v>802</v>
      </c>
      <c r="AN154" s="79" t="b">
        <v>0</v>
      </c>
      <c r="AO154" s="85" t="s">
        <v>766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254</v>
      </c>
      <c r="B155" s="64" t="s">
        <v>312</v>
      </c>
      <c r="C155" s="65" t="s">
        <v>2229</v>
      </c>
      <c r="D155" s="66">
        <v>3</v>
      </c>
      <c r="E155" s="67" t="s">
        <v>132</v>
      </c>
      <c r="F155" s="68">
        <v>32</v>
      </c>
      <c r="G155" s="65"/>
      <c r="H155" s="69"/>
      <c r="I155" s="70"/>
      <c r="J155" s="70"/>
      <c r="K155" s="34" t="s">
        <v>65</v>
      </c>
      <c r="L155" s="77">
        <v>155</v>
      </c>
      <c r="M155" s="77"/>
      <c r="N155" s="72"/>
      <c r="O155" s="79" t="s">
        <v>340</v>
      </c>
      <c r="P155" s="81">
        <v>43540.41504629629</v>
      </c>
      <c r="Q155" s="79" t="s">
        <v>369</v>
      </c>
      <c r="R155" s="79"/>
      <c r="S155" s="79"/>
      <c r="T155" s="79" t="s">
        <v>414</v>
      </c>
      <c r="U155" s="79"/>
      <c r="V155" s="82" t="s">
        <v>488</v>
      </c>
      <c r="W155" s="81">
        <v>43540.41504629629</v>
      </c>
      <c r="X155" s="82" t="s">
        <v>584</v>
      </c>
      <c r="Y155" s="79"/>
      <c r="Z155" s="79"/>
      <c r="AA155" s="85" t="s">
        <v>709</v>
      </c>
      <c r="AB155" s="79"/>
      <c r="AC155" s="79" t="b">
        <v>0</v>
      </c>
      <c r="AD155" s="79">
        <v>0</v>
      </c>
      <c r="AE155" s="85" t="s">
        <v>785</v>
      </c>
      <c r="AF155" s="79" t="b">
        <v>0</v>
      </c>
      <c r="AG155" s="79" t="s">
        <v>791</v>
      </c>
      <c r="AH155" s="79"/>
      <c r="AI155" s="85" t="s">
        <v>785</v>
      </c>
      <c r="AJ155" s="79" t="b">
        <v>0</v>
      </c>
      <c r="AK155" s="79">
        <v>49</v>
      </c>
      <c r="AL155" s="85" t="s">
        <v>766</v>
      </c>
      <c r="AM155" s="79" t="s">
        <v>802</v>
      </c>
      <c r="AN155" s="79" t="b">
        <v>0</v>
      </c>
      <c r="AO155" s="85" t="s">
        <v>766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254</v>
      </c>
      <c r="B156" s="64" t="s">
        <v>313</v>
      </c>
      <c r="C156" s="65" t="s">
        <v>2229</v>
      </c>
      <c r="D156" s="66">
        <v>3</v>
      </c>
      <c r="E156" s="67" t="s">
        <v>132</v>
      </c>
      <c r="F156" s="68">
        <v>32</v>
      </c>
      <c r="G156" s="65"/>
      <c r="H156" s="69"/>
      <c r="I156" s="70"/>
      <c r="J156" s="70"/>
      <c r="K156" s="34" t="s">
        <v>65</v>
      </c>
      <c r="L156" s="77">
        <v>156</v>
      </c>
      <c r="M156" s="77"/>
      <c r="N156" s="72"/>
      <c r="O156" s="79" t="s">
        <v>340</v>
      </c>
      <c r="P156" s="81">
        <v>43540.41504629629</v>
      </c>
      <c r="Q156" s="79" t="s">
        <v>369</v>
      </c>
      <c r="R156" s="79"/>
      <c r="S156" s="79"/>
      <c r="T156" s="79" t="s">
        <v>414</v>
      </c>
      <c r="U156" s="79"/>
      <c r="V156" s="82" t="s">
        <v>488</v>
      </c>
      <c r="W156" s="81">
        <v>43540.41504629629</v>
      </c>
      <c r="X156" s="82" t="s">
        <v>584</v>
      </c>
      <c r="Y156" s="79"/>
      <c r="Z156" s="79"/>
      <c r="AA156" s="85" t="s">
        <v>709</v>
      </c>
      <c r="AB156" s="79"/>
      <c r="AC156" s="79" t="b">
        <v>0</v>
      </c>
      <c r="AD156" s="79">
        <v>0</v>
      </c>
      <c r="AE156" s="85" t="s">
        <v>785</v>
      </c>
      <c r="AF156" s="79" t="b">
        <v>0</v>
      </c>
      <c r="AG156" s="79" t="s">
        <v>791</v>
      </c>
      <c r="AH156" s="79"/>
      <c r="AI156" s="85" t="s">
        <v>785</v>
      </c>
      <c r="AJ156" s="79" t="b">
        <v>0</v>
      </c>
      <c r="AK156" s="79">
        <v>49</v>
      </c>
      <c r="AL156" s="85" t="s">
        <v>766</v>
      </c>
      <c r="AM156" s="79" t="s">
        <v>802</v>
      </c>
      <c r="AN156" s="79" t="b">
        <v>0</v>
      </c>
      <c r="AO156" s="85" t="s">
        <v>766</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254</v>
      </c>
      <c r="B157" s="64" t="s">
        <v>314</v>
      </c>
      <c r="C157" s="65" t="s">
        <v>2229</v>
      </c>
      <c r="D157" s="66">
        <v>3</v>
      </c>
      <c r="E157" s="67" t="s">
        <v>132</v>
      </c>
      <c r="F157" s="68">
        <v>32</v>
      </c>
      <c r="G157" s="65"/>
      <c r="H157" s="69"/>
      <c r="I157" s="70"/>
      <c r="J157" s="70"/>
      <c r="K157" s="34" t="s">
        <v>65</v>
      </c>
      <c r="L157" s="77">
        <v>157</v>
      </c>
      <c r="M157" s="77"/>
      <c r="N157" s="72"/>
      <c r="O157" s="79" t="s">
        <v>340</v>
      </c>
      <c r="P157" s="81">
        <v>43540.41504629629</v>
      </c>
      <c r="Q157" s="79" t="s">
        <v>369</v>
      </c>
      <c r="R157" s="79"/>
      <c r="S157" s="79"/>
      <c r="T157" s="79" t="s">
        <v>414</v>
      </c>
      <c r="U157" s="79"/>
      <c r="V157" s="82" t="s">
        <v>488</v>
      </c>
      <c r="W157" s="81">
        <v>43540.41504629629</v>
      </c>
      <c r="X157" s="82" t="s">
        <v>584</v>
      </c>
      <c r="Y157" s="79"/>
      <c r="Z157" s="79"/>
      <c r="AA157" s="85" t="s">
        <v>709</v>
      </c>
      <c r="AB157" s="79"/>
      <c r="AC157" s="79" t="b">
        <v>0</v>
      </c>
      <c r="AD157" s="79">
        <v>0</v>
      </c>
      <c r="AE157" s="85" t="s">
        <v>785</v>
      </c>
      <c r="AF157" s="79" t="b">
        <v>0</v>
      </c>
      <c r="AG157" s="79" t="s">
        <v>791</v>
      </c>
      <c r="AH157" s="79"/>
      <c r="AI157" s="85" t="s">
        <v>785</v>
      </c>
      <c r="AJ157" s="79" t="b">
        <v>0</v>
      </c>
      <c r="AK157" s="79">
        <v>49</v>
      </c>
      <c r="AL157" s="85" t="s">
        <v>766</v>
      </c>
      <c r="AM157" s="79" t="s">
        <v>802</v>
      </c>
      <c r="AN157" s="79" t="b">
        <v>0</v>
      </c>
      <c r="AO157" s="85" t="s">
        <v>766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254</v>
      </c>
      <c r="B158" s="64" t="s">
        <v>315</v>
      </c>
      <c r="C158" s="65" t="s">
        <v>2229</v>
      </c>
      <c r="D158" s="66">
        <v>3</v>
      </c>
      <c r="E158" s="67" t="s">
        <v>132</v>
      </c>
      <c r="F158" s="68">
        <v>32</v>
      </c>
      <c r="G158" s="65"/>
      <c r="H158" s="69"/>
      <c r="I158" s="70"/>
      <c r="J158" s="70"/>
      <c r="K158" s="34" t="s">
        <v>65</v>
      </c>
      <c r="L158" s="77">
        <v>158</v>
      </c>
      <c r="M158" s="77"/>
      <c r="N158" s="72"/>
      <c r="O158" s="79" t="s">
        <v>340</v>
      </c>
      <c r="P158" s="81">
        <v>43540.41504629629</v>
      </c>
      <c r="Q158" s="79" t="s">
        <v>369</v>
      </c>
      <c r="R158" s="79"/>
      <c r="S158" s="79"/>
      <c r="T158" s="79" t="s">
        <v>414</v>
      </c>
      <c r="U158" s="79"/>
      <c r="V158" s="82" t="s">
        <v>488</v>
      </c>
      <c r="W158" s="81">
        <v>43540.41504629629</v>
      </c>
      <c r="X158" s="82" t="s">
        <v>584</v>
      </c>
      <c r="Y158" s="79"/>
      <c r="Z158" s="79"/>
      <c r="AA158" s="85" t="s">
        <v>709</v>
      </c>
      <c r="AB158" s="79"/>
      <c r="AC158" s="79" t="b">
        <v>0</v>
      </c>
      <c r="AD158" s="79">
        <v>0</v>
      </c>
      <c r="AE158" s="85" t="s">
        <v>785</v>
      </c>
      <c r="AF158" s="79" t="b">
        <v>0</v>
      </c>
      <c r="AG158" s="79" t="s">
        <v>791</v>
      </c>
      <c r="AH158" s="79"/>
      <c r="AI158" s="85" t="s">
        <v>785</v>
      </c>
      <c r="AJ158" s="79" t="b">
        <v>0</v>
      </c>
      <c r="AK158" s="79">
        <v>49</v>
      </c>
      <c r="AL158" s="85" t="s">
        <v>766</v>
      </c>
      <c r="AM158" s="79" t="s">
        <v>802</v>
      </c>
      <c r="AN158" s="79" t="b">
        <v>0</v>
      </c>
      <c r="AO158" s="85" t="s">
        <v>766</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254</v>
      </c>
      <c r="B159" s="64" t="s">
        <v>316</v>
      </c>
      <c r="C159" s="65" t="s">
        <v>2229</v>
      </c>
      <c r="D159" s="66">
        <v>3</v>
      </c>
      <c r="E159" s="67" t="s">
        <v>132</v>
      </c>
      <c r="F159" s="68">
        <v>32</v>
      </c>
      <c r="G159" s="65"/>
      <c r="H159" s="69"/>
      <c r="I159" s="70"/>
      <c r="J159" s="70"/>
      <c r="K159" s="34" t="s">
        <v>65</v>
      </c>
      <c r="L159" s="77">
        <v>159</v>
      </c>
      <c r="M159" s="77"/>
      <c r="N159" s="72"/>
      <c r="O159" s="79" t="s">
        <v>340</v>
      </c>
      <c r="P159" s="81">
        <v>43540.41504629629</v>
      </c>
      <c r="Q159" s="79" t="s">
        <v>369</v>
      </c>
      <c r="R159" s="79"/>
      <c r="S159" s="79"/>
      <c r="T159" s="79" t="s">
        <v>414</v>
      </c>
      <c r="U159" s="79"/>
      <c r="V159" s="82" t="s">
        <v>488</v>
      </c>
      <c r="W159" s="81">
        <v>43540.41504629629</v>
      </c>
      <c r="X159" s="82" t="s">
        <v>584</v>
      </c>
      <c r="Y159" s="79"/>
      <c r="Z159" s="79"/>
      <c r="AA159" s="85" t="s">
        <v>709</v>
      </c>
      <c r="AB159" s="79"/>
      <c r="AC159" s="79" t="b">
        <v>0</v>
      </c>
      <c r="AD159" s="79">
        <v>0</v>
      </c>
      <c r="AE159" s="85" t="s">
        <v>785</v>
      </c>
      <c r="AF159" s="79" t="b">
        <v>0</v>
      </c>
      <c r="AG159" s="79" t="s">
        <v>791</v>
      </c>
      <c r="AH159" s="79"/>
      <c r="AI159" s="85" t="s">
        <v>785</v>
      </c>
      <c r="AJ159" s="79" t="b">
        <v>0</v>
      </c>
      <c r="AK159" s="79">
        <v>49</v>
      </c>
      <c r="AL159" s="85" t="s">
        <v>766</v>
      </c>
      <c r="AM159" s="79" t="s">
        <v>802</v>
      </c>
      <c r="AN159" s="79" t="b">
        <v>0</v>
      </c>
      <c r="AO159" s="85" t="s">
        <v>766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254</v>
      </c>
      <c r="B160" s="64" t="s">
        <v>217</v>
      </c>
      <c r="C160" s="65" t="s">
        <v>2229</v>
      </c>
      <c r="D160" s="66">
        <v>3</v>
      </c>
      <c r="E160" s="67" t="s">
        <v>132</v>
      </c>
      <c r="F160" s="68">
        <v>32</v>
      </c>
      <c r="G160" s="65"/>
      <c r="H160" s="69"/>
      <c r="I160" s="70"/>
      <c r="J160" s="70"/>
      <c r="K160" s="34" t="s">
        <v>65</v>
      </c>
      <c r="L160" s="77">
        <v>160</v>
      </c>
      <c r="M160" s="77"/>
      <c r="N160" s="72"/>
      <c r="O160" s="79" t="s">
        <v>340</v>
      </c>
      <c r="P160" s="81">
        <v>43540.41504629629</v>
      </c>
      <c r="Q160" s="79" t="s">
        <v>369</v>
      </c>
      <c r="R160" s="79"/>
      <c r="S160" s="79"/>
      <c r="T160" s="79" t="s">
        <v>414</v>
      </c>
      <c r="U160" s="79"/>
      <c r="V160" s="82" t="s">
        <v>488</v>
      </c>
      <c r="W160" s="81">
        <v>43540.41504629629</v>
      </c>
      <c r="X160" s="82" t="s">
        <v>584</v>
      </c>
      <c r="Y160" s="79"/>
      <c r="Z160" s="79"/>
      <c r="AA160" s="85" t="s">
        <v>709</v>
      </c>
      <c r="AB160" s="79"/>
      <c r="AC160" s="79" t="b">
        <v>0</v>
      </c>
      <c r="AD160" s="79">
        <v>0</v>
      </c>
      <c r="AE160" s="85" t="s">
        <v>785</v>
      </c>
      <c r="AF160" s="79" t="b">
        <v>0</v>
      </c>
      <c r="AG160" s="79" t="s">
        <v>791</v>
      </c>
      <c r="AH160" s="79"/>
      <c r="AI160" s="85" t="s">
        <v>785</v>
      </c>
      <c r="AJ160" s="79" t="b">
        <v>0</v>
      </c>
      <c r="AK160" s="79">
        <v>49</v>
      </c>
      <c r="AL160" s="85" t="s">
        <v>766</v>
      </c>
      <c r="AM160" s="79" t="s">
        <v>802</v>
      </c>
      <c r="AN160" s="79" t="b">
        <v>0</v>
      </c>
      <c r="AO160" s="85" t="s">
        <v>766</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2</v>
      </c>
      <c r="BD160" s="48"/>
      <c r="BE160" s="49"/>
      <c r="BF160" s="48"/>
      <c r="BG160" s="49"/>
      <c r="BH160" s="48"/>
      <c r="BI160" s="49"/>
      <c r="BJ160" s="48"/>
      <c r="BK160" s="49"/>
      <c r="BL160" s="48"/>
    </row>
    <row r="161" spans="1:64" ht="15">
      <c r="A161" s="64" t="s">
        <v>254</v>
      </c>
      <c r="B161" s="64" t="s">
        <v>263</v>
      </c>
      <c r="C161" s="65" t="s">
        <v>2229</v>
      </c>
      <c r="D161" s="66">
        <v>3</v>
      </c>
      <c r="E161" s="67" t="s">
        <v>132</v>
      </c>
      <c r="F161" s="68">
        <v>32</v>
      </c>
      <c r="G161" s="65"/>
      <c r="H161" s="69"/>
      <c r="I161" s="70"/>
      <c r="J161" s="70"/>
      <c r="K161" s="34" t="s">
        <v>65</v>
      </c>
      <c r="L161" s="77">
        <v>161</v>
      </c>
      <c r="M161" s="77"/>
      <c r="N161" s="72"/>
      <c r="O161" s="79" t="s">
        <v>340</v>
      </c>
      <c r="P161" s="81">
        <v>43540.41504629629</v>
      </c>
      <c r="Q161" s="79" t="s">
        <v>369</v>
      </c>
      <c r="R161" s="79"/>
      <c r="S161" s="79"/>
      <c r="T161" s="79" t="s">
        <v>414</v>
      </c>
      <c r="U161" s="79"/>
      <c r="V161" s="82" t="s">
        <v>488</v>
      </c>
      <c r="W161" s="81">
        <v>43540.41504629629</v>
      </c>
      <c r="X161" s="82" t="s">
        <v>584</v>
      </c>
      <c r="Y161" s="79"/>
      <c r="Z161" s="79"/>
      <c r="AA161" s="85" t="s">
        <v>709</v>
      </c>
      <c r="AB161" s="79"/>
      <c r="AC161" s="79" t="b">
        <v>0</v>
      </c>
      <c r="AD161" s="79">
        <v>0</v>
      </c>
      <c r="AE161" s="85" t="s">
        <v>785</v>
      </c>
      <c r="AF161" s="79" t="b">
        <v>0</v>
      </c>
      <c r="AG161" s="79" t="s">
        <v>791</v>
      </c>
      <c r="AH161" s="79"/>
      <c r="AI161" s="85" t="s">
        <v>785</v>
      </c>
      <c r="AJ161" s="79" t="b">
        <v>0</v>
      </c>
      <c r="AK161" s="79">
        <v>49</v>
      </c>
      <c r="AL161" s="85" t="s">
        <v>766</v>
      </c>
      <c r="AM161" s="79" t="s">
        <v>802</v>
      </c>
      <c r="AN161" s="79" t="b">
        <v>0</v>
      </c>
      <c r="AO161" s="85" t="s">
        <v>766</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3</v>
      </c>
      <c r="BD161" s="48">
        <v>0</v>
      </c>
      <c r="BE161" s="49">
        <v>0</v>
      </c>
      <c r="BF161" s="48">
        <v>0</v>
      </c>
      <c r="BG161" s="49">
        <v>0</v>
      </c>
      <c r="BH161" s="48">
        <v>0</v>
      </c>
      <c r="BI161" s="49">
        <v>0</v>
      </c>
      <c r="BJ161" s="48">
        <v>17</v>
      </c>
      <c r="BK161" s="49">
        <v>100</v>
      </c>
      <c r="BL161" s="48">
        <v>17</v>
      </c>
    </row>
    <row r="162" spans="1:64" ht="15">
      <c r="A162" s="64" t="s">
        <v>255</v>
      </c>
      <c r="B162" s="64" t="s">
        <v>310</v>
      </c>
      <c r="C162" s="65" t="s">
        <v>2229</v>
      </c>
      <c r="D162" s="66">
        <v>3</v>
      </c>
      <c r="E162" s="67" t="s">
        <v>132</v>
      </c>
      <c r="F162" s="68">
        <v>32</v>
      </c>
      <c r="G162" s="65"/>
      <c r="H162" s="69"/>
      <c r="I162" s="70"/>
      <c r="J162" s="70"/>
      <c r="K162" s="34" t="s">
        <v>65</v>
      </c>
      <c r="L162" s="77">
        <v>162</v>
      </c>
      <c r="M162" s="77"/>
      <c r="N162" s="72"/>
      <c r="O162" s="79" t="s">
        <v>340</v>
      </c>
      <c r="P162" s="81">
        <v>43540.429143518515</v>
      </c>
      <c r="Q162" s="79" t="s">
        <v>369</v>
      </c>
      <c r="R162" s="79"/>
      <c r="S162" s="79"/>
      <c r="T162" s="79" t="s">
        <v>414</v>
      </c>
      <c r="U162" s="79"/>
      <c r="V162" s="82" t="s">
        <v>489</v>
      </c>
      <c r="W162" s="81">
        <v>43540.429143518515</v>
      </c>
      <c r="X162" s="82" t="s">
        <v>585</v>
      </c>
      <c r="Y162" s="79"/>
      <c r="Z162" s="79"/>
      <c r="AA162" s="85" t="s">
        <v>710</v>
      </c>
      <c r="AB162" s="79"/>
      <c r="AC162" s="79" t="b">
        <v>0</v>
      </c>
      <c r="AD162" s="79">
        <v>0</v>
      </c>
      <c r="AE162" s="85" t="s">
        <v>785</v>
      </c>
      <c r="AF162" s="79" t="b">
        <v>0</v>
      </c>
      <c r="AG162" s="79" t="s">
        <v>791</v>
      </c>
      <c r="AH162" s="79"/>
      <c r="AI162" s="85" t="s">
        <v>785</v>
      </c>
      <c r="AJ162" s="79" t="b">
        <v>0</v>
      </c>
      <c r="AK162" s="79">
        <v>49</v>
      </c>
      <c r="AL162" s="85" t="s">
        <v>766</v>
      </c>
      <c r="AM162" s="79" t="s">
        <v>802</v>
      </c>
      <c r="AN162" s="79" t="b">
        <v>0</v>
      </c>
      <c r="AO162" s="85" t="s">
        <v>766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255</v>
      </c>
      <c r="B163" s="64" t="s">
        <v>311</v>
      </c>
      <c r="C163" s="65" t="s">
        <v>2229</v>
      </c>
      <c r="D163" s="66">
        <v>3</v>
      </c>
      <c r="E163" s="67" t="s">
        <v>132</v>
      </c>
      <c r="F163" s="68">
        <v>32</v>
      </c>
      <c r="G163" s="65"/>
      <c r="H163" s="69"/>
      <c r="I163" s="70"/>
      <c r="J163" s="70"/>
      <c r="K163" s="34" t="s">
        <v>65</v>
      </c>
      <c r="L163" s="77">
        <v>163</v>
      </c>
      <c r="M163" s="77"/>
      <c r="N163" s="72"/>
      <c r="O163" s="79" t="s">
        <v>340</v>
      </c>
      <c r="P163" s="81">
        <v>43540.429143518515</v>
      </c>
      <c r="Q163" s="79" t="s">
        <v>369</v>
      </c>
      <c r="R163" s="79"/>
      <c r="S163" s="79"/>
      <c r="T163" s="79" t="s">
        <v>414</v>
      </c>
      <c r="U163" s="79"/>
      <c r="V163" s="82" t="s">
        <v>489</v>
      </c>
      <c r="W163" s="81">
        <v>43540.429143518515</v>
      </c>
      <c r="X163" s="82" t="s">
        <v>585</v>
      </c>
      <c r="Y163" s="79"/>
      <c r="Z163" s="79"/>
      <c r="AA163" s="85" t="s">
        <v>710</v>
      </c>
      <c r="AB163" s="79"/>
      <c r="AC163" s="79" t="b">
        <v>0</v>
      </c>
      <c r="AD163" s="79">
        <v>0</v>
      </c>
      <c r="AE163" s="85" t="s">
        <v>785</v>
      </c>
      <c r="AF163" s="79" t="b">
        <v>0</v>
      </c>
      <c r="AG163" s="79" t="s">
        <v>791</v>
      </c>
      <c r="AH163" s="79"/>
      <c r="AI163" s="85" t="s">
        <v>785</v>
      </c>
      <c r="AJ163" s="79" t="b">
        <v>0</v>
      </c>
      <c r="AK163" s="79">
        <v>49</v>
      </c>
      <c r="AL163" s="85" t="s">
        <v>766</v>
      </c>
      <c r="AM163" s="79" t="s">
        <v>802</v>
      </c>
      <c r="AN163" s="79" t="b">
        <v>0</v>
      </c>
      <c r="AO163" s="85" t="s">
        <v>766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255</v>
      </c>
      <c r="B164" s="64" t="s">
        <v>312</v>
      </c>
      <c r="C164" s="65" t="s">
        <v>2229</v>
      </c>
      <c r="D164" s="66">
        <v>3</v>
      </c>
      <c r="E164" s="67" t="s">
        <v>132</v>
      </c>
      <c r="F164" s="68">
        <v>32</v>
      </c>
      <c r="G164" s="65"/>
      <c r="H164" s="69"/>
      <c r="I164" s="70"/>
      <c r="J164" s="70"/>
      <c r="K164" s="34" t="s">
        <v>65</v>
      </c>
      <c r="L164" s="77">
        <v>164</v>
      </c>
      <c r="M164" s="77"/>
      <c r="N164" s="72"/>
      <c r="O164" s="79" t="s">
        <v>340</v>
      </c>
      <c r="P164" s="81">
        <v>43540.429143518515</v>
      </c>
      <c r="Q164" s="79" t="s">
        <v>369</v>
      </c>
      <c r="R164" s="79"/>
      <c r="S164" s="79"/>
      <c r="T164" s="79" t="s">
        <v>414</v>
      </c>
      <c r="U164" s="79"/>
      <c r="V164" s="82" t="s">
        <v>489</v>
      </c>
      <c r="W164" s="81">
        <v>43540.429143518515</v>
      </c>
      <c r="X164" s="82" t="s">
        <v>585</v>
      </c>
      <c r="Y164" s="79"/>
      <c r="Z164" s="79"/>
      <c r="AA164" s="85" t="s">
        <v>710</v>
      </c>
      <c r="AB164" s="79"/>
      <c r="AC164" s="79" t="b">
        <v>0</v>
      </c>
      <c r="AD164" s="79">
        <v>0</v>
      </c>
      <c r="AE164" s="85" t="s">
        <v>785</v>
      </c>
      <c r="AF164" s="79" t="b">
        <v>0</v>
      </c>
      <c r="AG164" s="79" t="s">
        <v>791</v>
      </c>
      <c r="AH164" s="79"/>
      <c r="AI164" s="85" t="s">
        <v>785</v>
      </c>
      <c r="AJ164" s="79" t="b">
        <v>0</v>
      </c>
      <c r="AK164" s="79">
        <v>49</v>
      </c>
      <c r="AL164" s="85" t="s">
        <v>766</v>
      </c>
      <c r="AM164" s="79" t="s">
        <v>802</v>
      </c>
      <c r="AN164" s="79" t="b">
        <v>0</v>
      </c>
      <c r="AO164" s="85" t="s">
        <v>766</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255</v>
      </c>
      <c r="B165" s="64" t="s">
        <v>313</v>
      </c>
      <c r="C165" s="65" t="s">
        <v>2229</v>
      </c>
      <c r="D165" s="66">
        <v>3</v>
      </c>
      <c r="E165" s="67" t="s">
        <v>132</v>
      </c>
      <c r="F165" s="68">
        <v>32</v>
      </c>
      <c r="G165" s="65"/>
      <c r="H165" s="69"/>
      <c r="I165" s="70"/>
      <c r="J165" s="70"/>
      <c r="K165" s="34" t="s">
        <v>65</v>
      </c>
      <c r="L165" s="77">
        <v>165</v>
      </c>
      <c r="M165" s="77"/>
      <c r="N165" s="72"/>
      <c r="O165" s="79" t="s">
        <v>340</v>
      </c>
      <c r="P165" s="81">
        <v>43540.429143518515</v>
      </c>
      <c r="Q165" s="79" t="s">
        <v>369</v>
      </c>
      <c r="R165" s="79"/>
      <c r="S165" s="79"/>
      <c r="T165" s="79" t="s">
        <v>414</v>
      </c>
      <c r="U165" s="79"/>
      <c r="V165" s="82" t="s">
        <v>489</v>
      </c>
      <c r="W165" s="81">
        <v>43540.429143518515</v>
      </c>
      <c r="X165" s="82" t="s">
        <v>585</v>
      </c>
      <c r="Y165" s="79"/>
      <c r="Z165" s="79"/>
      <c r="AA165" s="85" t="s">
        <v>710</v>
      </c>
      <c r="AB165" s="79"/>
      <c r="AC165" s="79" t="b">
        <v>0</v>
      </c>
      <c r="AD165" s="79">
        <v>0</v>
      </c>
      <c r="AE165" s="85" t="s">
        <v>785</v>
      </c>
      <c r="AF165" s="79" t="b">
        <v>0</v>
      </c>
      <c r="AG165" s="79" t="s">
        <v>791</v>
      </c>
      <c r="AH165" s="79"/>
      <c r="AI165" s="85" t="s">
        <v>785</v>
      </c>
      <c r="AJ165" s="79" t="b">
        <v>0</v>
      </c>
      <c r="AK165" s="79">
        <v>49</v>
      </c>
      <c r="AL165" s="85" t="s">
        <v>766</v>
      </c>
      <c r="AM165" s="79" t="s">
        <v>802</v>
      </c>
      <c r="AN165" s="79" t="b">
        <v>0</v>
      </c>
      <c r="AO165" s="85" t="s">
        <v>766</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255</v>
      </c>
      <c r="B166" s="64" t="s">
        <v>314</v>
      </c>
      <c r="C166" s="65" t="s">
        <v>2229</v>
      </c>
      <c r="D166" s="66">
        <v>3</v>
      </c>
      <c r="E166" s="67" t="s">
        <v>132</v>
      </c>
      <c r="F166" s="68">
        <v>32</v>
      </c>
      <c r="G166" s="65"/>
      <c r="H166" s="69"/>
      <c r="I166" s="70"/>
      <c r="J166" s="70"/>
      <c r="K166" s="34" t="s">
        <v>65</v>
      </c>
      <c r="L166" s="77">
        <v>166</v>
      </c>
      <c r="M166" s="77"/>
      <c r="N166" s="72"/>
      <c r="O166" s="79" t="s">
        <v>340</v>
      </c>
      <c r="P166" s="81">
        <v>43540.429143518515</v>
      </c>
      <c r="Q166" s="79" t="s">
        <v>369</v>
      </c>
      <c r="R166" s="79"/>
      <c r="S166" s="79"/>
      <c r="T166" s="79" t="s">
        <v>414</v>
      </c>
      <c r="U166" s="79"/>
      <c r="V166" s="82" t="s">
        <v>489</v>
      </c>
      <c r="W166" s="81">
        <v>43540.429143518515</v>
      </c>
      <c r="X166" s="82" t="s">
        <v>585</v>
      </c>
      <c r="Y166" s="79"/>
      <c r="Z166" s="79"/>
      <c r="AA166" s="85" t="s">
        <v>710</v>
      </c>
      <c r="AB166" s="79"/>
      <c r="AC166" s="79" t="b">
        <v>0</v>
      </c>
      <c r="AD166" s="79">
        <v>0</v>
      </c>
      <c r="AE166" s="85" t="s">
        <v>785</v>
      </c>
      <c r="AF166" s="79" t="b">
        <v>0</v>
      </c>
      <c r="AG166" s="79" t="s">
        <v>791</v>
      </c>
      <c r="AH166" s="79"/>
      <c r="AI166" s="85" t="s">
        <v>785</v>
      </c>
      <c r="AJ166" s="79" t="b">
        <v>0</v>
      </c>
      <c r="AK166" s="79">
        <v>49</v>
      </c>
      <c r="AL166" s="85" t="s">
        <v>766</v>
      </c>
      <c r="AM166" s="79" t="s">
        <v>802</v>
      </c>
      <c r="AN166" s="79" t="b">
        <v>0</v>
      </c>
      <c r="AO166" s="85" t="s">
        <v>766</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255</v>
      </c>
      <c r="B167" s="64" t="s">
        <v>315</v>
      </c>
      <c r="C167" s="65" t="s">
        <v>2229</v>
      </c>
      <c r="D167" s="66">
        <v>3</v>
      </c>
      <c r="E167" s="67" t="s">
        <v>132</v>
      </c>
      <c r="F167" s="68">
        <v>32</v>
      </c>
      <c r="G167" s="65"/>
      <c r="H167" s="69"/>
      <c r="I167" s="70"/>
      <c r="J167" s="70"/>
      <c r="K167" s="34" t="s">
        <v>65</v>
      </c>
      <c r="L167" s="77">
        <v>167</v>
      </c>
      <c r="M167" s="77"/>
      <c r="N167" s="72"/>
      <c r="O167" s="79" t="s">
        <v>340</v>
      </c>
      <c r="P167" s="81">
        <v>43540.429143518515</v>
      </c>
      <c r="Q167" s="79" t="s">
        <v>369</v>
      </c>
      <c r="R167" s="79"/>
      <c r="S167" s="79"/>
      <c r="T167" s="79" t="s">
        <v>414</v>
      </c>
      <c r="U167" s="79"/>
      <c r="V167" s="82" t="s">
        <v>489</v>
      </c>
      <c r="W167" s="81">
        <v>43540.429143518515</v>
      </c>
      <c r="X167" s="82" t="s">
        <v>585</v>
      </c>
      <c r="Y167" s="79"/>
      <c r="Z167" s="79"/>
      <c r="AA167" s="85" t="s">
        <v>710</v>
      </c>
      <c r="AB167" s="79"/>
      <c r="AC167" s="79" t="b">
        <v>0</v>
      </c>
      <c r="AD167" s="79">
        <v>0</v>
      </c>
      <c r="AE167" s="85" t="s">
        <v>785</v>
      </c>
      <c r="AF167" s="79" t="b">
        <v>0</v>
      </c>
      <c r="AG167" s="79" t="s">
        <v>791</v>
      </c>
      <c r="AH167" s="79"/>
      <c r="AI167" s="85" t="s">
        <v>785</v>
      </c>
      <c r="AJ167" s="79" t="b">
        <v>0</v>
      </c>
      <c r="AK167" s="79">
        <v>49</v>
      </c>
      <c r="AL167" s="85" t="s">
        <v>766</v>
      </c>
      <c r="AM167" s="79" t="s">
        <v>802</v>
      </c>
      <c r="AN167" s="79" t="b">
        <v>0</v>
      </c>
      <c r="AO167" s="85" t="s">
        <v>766</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255</v>
      </c>
      <c r="B168" s="64" t="s">
        <v>316</v>
      </c>
      <c r="C168" s="65" t="s">
        <v>2229</v>
      </c>
      <c r="D168" s="66">
        <v>3</v>
      </c>
      <c r="E168" s="67" t="s">
        <v>132</v>
      </c>
      <c r="F168" s="68">
        <v>32</v>
      </c>
      <c r="G168" s="65"/>
      <c r="H168" s="69"/>
      <c r="I168" s="70"/>
      <c r="J168" s="70"/>
      <c r="K168" s="34" t="s">
        <v>65</v>
      </c>
      <c r="L168" s="77">
        <v>168</v>
      </c>
      <c r="M168" s="77"/>
      <c r="N168" s="72"/>
      <c r="O168" s="79" t="s">
        <v>340</v>
      </c>
      <c r="P168" s="81">
        <v>43540.429143518515</v>
      </c>
      <c r="Q168" s="79" t="s">
        <v>369</v>
      </c>
      <c r="R168" s="79"/>
      <c r="S168" s="79"/>
      <c r="T168" s="79" t="s">
        <v>414</v>
      </c>
      <c r="U168" s="79"/>
      <c r="V168" s="82" t="s">
        <v>489</v>
      </c>
      <c r="W168" s="81">
        <v>43540.429143518515</v>
      </c>
      <c r="X168" s="82" t="s">
        <v>585</v>
      </c>
      <c r="Y168" s="79"/>
      <c r="Z168" s="79"/>
      <c r="AA168" s="85" t="s">
        <v>710</v>
      </c>
      <c r="AB168" s="79"/>
      <c r="AC168" s="79" t="b">
        <v>0</v>
      </c>
      <c r="AD168" s="79">
        <v>0</v>
      </c>
      <c r="AE168" s="85" t="s">
        <v>785</v>
      </c>
      <c r="AF168" s="79" t="b">
        <v>0</v>
      </c>
      <c r="AG168" s="79" t="s">
        <v>791</v>
      </c>
      <c r="AH168" s="79"/>
      <c r="AI168" s="85" t="s">
        <v>785</v>
      </c>
      <c r="AJ168" s="79" t="b">
        <v>0</v>
      </c>
      <c r="AK168" s="79">
        <v>49</v>
      </c>
      <c r="AL168" s="85" t="s">
        <v>766</v>
      </c>
      <c r="AM168" s="79" t="s">
        <v>802</v>
      </c>
      <c r="AN168" s="79" t="b">
        <v>0</v>
      </c>
      <c r="AO168" s="85" t="s">
        <v>766</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255</v>
      </c>
      <c r="B169" s="64" t="s">
        <v>217</v>
      </c>
      <c r="C169" s="65" t="s">
        <v>2229</v>
      </c>
      <c r="D169" s="66">
        <v>3</v>
      </c>
      <c r="E169" s="67" t="s">
        <v>132</v>
      </c>
      <c r="F169" s="68">
        <v>32</v>
      </c>
      <c r="G169" s="65"/>
      <c r="H169" s="69"/>
      <c r="I169" s="70"/>
      <c r="J169" s="70"/>
      <c r="K169" s="34" t="s">
        <v>65</v>
      </c>
      <c r="L169" s="77">
        <v>169</v>
      </c>
      <c r="M169" s="77"/>
      <c r="N169" s="72"/>
      <c r="O169" s="79" t="s">
        <v>340</v>
      </c>
      <c r="P169" s="81">
        <v>43540.429143518515</v>
      </c>
      <c r="Q169" s="79" t="s">
        <v>369</v>
      </c>
      <c r="R169" s="79"/>
      <c r="S169" s="79"/>
      <c r="T169" s="79" t="s">
        <v>414</v>
      </c>
      <c r="U169" s="79"/>
      <c r="V169" s="82" t="s">
        <v>489</v>
      </c>
      <c r="W169" s="81">
        <v>43540.429143518515</v>
      </c>
      <c r="X169" s="82" t="s">
        <v>585</v>
      </c>
      <c r="Y169" s="79"/>
      <c r="Z169" s="79"/>
      <c r="AA169" s="85" t="s">
        <v>710</v>
      </c>
      <c r="AB169" s="79"/>
      <c r="AC169" s="79" t="b">
        <v>0</v>
      </c>
      <c r="AD169" s="79">
        <v>0</v>
      </c>
      <c r="AE169" s="85" t="s">
        <v>785</v>
      </c>
      <c r="AF169" s="79" t="b">
        <v>0</v>
      </c>
      <c r="AG169" s="79" t="s">
        <v>791</v>
      </c>
      <c r="AH169" s="79"/>
      <c r="AI169" s="85" t="s">
        <v>785</v>
      </c>
      <c r="AJ169" s="79" t="b">
        <v>0</v>
      </c>
      <c r="AK169" s="79">
        <v>49</v>
      </c>
      <c r="AL169" s="85" t="s">
        <v>766</v>
      </c>
      <c r="AM169" s="79" t="s">
        <v>802</v>
      </c>
      <c r="AN169" s="79" t="b">
        <v>0</v>
      </c>
      <c r="AO169" s="85" t="s">
        <v>766</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2</v>
      </c>
      <c r="BD169" s="48"/>
      <c r="BE169" s="49"/>
      <c r="BF169" s="48"/>
      <c r="BG169" s="49"/>
      <c r="BH169" s="48"/>
      <c r="BI169" s="49"/>
      <c r="BJ169" s="48"/>
      <c r="BK169" s="49"/>
      <c r="BL169" s="48"/>
    </row>
    <row r="170" spans="1:64" ht="15">
      <c r="A170" s="64" t="s">
        <v>255</v>
      </c>
      <c r="B170" s="64" t="s">
        <v>263</v>
      </c>
      <c r="C170" s="65" t="s">
        <v>2229</v>
      </c>
      <c r="D170" s="66">
        <v>3</v>
      </c>
      <c r="E170" s="67" t="s">
        <v>132</v>
      </c>
      <c r="F170" s="68">
        <v>32</v>
      </c>
      <c r="G170" s="65"/>
      <c r="H170" s="69"/>
      <c r="I170" s="70"/>
      <c r="J170" s="70"/>
      <c r="K170" s="34" t="s">
        <v>65</v>
      </c>
      <c r="L170" s="77">
        <v>170</v>
      </c>
      <c r="M170" s="77"/>
      <c r="N170" s="72"/>
      <c r="O170" s="79" t="s">
        <v>340</v>
      </c>
      <c r="P170" s="81">
        <v>43540.429143518515</v>
      </c>
      <c r="Q170" s="79" t="s">
        <v>369</v>
      </c>
      <c r="R170" s="79"/>
      <c r="S170" s="79"/>
      <c r="T170" s="79" t="s">
        <v>414</v>
      </c>
      <c r="U170" s="79"/>
      <c r="V170" s="82" t="s">
        <v>489</v>
      </c>
      <c r="W170" s="81">
        <v>43540.429143518515</v>
      </c>
      <c r="X170" s="82" t="s">
        <v>585</v>
      </c>
      <c r="Y170" s="79"/>
      <c r="Z170" s="79"/>
      <c r="AA170" s="85" t="s">
        <v>710</v>
      </c>
      <c r="AB170" s="79"/>
      <c r="AC170" s="79" t="b">
        <v>0</v>
      </c>
      <c r="AD170" s="79">
        <v>0</v>
      </c>
      <c r="AE170" s="85" t="s">
        <v>785</v>
      </c>
      <c r="AF170" s="79" t="b">
        <v>0</v>
      </c>
      <c r="AG170" s="79" t="s">
        <v>791</v>
      </c>
      <c r="AH170" s="79"/>
      <c r="AI170" s="85" t="s">
        <v>785</v>
      </c>
      <c r="AJ170" s="79" t="b">
        <v>0</v>
      </c>
      <c r="AK170" s="79">
        <v>49</v>
      </c>
      <c r="AL170" s="85" t="s">
        <v>766</v>
      </c>
      <c r="AM170" s="79" t="s">
        <v>802</v>
      </c>
      <c r="AN170" s="79" t="b">
        <v>0</v>
      </c>
      <c r="AO170" s="85" t="s">
        <v>766</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3</v>
      </c>
      <c r="BD170" s="48">
        <v>0</v>
      </c>
      <c r="BE170" s="49">
        <v>0</v>
      </c>
      <c r="BF170" s="48">
        <v>0</v>
      </c>
      <c r="BG170" s="49">
        <v>0</v>
      </c>
      <c r="BH170" s="48">
        <v>0</v>
      </c>
      <c r="BI170" s="49">
        <v>0</v>
      </c>
      <c r="BJ170" s="48">
        <v>17</v>
      </c>
      <c r="BK170" s="49">
        <v>100</v>
      </c>
      <c r="BL170" s="48">
        <v>17</v>
      </c>
    </row>
    <row r="171" spans="1:64" ht="15">
      <c r="A171" s="64" t="s">
        <v>256</v>
      </c>
      <c r="B171" s="64" t="s">
        <v>310</v>
      </c>
      <c r="C171" s="65" t="s">
        <v>2229</v>
      </c>
      <c r="D171" s="66">
        <v>3</v>
      </c>
      <c r="E171" s="67" t="s">
        <v>132</v>
      </c>
      <c r="F171" s="68">
        <v>32</v>
      </c>
      <c r="G171" s="65"/>
      <c r="H171" s="69"/>
      <c r="I171" s="70"/>
      <c r="J171" s="70"/>
      <c r="K171" s="34" t="s">
        <v>65</v>
      </c>
      <c r="L171" s="77">
        <v>171</v>
      </c>
      <c r="M171" s="77"/>
      <c r="N171" s="72"/>
      <c r="O171" s="79" t="s">
        <v>340</v>
      </c>
      <c r="P171" s="81">
        <v>43540.453356481485</v>
      </c>
      <c r="Q171" s="79" t="s">
        <v>369</v>
      </c>
      <c r="R171" s="79"/>
      <c r="S171" s="79"/>
      <c r="T171" s="79" t="s">
        <v>414</v>
      </c>
      <c r="U171" s="79"/>
      <c r="V171" s="82" t="s">
        <v>490</v>
      </c>
      <c r="W171" s="81">
        <v>43540.453356481485</v>
      </c>
      <c r="X171" s="82" t="s">
        <v>586</v>
      </c>
      <c r="Y171" s="79"/>
      <c r="Z171" s="79"/>
      <c r="AA171" s="85" t="s">
        <v>711</v>
      </c>
      <c r="AB171" s="79"/>
      <c r="AC171" s="79" t="b">
        <v>0</v>
      </c>
      <c r="AD171" s="79">
        <v>0</v>
      </c>
      <c r="AE171" s="85" t="s">
        <v>785</v>
      </c>
      <c r="AF171" s="79" t="b">
        <v>0</v>
      </c>
      <c r="AG171" s="79" t="s">
        <v>791</v>
      </c>
      <c r="AH171" s="79"/>
      <c r="AI171" s="85" t="s">
        <v>785</v>
      </c>
      <c r="AJ171" s="79" t="b">
        <v>0</v>
      </c>
      <c r="AK171" s="79">
        <v>49</v>
      </c>
      <c r="AL171" s="85" t="s">
        <v>766</v>
      </c>
      <c r="AM171" s="79" t="s">
        <v>800</v>
      </c>
      <c r="AN171" s="79" t="b">
        <v>0</v>
      </c>
      <c r="AO171" s="85" t="s">
        <v>766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256</v>
      </c>
      <c r="B172" s="64" t="s">
        <v>311</v>
      </c>
      <c r="C172" s="65" t="s">
        <v>2229</v>
      </c>
      <c r="D172" s="66">
        <v>3</v>
      </c>
      <c r="E172" s="67" t="s">
        <v>132</v>
      </c>
      <c r="F172" s="68">
        <v>32</v>
      </c>
      <c r="G172" s="65"/>
      <c r="H172" s="69"/>
      <c r="I172" s="70"/>
      <c r="J172" s="70"/>
      <c r="K172" s="34" t="s">
        <v>65</v>
      </c>
      <c r="L172" s="77">
        <v>172</v>
      </c>
      <c r="M172" s="77"/>
      <c r="N172" s="72"/>
      <c r="O172" s="79" t="s">
        <v>340</v>
      </c>
      <c r="P172" s="81">
        <v>43540.453356481485</v>
      </c>
      <c r="Q172" s="79" t="s">
        <v>369</v>
      </c>
      <c r="R172" s="79"/>
      <c r="S172" s="79"/>
      <c r="T172" s="79" t="s">
        <v>414</v>
      </c>
      <c r="U172" s="79"/>
      <c r="V172" s="82" t="s">
        <v>490</v>
      </c>
      <c r="W172" s="81">
        <v>43540.453356481485</v>
      </c>
      <c r="X172" s="82" t="s">
        <v>586</v>
      </c>
      <c r="Y172" s="79"/>
      <c r="Z172" s="79"/>
      <c r="AA172" s="85" t="s">
        <v>711</v>
      </c>
      <c r="AB172" s="79"/>
      <c r="AC172" s="79" t="b">
        <v>0</v>
      </c>
      <c r="AD172" s="79">
        <v>0</v>
      </c>
      <c r="AE172" s="85" t="s">
        <v>785</v>
      </c>
      <c r="AF172" s="79" t="b">
        <v>0</v>
      </c>
      <c r="AG172" s="79" t="s">
        <v>791</v>
      </c>
      <c r="AH172" s="79"/>
      <c r="AI172" s="85" t="s">
        <v>785</v>
      </c>
      <c r="AJ172" s="79" t="b">
        <v>0</v>
      </c>
      <c r="AK172" s="79">
        <v>49</v>
      </c>
      <c r="AL172" s="85" t="s">
        <v>766</v>
      </c>
      <c r="AM172" s="79" t="s">
        <v>800</v>
      </c>
      <c r="AN172" s="79" t="b">
        <v>0</v>
      </c>
      <c r="AO172" s="85" t="s">
        <v>766</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256</v>
      </c>
      <c r="B173" s="64" t="s">
        <v>312</v>
      </c>
      <c r="C173" s="65" t="s">
        <v>2229</v>
      </c>
      <c r="D173" s="66">
        <v>3</v>
      </c>
      <c r="E173" s="67" t="s">
        <v>132</v>
      </c>
      <c r="F173" s="68">
        <v>32</v>
      </c>
      <c r="G173" s="65"/>
      <c r="H173" s="69"/>
      <c r="I173" s="70"/>
      <c r="J173" s="70"/>
      <c r="K173" s="34" t="s">
        <v>65</v>
      </c>
      <c r="L173" s="77">
        <v>173</v>
      </c>
      <c r="M173" s="77"/>
      <c r="N173" s="72"/>
      <c r="O173" s="79" t="s">
        <v>340</v>
      </c>
      <c r="P173" s="81">
        <v>43540.453356481485</v>
      </c>
      <c r="Q173" s="79" t="s">
        <v>369</v>
      </c>
      <c r="R173" s="79"/>
      <c r="S173" s="79"/>
      <c r="T173" s="79" t="s">
        <v>414</v>
      </c>
      <c r="U173" s="79"/>
      <c r="V173" s="82" t="s">
        <v>490</v>
      </c>
      <c r="W173" s="81">
        <v>43540.453356481485</v>
      </c>
      <c r="X173" s="82" t="s">
        <v>586</v>
      </c>
      <c r="Y173" s="79"/>
      <c r="Z173" s="79"/>
      <c r="AA173" s="85" t="s">
        <v>711</v>
      </c>
      <c r="AB173" s="79"/>
      <c r="AC173" s="79" t="b">
        <v>0</v>
      </c>
      <c r="AD173" s="79">
        <v>0</v>
      </c>
      <c r="AE173" s="85" t="s">
        <v>785</v>
      </c>
      <c r="AF173" s="79" t="b">
        <v>0</v>
      </c>
      <c r="AG173" s="79" t="s">
        <v>791</v>
      </c>
      <c r="AH173" s="79"/>
      <c r="AI173" s="85" t="s">
        <v>785</v>
      </c>
      <c r="AJ173" s="79" t="b">
        <v>0</v>
      </c>
      <c r="AK173" s="79">
        <v>49</v>
      </c>
      <c r="AL173" s="85" t="s">
        <v>766</v>
      </c>
      <c r="AM173" s="79" t="s">
        <v>800</v>
      </c>
      <c r="AN173" s="79" t="b">
        <v>0</v>
      </c>
      <c r="AO173" s="85" t="s">
        <v>766</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256</v>
      </c>
      <c r="B174" s="64" t="s">
        <v>313</v>
      </c>
      <c r="C174" s="65" t="s">
        <v>2229</v>
      </c>
      <c r="D174" s="66">
        <v>3</v>
      </c>
      <c r="E174" s="67" t="s">
        <v>132</v>
      </c>
      <c r="F174" s="68">
        <v>32</v>
      </c>
      <c r="G174" s="65"/>
      <c r="H174" s="69"/>
      <c r="I174" s="70"/>
      <c r="J174" s="70"/>
      <c r="K174" s="34" t="s">
        <v>65</v>
      </c>
      <c r="L174" s="77">
        <v>174</v>
      </c>
      <c r="M174" s="77"/>
      <c r="N174" s="72"/>
      <c r="O174" s="79" t="s">
        <v>340</v>
      </c>
      <c r="P174" s="81">
        <v>43540.453356481485</v>
      </c>
      <c r="Q174" s="79" t="s">
        <v>369</v>
      </c>
      <c r="R174" s="79"/>
      <c r="S174" s="79"/>
      <c r="T174" s="79" t="s">
        <v>414</v>
      </c>
      <c r="U174" s="79"/>
      <c r="V174" s="82" t="s">
        <v>490</v>
      </c>
      <c r="W174" s="81">
        <v>43540.453356481485</v>
      </c>
      <c r="X174" s="82" t="s">
        <v>586</v>
      </c>
      <c r="Y174" s="79"/>
      <c r="Z174" s="79"/>
      <c r="AA174" s="85" t="s">
        <v>711</v>
      </c>
      <c r="AB174" s="79"/>
      <c r="AC174" s="79" t="b">
        <v>0</v>
      </c>
      <c r="AD174" s="79">
        <v>0</v>
      </c>
      <c r="AE174" s="85" t="s">
        <v>785</v>
      </c>
      <c r="AF174" s="79" t="b">
        <v>0</v>
      </c>
      <c r="AG174" s="79" t="s">
        <v>791</v>
      </c>
      <c r="AH174" s="79"/>
      <c r="AI174" s="85" t="s">
        <v>785</v>
      </c>
      <c r="AJ174" s="79" t="b">
        <v>0</v>
      </c>
      <c r="AK174" s="79">
        <v>49</v>
      </c>
      <c r="AL174" s="85" t="s">
        <v>766</v>
      </c>
      <c r="AM174" s="79" t="s">
        <v>800</v>
      </c>
      <c r="AN174" s="79" t="b">
        <v>0</v>
      </c>
      <c r="AO174" s="85" t="s">
        <v>766</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256</v>
      </c>
      <c r="B175" s="64" t="s">
        <v>314</v>
      </c>
      <c r="C175" s="65" t="s">
        <v>2229</v>
      </c>
      <c r="D175" s="66">
        <v>3</v>
      </c>
      <c r="E175" s="67" t="s">
        <v>132</v>
      </c>
      <c r="F175" s="68">
        <v>32</v>
      </c>
      <c r="G175" s="65"/>
      <c r="H175" s="69"/>
      <c r="I175" s="70"/>
      <c r="J175" s="70"/>
      <c r="K175" s="34" t="s">
        <v>65</v>
      </c>
      <c r="L175" s="77">
        <v>175</v>
      </c>
      <c r="M175" s="77"/>
      <c r="N175" s="72"/>
      <c r="O175" s="79" t="s">
        <v>340</v>
      </c>
      <c r="P175" s="81">
        <v>43540.453356481485</v>
      </c>
      <c r="Q175" s="79" t="s">
        <v>369</v>
      </c>
      <c r="R175" s="79"/>
      <c r="S175" s="79"/>
      <c r="T175" s="79" t="s">
        <v>414</v>
      </c>
      <c r="U175" s="79"/>
      <c r="V175" s="82" t="s">
        <v>490</v>
      </c>
      <c r="W175" s="81">
        <v>43540.453356481485</v>
      </c>
      <c r="X175" s="82" t="s">
        <v>586</v>
      </c>
      <c r="Y175" s="79"/>
      <c r="Z175" s="79"/>
      <c r="AA175" s="85" t="s">
        <v>711</v>
      </c>
      <c r="AB175" s="79"/>
      <c r="AC175" s="79" t="b">
        <v>0</v>
      </c>
      <c r="AD175" s="79">
        <v>0</v>
      </c>
      <c r="AE175" s="85" t="s">
        <v>785</v>
      </c>
      <c r="AF175" s="79" t="b">
        <v>0</v>
      </c>
      <c r="AG175" s="79" t="s">
        <v>791</v>
      </c>
      <c r="AH175" s="79"/>
      <c r="AI175" s="85" t="s">
        <v>785</v>
      </c>
      <c r="AJ175" s="79" t="b">
        <v>0</v>
      </c>
      <c r="AK175" s="79">
        <v>49</v>
      </c>
      <c r="AL175" s="85" t="s">
        <v>766</v>
      </c>
      <c r="AM175" s="79" t="s">
        <v>800</v>
      </c>
      <c r="AN175" s="79" t="b">
        <v>0</v>
      </c>
      <c r="AO175" s="85" t="s">
        <v>766</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256</v>
      </c>
      <c r="B176" s="64" t="s">
        <v>315</v>
      </c>
      <c r="C176" s="65" t="s">
        <v>2229</v>
      </c>
      <c r="D176" s="66">
        <v>3</v>
      </c>
      <c r="E176" s="67" t="s">
        <v>132</v>
      </c>
      <c r="F176" s="68">
        <v>32</v>
      </c>
      <c r="G176" s="65"/>
      <c r="H176" s="69"/>
      <c r="I176" s="70"/>
      <c r="J176" s="70"/>
      <c r="K176" s="34" t="s">
        <v>65</v>
      </c>
      <c r="L176" s="77">
        <v>176</v>
      </c>
      <c r="M176" s="77"/>
      <c r="N176" s="72"/>
      <c r="O176" s="79" t="s">
        <v>340</v>
      </c>
      <c r="P176" s="81">
        <v>43540.453356481485</v>
      </c>
      <c r="Q176" s="79" t="s">
        <v>369</v>
      </c>
      <c r="R176" s="79"/>
      <c r="S176" s="79"/>
      <c r="T176" s="79" t="s">
        <v>414</v>
      </c>
      <c r="U176" s="79"/>
      <c r="V176" s="82" t="s">
        <v>490</v>
      </c>
      <c r="W176" s="81">
        <v>43540.453356481485</v>
      </c>
      <c r="X176" s="82" t="s">
        <v>586</v>
      </c>
      <c r="Y176" s="79"/>
      <c r="Z176" s="79"/>
      <c r="AA176" s="85" t="s">
        <v>711</v>
      </c>
      <c r="AB176" s="79"/>
      <c r="AC176" s="79" t="b">
        <v>0</v>
      </c>
      <c r="AD176" s="79">
        <v>0</v>
      </c>
      <c r="AE176" s="85" t="s">
        <v>785</v>
      </c>
      <c r="AF176" s="79" t="b">
        <v>0</v>
      </c>
      <c r="AG176" s="79" t="s">
        <v>791</v>
      </c>
      <c r="AH176" s="79"/>
      <c r="AI176" s="85" t="s">
        <v>785</v>
      </c>
      <c r="AJ176" s="79" t="b">
        <v>0</v>
      </c>
      <c r="AK176" s="79">
        <v>49</v>
      </c>
      <c r="AL176" s="85" t="s">
        <v>766</v>
      </c>
      <c r="AM176" s="79" t="s">
        <v>800</v>
      </c>
      <c r="AN176" s="79" t="b">
        <v>0</v>
      </c>
      <c r="AO176" s="85" t="s">
        <v>766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256</v>
      </c>
      <c r="B177" s="64" t="s">
        <v>316</v>
      </c>
      <c r="C177" s="65" t="s">
        <v>2229</v>
      </c>
      <c r="D177" s="66">
        <v>3</v>
      </c>
      <c r="E177" s="67" t="s">
        <v>132</v>
      </c>
      <c r="F177" s="68">
        <v>32</v>
      </c>
      <c r="G177" s="65"/>
      <c r="H177" s="69"/>
      <c r="I177" s="70"/>
      <c r="J177" s="70"/>
      <c r="K177" s="34" t="s">
        <v>65</v>
      </c>
      <c r="L177" s="77">
        <v>177</v>
      </c>
      <c r="M177" s="77"/>
      <c r="N177" s="72"/>
      <c r="O177" s="79" t="s">
        <v>340</v>
      </c>
      <c r="P177" s="81">
        <v>43540.453356481485</v>
      </c>
      <c r="Q177" s="79" t="s">
        <v>369</v>
      </c>
      <c r="R177" s="79"/>
      <c r="S177" s="79"/>
      <c r="T177" s="79" t="s">
        <v>414</v>
      </c>
      <c r="U177" s="79"/>
      <c r="V177" s="82" t="s">
        <v>490</v>
      </c>
      <c r="W177" s="81">
        <v>43540.453356481485</v>
      </c>
      <c r="X177" s="82" t="s">
        <v>586</v>
      </c>
      <c r="Y177" s="79"/>
      <c r="Z177" s="79"/>
      <c r="AA177" s="85" t="s">
        <v>711</v>
      </c>
      <c r="AB177" s="79"/>
      <c r="AC177" s="79" t="b">
        <v>0</v>
      </c>
      <c r="AD177" s="79">
        <v>0</v>
      </c>
      <c r="AE177" s="85" t="s">
        <v>785</v>
      </c>
      <c r="AF177" s="79" t="b">
        <v>0</v>
      </c>
      <c r="AG177" s="79" t="s">
        <v>791</v>
      </c>
      <c r="AH177" s="79"/>
      <c r="AI177" s="85" t="s">
        <v>785</v>
      </c>
      <c r="AJ177" s="79" t="b">
        <v>0</v>
      </c>
      <c r="AK177" s="79">
        <v>49</v>
      </c>
      <c r="AL177" s="85" t="s">
        <v>766</v>
      </c>
      <c r="AM177" s="79" t="s">
        <v>800</v>
      </c>
      <c r="AN177" s="79" t="b">
        <v>0</v>
      </c>
      <c r="AO177" s="85" t="s">
        <v>766</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256</v>
      </c>
      <c r="B178" s="64" t="s">
        <v>217</v>
      </c>
      <c r="C178" s="65" t="s">
        <v>2229</v>
      </c>
      <c r="D178" s="66">
        <v>3</v>
      </c>
      <c r="E178" s="67" t="s">
        <v>132</v>
      </c>
      <c r="F178" s="68">
        <v>32</v>
      </c>
      <c r="G178" s="65"/>
      <c r="H178" s="69"/>
      <c r="I178" s="70"/>
      <c r="J178" s="70"/>
      <c r="K178" s="34" t="s">
        <v>65</v>
      </c>
      <c r="L178" s="77">
        <v>178</v>
      </c>
      <c r="M178" s="77"/>
      <c r="N178" s="72"/>
      <c r="O178" s="79" t="s">
        <v>340</v>
      </c>
      <c r="P178" s="81">
        <v>43540.453356481485</v>
      </c>
      <c r="Q178" s="79" t="s">
        <v>369</v>
      </c>
      <c r="R178" s="79"/>
      <c r="S178" s="79"/>
      <c r="T178" s="79" t="s">
        <v>414</v>
      </c>
      <c r="U178" s="79"/>
      <c r="V178" s="82" t="s">
        <v>490</v>
      </c>
      <c r="W178" s="81">
        <v>43540.453356481485</v>
      </c>
      <c r="X178" s="82" t="s">
        <v>586</v>
      </c>
      <c r="Y178" s="79"/>
      <c r="Z178" s="79"/>
      <c r="AA178" s="85" t="s">
        <v>711</v>
      </c>
      <c r="AB178" s="79"/>
      <c r="AC178" s="79" t="b">
        <v>0</v>
      </c>
      <c r="AD178" s="79">
        <v>0</v>
      </c>
      <c r="AE178" s="85" t="s">
        <v>785</v>
      </c>
      <c r="AF178" s="79" t="b">
        <v>0</v>
      </c>
      <c r="AG178" s="79" t="s">
        <v>791</v>
      </c>
      <c r="AH178" s="79"/>
      <c r="AI178" s="85" t="s">
        <v>785</v>
      </c>
      <c r="AJ178" s="79" t="b">
        <v>0</v>
      </c>
      <c r="AK178" s="79">
        <v>49</v>
      </c>
      <c r="AL178" s="85" t="s">
        <v>766</v>
      </c>
      <c r="AM178" s="79" t="s">
        <v>800</v>
      </c>
      <c r="AN178" s="79" t="b">
        <v>0</v>
      </c>
      <c r="AO178" s="85" t="s">
        <v>766</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2</v>
      </c>
      <c r="BD178" s="48"/>
      <c r="BE178" s="49"/>
      <c r="BF178" s="48"/>
      <c r="BG178" s="49"/>
      <c r="BH178" s="48"/>
      <c r="BI178" s="49"/>
      <c r="BJ178" s="48"/>
      <c r="BK178" s="49"/>
      <c r="BL178" s="48"/>
    </row>
    <row r="179" spans="1:64" ht="15">
      <c r="A179" s="64" t="s">
        <v>256</v>
      </c>
      <c r="B179" s="64" t="s">
        <v>263</v>
      </c>
      <c r="C179" s="65" t="s">
        <v>2229</v>
      </c>
      <c r="D179" s="66">
        <v>3</v>
      </c>
      <c r="E179" s="67" t="s">
        <v>132</v>
      </c>
      <c r="F179" s="68">
        <v>32</v>
      </c>
      <c r="G179" s="65"/>
      <c r="H179" s="69"/>
      <c r="I179" s="70"/>
      <c r="J179" s="70"/>
      <c r="K179" s="34" t="s">
        <v>65</v>
      </c>
      <c r="L179" s="77">
        <v>179</v>
      </c>
      <c r="M179" s="77"/>
      <c r="N179" s="72"/>
      <c r="O179" s="79" t="s">
        <v>340</v>
      </c>
      <c r="P179" s="81">
        <v>43540.453356481485</v>
      </c>
      <c r="Q179" s="79" t="s">
        <v>369</v>
      </c>
      <c r="R179" s="79"/>
      <c r="S179" s="79"/>
      <c r="T179" s="79" t="s">
        <v>414</v>
      </c>
      <c r="U179" s="79"/>
      <c r="V179" s="82" t="s">
        <v>490</v>
      </c>
      <c r="W179" s="81">
        <v>43540.453356481485</v>
      </c>
      <c r="X179" s="82" t="s">
        <v>586</v>
      </c>
      <c r="Y179" s="79"/>
      <c r="Z179" s="79"/>
      <c r="AA179" s="85" t="s">
        <v>711</v>
      </c>
      <c r="AB179" s="79"/>
      <c r="AC179" s="79" t="b">
        <v>0</v>
      </c>
      <c r="AD179" s="79">
        <v>0</v>
      </c>
      <c r="AE179" s="85" t="s">
        <v>785</v>
      </c>
      <c r="AF179" s="79" t="b">
        <v>0</v>
      </c>
      <c r="AG179" s="79" t="s">
        <v>791</v>
      </c>
      <c r="AH179" s="79"/>
      <c r="AI179" s="85" t="s">
        <v>785</v>
      </c>
      <c r="AJ179" s="79" t="b">
        <v>0</v>
      </c>
      <c r="AK179" s="79">
        <v>49</v>
      </c>
      <c r="AL179" s="85" t="s">
        <v>766</v>
      </c>
      <c r="AM179" s="79" t="s">
        <v>800</v>
      </c>
      <c r="AN179" s="79" t="b">
        <v>0</v>
      </c>
      <c r="AO179" s="85" t="s">
        <v>766</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3</v>
      </c>
      <c r="BD179" s="48">
        <v>0</v>
      </c>
      <c r="BE179" s="49">
        <v>0</v>
      </c>
      <c r="BF179" s="48">
        <v>0</v>
      </c>
      <c r="BG179" s="49">
        <v>0</v>
      </c>
      <c r="BH179" s="48">
        <v>0</v>
      </c>
      <c r="BI179" s="49">
        <v>0</v>
      </c>
      <c r="BJ179" s="48">
        <v>17</v>
      </c>
      <c r="BK179" s="49">
        <v>100</v>
      </c>
      <c r="BL179" s="48">
        <v>17</v>
      </c>
    </row>
    <row r="180" spans="1:64" ht="15">
      <c r="A180" s="64" t="s">
        <v>257</v>
      </c>
      <c r="B180" s="64" t="s">
        <v>310</v>
      </c>
      <c r="C180" s="65" t="s">
        <v>2229</v>
      </c>
      <c r="D180" s="66">
        <v>3</v>
      </c>
      <c r="E180" s="67" t="s">
        <v>132</v>
      </c>
      <c r="F180" s="68">
        <v>32</v>
      </c>
      <c r="G180" s="65"/>
      <c r="H180" s="69"/>
      <c r="I180" s="70"/>
      <c r="J180" s="70"/>
      <c r="K180" s="34" t="s">
        <v>65</v>
      </c>
      <c r="L180" s="77">
        <v>180</v>
      </c>
      <c r="M180" s="77"/>
      <c r="N180" s="72"/>
      <c r="O180" s="79" t="s">
        <v>340</v>
      </c>
      <c r="P180" s="81">
        <v>43540.458125</v>
      </c>
      <c r="Q180" s="79" t="s">
        <v>369</v>
      </c>
      <c r="R180" s="79"/>
      <c r="S180" s="79"/>
      <c r="T180" s="79" t="s">
        <v>414</v>
      </c>
      <c r="U180" s="79"/>
      <c r="V180" s="82" t="s">
        <v>491</v>
      </c>
      <c r="W180" s="81">
        <v>43540.458125</v>
      </c>
      <c r="X180" s="82" t="s">
        <v>587</v>
      </c>
      <c r="Y180" s="79"/>
      <c r="Z180" s="79"/>
      <c r="AA180" s="85" t="s">
        <v>712</v>
      </c>
      <c r="AB180" s="79"/>
      <c r="AC180" s="79" t="b">
        <v>0</v>
      </c>
      <c r="AD180" s="79">
        <v>0</v>
      </c>
      <c r="AE180" s="85" t="s">
        <v>785</v>
      </c>
      <c r="AF180" s="79" t="b">
        <v>0</v>
      </c>
      <c r="AG180" s="79" t="s">
        <v>791</v>
      </c>
      <c r="AH180" s="79"/>
      <c r="AI180" s="85" t="s">
        <v>785</v>
      </c>
      <c r="AJ180" s="79" t="b">
        <v>0</v>
      </c>
      <c r="AK180" s="79">
        <v>49</v>
      </c>
      <c r="AL180" s="85" t="s">
        <v>766</v>
      </c>
      <c r="AM180" s="79" t="s">
        <v>799</v>
      </c>
      <c r="AN180" s="79" t="b">
        <v>0</v>
      </c>
      <c r="AO180" s="85" t="s">
        <v>766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257</v>
      </c>
      <c r="B181" s="64" t="s">
        <v>311</v>
      </c>
      <c r="C181" s="65" t="s">
        <v>2229</v>
      </c>
      <c r="D181" s="66">
        <v>3</v>
      </c>
      <c r="E181" s="67" t="s">
        <v>132</v>
      </c>
      <c r="F181" s="68">
        <v>32</v>
      </c>
      <c r="G181" s="65"/>
      <c r="H181" s="69"/>
      <c r="I181" s="70"/>
      <c r="J181" s="70"/>
      <c r="K181" s="34" t="s">
        <v>65</v>
      </c>
      <c r="L181" s="77">
        <v>181</v>
      </c>
      <c r="M181" s="77"/>
      <c r="N181" s="72"/>
      <c r="O181" s="79" t="s">
        <v>340</v>
      </c>
      <c r="P181" s="81">
        <v>43540.458125</v>
      </c>
      <c r="Q181" s="79" t="s">
        <v>369</v>
      </c>
      <c r="R181" s="79"/>
      <c r="S181" s="79"/>
      <c r="T181" s="79" t="s">
        <v>414</v>
      </c>
      <c r="U181" s="79"/>
      <c r="V181" s="82" t="s">
        <v>491</v>
      </c>
      <c r="W181" s="81">
        <v>43540.458125</v>
      </c>
      <c r="X181" s="82" t="s">
        <v>587</v>
      </c>
      <c r="Y181" s="79"/>
      <c r="Z181" s="79"/>
      <c r="AA181" s="85" t="s">
        <v>712</v>
      </c>
      <c r="AB181" s="79"/>
      <c r="AC181" s="79" t="b">
        <v>0</v>
      </c>
      <c r="AD181" s="79">
        <v>0</v>
      </c>
      <c r="AE181" s="85" t="s">
        <v>785</v>
      </c>
      <c r="AF181" s="79" t="b">
        <v>0</v>
      </c>
      <c r="AG181" s="79" t="s">
        <v>791</v>
      </c>
      <c r="AH181" s="79"/>
      <c r="AI181" s="85" t="s">
        <v>785</v>
      </c>
      <c r="AJ181" s="79" t="b">
        <v>0</v>
      </c>
      <c r="AK181" s="79">
        <v>49</v>
      </c>
      <c r="AL181" s="85" t="s">
        <v>766</v>
      </c>
      <c r="AM181" s="79" t="s">
        <v>799</v>
      </c>
      <c r="AN181" s="79" t="b">
        <v>0</v>
      </c>
      <c r="AO181" s="85" t="s">
        <v>766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257</v>
      </c>
      <c r="B182" s="64" t="s">
        <v>312</v>
      </c>
      <c r="C182" s="65" t="s">
        <v>2229</v>
      </c>
      <c r="D182" s="66">
        <v>3</v>
      </c>
      <c r="E182" s="67" t="s">
        <v>132</v>
      </c>
      <c r="F182" s="68">
        <v>32</v>
      </c>
      <c r="G182" s="65"/>
      <c r="H182" s="69"/>
      <c r="I182" s="70"/>
      <c r="J182" s="70"/>
      <c r="K182" s="34" t="s">
        <v>65</v>
      </c>
      <c r="L182" s="77">
        <v>182</v>
      </c>
      <c r="M182" s="77"/>
      <c r="N182" s="72"/>
      <c r="O182" s="79" t="s">
        <v>340</v>
      </c>
      <c r="P182" s="81">
        <v>43540.458125</v>
      </c>
      <c r="Q182" s="79" t="s">
        <v>369</v>
      </c>
      <c r="R182" s="79"/>
      <c r="S182" s="79"/>
      <c r="T182" s="79" t="s">
        <v>414</v>
      </c>
      <c r="U182" s="79"/>
      <c r="V182" s="82" t="s">
        <v>491</v>
      </c>
      <c r="W182" s="81">
        <v>43540.458125</v>
      </c>
      <c r="X182" s="82" t="s">
        <v>587</v>
      </c>
      <c r="Y182" s="79"/>
      <c r="Z182" s="79"/>
      <c r="AA182" s="85" t="s">
        <v>712</v>
      </c>
      <c r="AB182" s="79"/>
      <c r="AC182" s="79" t="b">
        <v>0</v>
      </c>
      <c r="AD182" s="79">
        <v>0</v>
      </c>
      <c r="AE182" s="85" t="s">
        <v>785</v>
      </c>
      <c r="AF182" s="79" t="b">
        <v>0</v>
      </c>
      <c r="AG182" s="79" t="s">
        <v>791</v>
      </c>
      <c r="AH182" s="79"/>
      <c r="AI182" s="85" t="s">
        <v>785</v>
      </c>
      <c r="AJ182" s="79" t="b">
        <v>0</v>
      </c>
      <c r="AK182" s="79">
        <v>49</v>
      </c>
      <c r="AL182" s="85" t="s">
        <v>766</v>
      </c>
      <c r="AM182" s="79" t="s">
        <v>799</v>
      </c>
      <c r="AN182" s="79" t="b">
        <v>0</v>
      </c>
      <c r="AO182" s="85" t="s">
        <v>766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257</v>
      </c>
      <c r="B183" s="64" t="s">
        <v>313</v>
      </c>
      <c r="C183" s="65" t="s">
        <v>2229</v>
      </c>
      <c r="D183" s="66">
        <v>3</v>
      </c>
      <c r="E183" s="67" t="s">
        <v>132</v>
      </c>
      <c r="F183" s="68">
        <v>32</v>
      </c>
      <c r="G183" s="65"/>
      <c r="H183" s="69"/>
      <c r="I183" s="70"/>
      <c r="J183" s="70"/>
      <c r="K183" s="34" t="s">
        <v>65</v>
      </c>
      <c r="L183" s="77">
        <v>183</v>
      </c>
      <c r="M183" s="77"/>
      <c r="N183" s="72"/>
      <c r="O183" s="79" t="s">
        <v>340</v>
      </c>
      <c r="P183" s="81">
        <v>43540.458125</v>
      </c>
      <c r="Q183" s="79" t="s">
        <v>369</v>
      </c>
      <c r="R183" s="79"/>
      <c r="S183" s="79"/>
      <c r="T183" s="79" t="s">
        <v>414</v>
      </c>
      <c r="U183" s="79"/>
      <c r="V183" s="82" t="s">
        <v>491</v>
      </c>
      <c r="W183" s="81">
        <v>43540.458125</v>
      </c>
      <c r="X183" s="82" t="s">
        <v>587</v>
      </c>
      <c r="Y183" s="79"/>
      <c r="Z183" s="79"/>
      <c r="AA183" s="85" t="s">
        <v>712</v>
      </c>
      <c r="AB183" s="79"/>
      <c r="AC183" s="79" t="b">
        <v>0</v>
      </c>
      <c r="AD183" s="79">
        <v>0</v>
      </c>
      <c r="AE183" s="85" t="s">
        <v>785</v>
      </c>
      <c r="AF183" s="79" t="b">
        <v>0</v>
      </c>
      <c r="AG183" s="79" t="s">
        <v>791</v>
      </c>
      <c r="AH183" s="79"/>
      <c r="AI183" s="85" t="s">
        <v>785</v>
      </c>
      <c r="AJ183" s="79" t="b">
        <v>0</v>
      </c>
      <c r="AK183" s="79">
        <v>49</v>
      </c>
      <c r="AL183" s="85" t="s">
        <v>766</v>
      </c>
      <c r="AM183" s="79" t="s">
        <v>799</v>
      </c>
      <c r="AN183" s="79" t="b">
        <v>0</v>
      </c>
      <c r="AO183" s="85" t="s">
        <v>766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257</v>
      </c>
      <c r="B184" s="64" t="s">
        <v>314</v>
      </c>
      <c r="C184" s="65" t="s">
        <v>2229</v>
      </c>
      <c r="D184" s="66">
        <v>3</v>
      </c>
      <c r="E184" s="67" t="s">
        <v>132</v>
      </c>
      <c r="F184" s="68">
        <v>32</v>
      </c>
      <c r="G184" s="65"/>
      <c r="H184" s="69"/>
      <c r="I184" s="70"/>
      <c r="J184" s="70"/>
      <c r="K184" s="34" t="s">
        <v>65</v>
      </c>
      <c r="L184" s="77">
        <v>184</v>
      </c>
      <c r="M184" s="77"/>
      <c r="N184" s="72"/>
      <c r="O184" s="79" t="s">
        <v>340</v>
      </c>
      <c r="P184" s="81">
        <v>43540.458125</v>
      </c>
      <c r="Q184" s="79" t="s">
        <v>369</v>
      </c>
      <c r="R184" s="79"/>
      <c r="S184" s="79"/>
      <c r="T184" s="79" t="s">
        <v>414</v>
      </c>
      <c r="U184" s="79"/>
      <c r="V184" s="82" t="s">
        <v>491</v>
      </c>
      <c r="W184" s="81">
        <v>43540.458125</v>
      </c>
      <c r="X184" s="82" t="s">
        <v>587</v>
      </c>
      <c r="Y184" s="79"/>
      <c r="Z184" s="79"/>
      <c r="AA184" s="85" t="s">
        <v>712</v>
      </c>
      <c r="AB184" s="79"/>
      <c r="AC184" s="79" t="b">
        <v>0</v>
      </c>
      <c r="AD184" s="79">
        <v>0</v>
      </c>
      <c r="AE184" s="85" t="s">
        <v>785</v>
      </c>
      <c r="AF184" s="79" t="b">
        <v>0</v>
      </c>
      <c r="AG184" s="79" t="s">
        <v>791</v>
      </c>
      <c r="AH184" s="79"/>
      <c r="AI184" s="85" t="s">
        <v>785</v>
      </c>
      <c r="AJ184" s="79" t="b">
        <v>0</v>
      </c>
      <c r="AK184" s="79">
        <v>49</v>
      </c>
      <c r="AL184" s="85" t="s">
        <v>766</v>
      </c>
      <c r="AM184" s="79" t="s">
        <v>799</v>
      </c>
      <c r="AN184" s="79" t="b">
        <v>0</v>
      </c>
      <c r="AO184" s="85" t="s">
        <v>766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257</v>
      </c>
      <c r="B185" s="64" t="s">
        <v>315</v>
      </c>
      <c r="C185" s="65" t="s">
        <v>2229</v>
      </c>
      <c r="D185" s="66">
        <v>3</v>
      </c>
      <c r="E185" s="67" t="s">
        <v>132</v>
      </c>
      <c r="F185" s="68">
        <v>32</v>
      </c>
      <c r="G185" s="65"/>
      <c r="H185" s="69"/>
      <c r="I185" s="70"/>
      <c r="J185" s="70"/>
      <c r="K185" s="34" t="s">
        <v>65</v>
      </c>
      <c r="L185" s="77">
        <v>185</v>
      </c>
      <c r="M185" s="77"/>
      <c r="N185" s="72"/>
      <c r="O185" s="79" t="s">
        <v>340</v>
      </c>
      <c r="P185" s="81">
        <v>43540.458125</v>
      </c>
      <c r="Q185" s="79" t="s">
        <v>369</v>
      </c>
      <c r="R185" s="79"/>
      <c r="S185" s="79"/>
      <c r="T185" s="79" t="s">
        <v>414</v>
      </c>
      <c r="U185" s="79"/>
      <c r="V185" s="82" t="s">
        <v>491</v>
      </c>
      <c r="W185" s="81">
        <v>43540.458125</v>
      </c>
      <c r="X185" s="82" t="s">
        <v>587</v>
      </c>
      <c r="Y185" s="79"/>
      <c r="Z185" s="79"/>
      <c r="AA185" s="85" t="s">
        <v>712</v>
      </c>
      <c r="AB185" s="79"/>
      <c r="AC185" s="79" t="b">
        <v>0</v>
      </c>
      <c r="AD185" s="79">
        <v>0</v>
      </c>
      <c r="AE185" s="85" t="s">
        <v>785</v>
      </c>
      <c r="AF185" s="79" t="b">
        <v>0</v>
      </c>
      <c r="AG185" s="79" t="s">
        <v>791</v>
      </c>
      <c r="AH185" s="79"/>
      <c r="AI185" s="85" t="s">
        <v>785</v>
      </c>
      <c r="AJ185" s="79" t="b">
        <v>0</v>
      </c>
      <c r="AK185" s="79">
        <v>49</v>
      </c>
      <c r="AL185" s="85" t="s">
        <v>766</v>
      </c>
      <c r="AM185" s="79" t="s">
        <v>799</v>
      </c>
      <c r="AN185" s="79" t="b">
        <v>0</v>
      </c>
      <c r="AO185" s="85" t="s">
        <v>766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257</v>
      </c>
      <c r="B186" s="64" t="s">
        <v>316</v>
      </c>
      <c r="C186" s="65" t="s">
        <v>2229</v>
      </c>
      <c r="D186" s="66">
        <v>3</v>
      </c>
      <c r="E186" s="67" t="s">
        <v>132</v>
      </c>
      <c r="F186" s="68">
        <v>32</v>
      </c>
      <c r="G186" s="65"/>
      <c r="H186" s="69"/>
      <c r="I186" s="70"/>
      <c r="J186" s="70"/>
      <c r="K186" s="34" t="s">
        <v>65</v>
      </c>
      <c r="L186" s="77">
        <v>186</v>
      </c>
      <c r="M186" s="77"/>
      <c r="N186" s="72"/>
      <c r="O186" s="79" t="s">
        <v>340</v>
      </c>
      <c r="P186" s="81">
        <v>43540.458125</v>
      </c>
      <c r="Q186" s="79" t="s">
        <v>369</v>
      </c>
      <c r="R186" s="79"/>
      <c r="S186" s="79"/>
      <c r="T186" s="79" t="s">
        <v>414</v>
      </c>
      <c r="U186" s="79"/>
      <c r="V186" s="82" t="s">
        <v>491</v>
      </c>
      <c r="W186" s="81">
        <v>43540.458125</v>
      </c>
      <c r="X186" s="82" t="s">
        <v>587</v>
      </c>
      <c r="Y186" s="79"/>
      <c r="Z186" s="79"/>
      <c r="AA186" s="85" t="s">
        <v>712</v>
      </c>
      <c r="AB186" s="79"/>
      <c r="AC186" s="79" t="b">
        <v>0</v>
      </c>
      <c r="AD186" s="79">
        <v>0</v>
      </c>
      <c r="AE186" s="85" t="s">
        <v>785</v>
      </c>
      <c r="AF186" s="79" t="b">
        <v>0</v>
      </c>
      <c r="AG186" s="79" t="s">
        <v>791</v>
      </c>
      <c r="AH186" s="79"/>
      <c r="AI186" s="85" t="s">
        <v>785</v>
      </c>
      <c r="AJ186" s="79" t="b">
        <v>0</v>
      </c>
      <c r="AK186" s="79">
        <v>49</v>
      </c>
      <c r="AL186" s="85" t="s">
        <v>766</v>
      </c>
      <c r="AM186" s="79" t="s">
        <v>799</v>
      </c>
      <c r="AN186" s="79" t="b">
        <v>0</v>
      </c>
      <c r="AO186" s="85" t="s">
        <v>766</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257</v>
      </c>
      <c r="B187" s="64" t="s">
        <v>217</v>
      </c>
      <c r="C187" s="65" t="s">
        <v>2229</v>
      </c>
      <c r="D187" s="66">
        <v>3</v>
      </c>
      <c r="E187" s="67" t="s">
        <v>132</v>
      </c>
      <c r="F187" s="68">
        <v>32</v>
      </c>
      <c r="G187" s="65"/>
      <c r="H187" s="69"/>
      <c r="I187" s="70"/>
      <c r="J187" s="70"/>
      <c r="K187" s="34" t="s">
        <v>65</v>
      </c>
      <c r="L187" s="77">
        <v>187</v>
      </c>
      <c r="M187" s="77"/>
      <c r="N187" s="72"/>
      <c r="O187" s="79" t="s">
        <v>340</v>
      </c>
      <c r="P187" s="81">
        <v>43540.458125</v>
      </c>
      <c r="Q187" s="79" t="s">
        <v>369</v>
      </c>
      <c r="R187" s="79"/>
      <c r="S187" s="79"/>
      <c r="T187" s="79" t="s">
        <v>414</v>
      </c>
      <c r="U187" s="79"/>
      <c r="V187" s="82" t="s">
        <v>491</v>
      </c>
      <c r="W187" s="81">
        <v>43540.458125</v>
      </c>
      <c r="X187" s="82" t="s">
        <v>587</v>
      </c>
      <c r="Y187" s="79"/>
      <c r="Z187" s="79"/>
      <c r="AA187" s="85" t="s">
        <v>712</v>
      </c>
      <c r="AB187" s="79"/>
      <c r="AC187" s="79" t="b">
        <v>0</v>
      </c>
      <c r="AD187" s="79">
        <v>0</v>
      </c>
      <c r="AE187" s="85" t="s">
        <v>785</v>
      </c>
      <c r="AF187" s="79" t="b">
        <v>0</v>
      </c>
      <c r="AG187" s="79" t="s">
        <v>791</v>
      </c>
      <c r="AH187" s="79"/>
      <c r="AI187" s="85" t="s">
        <v>785</v>
      </c>
      <c r="AJ187" s="79" t="b">
        <v>0</v>
      </c>
      <c r="AK187" s="79">
        <v>49</v>
      </c>
      <c r="AL187" s="85" t="s">
        <v>766</v>
      </c>
      <c r="AM187" s="79" t="s">
        <v>799</v>
      </c>
      <c r="AN187" s="79" t="b">
        <v>0</v>
      </c>
      <c r="AO187" s="85" t="s">
        <v>766</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2</v>
      </c>
      <c r="BD187" s="48"/>
      <c r="BE187" s="49"/>
      <c r="BF187" s="48"/>
      <c r="BG187" s="49"/>
      <c r="BH187" s="48"/>
      <c r="BI187" s="49"/>
      <c r="BJ187" s="48"/>
      <c r="BK187" s="49"/>
      <c r="BL187" s="48"/>
    </row>
    <row r="188" spans="1:64" ht="15">
      <c r="A188" s="64" t="s">
        <v>257</v>
      </c>
      <c r="B188" s="64" t="s">
        <v>263</v>
      </c>
      <c r="C188" s="65" t="s">
        <v>2229</v>
      </c>
      <c r="D188" s="66">
        <v>3</v>
      </c>
      <c r="E188" s="67" t="s">
        <v>132</v>
      </c>
      <c r="F188" s="68">
        <v>32</v>
      </c>
      <c r="G188" s="65"/>
      <c r="H188" s="69"/>
      <c r="I188" s="70"/>
      <c r="J188" s="70"/>
      <c r="K188" s="34" t="s">
        <v>65</v>
      </c>
      <c r="L188" s="77">
        <v>188</v>
      </c>
      <c r="M188" s="77"/>
      <c r="N188" s="72"/>
      <c r="O188" s="79" t="s">
        <v>340</v>
      </c>
      <c r="P188" s="81">
        <v>43540.458125</v>
      </c>
      <c r="Q188" s="79" t="s">
        <v>369</v>
      </c>
      <c r="R188" s="79"/>
      <c r="S188" s="79"/>
      <c r="T188" s="79" t="s">
        <v>414</v>
      </c>
      <c r="U188" s="79"/>
      <c r="V188" s="82" t="s">
        <v>491</v>
      </c>
      <c r="W188" s="81">
        <v>43540.458125</v>
      </c>
      <c r="X188" s="82" t="s">
        <v>587</v>
      </c>
      <c r="Y188" s="79"/>
      <c r="Z188" s="79"/>
      <c r="AA188" s="85" t="s">
        <v>712</v>
      </c>
      <c r="AB188" s="79"/>
      <c r="AC188" s="79" t="b">
        <v>0</v>
      </c>
      <c r="AD188" s="79">
        <v>0</v>
      </c>
      <c r="AE188" s="85" t="s">
        <v>785</v>
      </c>
      <c r="AF188" s="79" t="b">
        <v>0</v>
      </c>
      <c r="AG188" s="79" t="s">
        <v>791</v>
      </c>
      <c r="AH188" s="79"/>
      <c r="AI188" s="85" t="s">
        <v>785</v>
      </c>
      <c r="AJ188" s="79" t="b">
        <v>0</v>
      </c>
      <c r="AK188" s="79">
        <v>49</v>
      </c>
      <c r="AL188" s="85" t="s">
        <v>766</v>
      </c>
      <c r="AM188" s="79" t="s">
        <v>799</v>
      </c>
      <c r="AN188" s="79" t="b">
        <v>0</v>
      </c>
      <c r="AO188" s="85" t="s">
        <v>766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3</v>
      </c>
      <c r="BD188" s="48">
        <v>0</v>
      </c>
      <c r="BE188" s="49">
        <v>0</v>
      </c>
      <c r="BF188" s="48">
        <v>0</v>
      </c>
      <c r="BG188" s="49">
        <v>0</v>
      </c>
      <c r="BH188" s="48">
        <v>0</v>
      </c>
      <c r="BI188" s="49">
        <v>0</v>
      </c>
      <c r="BJ188" s="48">
        <v>17</v>
      </c>
      <c r="BK188" s="49">
        <v>100</v>
      </c>
      <c r="BL188" s="48">
        <v>17</v>
      </c>
    </row>
    <row r="189" spans="1:64" ht="15">
      <c r="A189" s="64" t="s">
        <v>258</v>
      </c>
      <c r="B189" s="64" t="s">
        <v>310</v>
      </c>
      <c r="C189" s="65" t="s">
        <v>2229</v>
      </c>
      <c r="D189" s="66">
        <v>3</v>
      </c>
      <c r="E189" s="67" t="s">
        <v>132</v>
      </c>
      <c r="F189" s="68">
        <v>32</v>
      </c>
      <c r="G189" s="65"/>
      <c r="H189" s="69"/>
      <c r="I189" s="70"/>
      <c r="J189" s="70"/>
      <c r="K189" s="34" t="s">
        <v>65</v>
      </c>
      <c r="L189" s="77">
        <v>189</v>
      </c>
      <c r="M189" s="77"/>
      <c r="N189" s="72"/>
      <c r="O189" s="79" t="s">
        <v>340</v>
      </c>
      <c r="P189" s="81">
        <v>43540.46074074074</v>
      </c>
      <c r="Q189" s="79" t="s">
        <v>369</v>
      </c>
      <c r="R189" s="79"/>
      <c r="S189" s="79"/>
      <c r="T189" s="79" t="s">
        <v>414</v>
      </c>
      <c r="U189" s="79"/>
      <c r="V189" s="82" t="s">
        <v>492</v>
      </c>
      <c r="W189" s="81">
        <v>43540.46074074074</v>
      </c>
      <c r="X189" s="82" t="s">
        <v>588</v>
      </c>
      <c r="Y189" s="79"/>
      <c r="Z189" s="79"/>
      <c r="AA189" s="85" t="s">
        <v>713</v>
      </c>
      <c r="AB189" s="79"/>
      <c r="AC189" s="79" t="b">
        <v>0</v>
      </c>
      <c r="AD189" s="79">
        <v>0</v>
      </c>
      <c r="AE189" s="85" t="s">
        <v>785</v>
      </c>
      <c r="AF189" s="79" t="b">
        <v>0</v>
      </c>
      <c r="AG189" s="79" t="s">
        <v>791</v>
      </c>
      <c r="AH189" s="79"/>
      <c r="AI189" s="85" t="s">
        <v>785</v>
      </c>
      <c r="AJ189" s="79" t="b">
        <v>0</v>
      </c>
      <c r="AK189" s="79">
        <v>49</v>
      </c>
      <c r="AL189" s="85" t="s">
        <v>766</v>
      </c>
      <c r="AM189" s="79" t="s">
        <v>806</v>
      </c>
      <c r="AN189" s="79" t="b">
        <v>0</v>
      </c>
      <c r="AO189" s="85" t="s">
        <v>766</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258</v>
      </c>
      <c r="B190" s="64" t="s">
        <v>311</v>
      </c>
      <c r="C190" s="65" t="s">
        <v>2229</v>
      </c>
      <c r="D190" s="66">
        <v>3</v>
      </c>
      <c r="E190" s="67" t="s">
        <v>132</v>
      </c>
      <c r="F190" s="68">
        <v>32</v>
      </c>
      <c r="G190" s="65"/>
      <c r="H190" s="69"/>
      <c r="I190" s="70"/>
      <c r="J190" s="70"/>
      <c r="K190" s="34" t="s">
        <v>65</v>
      </c>
      <c r="L190" s="77">
        <v>190</v>
      </c>
      <c r="M190" s="77"/>
      <c r="N190" s="72"/>
      <c r="O190" s="79" t="s">
        <v>340</v>
      </c>
      <c r="P190" s="81">
        <v>43540.46074074074</v>
      </c>
      <c r="Q190" s="79" t="s">
        <v>369</v>
      </c>
      <c r="R190" s="79"/>
      <c r="S190" s="79"/>
      <c r="T190" s="79" t="s">
        <v>414</v>
      </c>
      <c r="U190" s="79"/>
      <c r="V190" s="82" t="s">
        <v>492</v>
      </c>
      <c r="W190" s="81">
        <v>43540.46074074074</v>
      </c>
      <c r="X190" s="82" t="s">
        <v>588</v>
      </c>
      <c r="Y190" s="79"/>
      <c r="Z190" s="79"/>
      <c r="AA190" s="85" t="s">
        <v>713</v>
      </c>
      <c r="AB190" s="79"/>
      <c r="AC190" s="79" t="b">
        <v>0</v>
      </c>
      <c r="AD190" s="79">
        <v>0</v>
      </c>
      <c r="AE190" s="85" t="s">
        <v>785</v>
      </c>
      <c r="AF190" s="79" t="b">
        <v>0</v>
      </c>
      <c r="AG190" s="79" t="s">
        <v>791</v>
      </c>
      <c r="AH190" s="79"/>
      <c r="AI190" s="85" t="s">
        <v>785</v>
      </c>
      <c r="AJ190" s="79" t="b">
        <v>0</v>
      </c>
      <c r="AK190" s="79">
        <v>49</v>
      </c>
      <c r="AL190" s="85" t="s">
        <v>766</v>
      </c>
      <c r="AM190" s="79" t="s">
        <v>806</v>
      </c>
      <c r="AN190" s="79" t="b">
        <v>0</v>
      </c>
      <c r="AO190" s="85" t="s">
        <v>766</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258</v>
      </c>
      <c r="B191" s="64" t="s">
        <v>312</v>
      </c>
      <c r="C191" s="65" t="s">
        <v>2229</v>
      </c>
      <c r="D191" s="66">
        <v>3</v>
      </c>
      <c r="E191" s="67" t="s">
        <v>132</v>
      </c>
      <c r="F191" s="68">
        <v>32</v>
      </c>
      <c r="G191" s="65"/>
      <c r="H191" s="69"/>
      <c r="I191" s="70"/>
      <c r="J191" s="70"/>
      <c r="K191" s="34" t="s">
        <v>65</v>
      </c>
      <c r="L191" s="77">
        <v>191</v>
      </c>
      <c r="M191" s="77"/>
      <c r="N191" s="72"/>
      <c r="O191" s="79" t="s">
        <v>340</v>
      </c>
      <c r="P191" s="81">
        <v>43540.46074074074</v>
      </c>
      <c r="Q191" s="79" t="s">
        <v>369</v>
      </c>
      <c r="R191" s="79"/>
      <c r="S191" s="79"/>
      <c r="T191" s="79" t="s">
        <v>414</v>
      </c>
      <c r="U191" s="79"/>
      <c r="V191" s="82" t="s">
        <v>492</v>
      </c>
      <c r="W191" s="81">
        <v>43540.46074074074</v>
      </c>
      <c r="X191" s="82" t="s">
        <v>588</v>
      </c>
      <c r="Y191" s="79"/>
      <c r="Z191" s="79"/>
      <c r="AA191" s="85" t="s">
        <v>713</v>
      </c>
      <c r="AB191" s="79"/>
      <c r="AC191" s="79" t="b">
        <v>0</v>
      </c>
      <c r="AD191" s="79">
        <v>0</v>
      </c>
      <c r="AE191" s="85" t="s">
        <v>785</v>
      </c>
      <c r="AF191" s="79" t="b">
        <v>0</v>
      </c>
      <c r="AG191" s="79" t="s">
        <v>791</v>
      </c>
      <c r="AH191" s="79"/>
      <c r="AI191" s="85" t="s">
        <v>785</v>
      </c>
      <c r="AJ191" s="79" t="b">
        <v>0</v>
      </c>
      <c r="AK191" s="79">
        <v>49</v>
      </c>
      <c r="AL191" s="85" t="s">
        <v>766</v>
      </c>
      <c r="AM191" s="79" t="s">
        <v>806</v>
      </c>
      <c r="AN191" s="79" t="b">
        <v>0</v>
      </c>
      <c r="AO191" s="85" t="s">
        <v>766</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258</v>
      </c>
      <c r="B192" s="64" t="s">
        <v>313</v>
      </c>
      <c r="C192" s="65" t="s">
        <v>2229</v>
      </c>
      <c r="D192" s="66">
        <v>3</v>
      </c>
      <c r="E192" s="67" t="s">
        <v>132</v>
      </c>
      <c r="F192" s="68">
        <v>32</v>
      </c>
      <c r="G192" s="65"/>
      <c r="H192" s="69"/>
      <c r="I192" s="70"/>
      <c r="J192" s="70"/>
      <c r="K192" s="34" t="s">
        <v>65</v>
      </c>
      <c r="L192" s="77">
        <v>192</v>
      </c>
      <c r="M192" s="77"/>
      <c r="N192" s="72"/>
      <c r="O192" s="79" t="s">
        <v>340</v>
      </c>
      <c r="P192" s="81">
        <v>43540.46074074074</v>
      </c>
      <c r="Q192" s="79" t="s">
        <v>369</v>
      </c>
      <c r="R192" s="79"/>
      <c r="S192" s="79"/>
      <c r="T192" s="79" t="s">
        <v>414</v>
      </c>
      <c r="U192" s="79"/>
      <c r="V192" s="82" t="s">
        <v>492</v>
      </c>
      <c r="W192" s="81">
        <v>43540.46074074074</v>
      </c>
      <c r="X192" s="82" t="s">
        <v>588</v>
      </c>
      <c r="Y192" s="79"/>
      <c r="Z192" s="79"/>
      <c r="AA192" s="85" t="s">
        <v>713</v>
      </c>
      <c r="AB192" s="79"/>
      <c r="AC192" s="79" t="b">
        <v>0</v>
      </c>
      <c r="AD192" s="79">
        <v>0</v>
      </c>
      <c r="AE192" s="85" t="s">
        <v>785</v>
      </c>
      <c r="AF192" s="79" t="b">
        <v>0</v>
      </c>
      <c r="AG192" s="79" t="s">
        <v>791</v>
      </c>
      <c r="AH192" s="79"/>
      <c r="AI192" s="85" t="s">
        <v>785</v>
      </c>
      <c r="AJ192" s="79" t="b">
        <v>0</v>
      </c>
      <c r="AK192" s="79">
        <v>49</v>
      </c>
      <c r="AL192" s="85" t="s">
        <v>766</v>
      </c>
      <c r="AM192" s="79" t="s">
        <v>806</v>
      </c>
      <c r="AN192" s="79" t="b">
        <v>0</v>
      </c>
      <c r="AO192" s="85" t="s">
        <v>766</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258</v>
      </c>
      <c r="B193" s="64" t="s">
        <v>314</v>
      </c>
      <c r="C193" s="65" t="s">
        <v>2229</v>
      </c>
      <c r="D193" s="66">
        <v>3</v>
      </c>
      <c r="E193" s="67" t="s">
        <v>132</v>
      </c>
      <c r="F193" s="68">
        <v>32</v>
      </c>
      <c r="G193" s="65"/>
      <c r="H193" s="69"/>
      <c r="I193" s="70"/>
      <c r="J193" s="70"/>
      <c r="K193" s="34" t="s">
        <v>65</v>
      </c>
      <c r="L193" s="77">
        <v>193</v>
      </c>
      <c r="M193" s="77"/>
      <c r="N193" s="72"/>
      <c r="O193" s="79" t="s">
        <v>340</v>
      </c>
      <c r="P193" s="81">
        <v>43540.46074074074</v>
      </c>
      <c r="Q193" s="79" t="s">
        <v>369</v>
      </c>
      <c r="R193" s="79"/>
      <c r="S193" s="79"/>
      <c r="T193" s="79" t="s">
        <v>414</v>
      </c>
      <c r="U193" s="79"/>
      <c r="V193" s="82" t="s">
        <v>492</v>
      </c>
      <c r="W193" s="81">
        <v>43540.46074074074</v>
      </c>
      <c r="X193" s="82" t="s">
        <v>588</v>
      </c>
      <c r="Y193" s="79"/>
      <c r="Z193" s="79"/>
      <c r="AA193" s="85" t="s">
        <v>713</v>
      </c>
      <c r="AB193" s="79"/>
      <c r="AC193" s="79" t="b">
        <v>0</v>
      </c>
      <c r="AD193" s="79">
        <v>0</v>
      </c>
      <c r="AE193" s="85" t="s">
        <v>785</v>
      </c>
      <c r="AF193" s="79" t="b">
        <v>0</v>
      </c>
      <c r="AG193" s="79" t="s">
        <v>791</v>
      </c>
      <c r="AH193" s="79"/>
      <c r="AI193" s="85" t="s">
        <v>785</v>
      </c>
      <c r="AJ193" s="79" t="b">
        <v>0</v>
      </c>
      <c r="AK193" s="79">
        <v>49</v>
      </c>
      <c r="AL193" s="85" t="s">
        <v>766</v>
      </c>
      <c r="AM193" s="79" t="s">
        <v>806</v>
      </c>
      <c r="AN193" s="79" t="b">
        <v>0</v>
      </c>
      <c r="AO193" s="85" t="s">
        <v>766</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258</v>
      </c>
      <c r="B194" s="64" t="s">
        <v>315</v>
      </c>
      <c r="C194" s="65" t="s">
        <v>2229</v>
      </c>
      <c r="D194" s="66">
        <v>3</v>
      </c>
      <c r="E194" s="67" t="s">
        <v>132</v>
      </c>
      <c r="F194" s="68">
        <v>32</v>
      </c>
      <c r="G194" s="65"/>
      <c r="H194" s="69"/>
      <c r="I194" s="70"/>
      <c r="J194" s="70"/>
      <c r="K194" s="34" t="s">
        <v>65</v>
      </c>
      <c r="L194" s="77">
        <v>194</v>
      </c>
      <c r="M194" s="77"/>
      <c r="N194" s="72"/>
      <c r="O194" s="79" t="s">
        <v>340</v>
      </c>
      <c r="P194" s="81">
        <v>43540.46074074074</v>
      </c>
      <c r="Q194" s="79" t="s">
        <v>369</v>
      </c>
      <c r="R194" s="79"/>
      <c r="S194" s="79"/>
      <c r="T194" s="79" t="s">
        <v>414</v>
      </c>
      <c r="U194" s="79"/>
      <c r="V194" s="82" t="s">
        <v>492</v>
      </c>
      <c r="W194" s="81">
        <v>43540.46074074074</v>
      </c>
      <c r="X194" s="82" t="s">
        <v>588</v>
      </c>
      <c r="Y194" s="79"/>
      <c r="Z194" s="79"/>
      <c r="AA194" s="85" t="s">
        <v>713</v>
      </c>
      <c r="AB194" s="79"/>
      <c r="AC194" s="79" t="b">
        <v>0</v>
      </c>
      <c r="AD194" s="79">
        <v>0</v>
      </c>
      <c r="AE194" s="85" t="s">
        <v>785</v>
      </c>
      <c r="AF194" s="79" t="b">
        <v>0</v>
      </c>
      <c r="AG194" s="79" t="s">
        <v>791</v>
      </c>
      <c r="AH194" s="79"/>
      <c r="AI194" s="85" t="s">
        <v>785</v>
      </c>
      <c r="AJ194" s="79" t="b">
        <v>0</v>
      </c>
      <c r="AK194" s="79">
        <v>49</v>
      </c>
      <c r="AL194" s="85" t="s">
        <v>766</v>
      </c>
      <c r="AM194" s="79" t="s">
        <v>806</v>
      </c>
      <c r="AN194" s="79" t="b">
        <v>0</v>
      </c>
      <c r="AO194" s="85" t="s">
        <v>766</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258</v>
      </c>
      <c r="B195" s="64" t="s">
        <v>316</v>
      </c>
      <c r="C195" s="65" t="s">
        <v>2229</v>
      </c>
      <c r="D195" s="66">
        <v>3</v>
      </c>
      <c r="E195" s="67" t="s">
        <v>132</v>
      </c>
      <c r="F195" s="68">
        <v>32</v>
      </c>
      <c r="G195" s="65"/>
      <c r="H195" s="69"/>
      <c r="I195" s="70"/>
      <c r="J195" s="70"/>
      <c r="K195" s="34" t="s">
        <v>65</v>
      </c>
      <c r="L195" s="77">
        <v>195</v>
      </c>
      <c r="M195" s="77"/>
      <c r="N195" s="72"/>
      <c r="O195" s="79" t="s">
        <v>340</v>
      </c>
      <c r="P195" s="81">
        <v>43540.46074074074</v>
      </c>
      <c r="Q195" s="79" t="s">
        <v>369</v>
      </c>
      <c r="R195" s="79"/>
      <c r="S195" s="79"/>
      <c r="T195" s="79" t="s">
        <v>414</v>
      </c>
      <c r="U195" s="79"/>
      <c r="V195" s="82" t="s">
        <v>492</v>
      </c>
      <c r="W195" s="81">
        <v>43540.46074074074</v>
      </c>
      <c r="X195" s="82" t="s">
        <v>588</v>
      </c>
      <c r="Y195" s="79"/>
      <c r="Z195" s="79"/>
      <c r="AA195" s="85" t="s">
        <v>713</v>
      </c>
      <c r="AB195" s="79"/>
      <c r="AC195" s="79" t="b">
        <v>0</v>
      </c>
      <c r="AD195" s="79">
        <v>0</v>
      </c>
      <c r="AE195" s="85" t="s">
        <v>785</v>
      </c>
      <c r="AF195" s="79" t="b">
        <v>0</v>
      </c>
      <c r="AG195" s="79" t="s">
        <v>791</v>
      </c>
      <c r="AH195" s="79"/>
      <c r="AI195" s="85" t="s">
        <v>785</v>
      </c>
      <c r="AJ195" s="79" t="b">
        <v>0</v>
      </c>
      <c r="AK195" s="79">
        <v>49</v>
      </c>
      <c r="AL195" s="85" t="s">
        <v>766</v>
      </c>
      <c r="AM195" s="79" t="s">
        <v>806</v>
      </c>
      <c r="AN195" s="79" t="b">
        <v>0</v>
      </c>
      <c r="AO195" s="85" t="s">
        <v>766</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c r="BE195" s="49"/>
      <c r="BF195" s="48"/>
      <c r="BG195" s="49"/>
      <c r="BH195" s="48"/>
      <c r="BI195" s="49"/>
      <c r="BJ195" s="48"/>
      <c r="BK195" s="49"/>
      <c r="BL195" s="48"/>
    </row>
    <row r="196" spans="1:64" ht="15">
      <c r="A196" s="64" t="s">
        <v>258</v>
      </c>
      <c r="B196" s="64" t="s">
        <v>217</v>
      </c>
      <c r="C196" s="65" t="s">
        <v>2229</v>
      </c>
      <c r="D196" s="66">
        <v>3</v>
      </c>
      <c r="E196" s="67" t="s">
        <v>132</v>
      </c>
      <c r="F196" s="68">
        <v>32</v>
      </c>
      <c r="G196" s="65"/>
      <c r="H196" s="69"/>
      <c r="I196" s="70"/>
      <c r="J196" s="70"/>
      <c r="K196" s="34" t="s">
        <v>65</v>
      </c>
      <c r="L196" s="77">
        <v>196</v>
      </c>
      <c r="M196" s="77"/>
      <c r="N196" s="72"/>
      <c r="O196" s="79" t="s">
        <v>340</v>
      </c>
      <c r="P196" s="81">
        <v>43540.46074074074</v>
      </c>
      <c r="Q196" s="79" t="s">
        <v>369</v>
      </c>
      <c r="R196" s="79"/>
      <c r="S196" s="79"/>
      <c r="T196" s="79" t="s">
        <v>414</v>
      </c>
      <c r="U196" s="79"/>
      <c r="V196" s="82" t="s">
        <v>492</v>
      </c>
      <c r="W196" s="81">
        <v>43540.46074074074</v>
      </c>
      <c r="X196" s="82" t="s">
        <v>588</v>
      </c>
      <c r="Y196" s="79"/>
      <c r="Z196" s="79"/>
      <c r="AA196" s="85" t="s">
        <v>713</v>
      </c>
      <c r="AB196" s="79"/>
      <c r="AC196" s="79" t="b">
        <v>0</v>
      </c>
      <c r="AD196" s="79">
        <v>0</v>
      </c>
      <c r="AE196" s="85" t="s">
        <v>785</v>
      </c>
      <c r="AF196" s="79" t="b">
        <v>0</v>
      </c>
      <c r="AG196" s="79" t="s">
        <v>791</v>
      </c>
      <c r="AH196" s="79"/>
      <c r="AI196" s="85" t="s">
        <v>785</v>
      </c>
      <c r="AJ196" s="79" t="b">
        <v>0</v>
      </c>
      <c r="AK196" s="79">
        <v>49</v>
      </c>
      <c r="AL196" s="85" t="s">
        <v>766</v>
      </c>
      <c r="AM196" s="79" t="s">
        <v>806</v>
      </c>
      <c r="AN196" s="79" t="b">
        <v>0</v>
      </c>
      <c r="AO196" s="85" t="s">
        <v>766</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2</v>
      </c>
      <c r="BD196" s="48"/>
      <c r="BE196" s="49"/>
      <c r="BF196" s="48"/>
      <c r="BG196" s="49"/>
      <c r="BH196" s="48"/>
      <c r="BI196" s="49"/>
      <c r="BJ196" s="48"/>
      <c r="BK196" s="49"/>
      <c r="BL196" s="48"/>
    </row>
    <row r="197" spans="1:64" ht="15">
      <c r="A197" s="64" t="s">
        <v>258</v>
      </c>
      <c r="B197" s="64" t="s">
        <v>263</v>
      </c>
      <c r="C197" s="65" t="s">
        <v>2229</v>
      </c>
      <c r="D197" s="66">
        <v>3</v>
      </c>
      <c r="E197" s="67" t="s">
        <v>132</v>
      </c>
      <c r="F197" s="68">
        <v>32</v>
      </c>
      <c r="G197" s="65"/>
      <c r="H197" s="69"/>
      <c r="I197" s="70"/>
      <c r="J197" s="70"/>
      <c r="K197" s="34" t="s">
        <v>65</v>
      </c>
      <c r="L197" s="77">
        <v>197</v>
      </c>
      <c r="M197" s="77"/>
      <c r="N197" s="72"/>
      <c r="O197" s="79" t="s">
        <v>340</v>
      </c>
      <c r="P197" s="81">
        <v>43540.46074074074</v>
      </c>
      <c r="Q197" s="79" t="s">
        <v>369</v>
      </c>
      <c r="R197" s="79"/>
      <c r="S197" s="79"/>
      <c r="T197" s="79" t="s">
        <v>414</v>
      </c>
      <c r="U197" s="79"/>
      <c r="V197" s="82" t="s">
        <v>492</v>
      </c>
      <c r="W197" s="81">
        <v>43540.46074074074</v>
      </c>
      <c r="X197" s="82" t="s">
        <v>588</v>
      </c>
      <c r="Y197" s="79"/>
      <c r="Z197" s="79"/>
      <c r="AA197" s="85" t="s">
        <v>713</v>
      </c>
      <c r="AB197" s="79"/>
      <c r="AC197" s="79" t="b">
        <v>0</v>
      </c>
      <c r="AD197" s="79">
        <v>0</v>
      </c>
      <c r="AE197" s="85" t="s">
        <v>785</v>
      </c>
      <c r="AF197" s="79" t="b">
        <v>0</v>
      </c>
      <c r="AG197" s="79" t="s">
        <v>791</v>
      </c>
      <c r="AH197" s="79"/>
      <c r="AI197" s="85" t="s">
        <v>785</v>
      </c>
      <c r="AJ197" s="79" t="b">
        <v>0</v>
      </c>
      <c r="AK197" s="79">
        <v>49</v>
      </c>
      <c r="AL197" s="85" t="s">
        <v>766</v>
      </c>
      <c r="AM197" s="79" t="s">
        <v>806</v>
      </c>
      <c r="AN197" s="79" t="b">
        <v>0</v>
      </c>
      <c r="AO197" s="85" t="s">
        <v>766</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3</v>
      </c>
      <c r="BD197" s="48">
        <v>0</v>
      </c>
      <c r="BE197" s="49">
        <v>0</v>
      </c>
      <c r="BF197" s="48">
        <v>0</v>
      </c>
      <c r="BG197" s="49">
        <v>0</v>
      </c>
      <c r="BH197" s="48">
        <v>0</v>
      </c>
      <c r="BI197" s="49">
        <v>0</v>
      </c>
      <c r="BJ197" s="48">
        <v>17</v>
      </c>
      <c r="BK197" s="49">
        <v>100</v>
      </c>
      <c r="BL197" s="48">
        <v>17</v>
      </c>
    </row>
    <row r="198" spans="1:64" ht="15">
      <c r="A198" s="64" t="s">
        <v>259</v>
      </c>
      <c r="B198" s="64" t="s">
        <v>310</v>
      </c>
      <c r="C198" s="65" t="s">
        <v>2229</v>
      </c>
      <c r="D198" s="66">
        <v>3</v>
      </c>
      <c r="E198" s="67" t="s">
        <v>132</v>
      </c>
      <c r="F198" s="68">
        <v>32</v>
      </c>
      <c r="G198" s="65"/>
      <c r="H198" s="69"/>
      <c r="I198" s="70"/>
      <c r="J198" s="70"/>
      <c r="K198" s="34" t="s">
        <v>65</v>
      </c>
      <c r="L198" s="77">
        <v>198</v>
      </c>
      <c r="M198" s="77"/>
      <c r="N198" s="72"/>
      <c r="O198" s="79" t="s">
        <v>340</v>
      </c>
      <c r="P198" s="81">
        <v>43540.46732638889</v>
      </c>
      <c r="Q198" s="79" t="s">
        <v>369</v>
      </c>
      <c r="R198" s="79"/>
      <c r="S198" s="79"/>
      <c r="T198" s="79" t="s">
        <v>414</v>
      </c>
      <c r="U198" s="79"/>
      <c r="V198" s="82" t="s">
        <v>493</v>
      </c>
      <c r="W198" s="81">
        <v>43540.46732638889</v>
      </c>
      <c r="X198" s="82" t="s">
        <v>589</v>
      </c>
      <c r="Y198" s="79"/>
      <c r="Z198" s="79"/>
      <c r="AA198" s="85" t="s">
        <v>714</v>
      </c>
      <c r="AB198" s="79"/>
      <c r="AC198" s="79" t="b">
        <v>0</v>
      </c>
      <c r="AD198" s="79">
        <v>0</v>
      </c>
      <c r="AE198" s="85" t="s">
        <v>785</v>
      </c>
      <c r="AF198" s="79" t="b">
        <v>0</v>
      </c>
      <c r="AG198" s="79" t="s">
        <v>791</v>
      </c>
      <c r="AH198" s="79"/>
      <c r="AI198" s="85" t="s">
        <v>785</v>
      </c>
      <c r="AJ198" s="79" t="b">
        <v>0</v>
      </c>
      <c r="AK198" s="79">
        <v>49</v>
      </c>
      <c r="AL198" s="85" t="s">
        <v>766</v>
      </c>
      <c r="AM198" s="79" t="s">
        <v>802</v>
      </c>
      <c r="AN198" s="79" t="b">
        <v>0</v>
      </c>
      <c r="AO198" s="85" t="s">
        <v>766</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259</v>
      </c>
      <c r="B199" s="64" t="s">
        <v>311</v>
      </c>
      <c r="C199" s="65" t="s">
        <v>2229</v>
      </c>
      <c r="D199" s="66">
        <v>3</v>
      </c>
      <c r="E199" s="67" t="s">
        <v>132</v>
      </c>
      <c r="F199" s="68">
        <v>32</v>
      </c>
      <c r="G199" s="65"/>
      <c r="H199" s="69"/>
      <c r="I199" s="70"/>
      <c r="J199" s="70"/>
      <c r="K199" s="34" t="s">
        <v>65</v>
      </c>
      <c r="L199" s="77">
        <v>199</v>
      </c>
      <c r="M199" s="77"/>
      <c r="N199" s="72"/>
      <c r="O199" s="79" t="s">
        <v>340</v>
      </c>
      <c r="P199" s="81">
        <v>43540.46732638889</v>
      </c>
      <c r="Q199" s="79" t="s">
        <v>369</v>
      </c>
      <c r="R199" s="79"/>
      <c r="S199" s="79"/>
      <c r="T199" s="79" t="s">
        <v>414</v>
      </c>
      <c r="U199" s="79"/>
      <c r="V199" s="82" t="s">
        <v>493</v>
      </c>
      <c r="W199" s="81">
        <v>43540.46732638889</v>
      </c>
      <c r="X199" s="82" t="s">
        <v>589</v>
      </c>
      <c r="Y199" s="79"/>
      <c r="Z199" s="79"/>
      <c r="AA199" s="85" t="s">
        <v>714</v>
      </c>
      <c r="AB199" s="79"/>
      <c r="AC199" s="79" t="b">
        <v>0</v>
      </c>
      <c r="AD199" s="79">
        <v>0</v>
      </c>
      <c r="AE199" s="85" t="s">
        <v>785</v>
      </c>
      <c r="AF199" s="79" t="b">
        <v>0</v>
      </c>
      <c r="AG199" s="79" t="s">
        <v>791</v>
      </c>
      <c r="AH199" s="79"/>
      <c r="AI199" s="85" t="s">
        <v>785</v>
      </c>
      <c r="AJ199" s="79" t="b">
        <v>0</v>
      </c>
      <c r="AK199" s="79">
        <v>49</v>
      </c>
      <c r="AL199" s="85" t="s">
        <v>766</v>
      </c>
      <c r="AM199" s="79" t="s">
        <v>802</v>
      </c>
      <c r="AN199" s="79" t="b">
        <v>0</v>
      </c>
      <c r="AO199" s="85" t="s">
        <v>766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259</v>
      </c>
      <c r="B200" s="64" t="s">
        <v>312</v>
      </c>
      <c r="C200" s="65" t="s">
        <v>2229</v>
      </c>
      <c r="D200" s="66">
        <v>3</v>
      </c>
      <c r="E200" s="67" t="s">
        <v>132</v>
      </c>
      <c r="F200" s="68">
        <v>32</v>
      </c>
      <c r="G200" s="65"/>
      <c r="H200" s="69"/>
      <c r="I200" s="70"/>
      <c r="J200" s="70"/>
      <c r="K200" s="34" t="s">
        <v>65</v>
      </c>
      <c r="L200" s="77">
        <v>200</v>
      </c>
      <c r="M200" s="77"/>
      <c r="N200" s="72"/>
      <c r="O200" s="79" t="s">
        <v>340</v>
      </c>
      <c r="P200" s="81">
        <v>43540.46732638889</v>
      </c>
      <c r="Q200" s="79" t="s">
        <v>369</v>
      </c>
      <c r="R200" s="79"/>
      <c r="S200" s="79"/>
      <c r="T200" s="79" t="s">
        <v>414</v>
      </c>
      <c r="U200" s="79"/>
      <c r="V200" s="82" t="s">
        <v>493</v>
      </c>
      <c r="W200" s="81">
        <v>43540.46732638889</v>
      </c>
      <c r="X200" s="82" t="s">
        <v>589</v>
      </c>
      <c r="Y200" s="79"/>
      <c r="Z200" s="79"/>
      <c r="AA200" s="85" t="s">
        <v>714</v>
      </c>
      <c r="AB200" s="79"/>
      <c r="AC200" s="79" t="b">
        <v>0</v>
      </c>
      <c r="AD200" s="79">
        <v>0</v>
      </c>
      <c r="AE200" s="85" t="s">
        <v>785</v>
      </c>
      <c r="AF200" s="79" t="b">
        <v>0</v>
      </c>
      <c r="AG200" s="79" t="s">
        <v>791</v>
      </c>
      <c r="AH200" s="79"/>
      <c r="AI200" s="85" t="s">
        <v>785</v>
      </c>
      <c r="AJ200" s="79" t="b">
        <v>0</v>
      </c>
      <c r="AK200" s="79">
        <v>49</v>
      </c>
      <c r="AL200" s="85" t="s">
        <v>766</v>
      </c>
      <c r="AM200" s="79" t="s">
        <v>802</v>
      </c>
      <c r="AN200" s="79" t="b">
        <v>0</v>
      </c>
      <c r="AO200" s="85" t="s">
        <v>766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259</v>
      </c>
      <c r="B201" s="64" t="s">
        <v>313</v>
      </c>
      <c r="C201" s="65" t="s">
        <v>2229</v>
      </c>
      <c r="D201" s="66">
        <v>3</v>
      </c>
      <c r="E201" s="67" t="s">
        <v>132</v>
      </c>
      <c r="F201" s="68">
        <v>32</v>
      </c>
      <c r="G201" s="65"/>
      <c r="H201" s="69"/>
      <c r="I201" s="70"/>
      <c r="J201" s="70"/>
      <c r="K201" s="34" t="s">
        <v>65</v>
      </c>
      <c r="L201" s="77">
        <v>201</v>
      </c>
      <c r="M201" s="77"/>
      <c r="N201" s="72"/>
      <c r="O201" s="79" t="s">
        <v>340</v>
      </c>
      <c r="P201" s="81">
        <v>43540.46732638889</v>
      </c>
      <c r="Q201" s="79" t="s">
        <v>369</v>
      </c>
      <c r="R201" s="79"/>
      <c r="S201" s="79"/>
      <c r="T201" s="79" t="s">
        <v>414</v>
      </c>
      <c r="U201" s="79"/>
      <c r="V201" s="82" t="s">
        <v>493</v>
      </c>
      <c r="W201" s="81">
        <v>43540.46732638889</v>
      </c>
      <c r="X201" s="82" t="s">
        <v>589</v>
      </c>
      <c r="Y201" s="79"/>
      <c r="Z201" s="79"/>
      <c r="AA201" s="85" t="s">
        <v>714</v>
      </c>
      <c r="AB201" s="79"/>
      <c r="AC201" s="79" t="b">
        <v>0</v>
      </c>
      <c r="AD201" s="79">
        <v>0</v>
      </c>
      <c r="AE201" s="85" t="s">
        <v>785</v>
      </c>
      <c r="AF201" s="79" t="b">
        <v>0</v>
      </c>
      <c r="AG201" s="79" t="s">
        <v>791</v>
      </c>
      <c r="AH201" s="79"/>
      <c r="AI201" s="85" t="s">
        <v>785</v>
      </c>
      <c r="AJ201" s="79" t="b">
        <v>0</v>
      </c>
      <c r="AK201" s="79">
        <v>49</v>
      </c>
      <c r="AL201" s="85" t="s">
        <v>766</v>
      </c>
      <c r="AM201" s="79" t="s">
        <v>802</v>
      </c>
      <c r="AN201" s="79" t="b">
        <v>0</v>
      </c>
      <c r="AO201" s="85" t="s">
        <v>766</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259</v>
      </c>
      <c r="B202" s="64" t="s">
        <v>314</v>
      </c>
      <c r="C202" s="65" t="s">
        <v>2229</v>
      </c>
      <c r="D202" s="66">
        <v>3</v>
      </c>
      <c r="E202" s="67" t="s">
        <v>132</v>
      </c>
      <c r="F202" s="68">
        <v>32</v>
      </c>
      <c r="G202" s="65"/>
      <c r="H202" s="69"/>
      <c r="I202" s="70"/>
      <c r="J202" s="70"/>
      <c r="K202" s="34" t="s">
        <v>65</v>
      </c>
      <c r="L202" s="77">
        <v>202</v>
      </c>
      <c r="M202" s="77"/>
      <c r="N202" s="72"/>
      <c r="O202" s="79" t="s">
        <v>340</v>
      </c>
      <c r="P202" s="81">
        <v>43540.46732638889</v>
      </c>
      <c r="Q202" s="79" t="s">
        <v>369</v>
      </c>
      <c r="R202" s="79"/>
      <c r="S202" s="79"/>
      <c r="T202" s="79" t="s">
        <v>414</v>
      </c>
      <c r="U202" s="79"/>
      <c r="V202" s="82" t="s">
        <v>493</v>
      </c>
      <c r="W202" s="81">
        <v>43540.46732638889</v>
      </c>
      <c r="X202" s="82" t="s">
        <v>589</v>
      </c>
      <c r="Y202" s="79"/>
      <c r="Z202" s="79"/>
      <c r="AA202" s="85" t="s">
        <v>714</v>
      </c>
      <c r="AB202" s="79"/>
      <c r="AC202" s="79" t="b">
        <v>0</v>
      </c>
      <c r="AD202" s="79">
        <v>0</v>
      </c>
      <c r="AE202" s="85" t="s">
        <v>785</v>
      </c>
      <c r="AF202" s="79" t="b">
        <v>0</v>
      </c>
      <c r="AG202" s="79" t="s">
        <v>791</v>
      </c>
      <c r="AH202" s="79"/>
      <c r="AI202" s="85" t="s">
        <v>785</v>
      </c>
      <c r="AJ202" s="79" t="b">
        <v>0</v>
      </c>
      <c r="AK202" s="79">
        <v>49</v>
      </c>
      <c r="AL202" s="85" t="s">
        <v>766</v>
      </c>
      <c r="AM202" s="79" t="s">
        <v>802</v>
      </c>
      <c r="AN202" s="79" t="b">
        <v>0</v>
      </c>
      <c r="AO202" s="85" t="s">
        <v>766</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259</v>
      </c>
      <c r="B203" s="64" t="s">
        <v>315</v>
      </c>
      <c r="C203" s="65" t="s">
        <v>2229</v>
      </c>
      <c r="D203" s="66">
        <v>3</v>
      </c>
      <c r="E203" s="67" t="s">
        <v>132</v>
      </c>
      <c r="F203" s="68">
        <v>32</v>
      </c>
      <c r="G203" s="65"/>
      <c r="H203" s="69"/>
      <c r="I203" s="70"/>
      <c r="J203" s="70"/>
      <c r="K203" s="34" t="s">
        <v>65</v>
      </c>
      <c r="L203" s="77">
        <v>203</v>
      </c>
      <c r="M203" s="77"/>
      <c r="N203" s="72"/>
      <c r="O203" s="79" t="s">
        <v>340</v>
      </c>
      <c r="P203" s="81">
        <v>43540.46732638889</v>
      </c>
      <c r="Q203" s="79" t="s">
        <v>369</v>
      </c>
      <c r="R203" s="79"/>
      <c r="S203" s="79"/>
      <c r="T203" s="79" t="s">
        <v>414</v>
      </c>
      <c r="U203" s="79"/>
      <c r="V203" s="82" t="s">
        <v>493</v>
      </c>
      <c r="W203" s="81">
        <v>43540.46732638889</v>
      </c>
      <c r="X203" s="82" t="s">
        <v>589</v>
      </c>
      <c r="Y203" s="79"/>
      <c r="Z203" s="79"/>
      <c r="AA203" s="85" t="s">
        <v>714</v>
      </c>
      <c r="AB203" s="79"/>
      <c r="AC203" s="79" t="b">
        <v>0</v>
      </c>
      <c r="AD203" s="79">
        <v>0</v>
      </c>
      <c r="AE203" s="85" t="s">
        <v>785</v>
      </c>
      <c r="AF203" s="79" t="b">
        <v>0</v>
      </c>
      <c r="AG203" s="79" t="s">
        <v>791</v>
      </c>
      <c r="AH203" s="79"/>
      <c r="AI203" s="85" t="s">
        <v>785</v>
      </c>
      <c r="AJ203" s="79" t="b">
        <v>0</v>
      </c>
      <c r="AK203" s="79">
        <v>49</v>
      </c>
      <c r="AL203" s="85" t="s">
        <v>766</v>
      </c>
      <c r="AM203" s="79" t="s">
        <v>802</v>
      </c>
      <c r="AN203" s="79" t="b">
        <v>0</v>
      </c>
      <c r="AO203" s="85" t="s">
        <v>766</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259</v>
      </c>
      <c r="B204" s="64" t="s">
        <v>316</v>
      </c>
      <c r="C204" s="65" t="s">
        <v>2229</v>
      </c>
      <c r="D204" s="66">
        <v>3</v>
      </c>
      <c r="E204" s="67" t="s">
        <v>132</v>
      </c>
      <c r="F204" s="68">
        <v>32</v>
      </c>
      <c r="G204" s="65"/>
      <c r="H204" s="69"/>
      <c r="I204" s="70"/>
      <c r="J204" s="70"/>
      <c r="K204" s="34" t="s">
        <v>65</v>
      </c>
      <c r="L204" s="77">
        <v>204</v>
      </c>
      <c r="M204" s="77"/>
      <c r="N204" s="72"/>
      <c r="O204" s="79" t="s">
        <v>340</v>
      </c>
      <c r="P204" s="81">
        <v>43540.46732638889</v>
      </c>
      <c r="Q204" s="79" t="s">
        <v>369</v>
      </c>
      <c r="R204" s="79"/>
      <c r="S204" s="79"/>
      <c r="T204" s="79" t="s">
        <v>414</v>
      </c>
      <c r="U204" s="79"/>
      <c r="V204" s="82" t="s">
        <v>493</v>
      </c>
      <c r="W204" s="81">
        <v>43540.46732638889</v>
      </c>
      <c r="X204" s="82" t="s">
        <v>589</v>
      </c>
      <c r="Y204" s="79"/>
      <c r="Z204" s="79"/>
      <c r="AA204" s="85" t="s">
        <v>714</v>
      </c>
      <c r="AB204" s="79"/>
      <c r="AC204" s="79" t="b">
        <v>0</v>
      </c>
      <c r="AD204" s="79">
        <v>0</v>
      </c>
      <c r="AE204" s="85" t="s">
        <v>785</v>
      </c>
      <c r="AF204" s="79" t="b">
        <v>0</v>
      </c>
      <c r="AG204" s="79" t="s">
        <v>791</v>
      </c>
      <c r="AH204" s="79"/>
      <c r="AI204" s="85" t="s">
        <v>785</v>
      </c>
      <c r="AJ204" s="79" t="b">
        <v>0</v>
      </c>
      <c r="AK204" s="79">
        <v>49</v>
      </c>
      <c r="AL204" s="85" t="s">
        <v>766</v>
      </c>
      <c r="AM204" s="79" t="s">
        <v>802</v>
      </c>
      <c r="AN204" s="79" t="b">
        <v>0</v>
      </c>
      <c r="AO204" s="85" t="s">
        <v>766</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259</v>
      </c>
      <c r="B205" s="64" t="s">
        <v>217</v>
      </c>
      <c r="C205" s="65" t="s">
        <v>2229</v>
      </c>
      <c r="D205" s="66">
        <v>3</v>
      </c>
      <c r="E205" s="67" t="s">
        <v>132</v>
      </c>
      <c r="F205" s="68">
        <v>32</v>
      </c>
      <c r="G205" s="65"/>
      <c r="H205" s="69"/>
      <c r="I205" s="70"/>
      <c r="J205" s="70"/>
      <c r="K205" s="34" t="s">
        <v>65</v>
      </c>
      <c r="L205" s="77">
        <v>205</v>
      </c>
      <c r="M205" s="77"/>
      <c r="N205" s="72"/>
      <c r="O205" s="79" t="s">
        <v>340</v>
      </c>
      <c r="P205" s="81">
        <v>43540.46732638889</v>
      </c>
      <c r="Q205" s="79" t="s">
        <v>369</v>
      </c>
      <c r="R205" s="79"/>
      <c r="S205" s="79"/>
      <c r="T205" s="79" t="s">
        <v>414</v>
      </c>
      <c r="U205" s="79"/>
      <c r="V205" s="82" t="s">
        <v>493</v>
      </c>
      <c r="W205" s="81">
        <v>43540.46732638889</v>
      </c>
      <c r="X205" s="82" t="s">
        <v>589</v>
      </c>
      <c r="Y205" s="79"/>
      <c r="Z205" s="79"/>
      <c r="AA205" s="85" t="s">
        <v>714</v>
      </c>
      <c r="AB205" s="79"/>
      <c r="AC205" s="79" t="b">
        <v>0</v>
      </c>
      <c r="AD205" s="79">
        <v>0</v>
      </c>
      <c r="AE205" s="85" t="s">
        <v>785</v>
      </c>
      <c r="AF205" s="79" t="b">
        <v>0</v>
      </c>
      <c r="AG205" s="79" t="s">
        <v>791</v>
      </c>
      <c r="AH205" s="79"/>
      <c r="AI205" s="85" t="s">
        <v>785</v>
      </c>
      <c r="AJ205" s="79" t="b">
        <v>0</v>
      </c>
      <c r="AK205" s="79">
        <v>49</v>
      </c>
      <c r="AL205" s="85" t="s">
        <v>766</v>
      </c>
      <c r="AM205" s="79" t="s">
        <v>802</v>
      </c>
      <c r="AN205" s="79" t="b">
        <v>0</v>
      </c>
      <c r="AO205" s="85" t="s">
        <v>766</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2</v>
      </c>
      <c r="BD205" s="48"/>
      <c r="BE205" s="49"/>
      <c r="BF205" s="48"/>
      <c r="BG205" s="49"/>
      <c r="BH205" s="48"/>
      <c r="BI205" s="49"/>
      <c r="BJ205" s="48"/>
      <c r="BK205" s="49"/>
      <c r="BL205" s="48"/>
    </row>
    <row r="206" spans="1:64" ht="15">
      <c r="A206" s="64" t="s">
        <v>259</v>
      </c>
      <c r="B206" s="64" t="s">
        <v>263</v>
      </c>
      <c r="C206" s="65" t="s">
        <v>2229</v>
      </c>
      <c r="D206" s="66">
        <v>3</v>
      </c>
      <c r="E206" s="67" t="s">
        <v>132</v>
      </c>
      <c r="F206" s="68">
        <v>32</v>
      </c>
      <c r="G206" s="65"/>
      <c r="H206" s="69"/>
      <c r="I206" s="70"/>
      <c r="J206" s="70"/>
      <c r="K206" s="34" t="s">
        <v>65</v>
      </c>
      <c r="L206" s="77">
        <v>206</v>
      </c>
      <c r="M206" s="77"/>
      <c r="N206" s="72"/>
      <c r="O206" s="79" t="s">
        <v>340</v>
      </c>
      <c r="P206" s="81">
        <v>43540.46732638889</v>
      </c>
      <c r="Q206" s="79" t="s">
        <v>369</v>
      </c>
      <c r="R206" s="79"/>
      <c r="S206" s="79"/>
      <c r="T206" s="79" t="s">
        <v>414</v>
      </c>
      <c r="U206" s="79"/>
      <c r="V206" s="82" t="s">
        <v>493</v>
      </c>
      <c r="W206" s="81">
        <v>43540.46732638889</v>
      </c>
      <c r="X206" s="82" t="s">
        <v>589</v>
      </c>
      <c r="Y206" s="79"/>
      <c r="Z206" s="79"/>
      <c r="AA206" s="85" t="s">
        <v>714</v>
      </c>
      <c r="AB206" s="79"/>
      <c r="AC206" s="79" t="b">
        <v>0</v>
      </c>
      <c r="AD206" s="79">
        <v>0</v>
      </c>
      <c r="AE206" s="85" t="s">
        <v>785</v>
      </c>
      <c r="AF206" s="79" t="b">
        <v>0</v>
      </c>
      <c r="AG206" s="79" t="s">
        <v>791</v>
      </c>
      <c r="AH206" s="79"/>
      <c r="AI206" s="85" t="s">
        <v>785</v>
      </c>
      <c r="AJ206" s="79" t="b">
        <v>0</v>
      </c>
      <c r="AK206" s="79">
        <v>49</v>
      </c>
      <c r="AL206" s="85" t="s">
        <v>766</v>
      </c>
      <c r="AM206" s="79" t="s">
        <v>802</v>
      </c>
      <c r="AN206" s="79" t="b">
        <v>0</v>
      </c>
      <c r="AO206" s="85" t="s">
        <v>766</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3</v>
      </c>
      <c r="BD206" s="48">
        <v>0</v>
      </c>
      <c r="BE206" s="49">
        <v>0</v>
      </c>
      <c r="BF206" s="48">
        <v>0</v>
      </c>
      <c r="BG206" s="49">
        <v>0</v>
      </c>
      <c r="BH206" s="48">
        <v>0</v>
      </c>
      <c r="BI206" s="49">
        <v>0</v>
      </c>
      <c r="BJ206" s="48">
        <v>17</v>
      </c>
      <c r="BK206" s="49">
        <v>100</v>
      </c>
      <c r="BL206" s="48">
        <v>17</v>
      </c>
    </row>
    <row r="207" spans="1:64" ht="15">
      <c r="A207" s="64" t="s">
        <v>260</v>
      </c>
      <c r="B207" s="64" t="s">
        <v>310</v>
      </c>
      <c r="C207" s="65" t="s">
        <v>2229</v>
      </c>
      <c r="D207" s="66">
        <v>3</v>
      </c>
      <c r="E207" s="67" t="s">
        <v>132</v>
      </c>
      <c r="F207" s="68">
        <v>32</v>
      </c>
      <c r="G207" s="65"/>
      <c r="H207" s="69"/>
      <c r="I207" s="70"/>
      <c r="J207" s="70"/>
      <c r="K207" s="34" t="s">
        <v>65</v>
      </c>
      <c r="L207" s="77">
        <v>207</v>
      </c>
      <c r="M207" s="77"/>
      <c r="N207" s="72"/>
      <c r="O207" s="79" t="s">
        <v>340</v>
      </c>
      <c r="P207" s="81">
        <v>43540.46796296296</v>
      </c>
      <c r="Q207" s="79" t="s">
        <v>369</v>
      </c>
      <c r="R207" s="79"/>
      <c r="S207" s="79"/>
      <c r="T207" s="79" t="s">
        <v>414</v>
      </c>
      <c r="U207" s="79"/>
      <c r="V207" s="82" t="s">
        <v>494</v>
      </c>
      <c r="W207" s="81">
        <v>43540.46796296296</v>
      </c>
      <c r="X207" s="82" t="s">
        <v>590</v>
      </c>
      <c r="Y207" s="79"/>
      <c r="Z207" s="79"/>
      <c r="AA207" s="85" t="s">
        <v>715</v>
      </c>
      <c r="AB207" s="79"/>
      <c r="AC207" s="79" t="b">
        <v>0</v>
      </c>
      <c r="AD207" s="79">
        <v>0</v>
      </c>
      <c r="AE207" s="85" t="s">
        <v>785</v>
      </c>
      <c r="AF207" s="79" t="b">
        <v>0</v>
      </c>
      <c r="AG207" s="79" t="s">
        <v>791</v>
      </c>
      <c r="AH207" s="79"/>
      <c r="AI207" s="85" t="s">
        <v>785</v>
      </c>
      <c r="AJ207" s="79" t="b">
        <v>0</v>
      </c>
      <c r="AK207" s="79">
        <v>49</v>
      </c>
      <c r="AL207" s="85" t="s">
        <v>766</v>
      </c>
      <c r="AM207" s="79" t="s">
        <v>800</v>
      </c>
      <c r="AN207" s="79" t="b">
        <v>0</v>
      </c>
      <c r="AO207" s="85" t="s">
        <v>766</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260</v>
      </c>
      <c r="B208" s="64" t="s">
        <v>311</v>
      </c>
      <c r="C208" s="65" t="s">
        <v>2229</v>
      </c>
      <c r="D208" s="66">
        <v>3</v>
      </c>
      <c r="E208" s="67" t="s">
        <v>132</v>
      </c>
      <c r="F208" s="68">
        <v>32</v>
      </c>
      <c r="G208" s="65"/>
      <c r="H208" s="69"/>
      <c r="I208" s="70"/>
      <c r="J208" s="70"/>
      <c r="K208" s="34" t="s">
        <v>65</v>
      </c>
      <c r="L208" s="77">
        <v>208</v>
      </c>
      <c r="M208" s="77"/>
      <c r="N208" s="72"/>
      <c r="O208" s="79" t="s">
        <v>340</v>
      </c>
      <c r="P208" s="81">
        <v>43540.46796296296</v>
      </c>
      <c r="Q208" s="79" t="s">
        <v>369</v>
      </c>
      <c r="R208" s="79"/>
      <c r="S208" s="79"/>
      <c r="T208" s="79" t="s">
        <v>414</v>
      </c>
      <c r="U208" s="79"/>
      <c r="V208" s="82" t="s">
        <v>494</v>
      </c>
      <c r="W208" s="81">
        <v>43540.46796296296</v>
      </c>
      <c r="X208" s="82" t="s">
        <v>590</v>
      </c>
      <c r="Y208" s="79"/>
      <c r="Z208" s="79"/>
      <c r="AA208" s="85" t="s">
        <v>715</v>
      </c>
      <c r="AB208" s="79"/>
      <c r="AC208" s="79" t="b">
        <v>0</v>
      </c>
      <c r="AD208" s="79">
        <v>0</v>
      </c>
      <c r="AE208" s="85" t="s">
        <v>785</v>
      </c>
      <c r="AF208" s="79" t="b">
        <v>0</v>
      </c>
      <c r="AG208" s="79" t="s">
        <v>791</v>
      </c>
      <c r="AH208" s="79"/>
      <c r="AI208" s="85" t="s">
        <v>785</v>
      </c>
      <c r="AJ208" s="79" t="b">
        <v>0</v>
      </c>
      <c r="AK208" s="79">
        <v>49</v>
      </c>
      <c r="AL208" s="85" t="s">
        <v>766</v>
      </c>
      <c r="AM208" s="79" t="s">
        <v>800</v>
      </c>
      <c r="AN208" s="79" t="b">
        <v>0</v>
      </c>
      <c r="AO208" s="85" t="s">
        <v>766</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260</v>
      </c>
      <c r="B209" s="64" t="s">
        <v>312</v>
      </c>
      <c r="C209" s="65" t="s">
        <v>2229</v>
      </c>
      <c r="D209" s="66">
        <v>3</v>
      </c>
      <c r="E209" s="67" t="s">
        <v>132</v>
      </c>
      <c r="F209" s="68">
        <v>32</v>
      </c>
      <c r="G209" s="65"/>
      <c r="H209" s="69"/>
      <c r="I209" s="70"/>
      <c r="J209" s="70"/>
      <c r="K209" s="34" t="s">
        <v>65</v>
      </c>
      <c r="L209" s="77">
        <v>209</v>
      </c>
      <c r="M209" s="77"/>
      <c r="N209" s="72"/>
      <c r="O209" s="79" t="s">
        <v>340</v>
      </c>
      <c r="P209" s="81">
        <v>43540.46796296296</v>
      </c>
      <c r="Q209" s="79" t="s">
        <v>369</v>
      </c>
      <c r="R209" s="79"/>
      <c r="S209" s="79"/>
      <c r="T209" s="79" t="s">
        <v>414</v>
      </c>
      <c r="U209" s="79"/>
      <c r="V209" s="82" t="s">
        <v>494</v>
      </c>
      <c r="W209" s="81">
        <v>43540.46796296296</v>
      </c>
      <c r="X209" s="82" t="s">
        <v>590</v>
      </c>
      <c r="Y209" s="79"/>
      <c r="Z209" s="79"/>
      <c r="AA209" s="85" t="s">
        <v>715</v>
      </c>
      <c r="AB209" s="79"/>
      <c r="AC209" s="79" t="b">
        <v>0</v>
      </c>
      <c r="AD209" s="79">
        <v>0</v>
      </c>
      <c r="AE209" s="85" t="s">
        <v>785</v>
      </c>
      <c r="AF209" s="79" t="b">
        <v>0</v>
      </c>
      <c r="AG209" s="79" t="s">
        <v>791</v>
      </c>
      <c r="AH209" s="79"/>
      <c r="AI209" s="85" t="s">
        <v>785</v>
      </c>
      <c r="AJ209" s="79" t="b">
        <v>0</v>
      </c>
      <c r="AK209" s="79">
        <v>49</v>
      </c>
      <c r="AL209" s="85" t="s">
        <v>766</v>
      </c>
      <c r="AM209" s="79" t="s">
        <v>800</v>
      </c>
      <c r="AN209" s="79" t="b">
        <v>0</v>
      </c>
      <c r="AO209" s="85" t="s">
        <v>766</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260</v>
      </c>
      <c r="B210" s="64" t="s">
        <v>313</v>
      </c>
      <c r="C210" s="65" t="s">
        <v>2229</v>
      </c>
      <c r="D210" s="66">
        <v>3</v>
      </c>
      <c r="E210" s="67" t="s">
        <v>132</v>
      </c>
      <c r="F210" s="68">
        <v>32</v>
      </c>
      <c r="G210" s="65"/>
      <c r="H210" s="69"/>
      <c r="I210" s="70"/>
      <c r="J210" s="70"/>
      <c r="K210" s="34" t="s">
        <v>65</v>
      </c>
      <c r="L210" s="77">
        <v>210</v>
      </c>
      <c r="M210" s="77"/>
      <c r="N210" s="72"/>
      <c r="O210" s="79" t="s">
        <v>340</v>
      </c>
      <c r="P210" s="81">
        <v>43540.46796296296</v>
      </c>
      <c r="Q210" s="79" t="s">
        <v>369</v>
      </c>
      <c r="R210" s="79"/>
      <c r="S210" s="79"/>
      <c r="T210" s="79" t="s">
        <v>414</v>
      </c>
      <c r="U210" s="79"/>
      <c r="V210" s="82" t="s">
        <v>494</v>
      </c>
      <c r="W210" s="81">
        <v>43540.46796296296</v>
      </c>
      <c r="X210" s="82" t="s">
        <v>590</v>
      </c>
      <c r="Y210" s="79"/>
      <c r="Z210" s="79"/>
      <c r="AA210" s="85" t="s">
        <v>715</v>
      </c>
      <c r="AB210" s="79"/>
      <c r="AC210" s="79" t="b">
        <v>0</v>
      </c>
      <c r="AD210" s="79">
        <v>0</v>
      </c>
      <c r="AE210" s="85" t="s">
        <v>785</v>
      </c>
      <c r="AF210" s="79" t="b">
        <v>0</v>
      </c>
      <c r="AG210" s="79" t="s">
        <v>791</v>
      </c>
      <c r="AH210" s="79"/>
      <c r="AI210" s="85" t="s">
        <v>785</v>
      </c>
      <c r="AJ210" s="79" t="b">
        <v>0</v>
      </c>
      <c r="AK210" s="79">
        <v>49</v>
      </c>
      <c r="AL210" s="85" t="s">
        <v>766</v>
      </c>
      <c r="AM210" s="79" t="s">
        <v>800</v>
      </c>
      <c r="AN210" s="79" t="b">
        <v>0</v>
      </c>
      <c r="AO210" s="85" t="s">
        <v>766</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260</v>
      </c>
      <c r="B211" s="64" t="s">
        <v>314</v>
      </c>
      <c r="C211" s="65" t="s">
        <v>2229</v>
      </c>
      <c r="D211" s="66">
        <v>3</v>
      </c>
      <c r="E211" s="67" t="s">
        <v>132</v>
      </c>
      <c r="F211" s="68">
        <v>32</v>
      </c>
      <c r="G211" s="65"/>
      <c r="H211" s="69"/>
      <c r="I211" s="70"/>
      <c r="J211" s="70"/>
      <c r="K211" s="34" t="s">
        <v>65</v>
      </c>
      <c r="L211" s="77">
        <v>211</v>
      </c>
      <c r="M211" s="77"/>
      <c r="N211" s="72"/>
      <c r="O211" s="79" t="s">
        <v>340</v>
      </c>
      <c r="P211" s="81">
        <v>43540.46796296296</v>
      </c>
      <c r="Q211" s="79" t="s">
        <v>369</v>
      </c>
      <c r="R211" s="79"/>
      <c r="S211" s="79"/>
      <c r="T211" s="79" t="s">
        <v>414</v>
      </c>
      <c r="U211" s="79"/>
      <c r="V211" s="82" t="s">
        <v>494</v>
      </c>
      <c r="W211" s="81">
        <v>43540.46796296296</v>
      </c>
      <c r="X211" s="82" t="s">
        <v>590</v>
      </c>
      <c r="Y211" s="79"/>
      <c r="Z211" s="79"/>
      <c r="AA211" s="85" t="s">
        <v>715</v>
      </c>
      <c r="AB211" s="79"/>
      <c r="AC211" s="79" t="b">
        <v>0</v>
      </c>
      <c r="AD211" s="79">
        <v>0</v>
      </c>
      <c r="AE211" s="85" t="s">
        <v>785</v>
      </c>
      <c r="AF211" s="79" t="b">
        <v>0</v>
      </c>
      <c r="AG211" s="79" t="s">
        <v>791</v>
      </c>
      <c r="AH211" s="79"/>
      <c r="AI211" s="85" t="s">
        <v>785</v>
      </c>
      <c r="AJ211" s="79" t="b">
        <v>0</v>
      </c>
      <c r="AK211" s="79">
        <v>49</v>
      </c>
      <c r="AL211" s="85" t="s">
        <v>766</v>
      </c>
      <c r="AM211" s="79" t="s">
        <v>800</v>
      </c>
      <c r="AN211" s="79" t="b">
        <v>0</v>
      </c>
      <c r="AO211" s="85" t="s">
        <v>766</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260</v>
      </c>
      <c r="B212" s="64" t="s">
        <v>315</v>
      </c>
      <c r="C212" s="65" t="s">
        <v>2229</v>
      </c>
      <c r="D212" s="66">
        <v>3</v>
      </c>
      <c r="E212" s="67" t="s">
        <v>132</v>
      </c>
      <c r="F212" s="68">
        <v>32</v>
      </c>
      <c r="G212" s="65"/>
      <c r="H212" s="69"/>
      <c r="I212" s="70"/>
      <c r="J212" s="70"/>
      <c r="K212" s="34" t="s">
        <v>65</v>
      </c>
      <c r="L212" s="77">
        <v>212</v>
      </c>
      <c r="M212" s="77"/>
      <c r="N212" s="72"/>
      <c r="O212" s="79" t="s">
        <v>340</v>
      </c>
      <c r="P212" s="81">
        <v>43540.46796296296</v>
      </c>
      <c r="Q212" s="79" t="s">
        <v>369</v>
      </c>
      <c r="R212" s="79"/>
      <c r="S212" s="79"/>
      <c r="T212" s="79" t="s">
        <v>414</v>
      </c>
      <c r="U212" s="79"/>
      <c r="V212" s="82" t="s">
        <v>494</v>
      </c>
      <c r="W212" s="81">
        <v>43540.46796296296</v>
      </c>
      <c r="X212" s="82" t="s">
        <v>590</v>
      </c>
      <c r="Y212" s="79"/>
      <c r="Z212" s="79"/>
      <c r="AA212" s="85" t="s">
        <v>715</v>
      </c>
      <c r="AB212" s="79"/>
      <c r="AC212" s="79" t="b">
        <v>0</v>
      </c>
      <c r="AD212" s="79">
        <v>0</v>
      </c>
      <c r="AE212" s="85" t="s">
        <v>785</v>
      </c>
      <c r="AF212" s="79" t="b">
        <v>0</v>
      </c>
      <c r="AG212" s="79" t="s">
        <v>791</v>
      </c>
      <c r="AH212" s="79"/>
      <c r="AI212" s="85" t="s">
        <v>785</v>
      </c>
      <c r="AJ212" s="79" t="b">
        <v>0</v>
      </c>
      <c r="AK212" s="79">
        <v>49</v>
      </c>
      <c r="AL212" s="85" t="s">
        <v>766</v>
      </c>
      <c r="AM212" s="79" t="s">
        <v>800</v>
      </c>
      <c r="AN212" s="79" t="b">
        <v>0</v>
      </c>
      <c r="AO212" s="85" t="s">
        <v>766</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260</v>
      </c>
      <c r="B213" s="64" t="s">
        <v>316</v>
      </c>
      <c r="C213" s="65" t="s">
        <v>2229</v>
      </c>
      <c r="D213" s="66">
        <v>3</v>
      </c>
      <c r="E213" s="67" t="s">
        <v>132</v>
      </c>
      <c r="F213" s="68">
        <v>32</v>
      </c>
      <c r="G213" s="65"/>
      <c r="H213" s="69"/>
      <c r="I213" s="70"/>
      <c r="J213" s="70"/>
      <c r="K213" s="34" t="s">
        <v>65</v>
      </c>
      <c r="L213" s="77">
        <v>213</v>
      </c>
      <c r="M213" s="77"/>
      <c r="N213" s="72"/>
      <c r="O213" s="79" t="s">
        <v>340</v>
      </c>
      <c r="P213" s="81">
        <v>43540.46796296296</v>
      </c>
      <c r="Q213" s="79" t="s">
        <v>369</v>
      </c>
      <c r="R213" s="79"/>
      <c r="S213" s="79"/>
      <c r="T213" s="79" t="s">
        <v>414</v>
      </c>
      <c r="U213" s="79"/>
      <c r="V213" s="82" t="s">
        <v>494</v>
      </c>
      <c r="W213" s="81">
        <v>43540.46796296296</v>
      </c>
      <c r="X213" s="82" t="s">
        <v>590</v>
      </c>
      <c r="Y213" s="79"/>
      <c r="Z213" s="79"/>
      <c r="AA213" s="85" t="s">
        <v>715</v>
      </c>
      <c r="AB213" s="79"/>
      <c r="AC213" s="79" t="b">
        <v>0</v>
      </c>
      <c r="AD213" s="79">
        <v>0</v>
      </c>
      <c r="AE213" s="85" t="s">
        <v>785</v>
      </c>
      <c r="AF213" s="79" t="b">
        <v>0</v>
      </c>
      <c r="AG213" s="79" t="s">
        <v>791</v>
      </c>
      <c r="AH213" s="79"/>
      <c r="AI213" s="85" t="s">
        <v>785</v>
      </c>
      <c r="AJ213" s="79" t="b">
        <v>0</v>
      </c>
      <c r="AK213" s="79">
        <v>49</v>
      </c>
      <c r="AL213" s="85" t="s">
        <v>766</v>
      </c>
      <c r="AM213" s="79" t="s">
        <v>800</v>
      </c>
      <c r="AN213" s="79" t="b">
        <v>0</v>
      </c>
      <c r="AO213" s="85" t="s">
        <v>766</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260</v>
      </c>
      <c r="B214" s="64" t="s">
        <v>217</v>
      </c>
      <c r="C214" s="65" t="s">
        <v>2229</v>
      </c>
      <c r="D214" s="66">
        <v>3</v>
      </c>
      <c r="E214" s="67" t="s">
        <v>132</v>
      </c>
      <c r="F214" s="68">
        <v>32</v>
      </c>
      <c r="G214" s="65"/>
      <c r="H214" s="69"/>
      <c r="I214" s="70"/>
      <c r="J214" s="70"/>
      <c r="K214" s="34" t="s">
        <v>65</v>
      </c>
      <c r="L214" s="77">
        <v>214</v>
      </c>
      <c r="M214" s="77"/>
      <c r="N214" s="72"/>
      <c r="O214" s="79" t="s">
        <v>340</v>
      </c>
      <c r="P214" s="81">
        <v>43540.46796296296</v>
      </c>
      <c r="Q214" s="79" t="s">
        <v>369</v>
      </c>
      <c r="R214" s="79"/>
      <c r="S214" s="79"/>
      <c r="T214" s="79" t="s">
        <v>414</v>
      </c>
      <c r="U214" s="79"/>
      <c r="V214" s="82" t="s">
        <v>494</v>
      </c>
      <c r="W214" s="81">
        <v>43540.46796296296</v>
      </c>
      <c r="X214" s="82" t="s">
        <v>590</v>
      </c>
      <c r="Y214" s="79"/>
      <c r="Z214" s="79"/>
      <c r="AA214" s="85" t="s">
        <v>715</v>
      </c>
      <c r="AB214" s="79"/>
      <c r="AC214" s="79" t="b">
        <v>0</v>
      </c>
      <c r="AD214" s="79">
        <v>0</v>
      </c>
      <c r="AE214" s="85" t="s">
        <v>785</v>
      </c>
      <c r="AF214" s="79" t="b">
        <v>0</v>
      </c>
      <c r="AG214" s="79" t="s">
        <v>791</v>
      </c>
      <c r="AH214" s="79"/>
      <c r="AI214" s="85" t="s">
        <v>785</v>
      </c>
      <c r="AJ214" s="79" t="b">
        <v>0</v>
      </c>
      <c r="AK214" s="79">
        <v>49</v>
      </c>
      <c r="AL214" s="85" t="s">
        <v>766</v>
      </c>
      <c r="AM214" s="79" t="s">
        <v>800</v>
      </c>
      <c r="AN214" s="79" t="b">
        <v>0</v>
      </c>
      <c r="AO214" s="85" t="s">
        <v>766</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2</v>
      </c>
      <c r="BD214" s="48"/>
      <c r="BE214" s="49"/>
      <c r="BF214" s="48"/>
      <c r="BG214" s="49"/>
      <c r="BH214" s="48"/>
      <c r="BI214" s="49"/>
      <c r="BJ214" s="48"/>
      <c r="BK214" s="49"/>
      <c r="BL214" s="48"/>
    </row>
    <row r="215" spans="1:64" ht="15">
      <c r="A215" s="64" t="s">
        <v>260</v>
      </c>
      <c r="B215" s="64" t="s">
        <v>263</v>
      </c>
      <c r="C215" s="65" t="s">
        <v>2229</v>
      </c>
      <c r="D215" s="66">
        <v>3</v>
      </c>
      <c r="E215" s="67" t="s">
        <v>132</v>
      </c>
      <c r="F215" s="68">
        <v>32</v>
      </c>
      <c r="G215" s="65"/>
      <c r="H215" s="69"/>
      <c r="I215" s="70"/>
      <c r="J215" s="70"/>
      <c r="K215" s="34" t="s">
        <v>65</v>
      </c>
      <c r="L215" s="77">
        <v>215</v>
      </c>
      <c r="M215" s="77"/>
      <c r="N215" s="72"/>
      <c r="O215" s="79" t="s">
        <v>340</v>
      </c>
      <c r="P215" s="81">
        <v>43540.46796296296</v>
      </c>
      <c r="Q215" s="79" t="s">
        <v>369</v>
      </c>
      <c r="R215" s="79"/>
      <c r="S215" s="79"/>
      <c r="T215" s="79" t="s">
        <v>414</v>
      </c>
      <c r="U215" s="79"/>
      <c r="V215" s="82" t="s">
        <v>494</v>
      </c>
      <c r="W215" s="81">
        <v>43540.46796296296</v>
      </c>
      <c r="X215" s="82" t="s">
        <v>590</v>
      </c>
      <c r="Y215" s="79"/>
      <c r="Z215" s="79"/>
      <c r="AA215" s="85" t="s">
        <v>715</v>
      </c>
      <c r="AB215" s="79"/>
      <c r="AC215" s="79" t="b">
        <v>0</v>
      </c>
      <c r="AD215" s="79">
        <v>0</v>
      </c>
      <c r="AE215" s="85" t="s">
        <v>785</v>
      </c>
      <c r="AF215" s="79" t="b">
        <v>0</v>
      </c>
      <c r="AG215" s="79" t="s">
        <v>791</v>
      </c>
      <c r="AH215" s="79"/>
      <c r="AI215" s="85" t="s">
        <v>785</v>
      </c>
      <c r="AJ215" s="79" t="b">
        <v>0</v>
      </c>
      <c r="AK215" s="79">
        <v>49</v>
      </c>
      <c r="AL215" s="85" t="s">
        <v>766</v>
      </c>
      <c r="AM215" s="79" t="s">
        <v>800</v>
      </c>
      <c r="AN215" s="79" t="b">
        <v>0</v>
      </c>
      <c r="AO215" s="85" t="s">
        <v>766</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3</v>
      </c>
      <c r="BD215" s="48">
        <v>0</v>
      </c>
      <c r="BE215" s="49">
        <v>0</v>
      </c>
      <c r="BF215" s="48">
        <v>0</v>
      </c>
      <c r="BG215" s="49">
        <v>0</v>
      </c>
      <c r="BH215" s="48">
        <v>0</v>
      </c>
      <c r="BI215" s="49">
        <v>0</v>
      </c>
      <c r="BJ215" s="48">
        <v>17</v>
      </c>
      <c r="BK215" s="49">
        <v>100</v>
      </c>
      <c r="BL215" s="48">
        <v>17</v>
      </c>
    </row>
    <row r="216" spans="1:64" ht="15">
      <c r="A216" s="64" t="s">
        <v>261</v>
      </c>
      <c r="B216" s="64" t="s">
        <v>310</v>
      </c>
      <c r="C216" s="65" t="s">
        <v>2229</v>
      </c>
      <c r="D216" s="66">
        <v>3</v>
      </c>
      <c r="E216" s="67" t="s">
        <v>132</v>
      </c>
      <c r="F216" s="68">
        <v>32</v>
      </c>
      <c r="G216" s="65"/>
      <c r="H216" s="69"/>
      <c r="I216" s="70"/>
      <c r="J216" s="70"/>
      <c r="K216" s="34" t="s">
        <v>65</v>
      </c>
      <c r="L216" s="77">
        <v>216</v>
      </c>
      <c r="M216" s="77"/>
      <c r="N216" s="72"/>
      <c r="O216" s="79" t="s">
        <v>340</v>
      </c>
      <c r="P216" s="81">
        <v>43540.4684375</v>
      </c>
      <c r="Q216" s="79" t="s">
        <v>369</v>
      </c>
      <c r="R216" s="79"/>
      <c r="S216" s="79"/>
      <c r="T216" s="79" t="s">
        <v>414</v>
      </c>
      <c r="U216" s="79"/>
      <c r="V216" s="82" t="s">
        <v>495</v>
      </c>
      <c r="W216" s="81">
        <v>43540.4684375</v>
      </c>
      <c r="X216" s="82" t="s">
        <v>591</v>
      </c>
      <c r="Y216" s="79"/>
      <c r="Z216" s="79"/>
      <c r="AA216" s="85" t="s">
        <v>716</v>
      </c>
      <c r="AB216" s="79"/>
      <c r="AC216" s="79" t="b">
        <v>0</v>
      </c>
      <c r="AD216" s="79">
        <v>0</v>
      </c>
      <c r="AE216" s="85" t="s">
        <v>785</v>
      </c>
      <c r="AF216" s="79" t="b">
        <v>0</v>
      </c>
      <c r="AG216" s="79" t="s">
        <v>791</v>
      </c>
      <c r="AH216" s="79"/>
      <c r="AI216" s="85" t="s">
        <v>785</v>
      </c>
      <c r="AJ216" s="79" t="b">
        <v>0</v>
      </c>
      <c r="AK216" s="79">
        <v>49</v>
      </c>
      <c r="AL216" s="85" t="s">
        <v>766</v>
      </c>
      <c r="AM216" s="79" t="s">
        <v>802</v>
      </c>
      <c r="AN216" s="79" t="b">
        <v>0</v>
      </c>
      <c r="AO216" s="85" t="s">
        <v>766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261</v>
      </c>
      <c r="B217" s="64" t="s">
        <v>311</v>
      </c>
      <c r="C217" s="65" t="s">
        <v>2229</v>
      </c>
      <c r="D217" s="66">
        <v>3</v>
      </c>
      <c r="E217" s="67" t="s">
        <v>132</v>
      </c>
      <c r="F217" s="68">
        <v>32</v>
      </c>
      <c r="G217" s="65"/>
      <c r="H217" s="69"/>
      <c r="I217" s="70"/>
      <c r="J217" s="70"/>
      <c r="K217" s="34" t="s">
        <v>65</v>
      </c>
      <c r="L217" s="77">
        <v>217</v>
      </c>
      <c r="M217" s="77"/>
      <c r="N217" s="72"/>
      <c r="O217" s="79" t="s">
        <v>340</v>
      </c>
      <c r="P217" s="81">
        <v>43540.4684375</v>
      </c>
      <c r="Q217" s="79" t="s">
        <v>369</v>
      </c>
      <c r="R217" s="79"/>
      <c r="S217" s="79"/>
      <c r="T217" s="79" t="s">
        <v>414</v>
      </c>
      <c r="U217" s="79"/>
      <c r="V217" s="82" t="s">
        <v>495</v>
      </c>
      <c r="W217" s="81">
        <v>43540.4684375</v>
      </c>
      <c r="X217" s="82" t="s">
        <v>591</v>
      </c>
      <c r="Y217" s="79"/>
      <c r="Z217" s="79"/>
      <c r="AA217" s="85" t="s">
        <v>716</v>
      </c>
      <c r="AB217" s="79"/>
      <c r="AC217" s="79" t="b">
        <v>0</v>
      </c>
      <c r="AD217" s="79">
        <v>0</v>
      </c>
      <c r="AE217" s="85" t="s">
        <v>785</v>
      </c>
      <c r="AF217" s="79" t="b">
        <v>0</v>
      </c>
      <c r="AG217" s="79" t="s">
        <v>791</v>
      </c>
      <c r="AH217" s="79"/>
      <c r="AI217" s="85" t="s">
        <v>785</v>
      </c>
      <c r="AJ217" s="79" t="b">
        <v>0</v>
      </c>
      <c r="AK217" s="79">
        <v>49</v>
      </c>
      <c r="AL217" s="85" t="s">
        <v>766</v>
      </c>
      <c r="AM217" s="79" t="s">
        <v>802</v>
      </c>
      <c r="AN217" s="79" t="b">
        <v>0</v>
      </c>
      <c r="AO217" s="85" t="s">
        <v>766</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261</v>
      </c>
      <c r="B218" s="64" t="s">
        <v>312</v>
      </c>
      <c r="C218" s="65" t="s">
        <v>2229</v>
      </c>
      <c r="D218" s="66">
        <v>3</v>
      </c>
      <c r="E218" s="67" t="s">
        <v>132</v>
      </c>
      <c r="F218" s="68">
        <v>32</v>
      </c>
      <c r="G218" s="65"/>
      <c r="H218" s="69"/>
      <c r="I218" s="70"/>
      <c r="J218" s="70"/>
      <c r="K218" s="34" t="s">
        <v>65</v>
      </c>
      <c r="L218" s="77">
        <v>218</v>
      </c>
      <c r="M218" s="77"/>
      <c r="N218" s="72"/>
      <c r="O218" s="79" t="s">
        <v>340</v>
      </c>
      <c r="P218" s="81">
        <v>43540.4684375</v>
      </c>
      <c r="Q218" s="79" t="s">
        <v>369</v>
      </c>
      <c r="R218" s="79"/>
      <c r="S218" s="79"/>
      <c r="T218" s="79" t="s">
        <v>414</v>
      </c>
      <c r="U218" s="79"/>
      <c r="V218" s="82" t="s">
        <v>495</v>
      </c>
      <c r="W218" s="81">
        <v>43540.4684375</v>
      </c>
      <c r="X218" s="82" t="s">
        <v>591</v>
      </c>
      <c r="Y218" s="79"/>
      <c r="Z218" s="79"/>
      <c r="AA218" s="85" t="s">
        <v>716</v>
      </c>
      <c r="AB218" s="79"/>
      <c r="AC218" s="79" t="b">
        <v>0</v>
      </c>
      <c r="AD218" s="79">
        <v>0</v>
      </c>
      <c r="AE218" s="85" t="s">
        <v>785</v>
      </c>
      <c r="AF218" s="79" t="b">
        <v>0</v>
      </c>
      <c r="AG218" s="79" t="s">
        <v>791</v>
      </c>
      <c r="AH218" s="79"/>
      <c r="AI218" s="85" t="s">
        <v>785</v>
      </c>
      <c r="AJ218" s="79" t="b">
        <v>0</v>
      </c>
      <c r="AK218" s="79">
        <v>49</v>
      </c>
      <c r="AL218" s="85" t="s">
        <v>766</v>
      </c>
      <c r="AM218" s="79" t="s">
        <v>802</v>
      </c>
      <c r="AN218" s="79" t="b">
        <v>0</v>
      </c>
      <c r="AO218" s="85" t="s">
        <v>766</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261</v>
      </c>
      <c r="B219" s="64" t="s">
        <v>313</v>
      </c>
      <c r="C219" s="65" t="s">
        <v>2229</v>
      </c>
      <c r="D219" s="66">
        <v>3</v>
      </c>
      <c r="E219" s="67" t="s">
        <v>132</v>
      </c>
      <c r="F219" s="68">
        <v>32</v>
      </c>
      <c r="G219" s="65"/>
      <c r="H219" s="69"/>
      <c r="I219" s="70"/>
      <c r="J219" s="70"/>
      <c r="K219" s="34" t="s">
        <v>65</v>
      </c>
      <c r="L219" s="77">
        <v>219</v>
      </c>
      <c r="M219" s="77"/>
      <c r="N219" s="72"/>
      <c r="O219" s="79" t="s">
        <v>340</v>
      </c>
      <c r="P219" s="81">
        <v>43540.4684375</v>
      </c>
      <c r="Q219" s="79" t="s">
        <v>369</v>
      </c>
      <c r="R219" s="79"/>
      <c r="S219" s="79"/>
      <c r="T219" s="79" t="s">
        <v>414</v>
      </c>
      <c r="U219" s="79"/>
      <c r="V219" s="82" t="s">
        <v>495</v>
      </c>
      <c r="W219" s="81">
        <v>43540.4684375</v>
      </c>
      <c r="X219" s="82" t="s">
        <v>591</v>
      </c>
      <c r="Y219" s="79"/>
      <c r="Z219" s="79"/>
      <c r="AA219" s="85" t="s">
        <v>716</v>
      </c>
      <c r="AB219" s="79"/>
      <c r="AC219" s="79" t="b">
        <v>0</v>
      </c>
      <c r="AD219" s="79">
        <v>0</v>
      </c>
      <c r="AE219" s="85" t="s">
        <v>785</v>
      </c>
      <c r="AF219" s="79" t="b">
        <v>0</v>
      </c>
      <c r="AG219" s="79" t="s">
        <v>791</v>
      </c>
      <c r="AH219" s="79"/>
      <c r="AI219" s="85" t="s">
        <v>785</v>
      </c>
      <c r="AJ219" s="79" t="b">
        <v>0</v>
      </c>
      <c r="AK219" s="79">
        <v>49</v>
      </c>
      <c r="AL219" s="85" t="s">
        <v>766</v>
      </c>
      <c r="AM219" s="79" t="s">
        <v>802</v>
      </c>
      <c r="AN219" s="79" t="b">
        <v>0</v>
      </c>
      <c r="AO219" s="85" t="s">
        <v>766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261</v>
      </c>
      <c r="B220" s="64" t="s">
        <v>314</v>
      </c>
      <c r="C220" s="65" t="s">
        <v>2229</v>
      </c>
      <c r="D220" s="66">
        <v>3</v>
      </c>
      <c r="E220" s="67" t="s">
        <v>132</v>
      </c>
      <c r="F220" s="68">
        <v>32</v>
      </c>
      <c r="G220" s="65"/>
      <c r="H220" s="69"/>
      <c r="I220" s="70"/>
      <c r="J220" s="70"/>
      <c r="K220" s="34" t="s">
        <v>65</v>
      </c>
      <c r="L220" s="77">
        <v>220</v>
      </c>
      <c r="M220" s="77"/>
      <c r="N220" s="72"/>
      <c r="O220" s="79" t="s">
        <v>340</v>
      </c>
      <c r="P220" s="81">
        <v>43540.4684375</v>
      </c>
      <c r="Q220" s="79" t="s">
        <v>369</v>
      </c>
      <c r="R220" s="79"/>
      <c r="S220" s="79"/>
      <c r="T220" s="79" t="s">
        <v>414</v>
      </c>
      <c r="U220" s="79"/>
      <c r="V220" s="82" t="s">
        <v>495</v>
      </c>
      <c r="W220" s="81">
        <v>43540.4684375</v>
      </c>
      <c r="X220" s="82" t="s">
        <v>591</v>
      </c>
      <c r="Y220" s="79"/>
      <c r="Z220" s="79"/>
      <c r="AA220" s="85" t="s">
        <v>716</v>
      </c>
      <c r="AB220" s="79"/>
      <c r="AC220" s="79" t="b">
        <v>0</v>
      </c>
      <c r="AD220" s="79">
        <v>0</v>
      </c>
      <c r="AE220" s="85" t="s">
        <v>785</v>
      </c>
      <c r="AF220" s="79" t="b">
        <v>0</v>
      </c>
      <c r="AG220" s="79" t="s">
        <v>791</v>
      </c>
      <c r="AH220" s="79"/>
      <c r="AI220" s="85" t="s">
        <v>785</v>
      </c>
      <c r="AJ220" s="79" t="b">
        <v>0</v>
      </c>
      <c r="AK220" s="79">
        <v>49</v>
      </c>
      <c r="AL220" s="85" t="s">
        <v>766</v>
      </c>
      <c r="AM220" s="79" t="s">
        <v>802</v>
      </c>
      <c r="AN220" s="79" t="b">
        <v>0</v>
      </c>
      <c r="AO220" s="85" t="s">
        <v>766</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261</v>
      </c>
      <c r="B221" s="64" t="s">
        <v>315</v>
      </c>
      <c r="C221" s="65" t="s">
        <v>2229</v>
      </c>
      <c r="D221" s="66">
        <v>3</v>
      </c>
      <c r="E221" s="67" t="s">
        <v>132</v>
      </c>
      <c r="F221" s="68">
        <v>32</v>
      </c>
      <c r="G221" s="65"/>
      <c r="H221" s="69"/>
      <c r="I221" s="70"/>
      <c r="J221" s="70"/>
      <c r="K221" s="34" t="s">
        <v>65</v>
      </c>
      <c r="L221" s="77">
        <v>221</v>
      </c>
      <c r="M221" s="77"/>
      <c r="N221" s="72"/>
      <c r="O221" s="79" t="s">
        <v>340</v>
      </c>
      <c r="P221" s="81">
        <v>43540.4684375</v>
      </c>
      <c r="Q221" s="79" t="s">
        <v>369</v>
      </c>
      <c r="R221" s="79"/>
      <c r="S221" s="79"/>
      <c r="T221" s="79" t="s">
        <v>414</v>
      </c>
      <c r="U221" s="79"/>
      <c r="V221" s="82" t="s">
        <v>495</v>
      </c>
      <c r="W221" s="81">
        <v>43540.4684375</v>
      </c>
      <c r="X221" s="82" t="s">
        <v>591</v>
      </c>
      <c r="Y221" s="79"/>
      <c r="Z221" s="79"/>
      <c r="AA221" s="85" t="s">
        <v>716</v>
      </c>
      <c r="AB221" s="79"/>
      <c r="AC221" s="79" t="b">
        <v>0</v>
      </c>
      <c r="AD221" s="79">
        <v>0</v>
      </c>
      <c r="AE221" s="85" t="s">
        <v>785</v>
      </c>
      <c r="AF221" s="79" t="b">
        <v>0</v>
      </c>
      <c r="AG221" s="79" t="s">
        <v>791</v>
      </c>
      <c r="AH221" s="79"/>
      <c r="AI221" s="85" t="s">
        <v>785</v>
      </c>
      <c r="AJ221" s="79" t="b">
        <v>0</v>
      </c>
      <c r="AK221" s="79">
        <v>49</v>
      </c>
      <c r="AL221" s="85" t="s">
        <v>766</v>
      </c>
      <c r="AM221" s="79" t="s">
        <v>802</v>
      </c>
      <c r="AN221" s="79" t="b">
        <v>0</v>
      </c>
      <c r="AO221" s="85" t="s">
        <v>766</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261</v>
      </c>
      <c r="B222" s="64" t="s">
        <v>316</v>
      </c>
      <c r="C222" s="65" t="s">
        <v>2229</v>
      </c>
      <c r="D222" s="66">
        <v>3</v>
      </c>
      <c r="E222" s="67" t="s">
        <v>132</v>
      </c>
      <c r="F222" s="68">
        <v>32</v>
      </c>
      <c r="G222" s="65"/>
      <c r="H222" s="69"/>
      <c r="I222" s="70"/>
      <c r="J222" s="70"/>
      <c r="K222" s="34" t="s">
        <v>65</v>
      </c>
      <c r="L222" s="77">
        <v>222</v>
      </c>
      <c r="M222" s="77"/>
      <c r="N222" s="72"/>
      <c r="O222" s="79" t="s">
        <v>340</v>
      </c>
      <c r="P222" s="81">
        <v>43540.4684375</v>
      </c>
      <c r="Q222" s="79" t="s">
        <v>369</v>
      </c>
      <c r="R222" s="79"/>
      <c r="S222" s="79"/>
      <c r="T222" s="79" t="s">
        <v>414</v>
      </c>
      <c r="U222" s="79"/>
      <c r="V222" s="82" t="s">
        <v>495</v>
      </c>
      <c r="W222" s="81">
        <v>43540.4684375</v>
      </c>
      <c r="X222" s="82" t="s">
        <v>591</v>
      </c>
      <c r="Y222" s="79"/>
      <c r="Z222" s="79"/>
      <c r="AA222" s="85" t="s">
        <v>716</v>
      </c>
      <c r="AB222" s="79"/>
      <c r="AC222" s="79" t="b">
        <v>0</v>
      </c>
      <c r="AD222" s="79">
        <v>0</v>
      </c>
      <c r="AE222" s="85" t="s">
        <v>785</v>
      </c>
      <c r="AF222" s="79" t="b">
        <v>0</v>
      </c>
      <c r="AG222" s="79" t="s">
        <v>791</v>
      </c>
      <c r="AH222" s="79"/>
      <c r="AI222" s="85" t="s">
        <v>785</v>
      </c>
      <c r="AJ222" s="79" t="b">
        <v>0</v>
      </c>
      <c r="AK222" s="79">
        <v>49</v>
      </c>
      <c r="AL222" s="85" t="s">
        <v>766</v>
      </c>
      <c r="AM222" s="79" t="s">
        <v>802</v>
      </c>
      <c r="AN222" s="79" t="b">
        <v>0</v>
      </c>
      <c r="AO222" s="85" t="s">
        <v>766</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261</v>
      </c>
      <c r="B223" s="64" t="s">
        <v>217</v>
      </c>
      <c r="C223" s="65" t="s">
        <v>2229</v>
      </c>
      <c r="D223" s="66">
        <v>3</v>
      </c>
      <c r="E223" s="67" t="s">
        <v>132</v>
      </c>
      <c r="F223" s="68">
        <v>32</v>
      </c>
      <c r="G223" s="65"/>
      <c r="H223" s="69"/>
      <c r="I223" s="70"/>
      <c r="J223" s="70"/>
      <c r="K223" s="34" t="s">
        <v>65</v>
      </c>
      <c r="L223" s="77">
        <v>223</v>
      </c>
      <c r="M223" s="77"/>
      <c r="N223" s="72"/>
      <c r="O223" s="79" t="s">
        <v>340</v>
      </c>
      <c r="P223" s="81">
        <v>43540.4684375</v>
      </c>
      <c r="Q223" s="79" t="s">
        <v>369</v>
      </c>
      <c r="R223" s="79"/>
      <c r="S223" s="79"/>
      <c r="T223" s="79" t="s">
        <v>414</v>
      </c>
      <c r="U223" s="79"/>
      <c r="V223" s="82" t="s">
        <v>495</v>
      </c>
      <c r="W223" s="81">
        <v>43540.4684375</v>
      </c>
      <c r="X223" s="82" t="s">
        <v>591</v>
      </c>
      <c r="Y223" s="79"/>
      <c r="Z223" s="79"/>
      <c r="AA223" s="85" t="s">
        <v>716</v>
      </c>
      <c r="AB223" s="79"/>
      <c r="AC223" s="79" t="b">
        <v>0</v>
      </c>
      <c r="AD223" s="79">
        <v>0</v>
      </c>
      <c r="AE223" s="85" t="s">
        <v>785</v>
      </c>
      <c r="AF223" s="79" t="b">
        <v>0</v>
      </c>
      <c r="AG223" s="79" t="s">
        <v>791</v>
      </c>
      <c r="AH223" s="79"/>
      <c r="AI223" s="85" t="s">
        <v>785</v>
      </c>
      <c r="AJ223" s="79" t="b">
        <v>0</v>
      </c>
      <c r="AK223" s="79">
        <v>49</v>
      </c>
      <c r="AL223" s="85" t="s">
        <v>766</v>
      </c>
      <c r="AM223" s="79" t="s">
        <v>802</v>
      </c>
      <c r="AN223" s="79" t="b">
        <v>0</v>
      </c>
      <c r="AO223" s="85" t="s">
        <v>766</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2</v>
      </c>
      <c r="BD223" s="48"/>
      <c r="BE223" s="49"/>
      <c r="BF223" s="48"/>
      <c r="BG223" s="49"/>
      <c r="BH223" s="48"/>
      <c r="BI223" s="49"/>
      <c r="BJ223" s="48"/>
      <c r="BK223" s="49"/>
      <c r="BL223" s="48"/>
    </row>
    <row r="224" spans="1:64" ht="15">
      <c r="A224" s="64" t="s">
        <v>261</v>
      </c>
      <c r="B224" s="64" t="s">
        <v>263</v>
      </c>
      <c r="C224" s="65" t="s">
        <v>2229</v>
      </c>
      <c r="D224" s="66">
        <v>3</v>
      </c>
      <c r="E224" s="67" t="s">
        <v>132</v>
      </c>
      <c r="F224" s="68">
        <v>32</v>
      </c>
      <c r="G224" s="65"/>
      <c r="H224" s="69"/>
      <c r="I224" s="70"/>
      <c r="J224" s="70"/>
      <c r="K224" s="34" t="s">
        <v>65</v>
      </c>
      <c r="L224" s="77">
        <v>224</v>
      </c>
      <c r="M224" s="77"/>
      <c r="N224" s="72"/>
      <c r="O224" s="79" t="s">
        <v>340</v>
      </c>
      <c r="P224" s="81">
        <v>43540.4684375</v>
      </c>
      <c r="Q224" s="79" t="s">
        <v>369</v>
      </c>
      <c r="R224" s="79"/>
      <c r="S224" s="79"/>
      <c r="T224" s="79" t="s">
        <v>414</v>
      </c>
      <c r="U224" s="79"/>
      <c r="V224" s="82" t="s">
        <v>495</v>
      </c>
      <c r="W224" s="81">
        <v>43540.4684375</v>
      </c>
      <c r="X224" s="82" t="s">
        <v>591</v>
      </c>
      <c r="Y224" s="79"/>
      <c r="Z224" s="79"/>
      <c r="AA224" s="85" t="s">
        <v>716</v>
      </c>
      <c r="AB224" s="79"/>
      <c r="AC224" s="79" t="b">
        <v>0</v>
      </c>
      <c r="AD224" s="79">
        <v>0</v>
      </c>
      <c r="AE224" s="85" t="s">
        <v>785</v>
      </c>
      <c r="AF224" s="79" t="b">
        <v>0</v>
      </c>
      <c r="AG224" s="79" t="s">
        <v>791</v>
      </c>
      <c r="AH224" s="79"/>
      <c r="AI224" s="85" t="s">
        <v>785</v>
      </c>
      <c r="AJ224" s="79" t="b">
        <v>0</v>
      </c>
      <c r="AK224" s="79">
        <v>49</v>
      </c>
      <c r="AL224" s="85" t="s">
        <v>766</v>
      </c>
      <c r="AM224" s="79" t="s">
        <v>802</v>
      </c>
      <c r="AN224" s="79" t="b">
        <v>0</v>
      </c>
      <c r="AO224" s="85" t="s">
        <v>766</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3</v>
      </c>
      <c r="BD224" s="48">
        <v>0</v>
      </c>
      <c r="BE224" s="49">
        <v>0</v>
      </c>
      <c r="BF224" s="48">
        <v>0</v>
      </c>
      <c r="BG224" s="49">
        <v>0</v>
      </c>
      <c r="BH224" s="48">
        <v>0</v>
      </c>
      <c r="BI224" s="49">
        <v>0</v>
      </c>
      <c r="BJ224" s="48">
        <v>17</v>
      </c>
      <c r="BK224" s="49">
        <v>100</v>
      </c>
      <c r="BL224" s="48">
        <v>17</v>
      </c>
    </row>
    <row r="225" spans="1:64" ht="15">
      <c r="A225" s="64" t="s">
        <v>262</v>
      </c>
      <c r="B225" s="64" t="s">
        <v>310</v>
      </c>
      <c r="C225" s="65" t="s">
        <v>2229</v>
      </c>
      <c r="D225" s="66">
        <v>3</v>
      </c>
      <c r="E225" s="67" t="s">
        <v>132</v>
      </c>
      <c r="F225" s="68">
        <v>32</v>
      </c>
      <c r="G225" s="65"/>
      <c r="H225" s="69"/>
      <c r="I225" s="70"/>
      <c r="J225" s="70"/>
      <c r="K225" s="34" t="s">
        <v>65</v>
      </c>
      <c r="L225" s="77">
        <v>225</v>
      </c>
      <c r="M225" s="77"/>
      <c r="N225" s="72"/>
      <c r="O225" s="79" t="s">
        <v>340</v>
      </c>
      <c r="P225" s="81">
        <v>43540.47628472222</v>
      </c>
      <c r="Q225" s="79" t="s">
        <v>369</v>
      </c>
      <c r="R225" s="79"/>
      <c r="S225" s="79"/>
      <c r="T225" s="79" t="s">
        <v>414</v>
      </c>
      <c r="U225" s="79"/>
      <c r="V225" s="82" t="s">
        <v>496</v>
      </c>
      <c r="W225" s="81">
        <v>43540.47628472222</v>
      </c>
      <c r="X225" s="82" t="s">
        <v>592</v>
      </c>
      <c r="Y225" s="79"/>
      <c r="Z225" s="79"/>
      <c r="AA225" s="85" t="s">
        <v>717</v>
      </c>
      <c r="AB225" s="79"/>
      <c r="AC225" s="79" t="b">
        <v>0</v>
      </c>
      <c r="AD225" s="79">
        <v>0</v>
      </c>
      <c r="AE225" s="85" t="s">
        <v>785</v>
      </c>
      <c r="AF225" s="79" t="b">
        <v>0</v>
      </c>
      <c r="AG225" s="79" t="s">
        <v>791</v>
      </c>
      <c r="AH225" s="79"/>
      <c r="AI225" s="85" t="s">
        <v>785</v>
      </c>
      <c r="AJ225" s="79" t="b">
        <v>0</v>
      </c>
      <c r="AK225" s="79">
        <v>49</v>
      </c>
      <c r="AL225" s="85" t="s">
        <v>766</v>
      </c>
      <c r="AM225" s="79" t="s">
        <v>800</v>
      </c>
      <c r="AN225" s="79" t="b">
        <v>0</v>
      </c>
      <c r="AO225" s="85" t="s">
        <v>766</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262</v>
      </c>
      <c r="B226" s="64" t="s">
        <v>311</v>
      </c>
      <c r="C226" s="65" t="s">
        <v>2229</v>
      </c>
      <c r="D226" s="66">
        <v>3</v>
      </c>
      <c r="E226" s="67" t="s">
        <v>132</v>
      </c>
      <c r="F226" s="68">
        <v>32</v>
      </c>
      <c r="G226" s="65"/>
      <c r="H226" s="69"/>
      <c r="I226" s="70"/>
      <c r="J226" s="70"/>
      <c r="K226" s="34" t="s">
        <v>65</v>
      </c>
      <c r="L226" s="77">
        <v>226</v>
      </c>
      <c r="M226" s="77"/>
      <c r="N226" s="72"/>
      <c r="O226" s="79" t="s">
        <v>340</v>
      </c>
      <c r="P226" s="81">
        <v>43540.47628472222</v>
      </c>
      <c r="Q226" s="79" t="s">
        <v>369</v>
      </c>
      <c r="R226" s="79"/>
      <c r="S226" s="79"/>
      <c r="T226" s="79" t="s">
        <v>414</v>
      </c>
      <c r="U226" s="79"/>
      <c r="V226" s="82" t="s">
        <v>496</v>
      </c>
      <c r="W226" s="81">
        <v>43540.47628472222</v>
      </c>
      <c r="X226" s="82" t="s">
        <v>592</v>
      </c>
      <c r="Y226" s="79"/>
      <c r="Z226" s="79"/>
      <c r="AA226" s="85" t="s">
        <v>717</v>
      </c>
      <c r="AB226" s="79"/>
      <c r="AC226" s="79" t="b">
        <v>0</v>
      </c>
      <c r="AD226" s="79">
        <v>0</v>
      </c>
      <c r="AE226" s="85" t="s">
        <v>785</v>
      </c>
      <c r="AF226" s="79" t="b">
        <v>0</v>
      </c>
      <c r="AG226" s="79" t="s">
        <v>791</v>
      </c>
      <c r="AH226" s="79"/>
      <c r="AI226" s="85" t="s">
        <v>785</v>
      </c>
      <c r="AJ226" s="79" t="b">
        <v>0</v>
      </c>
      <c r="AK226" s="79">
        <v>49</v>
      </c>
      <c r="AL226" s="85" t="s">
        <v>766</v>
      </c>
      <c r="AM226" s="79" t="s">
        <v>800</v>
      </c>
      <c r="AN226" s="79" t="b">
        <v>0</v>
      </c>
      <c r="AO226" s="85" t="s">
        <v>766</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262</v>
      </c>
      <c r="B227" s="64" t="s">
        <v>312</v>
      </c>
      <c r="C227" s="65" t="s">
        <v>2229</v>
      </c>
      <c r="D227" s="66">
        <v>3</v>
      </c>
      <c r="E227" s="67" t="s">
        <v>132</v>
      </c>
      <c r="F227" s="68">
        <v>32</v>
      </c>
      <c r="G227" s="65"/>
      <c r="H227" s="69"/>
      <c r="I227" s="70"/>
      <c r="J227" s="70"/>
      <c r="K227" s="34" t="s">
        <v>65</v>
      </c>
      <c r="L227" s="77">
        <v>227</v>
      </c>
      <c r="M227" s="77"/>
      <c r="N227" s="72"/>
      <c r="O227" s="79" t="s">
        <v>340</v>
      </c>
      <c r="P227" s="81">
        <v>43540.47628472222</v>
      </c>
      <c r="Q227" s="79" t="s">
        <v>369</v>
      </c>
      <c r="R227" s="79"/>
      <c r="S227" s="79"/>
      <c r="T227" s="79" t="s">
        <v>414</v>
      </c>
      <c r="U227" s="79"/>
      <c r="V227" s="82" t="s">
        <v>496</v>
      </c>
      <c r="W227" s="81">
        <v>43540.47628472222</v>
      </c>
      <c r="X227" s="82" t="s">
        <v>592</v>
      </c>
      <c r="Y227" s="79"/>
      <c r="Z227" s="79"/>
      <c r="AA227" s="85" t="s">
        <v>717</v>
      </c>
      <c r="AB227" s="79"/>
      <c r="AC227" s="79" t="b">
        <v>0</v>
      </c>
      <c r="AD227" s="79">
        <v>0</v>
      </c>
      <c r="AE227" s="85" t="s">
        <v>785</v>
      </c>
      <c r="AF227" s="79" t="b">
        <v>0</v>
      </c>
      <c r="AG227" s="79" t="s">
        <v>791</v>
      </c>
      <c r="AH227" s="79"/>
      <c r="AI227" s="85" t="s">
        <v>785</v>
      </c>
      <c r="AJ227" s="79" t="b">
        <v>0</v>
      </c>
      <c r="AK227" s="79">
        <v>49</v>
      </c>
      <c r="AL227" s="85" t="s">
        <v>766</v>
      </c>
      <c r="AM227" s="79" t="s">
        <v>800</v>
      </c>
      <c r="AN227" s="79" t="b">
        <v>0</v>
      </c>
      <c r="AO227" s="85" t="s">
        <v>766</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262</v>
      </c>
      <c r="B228" s="64" t="s">
        <v>313</v>
      </c>
      <c r="C228" s="65" t="s">
        <v>2229</v>
      </c>
      <c r="D228" s="66">
        <v>3</v>
      </c>
      <c r="E228" s="67" t="s">
        <v>132</v>
      </c>
      <c r="F228" s="68">
        <v>32</v>
      </c>
      <c r="G228" s="65"/>
      <c r="H228" s="69"/>
      <c r="I228" s="70"/>
      <c r="J228" s="70"/>
      <c r="K228" s="34" t="s">
        <v>65</v>
      </c>
      <c r="L228" s="77">
        <v>228</v>
      </c>
      <c r="M228" s="77"/>
      <c r="N228" s="72"/>
      <c r="O228" s="79" t="s">
        <v>340</v>
      </c>
      <c r="P228" s="81">
        <v>43540.47628472222</v>
      </c>
      <c r="Q228" s="79" t="s">
        <v>369</v>
      </c>
      <c r="R228" s="79"/>
      <c r="S228" s="79"/>
      <c r="T228" s="79" t="s">
        <v>414</v>
      </c>
      <c r="U228" s="79"/>
      <c r="V228" s="82" t="s">
        <v>496</v>
      </c>
      <c r="W228" s="81">
        <v>43540.47628472222</v>
      </c>
      <c r="X228" s="82" t="s">
        <v>592</v>
      </c>
      <c r="Y228" s="79"/>
      <c r="Z228" s="79"/>
      <c r="AA228" s="85" t="s">
        <v>717</v>
      </c>
      <c r="AB228" s="79"/>
      <c r="AC228" s="79" t="b">
        <v>0</v>
      </c>
      <c r="AD228" s="79">
        <v>0</v>
      </c>
      <c r="AE228" s="85" t="s">
        <v>785</v>
      </c>
      <c r="AF228" s="79" t="b">
        <v>0</v>
      </c>
      <c r="AG228" s="79" t="s">
        <v>791</v>
      </c>
      <c r="AH228" s="79"/>
      <c r="AI228" s="85" t="s">
        <v>785</v>
      </c>
      <c r="AJ228" s="79" t="b">
        <v>0</v>
      </c>
      <c r="AK228" s="79">
        <v>49</v>
      </c>
      <c r="AL228" s="85" t="s">
        <v>766</v>
      </c>
      <c r="AM228" s="79" t="s">
        <v>800</v>
      </c>
      <c r="AN228" s="79" t="b">
        <v>0</v>
      </c>
      <c r="AO228" s="85" t="s">
        <v>766</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c r="BE228" s="49"/>
      <c r="BF228" s="48"/>
      <c r="BG228" s="49"/>
      <c r="BH228" s="48"/>
      <c r="BI228" s="49"/>
      <c r="BJ228" s="48"/>
      <c r="BK228" s="49"/>
      <c r="BL228" s="48"/>
    </row>
    <row r="229" spans="1:64" ht="15">
      <c r="A229" s="64" t="s">
        <v>262</v>
      </c>
      <c r="B229" s="64" t="s">
        <v>314</v>
      </c>
      <c r="C229" s="65" t="s">
        <v>2229</v>
      </c>
      <c r="D229" s="66">
        <v>3</v>
      </c>
      <c r="E229" s="67" t="s">
        <v>132</v>
      </c>
      <c r="F229" s="68">
        <v>32</v>
      </c>
      <c r="G229" s="65"/>
      <c r="H229" s="69"/>
      <c r="I229" s="70"/>
      <c r="J229" s="70"/>
      <c r="K229" s="34" t="s">
        <v>65</v>
      </c>
      <c r="L229" s="77">
        <v>229</v>
      </c>
      <c r="M229" s="77"/>
      <c r="N229" s="72"/>
      <c r="O229" s="79" t="s">
        <v>340</v>
      </c>
      <c r="P229" s="81">
        <v>43540.47628472222</v>
      </c>
      <c r="Q229" s="79" t="s">
        <v>369</v>
      </c>
      <c r="R229" s="79"/>
      <c r="S229" s="79"/>
      <c r="T229" s="79" t="s">
        <v>414</v>
      </c>
      <c r="U229" s="79"/>
      <c r="V229" s="82" t="s">
        <v>496</v>
      </c>
      <c r="W229" s="81">
        <v>43540.47628472222</v>
      </c>
      <c r="X229" s="82" t="s">
        <v>592</v>
      </c>
      <c r="Y229" s="79"/>
      <c r="Z229" s="79"/>
      <c r="AA229" s="85" t="s">
        <v>717</v>
      </c>
      <c r="AB229" s="79"/>
      <c r="AC229" s="79" t="b">
        <v>0</v>
      </c>
      <c r="AD229" s="79">
        <v>0</v>
      </c>
      <c r="AE229" s="85" t="s">
        <v>785</v>
      </c>
      <c r="AF229" s="79" t="b">
        <v>0</v>
      </c>
      <c r="AG229" s="79" t="s">
        <v>791</v>
      </c>
      <c r="AH229" s="79"/>
      <c r="AI229" s="85" t="s">
        <v>785</v>
      </c>
      <c r="AJ229" s="79" t="b">
        <v>0</v>
      </c>
      <c r="AK229" s="79">
        <v>49</v>
      </c>
      <c r="AL229" s="85" t="s">
        <v>766</v>
      </c>
      <c r="AM229" s="79" t="s">
        <v>800</v>
      </c>
      <c r="AN229" s="79" t="b">
        <v>0</v>
      </c>
      <c r="AO229" s="85" t="s">
        <v>766</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262</v>
      </c>
      <c r="B230" s="64" t="s">
        <v>315</v>
      </c>
      <c r="C230" s="65" t="s">
        <v>2229</v>
      </c>
      <c r="D230" s="66">
        <v>3</v>
      </c>
      <c r="E230" s="67" t="s">
        <v>132</v>
      </c>
      <c r="F230" s="68">
        <v>32</v>
      </c>
      <c r="G230" s="65"/>
      <c r="H230" s="69"/>
      <c r="I230" s="70"/>
      <c r="J230" s="70"/>
      <c r="K230" s="34" t="s">
        <v>65</v>
      </c>
      <c r="L230" s="77">
        <v>230</v>
      </c>
      <c r="M230" s="77"/>
      <c r="N230" s="72"/>
      <c r="O230" s="79" t="s">
        <v>340</v>
      </c>
      <c r="P230" s="81">
        <v>43540.47628472222</v>
      </c>
      <c r="Q230" s="79" t="s">
        <v>369</v>
      </c>
      <c r="R230" s="79"/>
      <c r="S230" s="79"/>
      <c r="T230" s="79" t="s">
        <v>414</v>
      </c>
      <c r="U230" s="79"/>
      <c r="V230" s="82" t="s">
        <v>496</v>
      </c>
      <c r="W230" s="81">
        <v>43540.47628472222</v>
      </c>
      <c r="X230" s="82" t="s">
        <v>592</v>
      </c>
      <c r="Y230" s="79"/>
      <c r="Z230" s="79"/>
      <c r="AA230" s="85" t="s">
        <v>717</v>
      </c>
      <c r="AB230" s="79"/>
      <c r="AC230" s="79" t="b">
        <v>0</v>
      </c>
      <c r="AD230" s="79">
        <v>0</v>
      </c>
      <c r="AE230" s="85" t="s">
        <v>785</v>
      </c>
      <c r="AF230" s="79" t="b">
        <v>0</v>
      </c>
      <c r="AG230" s="79" t="s">
        <v>791</v>
      </c>
      <c r="AH230" s="79"/>
      <c r="AI230" s="85" t="s">
        <v>785</v>
      </c>
      <c r="AJ230" s="79" t="b">
        <v>0</v>
      </c>
      <c r="AK230" s="79">
        <v>49</v>
      </c>
      <c r="AL230" s="85" t="s">
        <v>766</v>
      </c>
      <c r="AM230" s="79" t="s">
        <v>800</v>
      </c>
      <c r="AN230" s="79" t="b">
        <v>0</v>
      </c>
      <c r="AO230" s="85" t="s">
        <v>766</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262</v>
      </c>
      <c r="B231" s="64" t="s">
        <v>316</v>
      </c>
      <c r="C231" s="65" t="s">
        <v>2229</v>
      </c>
      <c r="D231" s="66">
        <v>3</v>
      </c>
      <c r="E231" s="67" t="s">
        <v>132</v>
      </c>
      <c r="F231" s="68">
        <v>32</v>
      </c>
      <c r="G231" s="65"/>
      <c r="H231" s="69"/>
      <c r="I231" s="70"/>
      <c r="J231" s="70"/>
      <c r="K231" s="34" t="s">
        <v>65</v>
      </c>
      <c r="L231" s="77">
        <v>231</v>
      </c>
      <c r="M231" s="77"/>
      <c r="N231" s="72"/>
      <c r="O231" s="79" t="s">
        <v>340</v>
      </c>
      <c r="P231" s="81">
        <v>43540.47628472222</v>
      </c>
      <c r="Q231" s="79" t="s">
        <v>369</v>
      </c>
      <c r="R231" s="79"/>
      <c r="S231" s="79"/>
      <c r="T231" s="79" t="s">
        <v>414</v>
      </c>
      <c r="U231" s="79"/>
      <c r="V231" s="82" t="s">
        <v>496</v>
      </c>
      <c r="W231" s="81">
        <v>43540.47628472222</v>
      </c>
      <c r="X231" s="82" t="s">
        <v>592</v>
      </c>
      <c r="Y231" s="79"/>
      <c r="Z231" s="79"/>
      <c r="AA231" s="85" t="s">
        <v>717</v>
      </c>
      <c r="AB231" s="79"/>
      <c r="AC231" s="79" t="b">
        <v>0</v>
      </c>
      <c r="AD231" s="79">
        <v>0</v>
      </c>
      <c r="AE231" s="85" t="s">
        <v>785</v>
      </c>
      <c r="AF231" s="79" t="b">
        <v>0</v>
      </c>
      <c r="AG231" s="79" t="s">
        <v>791</v>
      </c>
      <c r="AH231" s="79"/>
      <c r="AI231" s="85" t="s">
        <v>785</v>
      </c>
      <c r="AJ231" s="79" t="b">
        <v>0</v>
      </c>
      <c r="AK231" s="79">
        <v>49</v>
      </c>
      <c r="AL231" s="85" t="s">
        <v>766</v>
      </c>
      <c r="AM231" s="79" t="s">
        <v>800</v>
      </c>
      <c r="AN231" s="79" t="b">
        <v>0</v>
      </c>
      <c r="AO231" s="85" t="s">
        <v>766</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262</v>
      </c>
      <c r="B232" s="64" t="s">
        <v>217</v>
      </c>
      <c r="C232" s="65" t="s">
        <v>2229</v>
      </c>
      <c r="D232" s="66">
        <v>3</v>
      </c>
      <c r="E232" s="67" t="s">
        <v>132</v>
      </c>
      <c r="F232" s="68">
        <v>32</v>
      </c>
      <c r="G232" s="65"/>
      <c r="H232" s="69"/>
      <c r="I232" s="70"/>
      <c r="J232" s="70"/>
      <c r="K232" s="34" t="s">
        <v>65</v>
      </c>
      <c r="L232" s="77">
        <v>232</v>
      </c>
      <c r="M232" s="77"/>
      <c r="N232" s="72"/>
      <c r="O232" s="79" t="s">
        <v>340</v>
      </c>
      <c r="P232" s="81">
        <v>43540.47628472222</v>
      </c>
      <c r="Q232" s="79" t="s">
        <v>369</v>
      </c>
      <c r="R232" s="79"/>
      <c r="S232" s="79"/>
      <c r="T232" s="79" t="s">
        <v>414</v>
      </c>
      <c r="U232" s="79"/>
      <c r="V232" s="82" t="s">
        <v>496</v>
      </c>
      <c r="W232" s="81">
        <v>43540.47628472222</v>
      </c>
      <c r="X232" s="82" t="s">
        <v>592</v>
      </c>
      <c r="Y232" s="79"/>
      <c r="Z232" s="79"/>
      <c r="AA232" s="85" t="s">
        <v>717</v>
      </c>
      <c r="AB232" s="79"/>
      <c r="AC232" s="79" t="b">
        <v>0</v>
      </c>
      <c r="AD232" s="79">
        <v>0</v>
      </c>
      <c r="AE232" s="85" t="s">
        <v>785</v>
      </c>
      <c r="AF232" s="79" t="b">
        <v>0</v>
      </c>
      <c r="AG232" s="79" t="s">
        <v>791</v>
      </c>
      <c r="AH232" s="79"/>
      <c r="AI232" s="85" t="s">
        <v>785</v>
      </c>
      <c r="AJ232" s="79" t="b">
        <v>0</v>
      </c>
      <c r="AK232" s="79">
        <v>49</v>
      </c>
      <c r="AL232" s="85" t="s">
        <v>766</v>
      </c>
      <c r="AM232" s="79" t="s">
        <v>800</v>
      </c>
      <c r="AN232" s="79" t="b">
        <v>0</v>
      </c>
      <c r="AO232" s="85" t="s">
        <v>766</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2</v>
      </c>
      <c r="BD232" s="48"/>
      <c r="BE232" s="49"/>
      <c r="BF232" s="48"/>
      <c r="BG232" s="49"/>
      <c r="BH232" s="48"/>
      <c r="BI232" s="49"/>
      <c r="BJ232" s="48"/>
      <c r="BK232" s="49"/>
      <c r="BL232" s="48"/>
    </row>
    <row r="233" spans="1:64" ht="15">
      <c r="A233" s="64" t="s">
        <v>262</v>
      </c>
      <c r="B233" s="64" t="s">
        <v>263</v>
      </c>
      <c r="C233" s="65" t="s">
        <v>2229</v>
      </c>
      <c r="D233" s="66">
        <v>3</v>
      </c>
      <c r="E233" s="67" t="s">
        <v>132</v>
      </c>
      <c r="F233" s="68">
        <v>32</v>
      </c>
      <c r="G233" s="65"/>
      <c r="H233" s="69"/>
      <c r="I233" s="70"/>
      <c r="J233" s="70"/>
      <c r="K233" s="34" t="s">
        <v>65</v>
      </c>
      <c r="L233" s="77">
        <v>233</v>
      </c>
      <c r="M233" s="77"/>
      <c r="N233" s="72"/>
      <c r="O233" s="79" t="s">
        <v>340</v>
      </c>
      <c r="P233" s="81">
        <v>43540.47628472222</v>
      </c>
      <c r="Q233" s="79" t="s">
        <v>369</v>
      </c>
      <c r="R233" s="79"/>
      <c r="S233" s="79"/>
      <c r="T233" s="79" t="s">
        <v>414</v>
      </c>
      <c r="U233" s="79"/>
      <c r="V233" s="82" t="s">
        <v>496</v>
      </c>
      <c r="W233" s="81">
        <v>43540.47628472222</v>
      </c>
      <c r="X233" s="82" t="s">
        <v>592</v>
      </c>
      <c r="Y233" s="79"/>
      <c r="Z233" s="79"/>
      <c r="AA233" s="85" t="s">
        <v>717</v>
      </c>
      <c r="AB233" s="79"/>
      <c r="AC233" s="79" t="b">
        <v>0</v>
      </c>
      <c r="AD233" s="79">
        <v>0</v>
      </c>
      <c r="AE233" s="85" t="s">
        <v>785</v>
      </c>
      <c r="AF233" s="79" t="b">
        <v>0</v>
      </c>
      <c r="AG233" s="79" t="s">
        <v>791</v>
      </c>
      <c r="AH233" s="79"/>
      <c r="AI233" s="85" t="s">
        <v>785</v>
      </c>
      <c r="AJ233" s="79" t="b">
        <v>0</v>
      </c>
      <c r="AK233" s="79">
        <v>49</v>
      </c>
      <c r="AL233" s="85" t="s">
        <v>766</v>
      </c>
      <c r="AM233" s="79" t="s">
        <v>800</v>
      </c>
      <c r="AN233" s="79" t="b">
        <v>0</v>
      </c>
      <c r="AO233" s="85" t="s">
        <v>766</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3</v>
      </c>
      <c r="BD233" s="48">
        <v>0</v>
      </c>
      <c r="BE233" s="49">
        <v>0</v>
      </c>
      <c r="BF233" s="48">
        <v>0</v>
      </c>
      <c r="BG233" s="49">
        <v>0</v>
      </c>
      <c r="BH233" s="48">
        <v>0</v>
      </c>
      <c r="BI233" s="49">
        <v>0</v>
      </c>
      <c r="BJ233" s="48">
        <v>17</v>
      </c>
      <c r="BK233" s="49">
        <v>100</v>
      </c>
      <c r="BL233" s="48">
        <v>17</v>
      </c>
    </row>
    <row r="234" spans="1:64" ht="15">
      <c r="A234" s="64" t="s">
        <v>263</v>
      </c>
      <c r="B234" s="64" t="s">
        <v>317</v>
      </c>
      <c r="C234" s="65" t="s">
        <v>2229</v>
      </c>
      <c r="D234" s="66">
        <v>3</v>
      </c>
      <c r="E234" s="67" t="s">
        <v>132</v>
      </c>
      <c r="F234" s="68">
        <v>32</v>
      </c>
      <c r="G234" s="65"/>
      <c r="H234" s="69"/>
      <c r="I234" s="70"/>
      <c r="J234" s="70"/>
      <c r="K234" s="34" t="s">
        <v>65</v>
      </c>
      <c r="L234" s="77">
        <v>234</v>
      </c>
      <c r="M234" s="77"/>
      <c r="N234" s="72"/>
      <c r="O234" s="79" t="s">
        <v>340</v>
      </c>
      <c r="P234" s="81">
        <v>43540.2143287037</v>
      </c>
      <c r="Q234" s="79" t="s">
        <v>370</v>
      </c>
      <c r="R234" s="79"/>
      <c r="S234" s="79"/>
      <c r="T234" s="79" t="s">
        <v>423</v>
      </c>
      <c r="U234" s="79"/>
      <c r="V234" s="82" t="s">
        <v>497</v>
      </c>
      <c r="W234" s="81">
        <v>43540.2143287037</v>
      </c>
      <c r="X234" s="82" t="s">
        <v>593</v>
      </c>
      <c r="Y234" s="79"/>
      <c r="Z234" s="79"/>
      <c r="AA234" s="85" t="s">
        <v>718</v>
      </c>
      <c r="AB234" s="79"/>
      <c r="AC234" s="79" t="b">
        <v>0</v>
      </c>
      <c r="AD234" s="79">
        <v>1</v>
      </c>
      <c r="AE234" s="85" t="s">
        <v>785</v>
      </c>
      <c r="AF234" s="79" t="b">
        <v>0</v>
      </c>
      <c r="AG234" s="79" t="s">
        <v>791</v>
      </c>
      <c r="AH234" s="79"/>
      <c r="AI234" s="85" t="s">
        <v>785</v>
      </c>
      <c r="AJ234" s="79" t="b">
        <v>0</v>
      </c>
      <c r="AK234" s="79">
        <v>0</v>
      </c>
      <c r="AL234" s="85" t="s">
        <v>785</v>
      </c>
      <c r="AM234" s="79" t="s">
        <v>799</v>
      </c>
      <c r="AN234" s="79" t="b">
        <v>0</v>
      </c>
      <c r="AO234" s="85" t="s">
        <v>718</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3</v>
      </c>
      <c r="BD234" s="48">
        <v>1</v>
      </c>
      <c r="BE234" s="49">
        <v>1.9607843137254901</v>
      </c>
      <c r="BF234" s="48">
        <v>2</v>
      </c>
      <c r="BG234" s="49">
        <v>3.9215686274509802</v>
      </c>
      <c r="BH234" s="48">
        <v>0</v>
      </c>
      <c r="BI234" s="49">
        <v>0</v>
      </c>
      <c r="BJ234" s="48">
        <v>48</v>
      </c>
      <c r="BK234" s="49">
        <v>94.11764705882354</v>
      </c>
      <c r="BL234" s="48">
        <v>51</v>
      </c>
    </row>
    <row r="235" spans="1:64" ht="15">
      <c r="A235" s="64" t="s">
        <v>263</v>
      </c>
      <c r="B235" s="64" t="s">
        <v>318</v>
      </c>
      <c r="C235" s="65" t="s">
        <v>2229</v>
      </c>
      <c r="D235" s="66">
        <v>3</v>
      </c>
      <c r="E235" s="67" t="s">
        <v>132</v>
      </c>
      <c r="F235" s="68">
        <v>32</v>
      </c>
      <c r="G235" s="65"/>
      <c r="H235" s="69"/>
      <c r="I235" s="70"/>
      <c r="J235" s="70"/>
      <c r="K235" s="34" t="s">
        <v>65</v>
      </c>
      <c r="L235" s="77">
        <v>235</v>
      </c>
      <c r="M235" s="77"/>
      <c r="N235" s="72"/>
      <c r="O235" s="79" t="s">
        <v>340</v>
      </c>
      <c r="P235" s="81">
        <v>43540.49884259259</v>
      </c>
      <c r="Q235" s="79" t="s">
        <v>371</v>
      </c>
      <c r="R235" s="79"/>
      <c r="S235" s="79"/>
      <c r="T235" s="79" t="s">
        <v>414</v>
      </c>
      <c r="U235" s="79"/>
      <c r="V235" s="82" t="s">
        <v>497</v>
      </c>
      <c r="W235" s="81">
        <v>43540.49884259259</v>
      </c>
      <c r="X235" s="82" t="s">
        <v>594</v>
      </c>
      <c r="Y235" s="79"/>
      <c r="Z235" s="79"/>
      <c r="AA235" s="85" t="s">
        <v>719</v>
      </c>
      <c r="AB235" s="79"/>
      <c r="AC235" s="79" t="b">
        <v>0</v>
      </c>
      <c r="AD235" s="79">
        <v>0</v>
      </c>
      <c r="AE235" s="85" t="s">
        <v>785</v>
      </c>
      <c r="AF235" s="79" t="b">
        <v>1</v>
      </c>
      <c r="AG235" s="79" t="s">
        <v>791</v>
      </c>
      <c r="AH235" s="79"/>
      <c r="AI235" s="85" t="s">
        <v>766</v>
      </c>
      <c r="AJ235" s="79" t="b">
        <v>0</v>
      </c>
      <c r="AK235" s="79">
        <v>2</v>
      </c>
      <c r="AL235" s="85" t="s">
        <v>721</v>
      </c>
      <c r="AM235" s="79" t="s">
        <v>799</v>
      </c>
      <c r="AN235" s="79" t="b">
        <v>0</v>
      </c>
      <c r="AO235" s="85" t="s">
        <v>721</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3</v>
      </c>
      <c r="BC235" s="78" t="str">
        <f>REPLACE(INDEX(GroupVertices[Group],MATCH(Edges[[#This Row],[Vertex 2]],GroupVertices[Vertex],0)),1,1,"")</f>
        <v>3</v>
      </c>
      <c r="BD235" s="48"/>
      <c r="BE235" s="49"/>
      <c r="BF235" s="48"/>
      <c r="BG235" s="49"/>
      <c r="BH235" s="48"/>
      <c r="BI235" s="49"/>
      <c r="BJ235" s="48"/>
      <c r="BK235" s="49"/>
      <c r="BL235" s="48"/>
    </row>
    <row r="236" spans="1:64" ht="15">
      <c r="A236" s="64" t="s">
        <v>264</v>
      </c>
      <c r="B236" s="64" t="s">
        <v>318</v>
      </c>
      <c r="C236" s="65" t="s">
        <v>2229</v>
      </c>
      <c r="D236" s="66">
        <v>3</v>
      </c>
      <c r="E236" s="67" t="s">
        <v>132</v>
      </c>
      <c r="F236" s="68">
        <v>32</v>
      </c>
      <c r="G236" s="65"/>
      <c r="H236" s="69"/>
      <c r="I236" s="70"/>
      <c r="J236" s="70"/>
      <c r="K236" s="34" t="s">
        <v>65</v>
      </c>
      <c r="L236" s="77">
        <v>236</v>
      </c>
      <c r="M236" s="77"/>
      <c r="N236" s="72"/>
      <c r="O236" s="79" t="s">
        <v>340</v>
      </c>
      <c r="P236" s="81">
        <v>43540.51327546296</v>
      </c>
      <c r="Q236" s="79" t="s">
        <v>371</v>
      </c>
      <c r="R236" s="79"/>
      <c r="S236" s="79"/>
      <c r="T236" s="79" t="s">
        <v>414</v>
      </c>
      <c r="U236" s="79"/>
      <c r="V236" s="82" t="s">
        <v>498</v>
      </c>
      <c r="W236" s="81">
        <v>43540.51327546296</v>
      </c>
      <c r="X236" s="82" t="s">
        <v>595</v>
      </c>
      <c r="Y236" s="79"/>
      <c r="Z236" s="79"/>
      <c r="AA236" s="85" t="s">
        <v>720</v>
      </c>
      <c r="AB236" s="79"/>
      <c r="AC236" s="79" t="b">
        <v>0</v>
      </c>
      <c r="AD236" s="79">
        <v>0</v>
      </c>
      <c r="AE236" s="85" t="s">
        <v>785</v>
      </c>
      <c r="AF236" s="79" t="b">
        <v>1</v>
      </c>
      <c r="AG236" s="79" t="s">
        <v>791</v>
      </c>
      <c r="AH236" s="79"/>
      <c r="AI236" s="85" t="s">
        <v>766</v>
      </c>
      <c r="AJ236" s="79" t="b">
        <v>0</v>
      </c>
      <c r="AK236" s="79">
        <v>2</v>
      </c>
      <c r="AL236" s="85" t="s">
        <v>721</v>
      </c>
      <c r="AM236" s="79" t="s">
        <v>800</v>
      </c>
      <c r="AN236" s="79" t="b">
        <v>0</v>
      </c>
      <c r="AO236" s="85" t="s">
        <v>721</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3</v>
      </c>
      <c r="BC236" s="78" t="str">
        <f>REPLACE(INDEX(GroupVertices[Group],MATCH(Edges[[#This Row],[Vertex 2]],GroupVertices[Vertex],0)),1,1,"")</f>
        <v>3</v>
      </c>
      <c r="BD236" s="48"/>
      <c r="BE236" s="49"/>
      <c r="BF236" s="48"/>
      <c r="BG236" s="49"/>
      <c r="BH236" s="48"/>
      <c r="BI236" s="49"/>
      <c r="BJ236" s="48"/>
      <c r="BK236" s="49"/>
      <c r="BL236" s="48"/>
    </row>
    <row r="237" spans="1:64" ht="15">
      <c r="A237" s="64" t="s">
        <v>265</v>
      </c>
      <c r="B237" s="64" t="s">
        <v>314</v>
      </c>
      <c r="C237" s="65" t="s">
        <v>2229</v>
      </c>
      <c r="D237" s="66">
        <v>3</v>
      </c>
      <c r="E237" s="67" t="s">
        <v>132</v>
      </c>
      <c r="F237" s="68">
        <v>32</v>
      </c>
      <c r="G237" s="65"/>
      <c r="H237" s="69"/>
      <c r="I237" s="70"/>
      <c r="J237" s="70"/>
      <c r="K237" s="34" t="s">
        <v>65</v>
      </c>
      <c r="L237" s="77">
        <v>237</v>
      </c>
      <c r="M237" s="77"/>
      <c r="N237" s="72"/>
      <c r="O237" s="79" t="s">
        <v>340</v>
      </c>
      <c r="P237" s="81">
        <v>43540.48994212963</v>
      </c>
      <c r="Q237" s="79" t="s">
        <v>372</v>
      </c>
      <c r="R237" s="82" t="s">
        <v>401</v>
      </c>
      <c r="S237" s="79" t="s">
        <v>405</v>
      </c>
      <c r="T237" s="79" t="s">
        <v>414</v>
      </c>
      <c r="U237" s="79"/>
      <c r="V237" s="82" t="s">
        <v>499</v>
      </c>
      <c r="W237" s="81">
        <v>43540.48994212963</v>
      </c>
      <c r="X237" s="82" t="s">
        <v>596</v>
      </c>
      <c r="Y237" s="79"/>
      <c r="Z237" s="79"/>
      <c r="AA237" s="85" t="s">
        <v>721</v>
      </c>
      <c r="AB237" s="79"/>
      <c r="AC237" s="79" t="b">
        <v>0</v>
      </c>
      <c r="AD237" s="79">
        <v>4</v>
      </c>
      <c r="AE237" s="85" t="s">
        <v>785</v>
      </c>
      <c r="AF237" s="79" t="b">
        <v>1</v>
      </c>
      <c r="AG237" s="79" t="s">
        <v>791</v>
      </c>
      <c r="AH237" s="79"/>
      <c r="AI237" s="85" t="s">
        <v>766</v>
      </c>
      <c r="AJ237" s="79" t="b">
        <v>0</v>
      </c>
      <c r="AK237" s="79">
        <v>2</v>
      </c>
      <c r="AL237" s="85" t="s">
        <v>785</v>
      </c>
      <c r="AM237" s="79" t="s">
        <v>804</v>
      </c>
      <c r="AN237" s="79" t="b">
        <v>0</v>
      </c>
      <c r="AO237" s="85" t="s">
        <v>721</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1</v>
      </c>
      <c r="BD237" s="48"/>
      <c r="BE237" s="49"/>
      <c r="BF237" s="48"/>
      <c r="BG237" s="49"/>
      <c r="BH237" s="48"/>
      <c r="BI237" s="49"/>
      <c r="BJ237" s="48"/>
      <c r="BK237" s="49"/>
      <c r="BL237" s="48"/>
    </row>
    <row r="238" spans="1:64" ht="15">
      <c r="A238" s="64" t="s">
        <v>265</v>
      </c>
      <c r="B238" s="64" t="s">
        <v>287</v>
      </c>
      <c r="C238" s="65" t="s">
        <v>2229</v>
      </c>
      <c r="D238" s="66">
        <v>3</v>
      </c>
      <c r="E238" s="67" t="s">
        <v>132</v>
      </c>
      <c r="F238" s="68">
        <v>32</v>
      </c>
      <c r="G238" s="65"/>
      <c r="H238" s="69"/>
      <c r="I238" s="70"/>
      <c r="J238" s="70"/>
      <c r="K238" s="34" t="s">
        <v>65</v>
      </c>
      <c r="L238" s="77">
        <v>238</v>
      </c>
      <c r="M238" s="77"/>
      <c r="N238" s="72"/>
      <c r="O238" s="79" t="s">
        <v>340</v>
      </c>
      <c r="P238" s="81">
        <v>43540.48994212963</v>
      </c>
      <c r="Q238" s="79" t="s">
        <v>372</v>
      </c>
      <c r="R238" s="82" t="s">
        <v>401</v>
      </c>
      <c r="S238" s="79" t="s">
        <v>405</v>
      </c>
      <c r="T238" s="79" t="s">
        <v>414</v>
      </c>
      <c r="U238" s="79"/>
      <c r="V238" s="82" t="s">
        <v>499</v>
      </c>
      <c r="W238" s="81">
        <v>43540.48994212963</v>
      </c>
      <c r="X238" s="82" t="s">
        <v>596</v>
      </c>
      <c r="Y238" s="79"/>
      <c r="Z238" s="79"/>
      <c r="AA238" s="85" t="s">
        <v>721</v>
      </c>
      <c r="AB238" s="79"/>
      <c r="AC238" s="79" t="b">
        <v>0</v>
      </c>
      <c r="AD238" s="79">
        <v>4</v>
      </c>
      <c r="AE238" s="85" t="s">
        <v>785</v>
      </c>
      <c r="AF238" s="79" t="b">
        <v>1</v>
      </c>
      <c r="AG238" s="79" t="s">
        <v>791</v>
      </c>
      <c r="AH238" s="79"/>
      <c r="AI238" s="85" t="s">
        <v>766</v>
      </c>
      <c r="AJ238" s="79" t="b">
        <v>0</v>
      </c>
      <c r="AK238" s="79">
        <v>2</v>
      </c>
      <c r="AL238" s="85" t="s">
        <v>785</v>
      </c>
      <c r="AM238" s="79" t="s">
        <v>804</v>
      </c>
      <c r="AN238" s="79" t="b">
        <v>0</v>
      </c>
      <c r="AO238" s="85" t="s">
        <v>721</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2</v>
      </c>
      <c r="BD238" s="48"/>
      <c r="BE238" s="49"/>
      <c r="BF238" s="48"/>
      <c r="BG238" s="49"/>
      <c r="BH238" s="48"/>
      <c r="BI238" s="49"/>
      <c r="BJ238" s="48"/>
      <c r="BK238" s="49"/>
      <c r="BL238" s="48"/>
    </row>
    <row r="239" spans="1:64" ht="15">
      <c r="A239" s="64" t="s">
        <v>265</v>
      </c>
      <c r="B239" s="64" t="s">
        <v>217</v>
      </c>
      <c r="C239" s="65" t="s">
        <v>2229</v>
      </c>
      <c r="D239" s="66">
        <v>3</v>
      </c>
      <c r="E239" s="67" t="s">
        <v>132</v>
      </c>
      <c r="F239" s="68">
        <v>32</v>
      </c>
      <c r="G239" s="65"/>
      <c r="H239" s="69"/>
      <c r="I239" s="70"/>
      <c r="J239" s="70"/>
      <c r="K239" s="34" t="s">
        <v>65</v>
      </c>
      <c r="L239" s="77">
        <v>239</v>
      </c>
      <c r="M239" s="77"/>
      <c r="N239" s="72"/>
      <c r="O239" s="79" t="s">
        <v>340</v>
      </c>
      <c r="P239" s="81">
        <v>43540.48994212963</v>
      </c>
      <c r="Q239" s="79" t="s">
        <v>372</v>
      </c>
      <c r="R239" s="82" t="s">
        <v>401</v>
      </c>
      <c r="S239" s="79" t="s">
        <v>405</v>
      </c>
      <c r="T239" s="79" t="s">
        <v>414</v>
      </c>
      <c r="U239" s="79"/>
      <c r="V239" s="82" t="s">
        <v>499</v>
      </c>
      <c r="W239" s="81">
        <v>43540.48994212963</v>
      </c>
      <c r="X239" s="82" t="s">
        <v>596</v>
      </c>
      <c r="Y239" s="79"/>
      <c r="Z239" s="79"/>
      <c r="AA239" s="85" t="s">
        <v>721</v>
      </c>
      <c r="AB239" s="79"/>
      <c r="AC239" s="79" t="b">
        <v>0</v>
      </c>
      <c r="AD239" s="79">
        <v>4</v>
      </c>
      <c r="AE239" s="85" t="s">
        <v>785</v>
      </c>
      <c r="AF239" s="79" t="b">
        <v>1</v>
      </c>
      <c r="AG239" s="79" t="s">
        <v>791</v>
      </c>
      <c r="AH239" s="79"/>
      <c r="AI239" s="85" t="s">
        <v>766</v>
      </c>
      <c r="AJ239" s="79" t="b">
        <v>0</v>
      </c>
      <c r="AK239" s="79">
        <v>2</v>
      </c>
      <c r="AL239" s="85" t="s">
        <v>785</v>
      </c>
      <c r="AM239" s="79" t="s">
        <v>804</v>
      </c>
      <c r="AN239" s="79" t="b">
        <v>0</v>
      </c>
      <c r="AO239" s="85" t="s">
        <v>721</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3</v>
      </c>
      <c r="BC239" s="78" t="str">
        <f>REPLACE(INDEX(GroupVertices[Group],MATCH(Edges[[#This Row],[Vertex 2]],GroupVertices[Vertex],0)),1,1,"")</f>
        <v>2</v>
      </c>
      <c r="BD239" s="48"/>
      <c r="BE239" s="49"/>
      <c r="BF239" s="48"/>
      <c r="BG239" s="49"/>
      <c r="BH239" s="48"/>
      <c r="BI239" s="49"/>
      <c r="BJ239" s="48"/>
      <c r="BK239" s="49"/>
      <c r="BL239" s="48"/>
    </row>
    <row r="240" spans="1:64" ht="15">
      <c r="A240" s="64" t="s">
        <v>265</v>
      </c>
      <c r="B240" s="64" t="s">
        <v>264</v>
      </c>
      <c r="C240" s="65" t="s">
        <v>2229</v>
      </c>
      <c r="D240" s="66">
        <v>3</v>
      </c>
      <c r="E240" s="67" t="s">
        <v>132</v>
      </c>
      <c r="F240" s="68">
        <v>32</v>
      </c>
      <c r="G240" s="65"/>
      <c r="H240" s="69"/>
      <c r="I240" s="70"/>
      <c r="J240" s="70"/>
      <c r="K240" s="34" t="s">
        <v>66</v>
      </c>
      <c r="L240" s="77">
        <v>240</v>
      </c>
      <c r="M240" s="77"/>
      <c r="N240" s="72"/>
      <c r="O240" s="79" t="s">
        <v>340</v>
      </c>
      <c r="P240" s="81">
        <v>43540.48994212963</v>
      </c>
      <c r="Q240" s="79" t="s">
        <v>372</v>
      </c>
      <c r="R240" s="82" t="s">
        <v>401</v>
      </c>
      <c r="S240" s="79" t="s">
        <v>405</v>
      </c>
      <c r="T240" s="79" t="s">
        <v>414</v>
      </c>
      <c r="U240" s="79"/>
      <c r="V240" s="82" t="s">
        <v>499</v>
      </c>
      <c r="W240" s="81">
        <v>43540.48994212963</v>
      </c>
      <c r="X240" s="82" t="s">
        <v>596</v>
      </c>
      <c r="Y240" s="79"/>
      <c r="Z240" s="79"/>
      <c r="AA240" s="85" t="s">
        <v>721</v>
      </c>
      <c r="AB240" s="79"/>
      <c r="AC240" s="79" t="b">
        <v>0</v>
      </c>
      <c r="AD240" s="79">
        <v>4</v>
      </c>
      <c r="AE240" s="85" t="s">
        <v>785</v>
      </c>
      <c r="AF240" s="79" t="b">
        <v>1</v>
      </c>
      <c r="AG240" s="79" t="s">
        <v>791</v>
      </c>
      <c r="AH240" s="79"/>
      <c r="AI240" s="85" t="s">
        <v>766</v>
      </c>
      <c r="AJ240" s="79" t="b">
        <v>0</v>
      </c>
      <c r="AK240" s="79">
        <v>2</v>
      </c>
      <c r="AL240" s="85" t="s">
        <v>785</v>
      </c>
      <c r="AM240" s="79" t="s">
        <v>804</v>
      </c>
      <c r="AN240" s="79" t="b">
        <v>0</v>
      </c>
      <c r="AO240" s="85" t="s">
        <v>721</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3</v>
      </c>
      <c r="BC240" s="78" t="str">
        <f>REPLACE(INDEX(GroupVertices[Group],MATCH(Edges[[#This Row],[Vertex 2]],GroupVertices[Vertex],0)),1,1,"")</f>
        <v>3</v>
      </c>
      <c r="BD240" s="48"/>
      <c r="BE240" s="49"/>
      <c r="BF240" s="48"/>
      <c r="BG240" s="49"/>
      <c r="BH240" s="48"/>
      <c r="BI240" s="49"/>
      <c r="BJ240" s="48"/>
      <c r="BK240" s="49"/>
      <c r="BL240" s="48"/>
    </row>
    <row r="241" spans="1:64" ht="15">
      <c r="A241" s="64" t="s">
        <v>265</v>
      </c>
      <c r="B241" s="64" t="s">
        <v>319</v>
      </c>
      <c r="C241" s="65" t="s">
        <v>2229</v>
      </c>
      <c r="D241" s="66">
        <v>3</v>
      </c>
      <c r="E241" s="67" t="s">
        <v>132</v>
      </c>
      <c r="F241" s="68">
        <v>32</v>
      </c>
      <c r="G241" s="65"/>
      <c r="H241" s="69"/>
      <c r="I241" s="70"/>
      <c r="J241" s="70"/>
      <c r="K241" s="34" t="s">
        <v>65</v>
      </c>
      <c r="L241" s="77">
        <v>241</v>
      </c>
      <c r="M241" s="77"/>
      <c r="N241" s="72"/>
      <c r="O241" s="79" t="s">
        <v>340</v>
      </c>
      <c r="P241" s="81">
        <v>43540.48994212963</v>
      </c>
      <c r="Q241" s="79" t="s">
        <v>372</v>
      </c>
      <c r="R241" s="82" t="s">
        <v>401</v>
      </c>
      <c r="S241" s="79" t="s">
        <v>405</v>
      </c>
      <c r="T241" s="79" t="s">
        <v>414</v>
      </c>
      <c r="U241" s="79"/>
      <c r="V241" s="82" t="s">
        <v>499</v>
      </c>
      <c r="W241" s="81">
        <v>43540.48994212963</v>
      </c>
      <c r="X241" s="82" t="s">
        <v>596</v>
      </c>
      <c r="Y241" s="79"/>
      <c r="Z241" s="79"/>
      <c r="AA241" s="85" t="s">
        <v>721</v>
      </c>
      <c r="AB241" s="79"/>
      <c r="AC241" s="79" t="b">
        <v>0</v>
      </c>
      <c r="AD241" s="79">
        <v>4</v>
      </c>
      <c r="AE241" s="85" t="s">
        <v>785</v>
      </c>
      <c r="AF241" s="79" t="b">
        <v>1</v>
      </c>
      <c r="AG241" s="79" t="s">
        <v>791</v>
      </c>
      <c r="AH241" s="79"/>
      <c r="AI241" s="85" t="s">
        <v>766</v>
      </c>
      <c r="AJ241" s="79" t="b">
        <v>0</v>
      </c>
      <c r="AK241" s="79">
        <v>2</v>
      </c>
      <c r="AL241" s="85" t="s">
        <v>785</v>
      </c>
      <c r="AM241" s="79" t="s">
        <v>804</v>
      </c>
      <c r="AN241" s="79" t="b">
        <v>0</v>
      </c>
      <c r="AO241" s="85" t="s">
        <v>721</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3</v>
      </c>
      <c r="BC241" s="78" t="str">
        <f>REPLACE(INDEX(GroupVertices[Group],MATCH(Edges[[#This Row],[Vertex 2]],GroupVertices[Vertex],0)),1,1,"")</f>
        <v>3</v>
      </c>
      <c r="BD241" s="48">
        <v>2</v>
      </c>
      <c r="BE241" s="49">
        <v>9.090909090909092</v>
      </c>
      <c r="BF241" s="48">
        <v>0</v>
      </c>
      <c r="BG241" s="49">
        <v>0</v>
      </c>
      <c r="BH241" s="48">
        <v>0</v>
      </c>
      <c r="BI241" s="49">
        <v>0</v>
      </c>
      <c r="BJ241" s="48">
        <v>20</v>
      </c>
      <c r="BK241" s="49">
        <v>90.9090909090909</v>
      </c>
      <c r="BL241" s="48">
        <v>22</v>
      </c>
    </row>
    <row r="242" spans="1:64" ht="15">
      <c r="A242" s="64" t="s">
        <v>263</v>
      </c>
      <c r="B242" s="64" t="s">
        <v>265</v>
      </c>
      <c r="C242" s="65" t="s">
        <v>2229</v>
      </c>
      <c r="D242" s="66">
        <v>3</v>
      </c>
      <c r="E242" s="67" t="s">
        <v>132</v>
      </c>
      <c r="F242" s="68">
        <v>32</v>
      </c>
      <c r="G242" s="65"/>
      <c r="H242" s="69"/>
      <c r="I242" s="70"/>
      <c r="J242" s="70"/>
      <c r="K242" s="34" t="s">
        <v>65</v>
      </c>
      <c r="L242" s="77">
        <v>242</v>
      </c>
      <c r="M242" s="77"/>
      <c r="N242" s="72"/>
      <c r="O242" s="79" t="s">
        <v>340</v>
      </c>
      <c r="P242" s="81">
        <v>43540.49884259259</v>
      </c>
      <c r="Q242" s="79" t="s">
        <v>371</v>
      </c>
      <c r="R242" s="79"/>
      <c r="S242" s="79"/>
      <c r="T242" s="79" t="s">
        <v>414</v>
      </c>
      <c r="U242" s="79"/>
      <c r="V242" s="82" t="s">
        <v>497</v>
      </c>
      <c r="W242" s="81">
        <v>43540.49884259259</v>
      </c>
      <c r="X242" s="82" t="s">
        <v>594</v>
      </c>
      <c r="Y242" s="79"/>
      <c r="Z242" s="79"/>
      <c r="AA242" s="85" t="s">
        <v>719</v>
      </c>
      <c r="AB242" s="79"/>
      <c r="AC242" s="79" t="b">
        <v>0</v>
      </c>
      <c r="AD242" s="79">
        <v>0</v>
      </c>
      <c r="AE242" s="85" t="s">
        <v>785</v>
      </c>
      <c r="AF242" s="79" t="b">
        <v>1</v>
      </c>
      <c r="AG242" s="79" t="s">
        <v>791</v>
      </c>
      <c r="AH242" s="79"/>
      <c r="AI242" s="85" t="s">
        <v>766</v>
      </c>
      <c r="AJ242" s="79" t="b">
        <v>0</v>
      </c>
      <c r="AK242" s="79">
        <v>2</v>
      </c>
      <c r="AL242" s="85" t="s">
        <v>721</v>
      </c>
      <c r="AM242" s="79" t="s">
        <v>799</v>
      </c>
      <c r="AN242" s="79" t="b">
        <v>0</v>
      </c>
      <c r="AO242" s="85" t="s">
        <v>721</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3</v>
      </c>
      <c r="BC242" s="78" t="str">
        <f>REPLACE(INDEX(GroupVertices[Group],MATCH(Edges[[#This Row],[Vertex 2]],GroupVertices[Vertex],0)),1,1,"")</f>
        <v>3</v>
      </c>
      <c r="BD242" s="48"/>
      <c r="BE242" s="49"/>
      <c r="BF242" s="48"/>
      <c r="BG242" s="49"/>
      <c r="BH242" s="48"/>
      <c r="BI242" s="49"/>
      <c r="BJ242" s="48"/>
      <c r="BK242" s="49"/>
      <c r="BL242" s="48"/>
    </row>
    <row r="243" spans="1:64" ht="15">
      <c r="A243" s="64" t="s">
        <v>264</v>
      </c>
      <c r="B243" s="64" t="s">
        <v>265</v>
      </c>
      <c r="C243" s="65" t="s">
        <v>2229</v>
      </c>
      <c r="D243" s="66">
        <v>3</v>
      </c>
      <c r="E243" s="67" t="s">
        <v>132</v>
      </c>
      <c r="F243" s="68">
        <v>32</v>
      </c>
      <c r="G243" s="65"/>
      <c r="H243" s="69"/>
      <c r="I243" s="70"/>
      <c r="J243" s="70"/>
      <c r="K243" s="34" t="s">
        <v>66</v>
      </c>
      <c r="L243" s="77">
        <v>243</v>
      </c>
      <c r="M243" s="77"/>
      <c r="N243" s="72"/>
      <c r="O243" s="79" t="s">
        <v>340</v>
      </c>
      <c r="P243" s="81">
        <v>43540.51327546296</v>
      </c>
      <c r="Q243" s="79" t="s">
        <v>371</v>
      </c>
      <c r="R243" s="79"/>
      <c r="S243" s="79"/>
      <c r="T243" s="79" t="s">
        <v>414</v>
      </c>
      <c r="U243" s="79"/>
      <c r="V243" s="82" t="s">
        <v>498</v>
      </c>
      <c r="W243" s="81">
        <v>43540.51327546296</v>
      </c>
      <c r="X243" s="82" t="s">
        <v>595</v>
      </c>
      <c r="Y243" s="79"/>
      <c r="Z243" s="79"/>
      <c r="AA243" s="85" t="s">
        <v>720</v>
      </c>
      <c r="AB243" s="79"/>
      <c r="AC243" s="79" t="b">
        <v>0</v>
      </c>
      <c r="AD243" s="79">
        <v>0</v>
      </c>
      <c r="AE243" s="85" t="s">
        <v>785</v>
      </c>
      <c r="AF243" s="79" t="b">
        <v>1</v>
      </c>
      <c r="AG243" s="79" t="s">
        <v>791</v>
      </c>
      <c r="AH243" s="79"/>
      <c r="AI243" s="85" t="s">
        <v>766</v>
      </c>
      <c r="AJ243" s="79" t="b">
        <v>0</v>
      </c>
      <c r="AK243" s="79">
        <v>2</v>
      </c>
      <c r="AL243" s="85" t="s">
        <v>721</v>
      </c>
      <c r="AM243" s="79" t="s">
        <v>800</v>
      </c>
      <c r="AN243" s="79" t="b">
        <v>0</v>
      </c>
      <c r="AO243" s="85" t="s">
        <v>721</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3</v>
      </c>
      <c r="BC243" s="78" t="str">
        <f>REPLACE(INDEX(GroupVertices[Group],MATCH(Edges[[#This Row],[Vertex 2]],GroupVertices[Vertex],0)),1,1,"")</f>
        <v>3</v>
      </c>
      <c r="BD243" s="48"/>
      <c r="BE243" s="49"/>
      <c r="BF243" s="48"/>
      <c r="BG243" s="49"/>
      <c r="BH243" s="48"/>
      <c r="BI243" s="49"/>
      <c r="BJ243" s="48"/>
      <c r="BK243" s="49"/>
      <c r="BL243" s="48"/>
    </row>
    <row r="244" spans="1:64" ht="15">
      <c r="A244" s="64" t="s">
        <v>266</v>
      </c>
      <c r="B244" s="64" t="s">
        <v>310</v>
      </c>
      <c r="C244" s="65" t="s">
        <v>2229</v>
      </c>
      <c r="D244" s="66">
        <v>3</v>
      </c>
      <c r="E244" s="67" t="s">
        <v>132</v>
      </c>
      <c r="F244" s="68">
        <v>32</v>
      </c>
      <c r="G244" s="65"/>
      <c r="H244" s="69"/>
      <c r="I244" s="70"/>
      <c r="J244" s="70"/>
      <c r="K244" s="34" t="s">
        <v>65</v>
      </c>
      <c r="L244" s="77">
        <v>244</v>
      </c>
      <c r="M244" s="77"/>
      <c r="N244" s="72"/>
      <c r="O244" s="79" t="s">
        <v>340</v>
      </c>
      <c r="P244" s="81">
        <v>43540.5190625</v>
      </c>
      <c r="Q244" s="79" t="s">
        <v>369</v>
      </c>
      <c r="R244" s="79"/>
      <c r="S244" s="79"/>
      <c r="T244" s="79" t="s">
        <v>414</v>
      </c>
      <c r="U244" s="79"/>
      <c r="V244" s="82" t="s">
        <v>500</v>
      </c>
      <c r="W244" s="81">
        <v>43540.5190625</v>
      </c>
      <c r="X244" s="82" t="s">
        <v>597</v>
      </c>
      <c r="Y244" s="79"/>
      <c r="Z244" s="79"/>
      <c r="AA244" s="85" t="s">
        <v>722</v>
      </c>
      <c r="AB244" s="79"/>
      <c r="AC244" s="79" t="b">
        <v>0</v>
      </c>
      <c r="AD244" s="79">
        <v>0</v>
      </c>
      <c r="AE244" s="85" t="s">
        <v>785</v>
      </c>
      <c r="AF244" s="79" t="b">
        <v>0</v>
      </c>
      <c r="AG244" s="79" t="s">
        <v>791</v>
      </c>
      <c r="AH244" s="79"/>
      <c r="AI244" s="85" t="s">
        <v>785</v>
      </c>
      <c r="AJ244" s="79" t="b">
        <v>0</v>
      </c>
      <c r="AK244" s="79">
        <v>49</v>
      </c>
      <c r="AL244" s="85" t="s">
        <v>766</v>
      </c>
      <c r="AM244" s="79" t="s">
        <v>802</v>
      </c>
      <c r="AN244" s="79" t="b">
        <v>0</v>
      </c>
      <c r="AO244" s="85" t="s">
        <v>766</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266</v>
      </c>
      <c r="B245" s="64" t="s">
        <v>311</v>
      </c>
      <c r="C245" s="65" t="s">
        <v>2229</v>
      </c>
      <c r="D245" s="66">
        <v>3</v>
      </c>
      <c r="E245" s="67" t="s">
        <v>132</v>
      </c>
      <c r="F245" s="68">
        <v>32</v>
      </c>
      <c r="G245" s="65"/>
      <c r="H245" s="69"/>
      <c r="I245" s="70"/>
      <c r="J245" s="70"/>
      <c r="K245" s="34" t="s">
        <v>65</v>
      </c>
      <c r="L245" s="77">
        <v>245</v>
      </c>
      <c r="M245" s="77"/>
      <c r="N245" s="72"/>
      <c r="O245" s="79" t="s">
        <v>340</v>
      </c>
      <c r="P245" s="81">
        <v>43540.5190625</v>
      </c>
      <c r="Q245" s="79" t="s">
        <v>369</v>
      </c>
      <c r="R245" s="79"/>
      <c r="S245" s="79"/>
      <c r="T245" s="79" t="s">
        <v>414</v>
      </c>
      <c r="U245" s="79"/>
      <c r="V245" s="82" t="s">
        <v>500</v>
      </c>
      <c r="W245" s="81">
        <v>43540.5190625</v>
      </c>
      <c r="X245" s="82" t="s">
        <v>597</v>
      </c>
      <c r="Y245" s="79"/>
      <c r="Z245" s="79"/>
      <c r="AA245" s="85" t="s">
        <v>722</v>
      </c>
      <c r="AB245" s="79"/>
      <c r="AC245" s="79" t="b">
        <v>0</v>
      </c>
      <c r="AD245" s="79">
        <v>0</v>
      </c>
      <c r="AE245" s="85" t="s">
        <v>785</v>
      </c>
      <c r="AF245" s="79" t="b">
        <v>0</v>
      </c>
      <c r="AG245" s="79" t="s">
        <v>791</v>
      </c>
      <c r="AH245" s="79"/>
      <c r="AI245" s="85" t="s">
        <v>785</v>
      </c>
      <c r="AJ245" s="79" t="b">
        <v>0</v>
      </c>
      <c r="AK245" s="79">
        <v>49</v>
      </c>
      <c r="AL245" s="85" t="s">
        <v>766</v>
      </c>
      <c r="AM245" s="79" t="s">
        <v>802</v>
      </c>
      <c r="AN245" s="79" t="b">
        <v>0</v>
      </c>
      <c r="AO245" s="85" t="s">
        <v>766</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266</v>
      </c>
      <c r="B246" s="64" t="s">
        <v>312</v>
      </c>
      <c r="C246" s="65" t="s">
        <v>2229</v>
      </c>
      <c r="D246" s="66">
        <v>3</v>
      </c>
      <c r="E246" s="67" t="s">
        <v>132</v>
      </c>
      <c r="F246" s="68">
        <v>32</v>
      </c>
      <c r="G246" s="65"/>
      <c r="H246" s="69"/>
      <c r="I246" s="70"/>
      <c r="J246" s="70"/>
      <c r="K246" s="34" t="s">
        <v>65</v>
      </c>
      <c r="L246" s="77">
        <v>246</v>
      </c>
      <c r="M246" s="77"/>
      <c r="N246" s="72"/>
      <c r="O246" s="79" t="s">
        <v>340</v>
      </c>
      <c r="P246" s="81">
        <v>43540.5190625</v>
      </c>
      <c r="Q246" s="79" t="s">
        <v>369</v>
      </c>
      <c r="R246" s="79"/>
      <c r="S246" s="79"/>
      <c r="T246" s="79" t="s">
        <v>414</v>
      </c>
      <c r="U246" s="79"/>
      <c r="V246" s="82" t="s">
        <v>500</v>
      </c>
      <c r="W246" s="81">
        <v>43540.5190625</v>
      </c>
      <c r="X246" s="82" t="s">
        <v>597</v>
      </c>
      <c r="Y246" s="79"/>
      <c r="Z246" s="79"/>
      <c r="AA246" s="85" t="s">
        <v>722</v>
      </c>
      <c r="AB246" s="79"/>
      <c r="AC246" s="79" t="b">
        <v>0</v>
      </c>
      <c r="AD246" s="79">
        <v>0</v>
      </c>
      <c r="AE246" s="85" t="s">
        <v>785</v>
      </c>
      <c r="AF246" s="79" t="b">
        <v>0</v>
      </c>
      <c r="AG246" s="79" t="s">
        <v>791</v>
      </c>
      <c r="AH246" s="79"/>
      <c r="AI246" s="85" t="s">
        <v>785</v>
      </c>
      <c r="AJ246" s="79" t="b">
        <v>0</v>
      </c>
      <c r="AK246" s="79">
        <v>49</v>
      </c>
      <c r="AL246" s="85" t="s">
        <v>766</v>
      </c>
      <c r="AM246" s="79" t="s">
        <v>802</v>
      </c>
      <c r="AN246" s="79" t="b">
        <v>0</v>
      </c>
      <c r="AO246" s="85" t="s">
        <v>766</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266</v>
      </c>
      <c r="B247" s="64" t="s">
        <v>313</v>
      </c>
      <c r="C247" s="65" t="s">
        <v>2229</v>
      </c>
      <c r="D247" s="66">
        <v>3</v>
      </c>
      <c r="E247" s="67" t="s">
        <v>132</v>
      </c>
      <c r="F247" s="68">
        <v>32</v>
      </c>
      <c r="G247" s="65"/>
      <c r="H247" s="69"/>
      <c r="I247" s="70"/>
      <c r="J247" s="70"/>
      <c r="K247" s="34" t="s">
        <v>65</v>
      </c>
      <c r="L247" s="77">
        <v>247</v>
      </c>
      <c r="M247" s="77"/>
      <c r="N247" s="72"/>
      <c r="O247" s="79" t="s">
        <v>340</v>
      </c>
      <c r="P247" s="81">
        <v>43540.5190625</v>
      </c>
      <c r="Q247" s="79" t="s">
        <v>369</v>
      </c>
      <c r="R247" s="79"/>
      <c r="S247" s="79"/>
      <c r="T247" s="79" t="s">
        <v>414</v>
      </c>
      <c r="U247" s="79"/>
      <c r="V247" s="82" t="s">
        <v>500</v>
      </c>
      <c r="W247" s="81">
        <v>43540.5190625</v>
      </c>
      <c r="X247" s="82" t="s">
        <v>597</v>
      </c>
      <c r="Y247" s="79"/>
      <c r="Z247" s="79"/>
      <c r="AA247" s="85" t="s">
        <v>722</v>
      </c>
      <c r="AB247" s="79"/>
      <c r="AC247" s="79" t="b">
        <v>0</v>
      </c>
      <c r="AD247" s="79">
        <v>0</v>
      </c>
      <c r="AE247" s="85" t="s">
        <v>785</v>
      </c>
      <c r="AF247" s="79" t="b">
        <v>0</v>
      </c>
      <c r="AG247" s="79" t="s">
        <v>791</v>
      </c>
      <c r="AH247" s="79"/>
      <c r="AI247" s="85" t="s">
        <v>785</v>
      </c>
      <c r="AJ247" s="79" t="b">
        <v>0</v>
      </c>
      <c r="AK247" s="79">
        <v>49</v>
      </c>
      <c r="AL247" s="85" t="s">
        <v>766</v>
      </c>
      <c r="AM247" s="79" t="s">
        <v>802</v>
      </c>
      <c r="AN247" s="79" t="b">
        <v>0</v>
      </c>
      <c r="AO247" s="85" t="s">
        <v>766</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266</v>
      </c>
      <c r="B248" s="64" t="s">
        <v>314</v>
      </c>
      <c r="C248" s="65" t="s">
        <v>2229</v>
      </c>
      <c r="D248" s="66">
        <v>3</v>
      </c>
      <c r="E248" s="67" t="s">
        <v>132</v>
      </c>
      <c r="F248" s="68">
        <v>32</v>
      </c>
      <c r="G248" s="65"/>
      <c r="H248" s="69"/>
      <c r="I248" s="70"/>
      <c r="J248" s="70"/>
      <c r="K248" s="34" t="s">
        <v>65</v>
      </c>
      <c r="L248" s="77">
        <v>248</v>
      </c>
      <c r="M248" s="77"/>
      <c r="N248" s="72"/>
      <c r="O248" s="79" t="s">
        <v>340</v>
      </c>
      <c r="P248" s="81">
        <v>43540.5190625</v>
      </c>
      <c r="Q248" s="79" t="s">
        <v>369</v>
      </c>
      <c r="R248" s="79"/>
      <c r="S248" s="79"/>
      <c r="T248" s="79" t="s">
        <v>414</v>
      </c>
      <c r="U248" s="79"/>
      <c r="V248" s="82" t="s">
        <v>500</v>
      </c>
      <c r="W248" s="81">
        <v>43540.5190625</v>
      </c>
      <c r="X248" s="82" t="s">
        <v>597</v>
      </c>
      <c r="Y248" s="79"/>
      <c r="Z248" s="79"/>
      <c r="AA248" s="85" t="s">
        <v>722</v>
      </c>
      <c r="AB248" s="79"/>
      <c r="AC248" s="79" t="b">
        <v>0</v>
      </c>
      <c r="AD248" s="79">
        <v>0</v>
      </c>
      <c r="AE248" s="85" t="s">
        <v>785</v>
      </c>
      <c r="AF248" s="79" t="b">
        <v>0</v>
      </c>
      <c r="AG248" s="79" t="s">
        <v>791</v>
      </c>
      <c r="AH248" s="79"/>
      <c r="AI248" s="85" t="s">
        <v>785</v>
      </c>
      <c r="AJ248" s="79" t="b">
        <v>0</v>
      </c>
      <c r="AK248" s="79">
        <v>49</v>
      </c>
      <c r="AL248" s="85" t="s">
        <v>766</v>
      </c>
      <c r="AM248" s="79" t="s">
        <v>802</v>
      </c>
      <c r="AN248" s="79" t="b">
        <v>0</v>
      </c>
      <c r="AO248" s="85" t="s">
        <v>766</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266</v>
      </c>
      <c r="B249" s="64" t="s">
        <v>315</v>
      </c>
      <c r="C249" s="65" t="s">
        <v>2229</v>
      </c>
      <c r="D249" s="66">
        <v>3</v>
      </c>
      <c r="E249" s="67" t="s">
        <v>132</v>
      </c>
      <c r="F249" s="68">
        <v>32</v>
      </c>
      <c r="G249" s="65"/>
      <c r="H249" s="69"/>
      <c r="I249" s="70"/>
      <c r="J249" s="70"/>
      <c r="K249" s="34" t="s">
        <v>65</v>
      </c>
      <c r="L249" s="77">
        <v>249</v>
      </c>
      <c r="M249" s="77"/>
      <c r="N249" s="72"/>
      <c r="O249" s="79" t="s">
        <v>340</v>
      </c>
      <c r="P249" s="81">
        <v>43540.5190625</v>
      </c>
      <c r="Q249" s="79" t="s">
        <v>369</v>
      </c>
      <c r="R249" s="79"/>
      <c r="S249" s="79"/>
      <c r="T249" s="79" t="s">
        <v>414</v>
      </c>
      <c r="U249" s="79"/>
      <c r="V249" s="82" t="s">
        <v>500</v>
      </c>
      <c r="W249" s="81">
        <v>43540.5190625</v>
      </c>
      <c r="X249" s="82" t="s">
        <v>597</v>
      </c>
      <c r="Y249" s="79"/>
      <c r="Z249" s="79"/>
      <c r="AA249" s="85" t="s">
        <v>722</v>
      </c>
      <c r="AB249" s="79"/>
      <c r="AC249" s="79" t="b">
        <v>0</v>
      </c>
      <c r="AD249" s="79">
        <v>0</v>
      </c>
      <c r="AE249" s="85" t="s">
        <v>785</v>
      </c>
      <c r="AF249" s="79" t="b">
        <v>0</v>
      </c>
      <c r="AG249" s="79" t="s">
        <v>791</v>
      </c>
      <c r="AH249" s="79"/>
      <c r="AI249" s="85" t="s">
        <v>785</v>
      </c>
      <c r="AJ249" s="79" t="b">
        <v>0</v>
      </c>
      <c r="AK249" s="79">
        <v>49</v>
      </c>
      <c r="AL249" s="85" t="s">
        <v>766</v>
      </c>
      <c r="AM249" s="79" t="s">
        <v>802</v>
      </c>
      <c r="AN249" s="79" t="b">
        <v>0</v>
      </c>
      <c r="AO249" s="85" t="s">
        <v>766</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266</v>
      </c>
      <c r="B250" s="64" t="s">
        <v>316</v>
      </c>
      <c r="C250" s="65" t="s">
        <v>2229</v>
      </c>
      <c r="D250" s="66">
        <v>3</v>
      </c>
      <c r="E250" s="67" t="s">
        <v>132</v>
      </c>
      <c r="F250" s="68">
        <v>32</v>
      </c>
      <c r="G250" s="65"/>
      <c r="H250" s="69"/>
      <c r="I250" s="70"/>
      <c r="J250" s="70"/>
      <c r="K250" s="34" t="s">
        <v>65</v>
      </c>
      <c r="L250" s="77">
        <v>250</v>
      </c>
      <c r="M250" s="77"/>
      <c r="N250" s="72"/>
      <c r="O250" s="79" t="s">
        <v>340</v>
      </c>
      <c r="P250" s="81">
        <v>43540.5190625</v>
      </c>
      <c r="Q250" s="79" t="s">
        <v>369</v>
      </c>
      <c r="R250" s="79"/>
      <c r="S250" s="79"/>
      <c r="T250" s="79" t="s">
        <v>414</v>
      </c>
      <c r="U250" s="79"/>
      <c r="V250" s="82" t="s">
        <v>500</v>
      </c>
      <c r="W250" s="81">
        <v>43540.5190625</v>
      </c>
      <c r="X250" s="82" t="s">
        <v>597</v>
      </c>
      <c r="Y250" s="79"/>
      <c r="Z250" s="79"/>
      <c r="AA250" s="85" t="s">
        <v>722</v>
      </c>
      <c r="AB250" s="79"/>
      <c r="AC250" s="79" t="b">
        <v>0</v>
      </c>
      <c r="AD250" s="79">
        <v>0</v>
      </c>
      <c r="AE250" s="85" t="s">
        <v>785</v>
      </c>
      <c r="AF250" s="79" t="b">
        <v>0</v>
      </c>
      <c r="AG250" s="79" t="s">
        <v>791</v>
      </c>
      <c r="AH250" s="79"/>
      <c r="AI250" s="85" t="s">
        <v>785</v>
      </c>
      <c r="AJ250" s="79" t="b">
        <v>0</v>
      </c>
      <c r="AK250" s="79">
        <v>49</v>
      </c>
      <c r="AL250" s="85" t="s">
        <v>766</v>
      </c>
      <c r="AM250" s="79" t="s">
        <v>802</v>
      </c>
      <c r="AN250" s="79" t="b">
        <v>0</v>
      </c>
      <c r="AO250" s="85" t="s">
        <v>766</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266</v>
      </c>
      <c r="B251" s="64" t="s">
        <v>217</v>
      </c>
      <c r="C251" s="65" t="s">
        <v>2229</v>
      </c>
      <c r="D251" s="66">
        <v>3</v>
      </c>
      <c r="E251" s="67" t="s">
        <v>132</v>
      </c>
      <c r="F251" s="68">
        <v>32</v>
      </c>
      <c r="G251" s="65"/>
      <c r="H251" s="69"/>
      <c r="I251" s="70"/>
      <c r="J251" s="70"/>
      <c r="K251" s="34" t="s">
        <v>65</v>
      </c>
      <c r="L251" s="77">
        <v>251</v>
      </c>
      <c r="M251" s="77"/>
      <c r="N251" s="72"/>
      <c r="O251" s="79" t="s">
        <v>340</v>
      </c>
      <c r="P251" s="81">
        <v>43540.5190625</v>
      </c>
      <c r="Q251" s="79" t="s">
        <v>369</v>
      </c>
      <c r="R251" s="79"/>
      <c r="S251" s="79"/>
      <c r="T251" s="79" t="s">
        <v>414</v>
      </c>
      <c r="U251" s="79"/>
      <c r="V251" s="82" t="s">
        <v>500</v>
      </c>
      <c r="W251" s="81">
        <v>43540.5190625</v>
      </c>
      <c r="X251" s="82" t="s">
        <v>597</v>
      </c>
      <c r="Y251" s="79"/>
      <c r="Z251" s="79"/>
      <c r="AA251" s="85" t="s">
        <v>722</v>
      </c>
      <c r="AB251" s="79"/>
      <c r="AC251" s="79" t="b">
        <v>0</v>
      </c>
      <c r="AD251" s="79">
        <v>0</v>
      </c>
      <c r="AE251" s="85" t="s">
        <v>785</v>
      </c>
      <c r="AF251" s="79" t="b">
        <v>0</v>
      </c>
      <c r="AG251" s="79" t="s">
        <v>791</v>
      </c>
      <c r="AH251" s="79"/>
      <c r="AI251" s="85" t="s">
        <v>785</v>
      </c>
      <c r="AJ251" s="79" t="b">
        <v>0</v>
      </c>
      <c r="AK251" s="79">
        <v>49</v>
      </c>
      <c r="AL251" s="85" t="s">
        <v>766</v>
      </c>
      <c r="AM251" s="79" t="s">
        <v>802</v>
      </c>
      <c r="AN251" s="79" t="b">
        <v>0</v>
      </c>
      <c r="AO251" s="85" t="s">
        <v>766</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2</v>
      </c>
      <c r="BD251" s="48"/>
      <c r="BE251" s="49"/>
      <c r="BF251" s="48"/>
      <c r="BG251" s="49"/>
      <c r="BH251" s="48"/>
      <c r="BI251" s="49"/>
      <c r="BJ251" s="48"/>
      <c r="BK251" s="49"/>
      <c r="BL251" s="48"/>
    </row>
    <row r="252" spans="1:64" ht="15">
      <c r="A252" s="64" t="s">
        <v>266</v>
      </c>
      <c r="B252" s="64" t="s">
        <v>263</v>
      </c>
      <c r="C252" s="65" t="s">
        <v>2229</v>
      </c>
      <c r="D252" s="66">
        <v>3</v>
      </c>
      <c r="E252" s="67" t="s">
        <v>132</v>
      </c>
      <c r="F252" s="68">
        <v>32</v>
      </c>
      <c r="G252" s="65"/>
      <c r="H252" s="69"/>
      <c r="I252" s="70"/>
      <c r="J252" s="70"/>
      <c r="K252" s="34" t="s">
        <v>65</v>
      </c>
      <c r="L252" s="77">
        <v>252</v>
      </c>
      <c r="M252" s="77"/>
      <c r="N252" s="72"/>
      <c r="O252" s="79" t="s">
        <v>340</v>
      </c>
      <c r="P252" s="81">
        <v>43540.5190625</v>
      </c>
      <c r="Q252" s="79" t="s">
        <v>369</v>
      </c>
      <c r="R252" s="79"/>
      <c r="S252" s="79"/>
      <c r="T252" s="79" t="s">
        <v>414</v>
      </c>
      <c r="U252" s="79"/>
      <c r="V252" s="82" t="s">
        <v>500</v>
      </c>
      <c r="W252" s="81">
        <v>43540.5190625</v>
      </c>
      <c r="X252" s="82" t="s">
        <v>597</v>
      </c>
      <c r="Y252" s="79"/>
      <c r="Z252" s="79"/>
      <c r="AA252" s="85" t="s">
        <v>722</v>
      </c>
      <c r="AB252" s="79"/>
      <c r="AC252" s="79" t="b">
        <v>0</v>
      </c>
      <c r="AD252" s="79">
        <v>0</v>
      </c>
      <c r="AE252" s="85" t="s">
        <v>785</v>
      </c>
      <c r="AF252" s="79" t="b">
        <v>0</v>
      </c>
      <c r="AG252" s="79" t="s">
        <v>791</v>
      </c>
      <c r="AH252" s="79"/>
      <c r="AI252" s="85" t="s">
        <v>785</v>
      </c>
      <c r="AJ252" s="79" t="b">
        <v>0</v>
      </c>
      <c r="AK252" s="79">
        <v>49</v>
      </c>
      <c r="AL252" s="85" t="s">
        <v>766</v>
      </c>
      <c r="AM252" s="79" t="s">
        <v>802</v>
      </c>
      <c r="AN252" s="79" t="b">
        <v>0</v>
      </c>
      <c r="AO252" s="85" t="s">
        <v>766</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3</v>
      </c>
      <c r="BD252" s="48">
        <v>0</v>
      </c>
      <c r="BE252" s="49">
        <v>0</v>
      </c>
      <c r="BF252" s="48">
        <v>0</v>
      </c>
      <c r="BG252" s="49">
        <v>0</v>
      </c>
      <c r="BH252" s="48">
        <v>0</v>
      </c>
      <c r="BI252" s="49">
        <v>0</v>
      </c>
      <c r="BJ252" s="48">
        <v>17</v>
      </c>
      <c r="BK252" s="49">
        <v>100</v>
      </c>
      <c r="BL252" s="48">
        <v>17</v>
      </c>
    </row>
    <row r="253" spans="1:64" ht="15">
      <c r="A253" s="64" t="s">
        <v>267</v>
      </c>
      <c r="B253" s="64" t="s">
        <v>310</v>
      </c>
      <c r="C253" s="65" t="s">
        <v>2229</v>
      </c>
      <c r="D253" s="66">
        <v>3</v>
      </c>
      <c r="E253" s="67" t="s">
        <v>132</v>
      </c>
      <c r="F253" s="68">
        <v>32</v>
      </c>
      <c r="G253" s="65"/>
      <c r="H253" s="69"/>
      <c r="I253" s="70"/>
      <c r="J253" s="70"/>
      <c r="K253" s="34" t="s">
        <v>65</v>
      </c>
      <c r="L253" s="77">
        <v>253</v>
      </c>
      <c r="M253" s="77"/>
      <c r="N253" s="72"/>
      <c r="O253" s="79" t="s">
        <v>340</v>
      </c>
      <c r="P253" s="81">
        <v>43540.520104166666</v>
      </c>
      <c r="Q253" s="79" t="s">
        <v>369</v>
      </c>
      <c r="R253" s="79"/>
      <c r="S253" s="79"/>
      <c r="T253" s="79" t="s">
        <v>414</v>
      </c>
      <c r="U253" s="79"/>
      <c r="V253" s="82" t="s">
        <v>501</v>
      </c>
      <c r="W253" s="81">
        <v>43540.520104166666</v>
      </c>
      <c r="X253" s="82" t="s">
        <v>598</v>
      </c>
      <c r="Y253" s="79"/>
      <c r="Z253" s="79"/>
      <c r="AA253" s="85" t="s">
        <v>723</v>
      </c>
      <c r="AB253" s="79"/>
      <c r="AC253" s="79" t="b">
        <v>0</v>
      </c>
      <c r="AD253" s="79">
        <v>0</v>
      </c>
      <c r="AE253" s="85" t="s">
        <v>785</v>
      </c>
      <c r="AF253" s="79" t="b">
        <v>0</v>
      </c>
      <c r="AG253" s="79" t="s">
        <v>791</v>
      </c>
      <c r="AH253" s="79"/>
      <c r="AI253" s="85" t="s">
        <v>785</v>
      </c>
      <c r="AJ253" s="79" t="b">
        <v>0</v>
      </c>
      <c r="AK253" s="79">
        <v>49</v>
      </c>
      <c r="AL253" s="85" t="s">
        <v>766</v>
      </c>
      <c r="AM253" s="79" t="s">
        <v>802</v>
      </c>
      <c r="AN253" s="79" t="b">
        <v>0</v>
      </c>
      <c r="AO253" s="85" t="s">
        <v>766</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267</v>
      </c>
      <c r="B254" s="64" t="s">
        <v>311</v>
      </c>
      <c r="C254" s="65" t="s">
        <v>2229</v>
      </c>
      <c r="D254" s="66">
        <v>3</v>
      </c>
      <c r="E254" s="67" t="s">
        <v>132</v>
      </c>
      <c r="F254" s="68">
        <v>32</v>
      </c>
      <c r="G254" s="65"/>
      <c r="H254" s="69"/>
      <c r="I254" s="70"/>
      <c r="J254" s="70"/>
      <c r="K254" s="34" t="s">
        <v>65</v>
      </c>
      <c r="L254" s="77">
        <v>254</v>
      </c>
      <c r="M254" s="77"/>
      <c r="N254" s="72"/>
      <c r="O254" s="79" t="s">
        <v>340</v>
      </c>
      <c r="P254" s="81">
        <v>43540.520104166666</v>
      </c>
      <c r="Q254" s="79" t="s">
        <v>369</v>
      </c>
      <c r="R254" s="79"/>
      <c r="S254" s="79"/>
      <c r="T254" s="79" t="s">
        <v>414</v>
      </c>
      <c r="U254" s="79"/>
      <c r="V254" s="82" t="s">
        <v>501</v>
      </c>
      <c r="W254" s="81">
        <v>43540.520104166666</v>
      </c>
      <c r="X254" s="82" t="s">
        <v>598</v>
      </c>
      <c r="Y254" s="79"/>
      <c r="Z254" s="79"/>
      <c r="AA254" s="85" t="s">
        <v>723</v>
      </c>
      <c r="AB254" s="79"/>
      <c r="AC254" s="79" t="b">
        <v>0</v>
      </c>
      <c r="AD254" s="79">
        <v>0</v>
      </c>
      <c r="AE254" s="85" t="s">
        <v>785</v>
      </c>
      <c r="AF254" s="79" t="b">
        <v>0</v>
      </c>
      <c r="AG254" s="79" t="s">
        <v>791</v>
      </c>
      <c r="AH254" s="79"/>
      <c r="AI254" s="85" t="s">
        <v>785</v>
      </c>
      <c r="AJ254" s="79" t="b">
        <v>0</v>
      </c>
      <c r="AK254" s="79">
        <v>49</v>
      </c>
      <c r="AL254" s="85" t="s">
        <v>766</v>
      </c>
      <c r="AM254" s="79" t="s">
        <v>802</v>
      </c>
      <c r="AN254" s="79" t="b">
        <v>0</v>
      </c>
      <c r="AO254" s="85" t="s">
        <v>766</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267</v>
      </c>
      <c r="B255" s="64" t="s">
        <v>312</v>
      </c>
      <c r="C255" s="65" t="s">
        <v>2229</v>
      </c>
      <c r="D255" s="66">
        <v>3</v>
      </c>
      <c r="E255" s="67" t="s">
        <v>132</v>
      </c>
      <c r="F255" s="68">
        <v>32</v>
      </c>
      <c r="G255" s="65"/>
      <c r="H255" s="69"/>
      <c r="I255" s="70"/>
      <c r="J255" s="70"/>
      <c r="K255" s="34" t="s">
        <v>65</v>
      </c>
      <c r="L255" s="77">
        <v>255</v>
      </c>
      <c r="M255" s="77"/>
      <c r="N255" s="72"/>
      <c r="O255" s="79" t="s">
        <v>340</v>
      </c>
      <c r="P255" s="81">
        <v>43540.520104166666</v>
      </c>
      <c r="Q255" s="79" t="s">
        <v>369</v>
      </c>
      <c r="R255" s="79"/>
      <c r="S255" s="79"/>
      <c r="T255" s="79" t="s">
        <v>414</v>
      </c>
      <c r="U255" s="79"/>
      <c r="V255" s="82" t="s">
        <v>501</v>
      </c>
      <c r="W255" s="81">
        <v>43540.520104166666</v>
      </c>
      <c r="X255" s="82" t="s">
        <v>598</v>
      </c>
      <c r="Y255" s="79"/>
      <c r="Z255" s="79"/>
      <c r="AA255" s="85" t="s">
        <v>723</v>
      </c>
      <c r="AB255" s="79"/>
      <c r="AC255" s="79" t="b">
        <v>0</v>
      </c>
      <c r="AD255" s="79">
        <v>0</v>
      </c>
      <c r="AE255" s="85" t="s">
        <v>785</v>
      </c>
      <c r="AF255" s="79" t="b">
        <v>0</v>
      </c>
      <c r="AG255" s="79" t="s">
        <v>791</v>
      </c>
      <c r="AH255" s="79"/>
      <c r="AI255" s="85" t="s">
        <v>785</v>
      </c>
      <c r="AJ255" s="79" t="b">
        <v>0</v>
      </c>
      <c r="AK255" s="79">
        <v>49</v>
      </c>
      <c r="AL255" s="85" t="s">
        <v>766</v>
      </c>
      <c r="AM255" s="79" t="s">
        <v>802</v>
      </c>
      <c r="AN255" s="79" t="b">
        <v>0</v>
      </c>
      <c r="AO255" s="85" t="s">
        <v>766</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267</v>
      </c>
      <c r="B256" s="64" t="s">
        <v>313</v>
      </c>
      <c r="C256" s="65" t="s">
        <v>2229</v>
      </c>
      <c r="D256" s="66">
        <v>3</v>
      </c>
      <c r="E256" s="67" t="s">
        <v>132</v>
      </c>
      <c r="F256" s="68">
        <v>32</v>
      </c>
      <c r="G256" s="65"/>
      <c r="H256" s="69"/>
      <c r="I256" s="70"/>
      <c r="J256" s="70"/>
      <c r="K256" s="34" t="s">
        <v>65</v>
      </c>
      <c r="L256" s="77">
        <v>256</v>
      </c>
      <c r="M256" s="77"/>
      <c r="N256" s="72"/>
      <c r="O256" s="79" t="s">
        <v>340</v>
      </c>
      <c r="P256" s="81">
        <v>43540.520104166666</v>
      </c>
      <c r="Q256" s="79" t="s">
        <v>369</v>
      </c>
      <c r="R256" s="79"/>
      <c r="S256" s="79"/>
      <c r="T256" s="79" t="s">
        <v>414</v>
      </c>
      <c r="U256" s="79"/>
      <c r="V256" s="82" t="s">
        <v>501</v>
      </c>
      <c r="W256" s="81">
        <v>43540.520104166666</v>
      </c>
      <c r="X256" s="82" t="s">
        <v>598</v>
      </c>
      <c r="Y256" s="79"/>
      <c r="Z256" s="79"/>
      <c r="AA256" s="85" t="s">
        <v>723</v>
      </c>
      <c r="AB256" s="79"/>
      <c r="AC256" s="79" t="b">
        <v>0</v>
      </c>
      <c r="AD256" s="79">
        <v>0</v>
      </c>
      <c r="AE256" s="85" t="s">
        <v>785</v>
      </c>
      <c r="AF256" s="79" t="b">
        <v>0</v>
      </c>
      <c r="AG256" s="79" t="s">
        <v>791</v>
      </c>
      <c r="AH256" s="79"/>
      <c r="AI256" s="85" t="s">
        <v>785</v>
      </c>
      <c r="AJ256" s="79" t="b">
        <v>0</v>
      </c>
      <c r="AK256" s="79">
        <v>49</v>
      </c>
      <c r="AL256" s="85" t="s">
        <v>766</v>
      </c>
      <c r="AM256" s="79" t="s">
        <v>802</v>
      </c>
      <c r="AN256" s="79" t="b">
        <v>0</v>
      </c>
      <c r="AO256" s="85" t="s">
        <v>766</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267</v>
      </c>
      <c r="B257" s="64" t="s">
        <v>314</v>
      </c>
      <c r="C257" s="65" t="s">
        <v>2229</v>
      </c>
      <c r="D257" s="66">
        <v>3</v>
      </c>
      <c r="E257" s="67" t="s">
        <v>132</v>
      </c>
      <c r="F257" s="68">
        <v>32</v>
      </c>
      <c r="G257" s="65"/>
      <c r="H257" s="69"/>
      <c r="I257" s="70"/>
      <c r="J257" s="70"/>
      <c r="K257" s="34" t="s">
        <v>65</v>
      </c>
      <c r="L257" s="77">
        <v>257</v>
      </c>
      <c r="M257" s="77"/>
      <c r="N257" s="72"/>
      <c r="O257" s="79" t="s">
        <v>340</v>
      </c>
      <c r="P257" s="81">
        <v>43540.520104166666</v>
      </c>
      <c r="Q257" s="79" t="s">
        <v>369</v>
      </c>
      <c r="R257" s="79"/>
      <c r="S257" s="79"/>
      <c r="T257" s="79" t="s">
        <v>414</v>
      </c>
      <c r="U257" s="79"/>
      <c r="V257" s="82" t="s">
        <v>501</v>
      </c>
      <c r="W257" s="81">
        <v>43540.520104166666</v>
      </c>
      <c r="X257" s="82" t="s">
        <v>598</v>
      </c>
      <c r="Y257" s="79"/>
      <c r="Z257" s="79"/>
      <c r="AA257" s="85" t="s">
        <v>723</v>
      </c>
      <c r="AB257" s="79"/>
      <c r="AC257" s="79" t="b">
        <v>0</v>
      </c>
      <c r="AD257" s="79">
        <v>0</v>
      </c>
      <c r="AE257" s="85" t="s">
        <v>785</v>
      </c>
      <c r="AF257" s="79" t="b">
        <v>0</v>
      </c>
      <c r="AG257" s="79" t="s">
        <v>791</v>
      </c>
      <c r="AH257" s="79"/>
      <c r="AI257" s="85" t="s">
        <v>785</v>
      </c>
      <c r="AJ257" s="79" t="b">
        <v>0</v>
      </c>
      <c r="AK257" s="79">
        <v>49</v>
      </c>
      <c r="AL257" s="85" t="s">
        <v>766</v>
      </c>
      <c r="AM257" s="79" t="s">
        <v>802</v>
      </c>
      <c r="AN257" s="79" t="b">
        <v>0</v>
      </c>
      <c r="AO257" s="85" t="s">
        <v>766</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267</v>
      </c>
      <c r="B258" s="64" t="s">
        <v>315</v>
      </c>
      <c r="C258" s="65" t="s">
        <v>2229</v>
      </c>
      <c r="D258" s="66">
        <v>3</v>
      </c>
      <c r="E258" s="67" t="s">
        <v>132</v>
      </c>
      <c r="F258" s="68">
        <v>32</v>
      </c>
      <c r="G258" s="65"/>
      <c r="H258" s="69"/>
      <c r="I258" s="70"/>
      <c r="J258" s="70"/>
      <c r="K258" s="34" t="s">
        <v>65</v>
      </c>
      <c r="L258" s="77">
        <v>258</v>
      </c>
      <c r="M258" s="77"/>
      <c r="N258" s="72"/>
      <c r="O258" s="79" t="s">
        <v>340</v>
      </c>
      <c r="P258" s="81">
        <v>43540.520104166666</v>
      </c>
      <c r="Q258" s="79" t="s">
        <v>369</v>
      </c>
      <c r="R258" s="79"/>
      <c r="S258" s="79"/>
      <c r="T258" s="79" t="s">
        <v>414</v>
      </c>
      <c r="U258" s="79"/>
      <c r="V258" s="82" t="s">
        <v>501</v>
      </c>
      <c r="W258" s="81">
        <v>43540.520104166666</v>
      </c>
      <c r="X258" s="82" t="s">
        <v>598</v>
      </c>
      <c r="Y258" s="79"/>
      <c r="Z258" s="79"/>
      <c r="AA258" s="85" t="s">
        <v>723</v>
      </c>
      <c r="AB258" s="79"/>
      <c r="AC258" s="79" t="b">
        <v>0</v>
      </c>
      <c r="AD258" s="79">
        <v>0</v>
      </c>
      <c r="AE258" s="85" t="s">
        <v>785</v>
      </c>
      <c r="AF258" s="79" t="b">
        <v>0</v>
      </c>
      <c r="AG258" s="79" t="s">
        <v>791</v>
      </c>
      <c r="AH258" s="79"/>
      <c r="AI258" s="85" t="s">
        <v>785</v>
      </c>
      <c r="AJ258" s="79" t="b">
        <v>0</v>
      </c>
      <c r="AK258" s="79">
        <v>49</v>
      </c>
      <c r="AL258" s="85" t="s">
        <v>766</v>
      </c>
      <c r="AM258" s="79" t="s">
        <v>802</v>
      </c>
      <c r="AN258" s="79" t="b">
        <v>0</v>
      </c>
      <c r="AO258" s="85" t="s">
        <v>766</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267</v>
      </c>
      <c r="B259" s="64" t="s">
        <v>316</v>
      </c>
      <c r="C259" s="65" t="s">
        <v>2229</v>
      </c>
      <c r="D259" s="66">
        <v>3</v>
      </c>
      <c r="E259" s="67" t="s">
        <v>132</v>
      </c>
      <c r="F259" s="68">
        <v>32</v>
      </c>
      <c r="G259" s="65"/>
      <c r="H259" s="69"/>
      <c r="I259" s="70"/>
      <c r="J259" s="70"/>
      <c r="K259" s="34" t="s">
        <v>65</v>
      </c>
      <c r="L259" s="77">
        <v>259</v>
      </c>
      <c r="M259" s="77"/>
      <c r="N259" s="72"/>
      <c r="O259" s="79" t="s">
        <v>340</v>
      </c>
      <c r="P259" s="81">
        <v>43540.520104166666</v>
      </c>
      <c r="Q259" s="79" t="s">
        <v>369</v>
      </c>
      <c r="R259" s="79"/>
      <c r="S259" s="79"/>
      <c r="T259" s="79" t="s">
        <v>414</v>
      </c>
      <c r="U259" s="79"/>
      <c r="V259" s="82" t="s">
        <v>501</v>
      </c>
      <c r="W259" s="81">
        <v>43540.520104166666</v>
      </c>
      <c r="X259" s="82" t="s">
        <v>598</v>
      </c>
      <c r="Y259" s="79"/>
      <c r="Z259" s="79"/>
      <c r="AA259" s="85" t="s">
        <v>723</v>
      </c>
      <c r="AB259" s="79"/>
      <c r="AC259" s="79" t="b">
        <v>0</v>
      </c>
      <c r="AD259" s="79">
        <v>0</v>
      </c>
      <c r="AE259" s="85" t="s">
        <v>785</v>
      </c>
      <c r="AF259" s="79" t="b">
        <v>0</v>
      </c>
      <c r="AG259" s="79" t="s">
        <v>791</v>
      </c>
      <c r="AH259" s="79"/>
      <c r="AI259" s="85" t="s">
        <v>785</v>
      </c>
      <c r="AJ259" s="79" t="b">
        <v>0</v>
      </c>
      <c r="AK259" s="79">
        <v>49</v>
      </c>
      <c r="AL259" s="85" t="s">
        <v>766</v>
      </c>
      <c r="AM259" s="79" t="s">
        <v>802</v>
      </c>
      <c r="AN259" s="79" t="b">
        <v>0</v>
      </c>
      <c r="AO259" s="85" t="s">
        <v>766</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267</v>
      </c>
      <c r="B260" s="64" t="s">
        <v>217</v>
      </c>
      <c r="C260" s="65" t="s">
        <v>2229</v>
      </c>
      <c r="D260" s="66">
        <v>3</v>
      </c>
      <c r="E260" s="67" t="s">
        <v>132</v>
      </c>
      <c r="F260" s="68">
        <v>32</v>
      </c>
      <c r="G260" s="65"/>
      <c r="H260" s="69"/>
      <c r="I260" s="70"/>
      <c r="J260" s="70"/>
      <c r="K260" s="34" t="s">
        <v>65</v>
      </c>
      <c r="L260" s="77">
        <v>260</v>
      </c>
      <c r="M260" s="77"/>
      <c r="N260" s="72"/>
      <c r="O260" s="79" t="s">
        <v>340</v>
      </c>
      <c r="P260" s="81">
        <v>43540.520104166666</v>
      </c>
      <c r="Q260" s="79" t="s">
        <v>369</v>
      </c>
      <c r="R260" s="79"/>
      <c r="S260" s="79"/>
      <c r="T260" s="79" t="s">
        <v>414</v>
      </c>
      <c r="U260" s="79"/>
      <c r="V260" s="82" t="s">
        <v>501</v>
      </c>
      <c r="W260" s="81">
        <v>43540.520104166666</v>
      </c>
      <c r="X260" s="82" t="s">
        <v>598</v>
      </c>
      <c r="Y260" s="79"/>
      <c r="Z260" s="79"/>
      <c r="AA260" s="85" t="s">
        <v>723</v>
      </c>
      <c r="AB260" s="79"/>
      <c r="AC260" s="79" t="b">
        <v>0</v>
      </c>
      <c r="AD260" s="79">
        <v>0</v>
      </c>
      <c r="AE260" s="85" t="s">
        <v>785</v>
      </c>
      <c r="AF260" s="79" t="b">
        <v>0</v>
      </c>
      <c r="AG260" s="79" t="s">
        <v>791</v>
      </c>
      <c r="AH260" s="79"/>
      <c r="AI260" s="85" t="s">
        <v>785</v>
      </c>
      <c r="AJ260" s="79" t="b">
        <v>0</v>
      </c>
      <c r="AK260" s="79">
        <v>49</v>
      </c>
      <c r="AL260" s="85" t="s">
        <v>766</v>
      </c>
      <c r="AM260" s="79" t="s">
        <v>802</v>
      </c>
      <c r="AN260" s="79" t="b">
        <v>0</v>
      </c>
      <c r="AO260" s="85" t="s">
        <v>766</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2</v>
      </c>
      <c r="BD260" s="48"/>
      <c r="BE260" s="49"/>
      <c r="BF260" s="48"/>
      <c r="BG260" s="49"/>
      <c r="BH260" s="48"/>
      <c r="BI260" s="49"/>
      <c r="BJ260" s="48"/>
      <c r="BK260" s="49"/>
      <c r="BL260" s="48"/>
    </row>
    <row r="261" spans="1:64" ht="15">
      <c r="A261" s="64" t="s">
        <v>267</v>
      </c>
      <c r="B261" s="64" t="s">
        <v>263</v>
      </c>
      <c r="C261" s="65" t="s">
        <v>2229</v>
      </c>
      <c r="D261" s="66">
        <v>3</v>
      </c>
      <c r="E261" s="67" t="s">
        <v>132</v>
      </c>
      <c r="F261" s="68">
        <v>32</v>
      </c>
      <c r="G261" s="65"/>
      <c r="H261" s="69"/>
      <c r="I261" s="70"/>
      <c r="J261" s="70"/>
      <c r="K261" s="34" t="s">
        <v>65</v>
      </c>
      <c r="L261" s="77">
        <v>261</v>
      </c>
      <c r="M261" s="77"/>
      <c r="N261" s="72"/>
      <c r="O261" s="79" t="s">
        <v>340</v>
      </c>
      <c r="P261" s="81">
        <v>43540.520104166666</v>
      </c>
      <c r="Q261" s="79" t="s">
        <v>369</v>
      </c>
      <c r="R261" s="79"/>
      <c r="S261" s="79"/>
      <c r="T261" s="79" t="s">
        <v>414</v>
      </c>
      <c r="U261" s="79"/>
      <c r="V261" s="82" t="s">
        <v>501</v>
      </c>
      <c r="W261" s="81">
        <v>43540.520104166666</v>
      </c>
      <c r="X261" s="82" t="s">
        <v>598</v>
      </c>
      <c r="Y261" s="79"/>
      <c r="Z261" s="79"/>
      <c r="AA261" s="85" t="s">
        <v>723</v>
      </c>
      <c r="AB261" s="79"/>
      <c r="AC261" s="79" t="b">
        <v>0</v>
      </c>
      <c r="AD261" s="79">
        <v>0</v>
      </c>
      <c r="AE261" s="85" t="s">
        <v>785</v>
      </c>
      <c r="AF261" s="79" t="b">
        <v>0</v>
      </c>
      <c r="AG261" s="79" t="s">
        <v>791</v>
      </c>
      <c r="AH261" s="79"/>
      <c r="AI261" s="85" t="s">
        <v>785</v>
      </c>
      <c r="AJ261" s="79" t="b">
        <v>0</v>
      </c>
      <c r="AK261" s="79">
        <v>49</v>
      </c>
      <c r="AL261" s="85" t="s">
        <v>766</v>
      </c>
      <c r="AM261" s="79" t="s">
        <v>802</v>
      </c>
      <c r="AN261" s="79" t="b">
        <v>0</v>
      </c>
      <c r="AO261" s="85" t="s">
        <v>766</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3</v>
      </c>
      <c r="BD261" s="48">
        <v>0</v>
      </c>
      <c r="BE261" s="49">
        <v>0</v>
      </c>
      <c r="BF261" s="48">
        <v>0</v>
      </c>
      <c r="BG261" s="49">
        <v>0</v>
      </c>
      <c r="BH261" s="48">
        <v>0</v>
      </c>
      <c r="BI261" s="49">
        <v>0</v>
      </c>
      <c r="BJ261" s="48">
        <v>17</v>
      </c>
      <c r="BK261" s="49">
        <v>100</v>
      </c>
      <c r="BL261" s="48">
        <v>17</v>
      </c>
    </row>
    <row r="262" spans="1:64" ht="15">
      <c r="A262" s="64" t="s">
        <v>268</v>
      </c>
      <c r="B262" s="64" t="s">
        <v>310</v>
      </c>
      <c r="C262" s="65" t="s">
        <v>2229</v>
      </c>
      <c r="D262" s="66">
        <v>3</v>
      </c>
      <c r="E262" s="67" t="s">
        <v>132</v>
      </c>
      <c r="F262" s="68">
        <v>32</v>
      </c>
      <c r="G262" s="65"/>
      <c r="H262" s="69"/>
      <c r="I262" s="70"/>
      <c r="J262" s="70"/>
      <c r="K262" s="34" t="s">
        <v>65</v>
      </c>
      <c r="L262" s="77">
        <v>262</v>
      </c>
      <c r="M262" s="77"/>
      <c r="N262" s="72"/>
      <c r="O262" s="79" t="s">
        <v>340</v>
      </c>
      <c r="P262" s="81">
        <v>43540.52961805555</v>
      </c>
      <c r="Q262" s="79" t="s">
        <v>369</v>
      </c>
      <c r="R262" s="79"/>
      <c r="S262" s="79"/>
      <c r="T262" s="79" t="s">
        <v>414</v>
      </c>
      <c r="U262" s="79"/>
      <c r="V262" s="82" t="s">
        <v>502</v>
      </c>
      <c r="W262" s="81">
        <v>43540.52961805555</v>
      </c>
      <c r="X262" s="82" t="s">
        <v>599</v>
      </c>
      <c r="Y262" s="79"/>
      <c r="Z262" s="79"/>
      <c r="AA262" s="85" t="s">
        <v>724</v>
      </c>
      <c r="AB262" s="79"/>
      <c r="AC262" s="79" t="b">
        <v>0</v>
      </c>
      <c r="AD262" s="79">
        <v>0</v>
      </c>
      <c r="AE262" s="85" t="s">
        <v>785</v>
      </c>
      <c r="AF262" s="79" t="b">
        <v>0</v>
      </c>
      <c r="AG262" s="79" t="s">
        <v>791</v>
      </c>
      <c r="AH262" s="79"/>
      <c r="AI262" s="85" t="s">
        <v>785</v>
      </c>
      <c r="AJ262" s="79" t="b">
        <v>0</v>
      </c>
      <c r="AK262" s="79">
        <v>49</v>
      </c>
      <c r="AL262" s="85" t="s">
        <v>766</v>
      </c>
      <c r="AM262" s="79" t="s">
        <v>799</v>
      </c>
      <c r="AN262" s="79" t="b">
        <v>0</v>
      </c>
      <c r="AO262" s="85" t="s">
        <v>766</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268</v>
      </c>
      <c r="B263" s="64" t="s">
        <v>311</v>
      </c>
      <c r="C263" s="65" t="s">
        <v>2229</v>
      </c>
      <c r="D263" s="66">
        <v>3</v>
      </c>
      <c r="E263" s="67" t="s">
        <v>132</v>
      </c>
      <c r="F263" s="68">
        <v>32</v>
      </c>
      <c r="G263" s="65"/>
      <c r="H263" s="69"/>
      <c r="I263" s="70"/>
      <c r="J263" s="70"/>
      <c r="K263" s="34" t="s">
        <v>65</v>
      </c>
      <c r="L263" s="77">
        <v>263</v>
      </c>
      <c r="M263" s="77"/>
      <c r="N263" s="72"/>
      <c r="O263" s="79" t="s">
        <v>340</v>
      </c>
      <c r="P263" s="81">
        <v>43540.52961805555</v>
      </c>
      <c r="Q263" s="79" t="s">
        <v>369</v>
      </c>
      <c r="R263" s="79"/>
      <c r="S263" s="79"/>
      <c r="T263" s="79" t="s">
        <v>414</v>
      </c>
      <c r="U263" s="79"/>
      <c r="V263" s="82" t="s">
        <v>502</v>
      </c>
      <c r="W263" s="81">
        <v>43540.52961805555</v>
      </c>
      <c r="X263" s="82" t="s">
        <v>599</v>
      </c>
      <c r="Y263" s="79"/>
      <c r="Z263" s="79"/>
      <c r="AA263" s="85" t="s">
        <v>724</v>
      </c>
      <c r="AB263" s="79"/>
      <c r="AC263" s="79" t="b">
        <v>0</v>
      </c>
      <c r="AD263" s="79">
        <v>0</v>
      </c>
      <c r="AE263" s="85" t="s">
        <v>785</v>
      </c>
      <c r="AF263" s="79" t="b">
        <v>0</v>
      </c>
      <c r="AG263" s="79" t="s">
        <v>791</v>
      </c>
      <c r="AH263" s="79"/>
      <c r="AI263" s="85" t="s">
        <v>785</v>
      </c>
      <c r="AJ263" s="79" t="b">
        <v>0</v>
      </c>
      <c r="AK263" s="79">
        <v>49</v>
      </c>
      <c r="AL263" s="85" t="s">
        <v>766</v>
      </c>
      <c r="AM263" s="79" t="s">
        <v>799</v>
      </c>
      <c r="AN263" s="79" t="b">
        <v>0</v>
      </c>
      <c r="AO263" s="85" t="s">
        <v>766</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268</v>
      </c>
      <c r="B264" s="64" t="s">
        <v>312</v>
      </c>
      <c r="C264" s="65" t="s">
        <v>2229</v>
      </c>
      <c r="D264" s="66">
        <v>3</v>
      </c>
      <c r="E264" s="67" t="s">
        <v>132</v>
      </c>
      <c r="F264" s="68">
        <v>32</v>
      </c>
      <c r="G264" s="65"/>
      <c r="H264" s="69"/>
      <c r="I264" s="70"/>
      <c r="J264" s="70"/>
      <c r="K264" s="34" t="s">
        <v>65</v>
      </c>
      <c r="L264" s="77">
        <v>264</v>
      </c>
      <c r="M264" s="77"/>
      <c r="N264" s="72"/>
      <c r="O264" s="79" t="s">
        <v>340</v>
      </c>
      <c r="P264" s="81">
        <v>43540.52961805555</v>
      </c>
      <c r="Q264" s="79" t="s">
        <v>369</v>
      </c>
      <c r="R264" s="79"/>
      <c r="S264" s="79"/>
      <c r="T264" s="79" t="s">
        <v>414</v>
      </c>
      <c r="U264" s="79"/>
      <c r="V264" s="82" t="s">
        <v>502</v>
      </c>
      <c r="W264" s="81">
        <v>43540.52961805555</v>
      </c>
      <c r="X264" s="82" t="s">
        <v>599</v>
      </c>
      <c r="Y264" s="79"/>
      <c r="Z264" s="79"/>
      <c r="AA264" s="85" t="s">
        <v>724</v>
      </c>
      <c r="AB264" s="79"/>
      <c r="AC264" s="79" t="b">
        <v>0</v>
      </c>
      <c r="AD264" s="79">
        <v>0</v>
      </c>
      <c r="AE264" s="85" t="s">
        <v>785</v>
      </c>
      <c r="AF264" s="79" t="b">
        <v>0</v>
      </c>
      <c r="AG264" s="79" t="s">
        <v>791</v>
      </c>
      <c r="AH264" s="79"/>
      <c r="AI264" s="85" t="s">
        <v>785</v>
      </c>
      <c r="AJ264" s="79" t="b">
        <v>0</v>
      </c>
      <c r="AK264" s="79">
        <v>49</v>
      </c>
      <c r="AL264" s="85" t="s">
        <v>766</v>
      </c>
      <c r="AM264" s="79" t="s">
        <v>799</v>
      </c>
      <c r="AN264" s="79" t="b">
        <v>0</v>
      </c>
      <c r="AO264" s="85" t="s">
        <v>766</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268</v>
      </c>
      <c r="B265" s="64" t="s">
        <v>313</v>
      </c>
      <c r="C265" s="65" t="s">
        <v>2229</v>
      </c>
      <c r="D265" s="66">
        <v>3</v>
      </c>
      <c r="E265" s="67" t="s">
        <v>132</v>
      </c>
      <c r="F265" s="68">
        <v>32</v>
      </c>
      <c r="G265" s="65"/>
      <c r="H265" s="69"/>
      <c r="I265" s="70"/>
      <c r="J265" s="70"/>
      <c r="K265" s="34" t="s">
        <v>65</v>
      </c>
      <c r="L265" s="77">
        <v>265</v>
      </c>
      <c r="M265" s="77"/>
      <c r="N265" s="72"/>
      <c r="O265" s="79" t="s">
        <v>340</v>
      </c>
      <c r="P265" s="81">
        <v>43540.52961805555</v>
      </c>
      <c r="Q265" s="79" t="s">
        <v>369</v>
      </c>
      <c r="R265" s="79"/>
      <c r="S265" s="79"/>
      <c r="T265" s="79" t="s">
        <v>414</v>
      </c>
      <c r="U265" s="79"/>
      <c r="V265" s="82" t="s">
        <v>502</v>
      </c>
      <c r="W265" s="81">
        <v>43540.52961805555</v>
      </c>
      <c r="X265" s="82" t="s">
        <v>599</v>
      </c>
      <c r="Y265" s="79"/>
      <c r="Z265" s="79"/>
      <c r="AA265" s="85" t="s">
        <v>724</v>
      </c>
      <c r="AB265" s="79"/>
      <c r="AC265" s="79" t="b">
        <v>0</v>
      </c>
      <c r="AD265" s="79">
        <v>0</v>
      </c>
      <c r="AE265" s="85" t="s">
        <v>785</v>
      </c>
      <c r="AF265" s="79" t="b">
        <v>0</v>
      </c>
      <c r="AG265" s="79" t="s">
        <v>791</v>
      </c>
      <c r="AH265" s="79"/>
      <c r="AI265" s="85" t="s">
        <v>785</v>
      </c>
      <c r="AJ265" s="79" t="b">
        <v>0</v>
      </c>
      <c r="AK265" s="79">
        <v>49</v>
      </c>
      <c r="AL265" s="85" t="s">
        <v>766</v>
      </c>
      <c r="AM265" s="79" t="s">
        <v>799</v>
      </c>
      <c r="AN265" s="79" t="b">
        <v>0</v>
      </c>
      <c r="AO265" s="85" t="s">
        <v>766</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268</v>
      </c>
      <c r="B266" s="64" t="s">
        <v>314</v>
      </c>
      <c r="C266" s="65" t="s">
        <v>2229</v>
      </c>
      <c r="D266" s="66">
        <v>3</v>
      </c>
      <c r="E266" s="67" t="s">
        <v>132</v>
      </c>
      <c r="F266" s="68">
        <v>32</v>
      </c>
      <c r="G266" s="65"/>
      <c r="H266" s="69"/>
      <c r="I266" s="70"/>
      <c r="J266" s="70"/>
      <c r="K266" s="34" t="s">
        <v>65</v>
      </c>
      <c r="L266" s="77">
        <v>266</v>
      </c>
      <c r="M266" s="77"/>
      <c r="N266" s="72"/>
      <c r="O266" s="79" t="s">
        <v>340</v>
      </c>
      <c r="P266" s="81">
        <v>43540.52961805555</v>
      </c>
      <c r="Q266" s="79" t="s">
        <v>369</v>
      </c>
      <c r="R266" s="79"/>
      <c r="S266" s="79"/>
      <c r="T266" s="79" t="s">
        <v>414</v>
      </c>
      <c r="U266" s="79"/>
      <c r="V266" s="82" t="s">
        <v>502</v>
      </c>
      <c r="W266" s="81">
        <v>43540.52961805555</v>
      </c>
      <c r="X266" s="82" t="s">
        <v>599</v>
      </c>
      <c r="Y266" s="79"/>
      <c r="Z266" s="79"/>
      <c r="AA266" s="85" t="s">
        <v>724</v>
      </c>
      <c r="AB266" s="79"/>
      <c r="AC266" s="79" t="b">
        <v>0</v>
      </c>
      <c r="AD266" s="79">
        <v>0</v>
      </c>
      <c r="AE266" s="85" t="s">
        <v>785</v>
      </c>
      <c r="AF266" s="79" t="b">
        <v>0</v>
      </c>
      <c r="AG266" s="79" t="s">
        <v>791</v>
      </c>
      <c r="AH266" s="79"/>
      <c r="AI266" s="85" t="s">
        <v>785</v>
      </c>
      <c r="AJ266" s="79" t="b">
        <v>0</v>
      </c>
      <c r="AK266" s="79">
        <v>49</v>
      </c>
      <c r="AL266" s="85" t="s">
        <v>766</v>
      </c>
      <c r="AM266" s="79" t="s">
        <v>799</v>
      </c>
      <c r="AN266" s="79" t="b">
        <v>0</v>
      </c>
      <c r="AO266" s="85" t="s">
        <v>766</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268</v>
      </c>
      <c r="B267" s="64" t="s">
        <v>315</v>
      </c>
      <c r="C267" s="65" t="s">
        <v>2229</v>
      </c>
      <c r="D267" s="66">
        <v>3</v>
      </c>
      <c r="E267" s="67" t="s">
        <v>132</v>
      </c>
      <c r="F267" s="68">
        <v>32</v>
      </c>
      <c r="G267" s="65"/>
      <c r="H267" s="69"/>
      <c r="I267" s="70"/>
      <c r="J267" s="70"/>
      <c r="K267" s="34" t="s">
        <v>65</v>
      </c>
      <c r="L267" s="77">
        <v>267</v>
      </c>
      <c r="M267" s="77"/>
      <c r="N267" s="72"/>
      <c r="O267" s="79" t="s">
        <v>340</v>
      </c>
      <c r="P267" s="81">
        <v>43540.52961805555</v>
      </c>
      <c r="Q267" s="79" t="s">
        <v>369</v>
      </c>
      <c r="R267" s="79"/>
      <c r="S267" s="79"/>
      <c r="T267" s="79" t="s">
        <v>414</v>
      </c>
      <c r="U267" s="79"/>
      <c r="V267" s="82" t="s">
        <v>502</v>
      </c>
      <c r="W267" s="81">
        <v>43540.52961805555</v>
      </c>
      <c r="X267" s="82" t="s">
        <v>599</v>
      </c>
      <c r="Y267" s="79"/>
      <c r="Z267" s="79"/>
      <c r="AA267" s="85" t="s">
        <v>724</v>
      </c>
      <c r="AB267" s="79"/>
      <c r="AC267" s="79" t="b">
        <v>0</v>
      </c>
      <c r="AD267" s="79">
        <v>0</v>
      </c>
      <c r="AE267" s="85" t="s">
        <v>785</v>
      </c>
      <c r="AF267" s="79" t="b">
        <v>0</v>
      </c>
      <c r="AG267" s="79" t="s">
        <v>791</v>
      </c>
      <c r="AH267" s="79"/>
      <c r="AI267" s="85" t="s">
        <v>785</v>
      </c>
      <c r="AJ267" s="79" t="b">
        <v>0</v>
      </c>
      <c r="AK267" s="79">
        <v>49</v>
      </c>
      <c r="AL267" s="85" t="s">
        <v>766</v>
      </c>
      <c r="AM267" s="79" t="s">
        <v>799</v>
      </c>
      <c r="AN267" s="79" t="b">
        <v>0</v>
      </c>
      <c r="AO267" s="85" t="s">
        <v>766</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c r="BE267" s="49"/>
      <c r="BF267" s="48"/>
      <c r="BG267" s="49"/>
      <c r="BH267" s="48"/>
      <c r="BI267" s="49"/>
      <c r="BJ267" s="48"/>
      <c r="BK267" s="49"/>
      <c r="BL267" s="48"/>
    </row>
    <row r="268" spans="1:64" ht="15">
      <c r="A268" s="64" t="s">
        <v>268</v>
      </c>
      <c r="B268" s="64" t="s">
        <v>316</v>
      </c>
      <c r="C268" s="65" t="s">
        <v>2229</v>
      </c>
      <c r="D268" s="66">
        <v>3</v>
      </c>
      <c r="E268" s="67" t="s">
        <v>132</v>
      </c>
      <c r="F268" s="68">
        <v>32</v>
      </c>
      <c r="G268" s="65"/>
      <c r="H268" s="69"/>
      <c r="I268" s="70"/>
      <c r="J268" s="70"/>
      <c r="K268" s="34" t="s">
        <v>65</v>
      </c>
      <c r="L268" s="77">
        <v>268</v>
      </c>
      <c r="M268" s="77"/>
      <c r="N268" s="72"/>
      <c r="O268" s="79" t="s">
        <v>340</v>
      </c>
      <c r="P268" s="81">
        <v>43540.52961805555</v>
      </c>
      <c r="Q268" s="79" t="s">
        <v>369</v>
      </c>
      <c r="R268" s="79"/>
      <c r="S268" s="79"/>
      <c r="T268" s="79" t="s">
        <v>414</v>
      </c>
      <c r="U268" s="79"/>
      <c r="V268" s="82" t="s">
        <v>502</v>
      </c>
      <c r="W268" s="81">
        <v>43540.52961805555</v>
      </c>
      <c r="X268" s="82" t="s">
        <v>599</v>
      </c>
      <c r="Y268" s="79"/>
      <c r="Z268" s="79"/>
      <c r="AA268" s="85" t="s">
        <v>724</v>
      </c>
      <c r="AB268" s="79"/>
      <c r="AC268" s="79" t="b">
        <v>0</v>
      </c>
      <c r="AD268" s="79">
        <v>0</v>
      </c>
      <c r="AE268" s="85" t="s">
        <v>785</v>
      </c>
      <c r="AF268" s="79" t="b">
        <v>0</v>
      </c>
      <c r="AG268" s="79" t="s">
        <v>791</v>
      </c>
      <c r="AH268" s="79"/>
      <c r="AI268" s="85" t="s">
        <v>785</v>
      </c>
      <c r="AJ268" s="79" t="b">
        <v>0</v>
      </c>
      <c r="AK268" s="79">
        <v>49</v>
      </c>
      <c r="AL268" s="85" t="s">
        <v>766</v>
      </c>
      <c r="AM268" s="79" t="s">
        <v>799</v>
      </c>
      <c r="AN268" s="79" t="b">
        <v>0</v>
      </c>
      <c r="AO268" s="85" t="s">
        <v>766</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c r="BE268" s="49"/>
      <c r="BF268" s="48"/>
      <c r="BG268" s="49"/>
      <c r="BH268" s="48"/>
      <c r="BI268" s="49"/>
      <c r="BJ268" s="48"/>
      <c r="BK268" s="49"/>
      <c r="BL268" s="48"/>
    </row>
    <row r="269" spans="1:64" ht="15">
      <c r="A269" s="64" t="s">
        <v>268</v>
      </c>
      <c r="B269" s="64" t="s">
        <v>217</v>
      </c>
      <c r="C269" s="65" t="s">
        <v>2229</v>
      </c>
      <c r="D269" s="66">
        <v>3</v>
      </c>
      <c r="E269" s="67" t="s">
        <v>132</v>
      </c>
      <c r="F269" s="68">
        <v>32</v>
      </c>
      <c r="G269" s="65"/>
      <c r="H269" s="69"/>
      <c r="I269" s="70"/>
      <c r="J269" s="70"/>
      <c r="K269" s="34" t="s">
        <v>65</v>
      </c>
      <c r="L269" s="77">
        <v>269</v>
      </c>
      <c r="M269" s="77"/>
      <c r="N269" s="72"/>
      <c r="O269" s="79" t="s">
        <v>340</v>
      </c>
      <c r="P269" s="81">
        <v>43540.52961805555</v>
      </c>
      <c r="Q269" s="79" t="s">
        <v>369</v>
      </c>
      <c r="R269" s="79"/>
      <c r="S269" s="79"/>
      <c r="T269" s="79" t="s">
        <v>414</v>
      </c>
      <c r="U269" s="79"/>
      <c r="V269" s="82" t="s">
        <v>502</v>
      </c>
      <c r="W269" s="81">
        <v>43540.52961805555</v>
      </c>
      <c r="X269" s="82" t="s">
        <v>599</v>
      </c>
      <c r="Y269" s="79"/>
      <c r="Z269" s="79"/>
      <c r="AA269" s="85" t="s">
        <v>724</v>
      </c>
      <c r="AB269" s="79"/>
      <c r="AC269" s="79" t="b">
        <v>0</v>
      </c>
      <c r="AD269" s="79">
        <v>0</v>
      </c>
      <c r="AE269" s="85" t="s">
        <v>785</v>
      </c>
      <c r="AF269" s="79" t="b">
        <v>0</v>
      </c>
      <c r="AG269" s="79" t="s">
        <v>791</v>
      </c>
      <c r="AH269" s="79"/>
      <c r="AI269" s="85" t="s">
        <v>785</v>
      </c>
      <c r="AJ269" s="79" t="b">
        <v>0</v>
      </c>
      <c r="AK269" s="79">
        <v>49</v>
      </c>
      <c r="AL269" s="85" t="s">
        <v>766</v>
      </c>
      <c r="AM269" s="79" t="s">
        <v>799</v>
      </c>
      <c r="AN269" s="79" t="b">
        <v>0</v>
      </c>
      <c r="AO269" s="85" t="s">
        <v>766</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2</v>
      </c>
      <c r="BD269" s="48"/>
      <c r="BE269" s="49"/>
      <c r="BF269" s="48"/>
      <c r="BG269" s="49"/>
      <c r="BH269" s="48"/>
      <c r="BI269" s="49"/>
      <c r="BJ269" s="48"/>
      <c r="BK269" s="49"/>
      <c r="BL269" s="48"/>
    </row>
    <row r="270" spans="1:64" ht="15">
      <c r="A270" s="64" t="s">
        <v>268</v>
      </c>
      <c r="B270" s="64" t="s">
        <v>263</v>
      </c>
      <c r="C270" s="65" t="s">
        <v>2229</v>
      </c>
      <c r="D270" s="66">
        <v>3</v>
      </c>
      <c r="E270" s="67" t="s">
        <v>132</v>
      </c>
      <c r="F270" s="68">
        <v>32</v>
      </c>
      <c r="G270" s="65"/>
      <c r="H270" s="69"/>
      <c r="I270" s="70"/>
      <c r="J270" s="70"/>
      <c r="K270" s="34" t="s">
        <v>65</v>
      </c>
      <c r="L270" s="77">
        <v>270</v>
      </c>
      <c r="M270" s="77"/>
      <c r="N270" s="72"/>
      <c r="O270" s="79" t="s">
        <v>340</v>
      </c>
      <c r="P270" s="81">
        <v>43540.52961805555</v>
      </c>
      <c r="Q270" s="79" t="s">
        <v>369</v>
      </c>
      <c r="R270" s="79"/>
      <c r="S270" s="79"/>
      <c r="T270" s="79" t="s">
        <v>414</v>
      </c>
      <c r="U270" s="79"/>
      <c r="V270" s="82" t="s">
        <v>502</v>
      </c>
      <c r="W270" s="81">
        <v>43540.52961805555</v>
      </c>
      <c r="X270" s="82" t="s">
        <v>599</v>
      </c>
      <c r="Y270" s="79"/>
      <c r="Z270" s="79"/>
      <c r="AA270" s="85" t="s">
        <v>724</v>
      </c>
      <c r="AB270" s="79"/>
      <c r="AC270" s="79" t="b">
        <v>0</v>
      </c>
      <c r="AD270" s="79">
        <v>0</v>
      </c>
      <c r="AE270" s="85" t="s">
        <v>785</v>
      </c>
      <c r="AF270" s="79" t="b">
        <v>0</v>
      </c>
      <c r="AG270" s="79" t="s">
        <v>791</v>
      </c>
      <c r="AH270" s="79"/>
      <c r="AI270" s="85" t="s">
        <v>785</v>
      </c>
      <c r="AJ270" s="79" t="b">
        <v>0</v>
      </c>
      <c r="AK270" s="79">
        <v>49</v>
      </c>
      <c r="AL270" s="85" t="s">
        <v>766</v>
      </c>
      <c r="AM270" s="79" t="s">
        <v>799</v>
      </c>
      <c r="AN270" s="79" t="b">
        <v>0</v>
      </c>
      <c r="AO270" s="85" t="s">
        <v>766</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3</v>
      </c>
      <c r="BD270" s="48">
        <v>0</v>
      </c>
      <c r="BE270" s="49">
        <v>0</v>
      </c>
      <c r="BF270" s="48">
        <v>0</v>
      </c>
      <c r="BG270" s="49">
        <v>0</v>
      </c>
      <c r="BH270" s="48">
        <v>0</v>
      </c>
      <c r="BI270" s="49">
        <v>0</v>
      </c>
      <c r="BJ270" s="48">
        <v>17</v>
      </c>
      <c r="BK270" s="49">
        <v>100</v>
      </c>
      <c r="BL270" s="48">
        <v>17</v>
      </c>
    </row>
    <row r="271" spans="1:64" ht="15">
      <c r="A271" s="64" t="s">
        <v>269</v>
      </c>
      <c r="B271" s="64" t="s">
        <v>310</v>
      </c>
      <c r="C271" s="65" t="s">
        <v>2229</v>
      </c>
      <c r="D271" s="66">
        <v>3</v>
      </c>
      <c r="E271" s="67" t="s">
        <v>132</v>
      </c>
      <c r="F271" s="68">
        <v>32</v>
      </c>
      <c r="G271" s="65"/>
      <c r="H271" s="69"/>
      <c r="I271" s="70"/>
      <c r="J271" s="70"/>
      <c r="K271" s="34" t="s">
        <v>65</v>
      </c>
      <c r="L271" s="77">
        <v>271</v>
      </c>
      <c r="M271" s="77"/>
      <c r="N271" s="72"/>
      <c r="O271" s="79" t="s">
        <v>340</v>
      </c>
      <c r="P271" s="81">
        <v>43540.54773148148</v>
      </c>
      <c r="Q271" s="79" t="s">
        <v>369</v>
      </c>
      <c r="R271" s="79"/>
      <c r="S271" s="79"/>
      <c r="T271" s="79" t="s">
        <v>414</v>
      </c>
      <c r="U271" s="79"/>
      <c r="V271" s="82" t="s">
        <v>503</v>
      </c>
      <c r="W271" s="81">
        <v>43540.54773148148</v>
      </c>
      <c r="X271" s="82" t="s">
        <v>600</v>
      </c>
      <c r="Y271" s="79"/>
      <c r="Z271" s="79"/>
      <c r="AA271" s="85" t="s">
        <v>725</v>
      </c>
      <c r="AB271" s="79"/>
      <c r="AC271" s="79" t="b">
        <v>0</v>
      </c>
      <c r="AD271" s="79">
        <v>0</v>
      </c>
      <c r="AE271" s="85" t="s">
        <v>785</v>
      </c>
      <c r="AF271" s="79" t="b">
        <v>0</v>
      </c>
      <c r="AG271" s="79" t="s">
        <v>791</v>
      </c>
      <c r="AH271" s="79"/>
      <c r="AI271" s="85" t="s">
        <v>785</v>
      </c>
      <c r="AJ271" s="79" t="b">
        <v>0</v>
      </c>
      <c r="AK271" s="79">
        <v>49</v>
      </c>
      <c r="AL271" s="85" t="s">
        <v>766</v>
      </c>
      <c r="AM271" s="79" t="s">
        <v>802</v>
      </c>
      <c r="AN271" s="79" t="b">
        <v>0</v>
      </c>
      <c r="AO271" s="85" t="s">
        <v>766</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269</v>
      </c>
      <c r="B272" s="64" t="s">
        <v>311</v>
      </c>
      <c r="C272" s="65" t="s">
        <v>2229</v>
      </c>
      <c r="D272" s="66">
        <v>3</v>
      </c>
      <c r="E272" s="67" t="s">
        <v>132</v>
      </c>
      <c r="F272" s="68">
        <v>32</v>
      </c>
      <c r="G272" s="65"/>
      <c r="H272" s="69"/>
      <c r="I272" s="70"/>
      <c r="J272" s="70"/>
      <c r="K272" s="34" t="s">
        <v>65</v>
      </c>
      <c r="L272" s="77">
        <v>272</v>
      </c>
      <c r="M272" s="77"/>
      <c r="N272" s="72"/>
      <c r="O272" s="79" t="s">
        <v>340</v>
      </c>
      <c r="P272" s="81">
        <v>43540.54773148148</v>
      </c>
      <c r="Q272" s="79" t="s">
        <v>369</v>
      </c>
      <c r="R272" s="79"/>
      <c r="S272" s="79"/>
      <c r="T272" s="79" t="s">
        <v>414</v>
      </c>
      <c r="U272" s="79"/>
      <c r="V272" s="82" t="s">
        <v>503</v>
      </c>
      <c r="W272" s="81">
        <v>43540.54773148148</v>
      </c>
      <c r="X272" s="82" t="s">
        <v>600</v>
      </c>
      <c r="Y272" s="79"/>
      <c r="Z272" s="79"/>
      <c r="AA272" s="85" t="s">
        <v>725</v>
      </c>
      <c r="AB272" s="79"/>
      <c r="AC272" s="79" t="b">
        <v>0</v>
      </c>
      <c r="AD272" s="79">
        <v>0</v>
      </c>
      <c r="AE272" s="85" t="s">
        <v>785</v>
      </c>
      <c r="AF272" s="79" t="b">
        <v>0</v>
      </c>
      <c r="AG272" s="79" t="s">
        <v>791</v>
      </c>
      <c r="AH272" s="79"/>
      <c r="AI272" s="85" t="s">
        <v>785</v>
      </c>
      <c r="AJ272" s="79" t="b">
        <v>0</v>
      </c>
      <c r="AK272" s="79">
        <v>49</v>
      </c>
      <c r="AL272" s="85" t="s">
        <v>766</v>
      </c>
      <c r="AM272" s="79" t="s">
        <v>802</v>
      </c>
      <c r="AN272" s="79" t="b">
        <v>0</v>
      </c>
      <c r="AO272" s="85" t="s">
        <v>766</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c r="BE272" s="49"/>
      <c r="BF272" s="48"/>
      <c r="BG272" s="49"/>
      <c r="BH272" s="48"/>
      <c r="BI272" s="49"/>
      <c r="BJ272" s="48"/>
      <c r="BK272" s="49"/>
      <c r="BL272" s="48"/>
    </row>
    <row r="273" spans="1:64" ht="15">
      <c r="A273" s="64" t="s">
        <v>269</v>
      </c>
      <c r="B273" s="64" t="s">
        <v>312</v>
      </c>
      <c r="C273" s="65" t="s">
        <v>2229</v>
      </c>
      <c r="D273" s="66">
        <v>3</v>
      </c>
      <c r="E273" s="67" t="s">
        <v>132</v>
      </c>
      <c r="F273" s="68">
        <v>32</v>
      </c>
      <c r="G273" s="65"/>
      <c r="H273" s="69"/>
      <c r="I273" s="70"/>
      <c r="J273" s="70"/>
      <c r="K273" s="34" t="s">
        <v>65</v>
      </c>
      <c r="L273" s="77">
        <v>273</v>
      </c>
      <c r="M273" s="77"/>
      <c r="N273" s="72"/>
      <c r="O273" s="79" t="s">
        <v>340</v>
      </c>
      <c r="P273" s="81">
        <v>43540.54773148148</v>
      </c>
      <c r="Q273" s="79" t="s">
        <v>369</v>
      </c>
      <c r="R273" s="79"/>
      <c r="S273" s="79"/>
      <c r="T273" s="79" t="s">
        <v>414</v>
      </c>
      <c r="U273" s="79"/>
      <c r="V273" s="82" t="s">
        <v>503</v>
      </c>
      <c r="W273" s="81">
        <v>43540.54773148148</v>
      </c>
      <c r="X273" s="82" t="s">
        <v>600</v>
      </c>
      <c r="Y273" s="79"/>
      <c r="Z273" s="79"/>
      <c r="AA273" s="85" t="s">
        <v>725</v>
      </c>
      <c r="AB273" s="79"/>
      <c r="AC273" s="79" t="b">
        <v>0</v>
      </c>
      <c r="AD273" s="79">
        <v>0</v>
      </c>
      <c r="AE273" s="85" t="s">
        <v>785</v>
      </c>
      <c r="AF273" s="79" t="b">
        <v>0</v>
      </c>
      <c r="AG273" s="79" t="s">
        <v>791</v>
      </c>
      <c r="AH273" s="79"/>
      <c r="AI273" s="85" t="s">
        <v>785</v>
      </c>
      <c r="AJ273" s="79" t="b">
        <v>0</v>
      </c>
      <c r="AK273" s="79">
        <v>49</v>
      </c>
      <c r="AL273" s="85" t="s">
        <v>766</v>
      </c>
      <c r="AM273" s="79" t="s">
        <v>802</v>
      </c>
      <c r="AN273" s="79" t="b">
        <v>0</v>
      </c>
      <c r="AO273" s="85" t="s">
        <v>766</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1</v>
      </c>
      <c r="BD273" s="48"/>
      <c r="BE273" s="49"/>
      <c r="BF273" s="48"/>
      <c r="BG273" s="49"/>
      <c r="BH273" s="48"/>
      <c r="BI273" s="49"/>
      <c r="BJ273" s="48"/>
      <c r="BK273" s="49"/>
      <c r="BL273" s="48"/>
    </row>
    <row r="274" spans="1:64" ht="15">
      <c r="A274" s="64" t="s">
        <v>269</v>
      </c>
      <c r="B274" s="64" t="s">
        <v>313</v>
      </c>
      <c r="C274" s="65" t="s">
        <v>2229</v>
      </c>
      <c r="D274" s="66">
        <v>3</v>
      </c>
      <c r="E274" s="67" t="s">
        <v>132</v>
      </c>
      <c r="F274" s="68">
        <v>32</v>
      </c>
      <c r="G274" s="65"/>
      <c r="H274" s="69"/>
      <c r="I274" s="70"/>
      <c r="J274" s="70"/>
      <c r="K274" s="34" t="s">
        <v>65</v>
      </c>
      <c r="L274" s="77">
        <v>274</v>
      </c>
      <c r="M274" s="77"/>
      <c r="N274" s="72"/>
      <c r="O274" s="79" t="s">
        <v>340</v>
      </c>
      <c r="P274" s="81">
        <v>43540.54773148148</v>
      </c>
      <c r="Q274" s="79" t="s">
        <v>369</v>
      </c>
      <c r="R274" s="79"/>
      <c r="S274" s="79"/>
      <c r="T274" s="79" t="s">
        <v>414</v>
      </c>
      <c r="U274" s="79"/>
      <c r="V274" s="82" t="s">
        <v>503</v>
      </c>
      <c r="W274" s="81">
        <v>43540.54773148148</v>
      </c>
      <c r="X274" s="82" t="s">
        <v>600</v>
      </c>
      <c r="Y274" s="79"/>
      <c r="Z274" s="79"/>
      <c r="AA274" s="85" t="s">
        <v>725</v>
      </c>
      <c r="AB274" s="79"/>
      <c r="AC274" s="79" t="b">
        <v>0</v>
      </c>
      <c r="AD274" s="79">
        <v>0</v>
      </c>
      <c r="AE274" s="85" t="s">
        <v>785</v>
      </c>
      <c r="AF274" s="79" t="b">
        <v>0</v>
      </c>
      <c r="AG274" s="79" t="s">
        <v>791</v>
      </c>
      <c r="AH274" s="79"/>
      <c r="AI274" s="85" t="s">
        <v>785</v>
      </c>
      <c r="AJ274" s="79" t="b">
        <v>0</v>
      </c>
      <c r="AK274" s="79">
        <v>49</v>
      </c>
      <c r="AL274" s="85" t="s">
        <v>766</v>
      </c>
      <c r="AM274" s="79" t="s">
        <v>802</v>
      </c>
      <c r="AN274" s="79" t="b">
        <v>0</v>
      </c>
      <c r="AO274" s="85" t="s">
        <v>766</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c r="BE274" s="49"/>
      <c r="BF274" s="48"/>
      <c r="BG274" s="49"/>
      <c r="BH274" s="48"/>
      <c r="BI274" s="49"/>
      <c r="BJ274" s="48"/>
      <c r="BK274" s="49"/>
      <c r="BL274" s="48"/>
    </row>
    <row r="275" spans="1:64" ht="15">
      <c r="A275" s="64" t="s">
        <v>269</v>
      </c>
      <c r="B275" s="64" t="s">
        <v>314</v>
      </c>
      <c r="C275" s="65" t="s">
        <v>2229</v>
      </c>
      <c r="D275" s="66">
        <v>3</v>
      </c>
      <c r="E275" s="67" t="s">
        <v>132</v>
      </c>
      <c r="F275" s="68">
        <v>32</v>
      </c>
      <c r="G275" s="65"/>
      <c r="H275" s="69"/>
      <c r="I275" s="70"/>
      <c r="J275" s="70"/>
      <c r="K275" s="34" t="s">
        <v>65</v>
      </c>
      <c r="L275" s="77">
        <v>275</v>
      </c>
      <c r="M275" s="77"/>
      <c r="N275" s="72"/>
      <c r="O275" s="79" t="s">
        <v>340</v>
      </c>
      <c r="P275" s="81">
        <v>43540.54773148148</v>
      </c>
      <c r="Q275" s="79" t="s">
        <v>369</v>
      </c>
      <c r="R275" s="79"/>
      <c r="S275" s="79"/>
      <c r="T275" s="79" t="s">
        <v>414</v>
      </c>
      <c r="U275" s="79"/>
      <c r="V275" s="82" t="s">
        <v>503</v>
      </c>
      <c r="W275" s="81">
        <v>43540.54773148148</v>
      </c>
      <c r="X275" s="82" t="s">
        <v>600</v>
      </c>
      <c r="Y275" s="79"/>
      <c r="Z275" s="79"/>
      <c r="AA275" s="85" t="s">
        <v>725</v>
      </c>
      <c r="AB275" s="79"/>
      <c r="AC275" s="79" t="b">
        <v>0</v>
      </c>
      <c r="AD275" s="79">
        <v>0</v>
      </c>
      <c r="AE275" s="85" t="s">
        <v>785</v>
      </c>
      <c r="AF275" s="79" t="b">
        <v>0</v>
      </c>
      <c r="AG275" s="79" t="s">
        <v>791</v>
      </c>
      <c r="AH275" s="79"/>
      <c r="AI275" s="85" t="s">
        <v>785</v>
      </c>
      <c r="AJ275" s="79" t="b">
        <v>0</v>
      </c>
      <c r="AK275" s="79">
        <v>49</v>
      </c>
      <c r="AL275" s="85" t="s">
        <v>766</v>
      </c>
      <c r="AM275" s="79" t="s">
        <v>802</v>
      </c>
      <c r="AN275" s="79" t="b">
        <v>0</v>
      </c>
      <c r="AO275" s="85" t="s">
        <v>766</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269</v>
      </c>
      <c r="B276" s="64" t="s">
        <v>315</v>
      </c>
      <c r="C276" s="65" t="s">
        <v>2229</v>
      </c>
      <c r="D276" s="66">
        <v>3</v>
      </c>
      <c r="E276" s="67" t="s">
        <v>132</v>
      </c>
      <c r="F276" s="68">
        <v>32</v>
      </c>
      <c r="G276" s="65"/>
      <c r="H276" s="69"/>
      <c r="I276" s="70"/>
      <c r="J276" s="70"/>
      <c r="K276" s="34" t="s">
        <v>65</v>
      </c>
      <c r="L276" s="77">
        <v>276</v>
      </c>
      <c r="M276" s="77"/>
      <c r="N276" s="72"/>
      <c r="O276" s="79" t="s">
        <v>340</v>
      </c>
      <c r="P276" s="81">
        <v>43540.54773148148</v>
      </c>
      <c r="Q276" s="79" t="s">
        <v>369</v>
      </c>
      <c r="R276" s="79"/>
      <c r="S276" s="79"/>
      <c r="T276" s="79" t="s">
        <v>414</v>
      </c>
      <c r="U276" s="79"/>
      <c r="V276" s="82" t="s">
        <v>503</v>
      </c>
      <c r="W276" s="81">
        <v>43540.54773148148</v>
      </c>
      <c r="X276" s="82" t="s">
        <v>600</v>
      </c>
      <c r="Y276" s="79"/>
      <c r="Z276" s="79"/>
      <c r="AA276" s="85" t="s">
        <v>725</v>
      </c>
      <c r="AB276" s="79"/>
      <c r="AC276" s="79" t="b">
        <v>0</v>
      </c>
      <c r="AD276" s="79">
        <v>0</v>
      </c>
      <c r="AE276" s="85" t="s">
        <v>785</v>
      </c>
      <c r="AF276" s="79" t="b">
        <v>0</v>
      </c>
      <c r="AG276" s="79" t="s">
        <v>791</v>
      </c>
      <c r="AH276" s="79"/>
      <c r="AI276" s="85" t="s">
        <v>785</v>
      </c>
      <c r="AJ276" s="79" t="b">
        <v>0</v>
      </c>
      <c r="AK276" s="79">
        <v>49</v>
      </c>
      <c r="AL276" s="85" t="s">
        <v>766</v>
      </c>
      <c r="AM276" s="79" t="s">
        <v>802</v>
      </c>
      <c r="AN276" s="79" t="b">
        <v>0</v>
      </c>
      <c r="AO276" s="85" t="s">
        <v>766</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269</v>
      </c>
      <c r="B277" s="64" t="s">
        <v>316</v>
      </c>
      <c r="C277" s="65" t="s">
        <v>2229</v>
      </c>
      <c r="D277" s="66">
        <v>3</v>
      </c>
      <c r="E277" s="67" t="s">
        <v>132</v>
      </c>
      <c r="F277" s="68">
        <v>32</v>
      </c>
      <c r="G277" s="65"/>
      <c r="H277" s="69"/>
      <c r="I277" s="70"/>
      <c r="J277" s="70"/>
      <c r="K277" s="34" t="s">
        <v>65</v>
      </c>
      <c r="L277" s="77">
        <v>277</v>
      </c>
      <c r="M277" s="77"/>
      <c r="N277" s="72"/>
      <c r="O277" s="79" t="s">
        <v>340</v>
      </c>
      <c r="P277" s="81">
        <v>43540.54773148148</v>
      </c>
      <c r="Q277" s="79" t="s">
        <v>369</v>
      </c>
      <c r="R277" s="79"/>
      <c r="S277" s="79"/>
      <c r="T277" s="79" t="s">
        <v>414</v>
      </c>
      <c r="U277" s="79"/>
      <c r="V277" s="82" t="s">
        <v>503</v>
      </c>
      <c r="W277" s="81">
        <v>43540.54773148148</v>
      </c>
      <c r="X277" s="82" t="s">
        <v>600</v>
      </c>
      <c r="Y277" s="79"/>
      <c r="Z277" s="79"/>
      <c r="AA277" s="85" t="s">
        <v>725</v>
      </c>
      <c r="AB277" s="79"/>
      <c r="AC277" s="79" t="b">
        <v>0</v>
      </c>
      <c r="AD277" s="79">
        <v>0</v>
      </c>
      <c r="AE277" s="85" t="s">
        <v>785</v>
      </c>
      <c r="AF277" s="79" t="b">
        <v>0</v>
      </c>
      <c r="AG277" s="79" t="s">
        <v>791</v>
      </c>
      <c r="AH277" s="79"/>
      <c r="AI277" s="85" t="s">
        <v>785</v>
      </c>
      <c r="AJ277" s="79" t="b">
        <v>0</v>
      </c>
      <c r="AK277" s="79">
        <v>49</v>
      </c>
      <c r="AL277" s="85" t="s">
        <v>766</v>
      </c>
      <c r="AM277" s="79" t="s">
        <v>802</v>
      </c>
      <c r="AN277" s="79" t="b">
        <v>0</v>
      </c>
      <c r="AO277" s="85" t="s">
        <v>766</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269</v>
      </c>
      <c r="B278" s="64" t="s">
        <v>217</v>
      </c>
      <c r="C278" s="65" t="s">
        <v>2229</v>
      </c>
      <c r="D278" s="66">
        <v>3</v>
      </c>
      <c r="E278" s="67" t="s">
        <v>132</v>
      </c>
      <c r="F278" s="68">
        <v>32</v>
      </c>
      <c r="G278" s="65"/>
      <c r="H278" s="69"/>
      <c r="I278" s="70"/>
      <c r="J278" s="70"/>
      <c r="K278" s="34" t="s">
        <v>65</v>
      </c>
      <c r="L278" s="77">
        <v>278</v>
      </c>
      <c r="M278" s="77"/>
      <c r="N278" s="72"/>
      <c r="O278" s="79" t="s">
        <v>340</v>
      </c>
      <c r="P278" s="81">
        <v>43540.54773148148</v>
      </c>
      <c r="Q278" s="79" t="s">
        <v>369</v>
      </c>
      <c r="R278" s="79"/>
      <c r="S278" s="79"/>
      <c r="T278" s="79" t="s">
        <v>414</v>
      </c>
      <c r="U278" s="79"/>
      <c r="V278" s="82" t="s">
        <v>503</v>
      </c>
      <c r="W278" s="81">
        <v>43540.54773148148</v>
      </c>
      <c r="X278" s="82" t="s">
        <v>600</v>
      </c>
      <c r="Y278" s="79"/>
      <c r="Z278" s="79"/>
      <c r="AA278" s="85" t="s">
        <v>725</v>
      </c>
      <c r="AB278" s="79"/>
      <c r="AC278" s="79" t="b">
        <v>0</v>
      </c>
      <c r="AD278" s="79">
        <v>0</v>
      </c>
      <c r="AE278" s="85" t="s">
        <v>785</v>
      </c>
      <c r="AF278" s="79" t="b">
        <v>0</v>
      </c>
      <c r="AG278" s="79" t="s">
        <v>791</v>
      </c>
      <c r="AH278" s="79"/>
      <c r="AI278" s="85" t="s">
        <v>785</v>
      </c>
      <c r="AJ278" s="79" t="b">
        <v>0</v>
      </c>
      <c r="AK278" s="79">
        <v>49</v>
      </c>
      <c r="AL278" s="85" t="s">
        <v>766</v>
      </c>
      <c r="AM278" s="79" t="s">
        <v>802</v>
      </c>
      <c r="AN278" s="79" t="b">
        <v>0</v>
      </c>
      <c r="AO278" s="85" t="s">
        <v>766</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2</v>
      </c>
      <c r="BD278" s="48"/>
      <c r="BE278" s="49"/>
      <c r="BF278" s="48"/>
      <c r="BG278" s="49"/>
      <c r="BH278" s="48"/>
      <c r="BI278" s="49"/>
      <c r="BJ278" s="48"/>
      <c r="BK278" s="49"/>
      <c r="BL278" s="48"/>
    </row>
    <row r="279" spans="1:64" ht="15">
      <c r="A279" s="64" t="s">
        <v>269</v>
      </c>
      <c r="B279" s="64" t="s">
        <v>263</v>
      </c>
      <c r="C279" s="65" t="s">
        <v>2229</v>
      </c>
      <c r="D279" s="66">
        <v>3</v>
      </c>
      <c r="E279" s="67" t="s">
        <v>132</v>
      </c>
      <c r="F279" s="68">
        <v>32</v>
      </c>
      <c r="G279" s="65"/>
      <c r="H279" s="69"/>
      <c r="I279" s="70"/>
      <c r="J279" s="70"/>
      <c r="K279" s="34" t="s">
        <v>65</v>
      </c>
      <c r="L279" s="77">
        <v>279</v>
      </c>
      <c r="M279" s="77"/>
      <c r="N279" s="72"/>
      <c r="O279" s="79" t="s">
        <v>340</v>
      </c>
      <c r="P279" s="81">
        <v>43540.54773148148</v>
      </c>
      <c r="Q279" s="79" t="s">
        <v>369</v>
      </c>
      <c r="R279" s="79"/>
      <c r="S279" s="79"/>
      <c r="T279" s="79" t="s">
        <v>414</v>
      </c>
      <c r="U279" s="79"/>
      <c r="V279" s="82" t="s">
        <v>503</v>
      </c>
      <c r="W279" s="81">
        <v>43540.54773148148</v>
      </c>
      <c r="X279" s="82" t="s">
        <v>600</v>
      </c>
      <c r="Y279" s="79"/>
      <c r="Z279" s="79"/>
      <c r="AA279" s="85" t="s">
        <v>725</v>
      </c>
      <c r="AB279" s="79"/>
      <c r="AC279" s="79" t="b">
        <v>0</v>
      </c>
      <c r="AD279" s="79">
        <v>0</v>
      </c>
      <c r="AE279" s="85" t="s">
        <v>785</v>
      </c>
      <c r="AF279" s="79" t="b">
        <v>0</v>
      </c>
      <c r="AG279" s="79" t="s">
        <v>791</v>
      </c>
      <c r="AH279" s="79"/>
      <c r="AI279" s="85" t="s">
        <v>785</v>
      </c>
      <c r="AJ279" s="79" t="b">
        <v>0</v>
      </c>
      <c r="AK279" s="79">
        <v>49</v>
      </c>
      <c r="AL279" s="85" t="s">
        <v>766</v>
      </c>
      <c r="AM279" s="79" t="s">
        <v>802</v>
      </c>
      <c r="AN279" s="79" t="b">
        <v>0</v>
      </c>
      <c r="AO279" s="85" t="s">
        <v>766</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3</v>
      </c>
      <c r="BD279" s="48">
        <v>0</v>
      </c>
      <c r="BE279" s="49">
        <v>0</v>
      </c>
      <c r="BF279" s="48">
        <v>0</v>
      </c>
      <c r="BG279" s="49">
        <v>0</v>
      </c>
      <c r="BH279" s="48">
        <v>0</v>
      </c>
      <c r="BI279" s="49">
        <v>0</v>
      </c>
      <c r="BJ279" s="48">
        <v>17</v>
      </c>
      <c r="BK279" s="49">
        <v>100</v>
      </c>
      <c r="BL279" s="48">
        <v>17</v>
      </c>
    </row>
    <row r="280" spans="1:64" ht="15">
      <c r="A280" s="64" t="s">
        <v>270</v>
      </c>
      <c r="B280" s="64" t="s">
        <v>310</v>
      </c>
      <c r="C280" s="65" t="s">
        <v>2229</v>
      </c>
      <c r="D280" s="66">
        <v>3</v>
      </c>
      <c r="E280" s="67" t="s">
        <v>132</v>
      </c>
      <c r="F280" s="68">
        <v>32</v>
      </c>
      <c r="G280" s="65"/>
      <c r="H280" s="69"/>
      <c r="I280" s="70"/>
      <c r="J280" s="70"/>
      <c r="K280" s="34" t="s">
        <v>65</v>
      </c>
      <c r="L280" s="77">
        <v>280</v>
      </c>
      <c r="M280" s="77"/>
      <c r="N280" s="72"/>
      <c r="O280" s="79" t="s">
        <v>340</v>
      </c>
      <c r="P280" s="81">
        <v>43540.55758101852</v>
      </c>
      <c r="Q280" s="79" t="s">
        <v>369</v>
      </c>
      <c r="R280" s="79"/>
      <c r="S280" s="79"/>
      <c r="T280" s="79" t="s">
        <v>414</v>
      </c>
      <c r="U280" s="79"/>
      <c r="V280" s="82" t="s">
        <v>504</v>
      </c>
      <c r="W280" s="81">
        <v>43540.55758101852</v>
      </c>
      <c r="X280" s="82" t="s">
        <v>601</v>
      </c>
      <c r="Y280" s="79"/>
      <c r="Z280" s="79"/>
      <c r="AA280" s="85" t="s">
        <v>726</v>
      </c>
      <c r="AB280" s="79"/>
      <c r="AC280" s="79" t="b">
        <v>0</v>
      </c>
      <c r="AD280" s="79">
        <v>0</v>
      </c>
      <c r="AE280" s="85" t="s">
        <v>785</v>
      </c>
      <c r="AF280" s="79" t="b">
        <v>0</v>
      </c>
      <c r="AG280" s="79" t="s">
        <v>791</v>
      </c>
      <c r="AH280" s="79"/>
      <c r="AI280" s="85" t="s">
        <v>785</v>
      </c>
      <c r="AJ280" s="79" t="b">
        <v>0</v>
      </c>
      <c r="AK280" s="79">
        <v>49</v>
      </c>
      <c r="AL280" s="85" t="s">
        <v>766</v>
      </c>
      <c r="AM280" s="79" t="s">
        <v>802</v>
      </c>
      <c r="AN280" s="79" t="b">
        <v>0</v>
      </c>
      <c r="AO280" s="85" t="s">
        <v>766</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270</v>
      </c>
      <c r="B281" s="64" t="s">
        <v>311</v>
      </c>
      <c r="C281" s="65" t="s">
        <v>2229</v>
      </c>
      <c r="D281" s="66">
        <v>3</v>
      </c>
      <c r="E281" s="67" t="s">
        <v>132</v>
      </c>
      <c r="F281" s="68">
        <v>32</v>
      </c>
      <c r="G281" s="65"/>
      <c r="H281" s="69"/>
      <c r="I281" s="70"/>
      <c r="J281" s="70"/>
      <c r="K281" s="34" t="s">
        <v>65</v>
      </c>
      <c r="L281" s="77">
        <v>281</v>
      </c>
      <c r="M281" s="77"/>
      <c r="N281" s="72"/>
      <c r="O281" s="79" t="s">
        <v>340</v>
      </c>
      <c r="P281" s="81">
        <v>43540.55758101852</v>
      </c>
      <c r="Q281" s="79" t="s">
        <v>369</v>
      </c>
      <c r="R281" s="79"/>
      <c r="S281" s="79"/>
      <c r="T281" s="79" t="s">
        <v>414</v>
      </c>
      <c r="U281" s="79"/>
      <c r="V281" s="82" t="s">
        <v>504</v>
      </c>
      <c r="W281" s="81">
        <v>43540.55758101852</v>
      </c>
      <c r="X281" s="82" t="s">
        <v>601</v>
      </c>
      <c r="Y281" s="79"/>
      <c r="Z281" s="79"/>
      <c r="AA281" s="85" t="s">
        <v>726</v>
      </c>
      <c r="AB281" s="79"/>
      <c r="AC281" s="79" t="b">
        <v>0</v>
      </c>
      <c r="AD281" s="79">
        <v>0</v>
      </c>
      <c r="AE281" s="85" t="s">
        <v>785</v>
      </c>
      <c r="AF281" s="79" t="b">
        <v>0</v>
      </c>
      <c r="AG281" s="79" t="s">
        <v>791</v>
      </c>
      <c r="AH281" s="79"/>
      <c r="AI281" s="85" t="s">
        <v>785</v>
      </c>
      <c r="AJ281" s="79" t="b">
        <v>0</v>
      </c>
      <c r="AK281" s="79">
        <v>49</v>
      </c>
      <c r="AL281" s="85" t="s">
        <v>766</v>
      </c>
      <c r="AM281" s="79" t="s">
        <v>802</v>
      </c>
      <c r="AN281" s="79" t="b">
        <v>0</v>
      </c>
      <c r="AO281" s="85" t="s">
        <v>766</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1</v>
      </c>
      <c r="BD281" s="48"/>
      <c r="BE281" s="49"/>
      <c r="BF281" s="48"/>
      <c r="BG281" s="49"/>
      <c r="BH281" s="48"/>
      <c r="BI281" s="49"/>
      <c r="BJ281" s="48"/>
      <c r="BK281" s="49"/>
      <c r="BL281" s="48"/>
    </row>
    <row r="282" spans="1:64" ht="15">
      <c r="A282" s="64" t="s">
        <v>270</v>
      </c>
      <c r="B282" s="64" t="s">
        <v>312</v>
      </c>
      <c r="C282" s="65" t="s">
        <v>2229</v>
      </c>
      <c r="D282" s="66">
        <v>3</v>
      </c>
      <c r="E282" s="67" t="s">
        <v>132</v>
      </c>
      <c r="F282" s="68">
        <v>32</v>
      </c>
      <c r="G282" s="65"/>
      <c r="H282" s="69"/>
      <c r="I282" s="70"/>
      <c r="J282" s="70"/>
      <c r="K282" s="34" t="s">
        <v>65</v>
      </c>
      <c r="L282" s="77">
        <v>282</v>
      </c>
      <c r="M282" s="77"/>
      <c r="N282" s="72"/>
      <c r="O282" s="79" t="s">
        <v>340</v>
      </c>
      <c r="P282" s="81">
        <v>43540.55758101852</v>
      </c>
      <c r="Q282" s="79" t="s">
        <v>369</v>
      </c>
      <c r="R282" s="79"/>
      <c r="S282" s="79"/>
      <c r="T282" s="79" t="s">
        <v>414</v>
      </c>
      <c r="U282" s="79"/>
      <c r="V282" s="82" t="s">
        <v>504</v>
      </c>
      <c r="W282" s="81">
        <v>43540.55758101852</v>
      </c>
      <c r="X282" s="82" t="s">
        <v>601</v>
      </c>
      <c r="Y282" s="79"/>
      <c r="Z282" s="79"/>
      <c r="AA282" s="85" t="s">
        <v>726</v>
      </c>
      <c r="AB282" s="79"/>
      <c r="AC282" s="79" t="b">
        <v>0</v>
      </c>
      <c r="AD282" s="79">
        <v>0</v>
      </c>
      <c r="AE282" s="85" t="s">
        <v>785</v>
      </c>
      <c r="AF282" s="79" t="b">
        <v>0</v>
      </c>
      <c r="AG282" s="79" t="s">
        <v>791</v>
      </c>
      <c r="AH282" s="79"/>
      <c r="AI282" s="85" t="s">
        <v>785</v>
      </c>
      <c r="AJ282" s="79" t="b">
        <v>0</v>
      </c>
      <c r="AK282" s="79">
        <v>49</v>
      </c>
      <c r="AL282" s="85" t="s">
        <v>766</v>
      </c>
      <c r="AM282" s="79" t="s">
        <v>802</v>
      </c>
      <c r="AN282" s="79" t="b">
        <v>0</v>
      </c>
      <c r="AO282" s="85" t="s">
        <v>766</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c r="BE282" s="49"/>
      <c r="BF282" s="48"/>
      <c r="BG282" s="49"/>
      <c r="BH282" s="48"/>
      <c r="BI282" s="49"/>
      <c r="BJ282" s="48"/>
      <c r="BK282" s="49"/>
      <c r="BL282" s="48"/>
    </row>
    <row r="283" spans="1:64" ht="15">
      <c r="A283" s="64" t="s">
        <v>270</v>
      </c>
      <c r="B283" s="64" t="s">
        <v>313</v>
      </c>
      <c r="C283" s="65" t="s">
        <v>2229</v>
      </c>
      <c r="D283" s="66">
        <v>3</v>
      </c>
      <c r="E283" s="67" t="s">
        <v>132</v>
      </c>
      <c r="F283" s="68">
        <v>32</v>
      </c>
      <c r="G283" s="65"/>
      <c r="H283" s="69"/>
      <c r="I283" s="70"/>
      <c r="J283" s="70"/>
      <c r="K283" s="34" t="s">
        <v>65</v>
      </c>
      <c r="L283" s="77">
        <v>283</v>
      </c>
      <c r="M283" s="77"/>
      <c r="N283" s="72"/>
      <c r="O283" s="79" t="s">
        <v>340</v>
      </c>
      <c r="P283" s="81">
        <v>43540.55758101852</v>
      </c>
      <c r="Q283" s="79" t="s">
        <v>369</v>
      </c>
      <c r="R283" s="79"/>
      <c r="S283" s="79"/>
      <c r="T283" s="79" t="s">
        <v>414</v>
      </c>
      <c r="U283" s="79"/>
      <c r="V283" s="82" t="s">
        <v>504</v>
      </c>
      <c r="W283" s="81">
        <v>43540.55758101852</v>
      </c>
      <c r="X283" s="82" t="s">
        <v>601</v>
      </c>
      <c r="Y283" s="79"/>
      <c r="Z283" s="79"/>
      <c r="AA283" s="85" t="s">
        <v>726</v>
      </c>
      <c r="AB283" s="79"/>
      <c r="AC283" s="79" t="b">
        <v>0</v>
      </c>
      <c r="AD283" s="79">
        <v>0</v>
      </c>
      <c r="AE283" s="85" t="s">
        <v>785</v>
      </c>
      <c r="AF283" s="79" t="b">
        <v>0</v>
      </c>
      <c r="AG283" s="79" t="s">
        <v>791</v>
      </c>
      <c r="AH283" s="79"/>
      <c r="AI283" s="85" t="s">
        <v>785</v>
      </c>
      <c r="AJ283" s="79" t="b">
        <v>0</v>
      </c>
      <c r="AK283" s="79">
        <v>49</v>
      </c>
      <c r="AL283" s="85" t="s">
        <v>766</v>
      </c>
      <c r="AM283" s="79" t="s">
        <v>802</v>
      </c>
      <c r="AN283" s="79" t="b">
        <v>0</v>
      </c>
      <c r="AO283" s="85" t="s">
        <v>766</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1</v>
      </c>
      <c r="BD283" s="48"/>
      <c r="BE283" s="49"/>
      <c r="BF283" s="48"/>
      <c r="BG283" s="49"/>
      <c r="BH283" s="48"/>
      <c r="BI283" s="49"/>
      <c r="BJ283" s="48"/>
      <c r="BK283" s="49"/>
      <c r="BL283" s="48"/>
    </row>
    <row r="284" spans="1:64" ht="15">
      <c r="A284" s="64" t="s">
        <v>270</v>
      </c>
      <c r="B284" s="64" t="s">
        <v>314</v>
      </c>
      <c r="C284" s="65" t="s">
        <v>2229</v>
      </c>
      <c r="D284" s="66">
        <v>3</v>
      </c>
      <c r="E284" s="67" t="s">
        <v>132</v>
      </c>
      <c r="F284" s="68">
        <v>32</v>
      </c>
      <c r="G284" s="65"/>
      <c r="H284" s="69"/>
      <c r="I284" s="70"/>
      <c r="J284" s="70"/>
      <c r="K284" s="34" t="s">
        <v>65</v>
      </c>
      <c r="L284" s="77">
        <v>284</v>
      </c>
      <c r="M284" s="77"/>
      <c r="N284" s="72"/>
      <c r="O284" s="79" t="s">
        <v>340</v>
      </c>
      <c r="P284" s="81">
        <v>43540.55758101852</v>
      </c>
      <c r="Q284" s="79" t="s">
        <v>369</v>
      </c>
      <c r="R284" s="79"/>
      <c r="S284" s="79"/>
      <c r="T284" s="79" t="s">
        <v>414</v>
      </c>
      <c r="U284" s="79"/>
      <c r="V284" s="82" t="s">
        <v>504</v>
      </c>
      <c r="W284" s="81">
        <v>43540.55758101852</v>
      </c>
      <c r="X284" s="82" t="s">
        <v>601</v>
      </c>
      <c r="Y284" s="79"/>
      <c r="Z284" s="79"/>
      <c r="AA284" s="85" t="s">
        <v>726</v>
      </c>
      <c r="AB284" s="79"/>
      <c r="AC284" s="79" t="b">
        <v>0</v>
      </c>
      <c r="AD284" s="79">
        <v>0</v>
      </c>
      <c r="AE284" s="85" t="s">
        <v>785</v>
      </c>
      <c r="AF284" s="79" t="b">
        <v>0</v>
      </c>
      <c r="AG284" s="79" t="s">
        <v>791</v>
      </c>
      <c r="AH284" s="79"/>
      <c r="AI284" s="85" t="s">
        <v>785</v>
      </c>
      <c r="AJ284" s="79" t="b">
        <v>0</v>
      </c>
      <c r="AK284" s="79">
        <v>49</v>
      </c>
      <c r="AL284" s="85" t="s">
        <v>766</v>
      </c>
      <c r="AM284" s="79" t="s">
        <v>802</v>
      </c>
      <c r="AN284" s="79" t="b">
        <v>0</v>
      </c>
      <c r="AO284" s="85" t="s">
        <v>766</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270</v>
      </c>
      <c r="B285" s="64" t="s">
        <v>315</v>
      </c>
      <c r="C285" s="65" t="s">
        <v>2229</v>
      </c>
      <c r="D285" s="66">
        <v>3</v>
      </c>
      <c r="E285" s="67" t="s">
        <v>132</v>
      </c>
      <c r="F285" s="68">
        <v>32</v>
      </c>
      <c r="G285" s="65"/>
      <c r="H285" s="69"/>
      <c r="I285" s="70"/>
      <c r="J285" s="70"/>
      <c r="K285" s="34" t="s">
        <v>65</v>
      </c>
      <c r="L285" s="77">
        <v>285</v>
      </c>
      <c r="M285" s="77"/>
      <c r="N285" s="72"/>
      <c r="O285" s="79" t="s">
        <v>340</v>
      </c>
      <c r="P285" s="81">
        <v>43540.55758101852</v>
      </c>
      <c r="Q285" s="79" t="s">
        <v>369</v>
      </c>
      <c r="R285" s="79"/>
      <c r="S285" s="79"/>
      <c r="T285" s="79" t="s">
        <v>414</v>
      </c>
      <c r="U285" s="79"/>
      <c r="V285" s="82" t="s">
        <v>504</v>
      </c>
      <c r="W285" s="81">
        <v>43540.55758101852</v>
      </c>
      <c r="X285" s="82" t="s">
        <v>601</v>
      </c>
      <c r="Y285" s="79"/>
      <c r="Z285" s="79"/>
      <c r="AA285" s="85" t="s">
        <v>726</v>
      </c>
      <c r="AB285" s="79"/>
      <c r="AC285" s="79" t="b">
        <v>0</v>
      </c>
      <c r="AD285" s="79">
        <v>0</v>
      </c>
      <c r="AE285" s="85" t="s">
        <v>785</v>
      </c>
      <c r="AF285" s="79" t="b">
        <v>0</v>
      </c>
      <c r="AG285" s="79" t="s">
        <v>791</v>
      </c>
      <c r="AH285" s="79"/>
      <c r="AI285" s="85" t="s">
        <v>785</v>
      </c>
      <c r="AJ285" s="79" t="b">
        <v>0</v>
      </c>
      <c r="AK285" s="79">
        <v>49</v>
      </c>
      <c r="AL285" s="85" t="s">
        <v>766</v>
      </c>
      <c r="AM285" s="79" t="s">
        <v>802</v>
      </c>
      <c r="AN285" s="79" t="b">
        <v>0</v>
      </c>
      <c r="AO285" s="85" t="s">
        <v>766</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270</v>
      </c>
      <c r="B286" s="64" t="s">
        <v>316</v>
      </c>
      <c r="C286" s="65" t="s">
        <v>2229</v>
      </c>
      <c r="D286" s="66">
        <v>3</v>
      </c>
      <c r="E286" s="67" t="s">
        <v>132</v>
      </c>
      <c r="F286" s="68">
        <v>32</v>
      </c>
      <c r="G286" s="65"/>
      <c r="H286" s="69"/>
      <c r="I286" s="70"/>
      <c r="J286" s="70"/>
      <c r="K286" s="34" t="s">
        <v>65</v>
      </c>
      <c r="L286" s="77">
        <v>286</v>
      </c>
      <c r="M286" s="77"/>
      <c r="N286" s="72"/>
      <c r="O286" s="79" t="s">
        <v>340</v>
      </c>
      <c r="P286" s="81">
        <v>43540.55758101852</v>
      </c>
      <c r="Q286" s="79" t="s">
        <v>369</v>
      </c>
      <c r="R286" s="79"/>
      <c r="S286" s="79"/>
      <c r="T286" s="79" t="s">
        <v>414</v>
      </c>
      <c r="U286" s="79"/>
      <c r="V286" s="82" t="s">
        <v>504</v>
      </c>
      <c r="W286" s="81">
        <v>43540.55758101852</v>
      </c>
      <c r="X286" s="82" t="s">
        <v>601</v>
      </c>
      <c r="Y286" s="79"/>
      <c r="Z286" s="79"/>
      <c r="AA286" s="85" t="s">
        <v>726</v>
      </c>
      <c r="AB286" s="79"/>
      <c r="AC286" s="79" t="b">
        <v>0</v>
      </c>
      <c r="AD286" s="79">
        <v>0</v>
      </c>
      <c r="AE286" s="85" t="s">
        <v>785</v>
      </c>
      <c r="AF286" s="79" t="b">
        <v>0</v>
      </c>
      <c r="AG286" s="79" t="s">
        <v>791</v>
      </c>
      <c r="AH286" s="79"/>
      <c r="AI286" s="85" t="s">
        <v>785</v>
      </c>
      <c r="AJ286" s="79" t="b">
        <v>0</v>
      </c>
      <c r="AK286" s="79">
        <v>49</v>
      </c>
      <c r="AL286" s="85" t="s">
        <v>766</v>
      </c>
      <c r="AM286" s="79" t="s">
        <v>802</v>
      </c>
      <c r="AN286" s="79" t="b">
        <v>0</v>
      </c>
      <c r="AO286" s="85" t="s">
        <v>766</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c r="BE286" s="49"/>
      <c r="BF286" s="48"/>
      <c r="BG286" s="49"/>
      <c r="BH286" s="48"/>
      <c r="BI286" s="49"/>
      <c r="BJ286" s="48"/>
      <c r="BK286" s="49"/>
      <c r="BL286" s="48"/>
    </row>
    <row r="287" spans="1:64" ht="15">
      <c r="A287" s="64" t="s">
        <v>270</v>
      </c>
      <c r="B287" s="64" t="s">
        <v>217</v>
      </c>
      <c r="C287" s="65" t="s">
        <v>2229</v>
      </c>
      <c r="D287" s="66">
        <v>3</v>
      </c>
      <c r="E287" s="67" t="s">
        <v>132</v>
      </c>
      <c r="F287" s="68">
        <v>32</v>
      </c>
      <c r="G287" s="65"/>
      <c r="H287" s="69"/>
      <c r="I287" s="70"/>
      <c r="J287" s="70"/>
      <c r="K287" s="34" t="s">
        <v>65</v>
      </c>
      <c r="L287" s="77">
        <v>287</v>
      </c>
      <c r="M287" s="77"/>
      <c r="N287" s="72"/>
      <c r="O287" s="79" t="s">
        <v>340</v>
      </c>
      <c r="P287" s="81">
        <v>43540.55758101852</v>
      </c>
      <c r="Q287" s="79" t="s">
        <v>369</v>
      </c>
      <c r="R287" s="79"/>
      <c r="S287" s="79"/>
      <c r="T287" s="79" t="s">
        <v>414</v>
      </c>
      <c r="U287" s="79"/>
      <c r="V287" s="82" t="s">
        <v>504</v>
      </c>
      <c r="W287" s="81">
        <v>43540.55758101852</v>
      </c>
      <c r="X287" s="82" t="s">
        <v>601</v>
      </c>
      <c r="Y287" s="79"/>
      <c r="Z287" s="79"/>
      <c r="AA287" s="85" t="s">
        <v>726</v>
      </c>
      <c r="AB287" s="79"/>
      <c r="AC287" s="79" t="b">
        <v>0</v>
      </c>
      <c r="AD287" s="79">
        <v>0</v>
      </c>
      <c r="AE287" s="85" t="s">
        <v>785</v>
      </c>
      <c r="AF287" s="79" t="b">
        <v>0</v>
      </c>
      <c r="AG287" s="79" t="s">
        <v>791</v>
      </c>
      <c r="AH287" s="79"/>
      <c r="AI287" s="85" t="s">
        <v>785</v>
      </c>
      <c r="AJ287" s="79" t="b">
        <v>0</v>
      </c>
      <c r="AK287" s="79">
        <v>49</v>
      </c>
      <c r="AL287" s="85" t="s">
        <v>766</v>
      </c>
      <c r="AM287" s="79" t="s">
        <v>802</v>
      </c>
      <c r="AN287" s="79" t="b">
        <v>0</v>
      </c>
      <c r="AO287" s="85" t="s">
        <v>766</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2</v>
      </c>
      <c r="BD287" s="48"/>
      <c r="BE287" s="49"/>
      <c r="BF287" s="48"/>
      <c r="BG287" s="49"/>
      <c r="BH287" s="48"/>
      <c r="BI287" s="49"/>
      <c r="BJ287" s="48"/>
      <c r="BK287" s="49"/>
      <c r="BL287" s="48"/>
    </row>
    <row r="288" spans="1:64" ht="15">
      <c r="A288" s="64" t="s">
        <v>270</v>
      </c>
      <c r="B288" s="64" t="s">
        <v>263</v>
      </c>
      <c r="C288" s="65" t="s">
        <v>2229</v>
      </c>
      <c r="D288" s="66">
        <v>3</v>
      </c>
      <c r="E288" s="67" t="s">
        <v>132</v>
      </c>
      <c r="F288" s="68">
        <v>32</v>
      </c>
      <c r="G288" s="65"/>
      <c r="H288" s="69"/>
      <c r="I288" s="70"/>
      <c r="J288" s="70"/>
      <c r="K288" s="34" t="s">
        <v>65</v>
      </c>
      <c r="L288" s="77">
        <v>288</v>
      </c>
      <c r="M288" s="77"/>
      <c r="N288" s="72"/>
      <c r="O288" s="79" t="s">
        <v>340</v>
      </c>
      <c r="P288" s="81">
        <v>43540.55758101852</v>
      </c>
      <c r="Q288" s="79" t="s">
        <v>369</v>
      </c>
      <c r="R288" s="79"/>
      <c r="S288" s="79"/>
      <c r="T288" s="79" t="s">
        <v>414</v>
      </c>
      <c r="U288" s="79"/>
      <c r="V288" s="82" t="s">
        <v>504</v>
      </c>
      <c r="W288" s="81">
        <v>43540.55758101852</v>
      </c>
      <c r="X288" s="82" t="s">
        <v>601</v>
      </c>
      <c r="Y288" s="79"/>
      <c r="Z288" s="79"/>
      <c r="AA288" s="85" t="s">
        <v>726</v>
      </c>
      <c r="AB288" s="79"/>
      <c r="AC288" s="79" t="b">
        <v>0</v>
      </c>
      <c r="AD288" s="79">
        <v>0</v>
      </c>
      <c r="AE288" s="85" t="s">
        <v>785</v>
      </c>
      <c r="AF288" s="79" t="b">
        <v>0</v>
      </c>
      <c r="AG288" s="79" t="s">
        <v>791</v>
      </c>
      <c r="AH288" s="79"/>
      <c r="AI288" s="85" t="s">
        <v>785</v>
      </c>
      <c r="AJ288" s="79" t="b">
        <v>0</v>
      </c>
      <c r="AK288" s="79">
        <v>49</v>
      </c>
      <c r="AL288" s="85" t="s">
        <v>766</v>
      </c>
      <c r="AM288" s="79" t="s">
        <v>802</v>
      </c>
      <c r="AN288" s="79" t="b">
        <v>0</v>
      </c>
      <c r="AO288" s="85" t="s">
        <v>766</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3</v>
      </c>
      <c r="BD288" s="48">
        <v>0</v>
      </c>
      <c r="BE288" s="49">
        <v>0</v>
      </c>
      <c r="BF288" s="48">
        <v>0</v>
      </c>
      <c r="BG288" s="49">
        <v>0</v>
      </c>
      <c r="BH288" s="48">
        <v>0</v>
      </c>
      <c r="BI288" s="49">
        <v>0</v>
      </c>
      <c r="BJ288" s="48">
        <v>17</v>
      </c>
      <c r="BK288" s="49">
        <v>100</v>
      </c>
      <c r="BL288" s="48">
        <v>17</v>
      </c>
    </row>
    <row r="289" spans="1:64" ht="15">
      <c r="A289" s="64" t="s">
        <v>271</v>
      </c>
      <c r="B289" s="64" t="s">
        <v>310</v>
      </c>
      <c r="C289" s="65" t="s">
        <v>2229</v>
      </c>
      <c r="D289" s="66">
        <v>3</v>
      </c>
      <c r="E289" s="67" t="s">
        <v>132</v>
      </c>
      <c r="F289" s="68">
        <v>32</v>
      </c>
      <c r="G289" s="65"/>
      <c r="H289" s="69"/>
      <c r="I289" s="70"/>
      <c r="J289" s="70"/>
      <c r="K289" s="34" t="s">
        <v>65</v>
      </c>
      <c r="L289" s="77">
        <v>289</v>
      </c>
      <c r="M289" s="77"/>
      <c r="N289" s="72"/>
      <c r="O289" s="79" t="s">
        <v>340</v>
      </c>
      <c r="P289" s="81">
        <v>43540.571226851855</v>
      </c>
      <c r="Q289" s="79" t="s">
        <v>369</v>
      </c>
      <c r="R289" s="79"/>
      <c r="S289" s="79"/>
      <c r="T289" s="79" t="s">
        <v>414</v>
      </c>
      <c r="U289" s="79"/>
      <c r="V289" s="82" t="s">
        <v>505</v>
      </c>
      <c r="W289" s="81">
        <v>43540.571226851855</v>
      </c>
      <c r="X289" s="82" t="s">
        <v>602</v>
      </c>
      <c r="Y289" s="79"/>
      <c r="Z289" s="79"/>
      <c r="AA289" s="85" t="s">
        <v>727</v>
      </c>
      <c r="AB289" s="79"/>
      <c r="AC289" s="79" t="b">
        <v>0</v>
      </c>
      <c r="AD289" s="79">
        <v>0</v>
      </c>
      <c r="AE289" s="85" t="s">
        <v>785</v>
      </c>
      <c r="AF289" s="79" t="b">
        <v>0</v>
      </c>
      <c r="AG289" s="79" t="s">
        <v>791</v>
      </c>
      <c r="AH289" s="79"/>
      <c r="AI289" s="85" t="s">
        <v>785</v>
      </c>
      <c r="AJ289" s="79" t="b">
        <v>0</v>
      </c>
      <c r="AK289" s="79">
        <v>49</v>
      </c>
      <c r="AL289" s="85" t="s">
        <v>766</v>
      </c>
      <c r="AM289" s="79" t="s">
        <v>800</v>
      </c>
      <c r="AN289" s="79" t="b">
        <v>0</v>
      </c>
      <c r="AO289" s="85" t="s">
        <v>766</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c r="BE289" s="49"/>
      <c r="BF289" s="48"/>
      <c r="BG289" s="49"/>
      <c r="BH289" s="48"/>
      <c r="BI289" s="49"/>
      <c r="BJ289" s="48"/>
      <c r="BK289" s="49"/>
      <c r="BL289" s="48"/>
    </row>
    <row r="290" spans="1:64" ht="15">
      <c r="A290" s="64" t="s">
        <v>271</v>
      </c>
      <c r="B290" s="64" t="s">
        <v>311</v>
      </c>
      <c r="C290" s="65" t="s">
        <v>2229</v>
      </c>
      <c r="D290" s="66">
        <v>3</v>
      </c>
      <c r="E290" s="67" t="s">
        <v>132</v>
      </c>
      <c r="F290" s="68">
        <v>32</v>
      </c>
      <c r="G290" s="65"/>
      <c r="H290" s="69"/>
      <c r="I290" s="70"/>
      <c r="J290" s="70"/>
      <c r="K290" s="34" t="s">
        <v>65</v>
      </c>
      <c r="L290" s="77">
        <v>290</v>
      </c>
      <c r="M290" s="77"/>
      <c r="N290" s="72"/>
      <c r="O290" s="79" t="s">
        <v>340</v>
      </c>
      <c r="P290" s="81">
        <v>43540.571226851855</v>
      </c>
      <c r="Q290" s="79" t="s">
        <v>369</v>
      </c>
      <c r="R290" s="79"/>
      <c r="S290" s="79"/>
      <c r="T290" s="79" t="s">
        <v>414</v>
      </c>
      <c r="U290" s="79"/>
      <c r="V290" s="82" t="s">
        <v>505</v>
      </c>
      <c r="W290" s="81">
        <v>43540.571226851855</v>
      </c>
      <c r="X290" s="82" t="s">
        <v>602</v>
      </c>
      <c r="Y290" s="79"/>
      <c r="Z290" s="79"/>
      <c r="AA290" s="85" t="s">
        <v>727</v>
      </c>
      <c r="AB290" s="79"/>
      <c r="AC290" s="79" t="b">
        <v>0</v>
      </c>
      <c r="AD290" s="79">
        <v>0</v>
      </c>
      <c r="AE290" s="85" t="s">
        <v>785</v>
      </c>
      <c r="AF290" s="79" t="b">
        <v>0</v>
      </c>
      <c r="AG290" s="79" t="s">
        <v>791</v>
      </c>
      <c r="AH290" s="79"/>
      <c r="AI290" s="85" t="s">
        <v>785</v>
      </c>
      <c r="AJ290" s="79" t="b">
        <v>0</v>
      </c>
      <c r="AK290" s="79">
        <v>49</v>
      </c>
      <c r="AL290" s="85" t="s">
        <v>766</v>
      </c>
      <c r="AM290" s="79" t="s">
        <v>800</v>
      </c>
      <c r="AN290" s="79" t="b">
        <v>0</v>
      </c>
      <c r="AO290" s="85" t="s">
        <v>766</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271</v>
      </c>
      <c r="B291" s="64" t="s">
        <v>312</v>
      </c>
      <c r="C291" s="65" t="s">
        <v>2229</v>
      </c>
      <c r="D291" s="66">
        <v>3</v>
      </c>
      <c r="E291" s="67" t="s">
        <v>132</v>
      </c>
      <c r="F291" s="68">
        <v>32</v>
      </c>
      <c r="G291" s="65"/>
      <c r="H291" s="69"/>
      <c r="I291" s="70"/>
      <c r="J291" s="70"/>
      <c r="K291" s="34" t="s">
        <v>65</v>
      </c>
      <c r="L291" s="77">
        <v>291</v>
      </c>
      <c r="M291" s="77"/>
      <c r="N291" s="72"/>
      <c r="O291" s="79" t="s">
        <v>340</v>
      </c>
      <c r="P291" s="81">
        <v>43540.571226851855</v>
      </c>
      <c r="Q291" s="79" t="s">
        <v>369</v>
      </c>
      <c r="R291" s="79"/>
      <c r="S291" s="79"/>
      <c r="T291" s="79" t="s">
        <v>414</v>
      </c>
      <c r="U291" s="79"/>
      <c r="V291" s="82" t="s">
        <v>505</v>
      </c>
      <c r="W291" s="81">
        <v>43540.571226851855</v>
      </c>
      <c r="X291" s="82" t="s">
        <v>602</v>
      </c>
      <c r="Y291" s="79"/>
      <c r="Z291" s="79"/>
      <c r="AA291" s="85" t="s">
        <v>727</v>
      </c>
      <c r="AB291" s="79"/>
      <c r="AC291" s="79" t="b">
        <v>0</v>
      </c>
      <c r="AD291" s="79">
        <v>0</v>
      </c>
      <c r="AE291" s="85" t="s">
        <v>785</v>
      </c>
      <c r="AF291" s="79" t="b">
        <v>0</v>
      </c>
      <c r="AG291" s="79" t="s">
        <v>791</v>
      </c>
      <c r="AH291" s="79"/>
      <c r="AI291" s="85" t="s">
        <v>785</v>
      </c>
      <c r="AJ291" s="79" t="b">
        <v>0</v>
      </c>
      <c r="AK291" s="79">
        <v>49</v>
      </c>
      <c r="AL291" s="85" t="s">
        <v>766</v>
      </c>
      <c r="AM291" s="79" t="s">
        <v>800</v>
      </c>
      <c r="AN291" s="79" t="b">
        <v>0</v>
      </c>
      <c r="AO291" s="85" t="s">
        <v>766</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271</v>
      </c>
      <c r="B292" s="64" t="s">
        <v>313</v>
      </c>
      <c r="C292" s="65" t="s">
        <v>2229</v>
      </c>
      <c r="D292" s="66">
        <v>3</v>
      </c>
      <c r="E292" s="67" t="s">
        <v>132</v>
      </c>
      <c r="F292" s="68">
        <v>32</v>
      </c>
      <c r="G292" s="65"/>
      <c r="H292" s="69"/>
      <c r="I292" s="70"/>
      <c r="J292" s="70"/>
      <c r="K292" s="34" t="s">
        <v>65</v>
      </c>
      <c r="L292" s="77">
        <v>292</v>
      </c>
      <c r="M292" s="77"/>
      <c r="N292" s="72"/>
      <c r="O292" s="79" t="s">
        <v>340</v>
      </c>
      <c r="P292" s="81">
        <v>43540.571226851855</v>
      </c>
      <c r="Q292" s="79" t="s">
        <v>369</v>
      </c>
      <c r="R292" s="79"/>
      <c r="S292" s="79"/>
      <c r="T292" s="79" t="s">
        <v>414</v>
      </c>
      <c r="U292" s="79"/>
      <c r="V292" s="82" t="s">
        <v>505</v>
      </c>
      <c r="W292" s="81">
        <v>43540.571226851855</v>
      </c>
      <c r="X292" s="82" t="s">
        <v>602</v>
      </c>
      <c r="Y292" s="79"/>
      <c r="Z292" s="79"/>
      <c r="AA292" s="85" t="s">
        <v>727</v>
      </c>
      <c r="AB292" s="79"/>
      <c r="AC292" s="79" t="b">
        <v>0</v>
      </c>
      <c r="AD292" s="79">
        <v>0</v>
      </c>
      <c r="AE292" s="85" t="s">
        <v>785</v>
      </c>
      <c r="AF292" s="79" t="b">
        <v>0</v>
      </c>
      <c r="AG292" s="79" t="s">
        <v>791</v>
      </c>
      <c r="AH292" s="79"/>
      <c r="AI292" s="85" t="s">
        <v>785</v>
      </c>
      <c r="AJ292" s="79" t="b">
        <v>0</v>
      </c>
      <c r="AK292" s="79">
        <v>49</v>
      </c>
      <c r="AL292" s="85" t="s">
        <v>766</v>
      </c>
      <c r="AM292" s="79" t="s">
        <v>800</v>
      </c>
      <c r="AN292" s="79" t="b">
        <v>0</v>
      </c>
      <c r="AO292" s="85" t="s">
        <v>766</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271</v>
      </c>
      <c r="B293" s="64" t="s">
        <v>314</v>
      </c>
      <c r="C293" s="65" t="s">
        <v>2229</v>
      </c>
      <c r="D293" s="66">
        <v>3</v>
      </c>
      <c r="E293" s="67" t="s">
        <v>132</v>
      </c>
      <c r="F293" s="68">
        <v>32</v>
      </c>
      <c r="G293" s="65"/>
      <c r="H293" s="69"/>
      <c r="I293" s="70"/>
      <c r="J293" s="70"/>
      <c r="K293" s="34" t="s">
        <v>65</v>
      </c>
      <c r="L293" s="77">
        <v>293</v>
      </c>
      <c r="M293" s="77"/>
      <c r="N293" s="72"/>
      <c r="O293" s="79" t="s">
        <v>340</v>
      </c>
      <c r="P293" s="81">
        <v>43540.571226851855</v>
      </c>
      <c r="Q293" s="79" t="s">
        <v>369</v>
      </c>
      <c r="R293" s="79"/>
      <c r="S293" s="79"/>
      <c r="T293" s="79" t="s">
        <v>414</v>
      </c>
      <c r="U293" s="79"/>
      <c r="V293" s="82" t="s">
        <v>505</v>
      </c>
      <c r="W293" s="81">
        <v>43540.571226851855</v>
      </c>
      <c r="X293" s="82" t="s">
        <v>602</v>
      </c>
      <c r="Y293" s="79"/>
      <c r="Z293" s="79"/>
      <c r="AA293" s="85" t="s">
        <v>727</v>
      </c>
      <c r="AB293" s="79"/>
      <c r="AC293" s="79" t="b">
        <v>0</v>
      </c>
      <c r="AD293" s="79">
        <v>0</v>
      </c>
      <c r="AE293" s="85" t="s">
        <v>785</v>
      </c>
      <c r="AF293" s="79" t="b">
        <v>0</v>
      </c>
      <c r="AG293" s="79" t="s">
        <v>791</v>
      </c>
      <c r="AH293" s="79"/>
      <c r="AI293" s="85" t="s">
        <v>785</v>
      </c>
      <c r="AJ293" s="79" t="b">
        <v>0</v>
      </c>
      <c r="AK293" s="79">
        <v>49</v>
      </c>
      <c r="AL293" s="85" t="s">
        <v>766</v>
      </c>
      <c r="AM293" s="79" t="s">
        <v>800</v>
      </c>
      <c r="AN293" s="79" t="b">
        <v>0</v>
      </c>
      <c r="AO293" s="85" t="s">
        <v>766</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271</v>
      </c>
      <c r="B294" s="64" t="s">
        <v>315</v>
      </c>
      <c r="C294" s="65" t="s">
        <v>2229</v>
      </c>
      <c r="D294" s="66">
        <v>3</v>
      </c>
      <c r="E294" s="67" t="s">
        <v>132</v>
      </c>
      <c r="F294" s="68">
        <v>32</v>
      </c>
      <c r="G294" s="65"/>
      <c r="H294" s="69"/>
      <c r="I294" s="70"/>
      <c r="J294" s="70"/>
      <c r="K294" s="34" t="s">
        <v>65</v>
      </c>
      <c r="L294" s="77">
        <v>294</v>
      </c>
      <c r="M294" s="77"/>
      <c r="N294" s="72"/>
      <c r="O294" s="79" t="s">
        <v>340</v>
      </c>
      <c r="P294" s="81">
        <v>43540.571226851855</v>
      </c>
      <c r="Q294" s="79" t="s">
        <v>369</v>
      </c>
      <c r="R294" s="79"/>
      <c r="S294" s="79"/>
      <c r="T294" s="79" t="s">
        <v>414</v>
      </c>
      <c r="U294" s="79"/>
      <c r="V294" s="82" t="s">
        <v>505</v>
      </c>
      <c r="W294" s="81">
        <v>43540.571226851855</v>
      </c>
      <c r="X294" s="82" t="s">
        <v>602</v>
      </c>
      <c r="Y294" s="79"/>
      <c r="Z294" s="79"/>
      <c r="AA294" s="85" t="s">
        <v>727</v>
      </c>
      <c r="AB294" s="79"/>
      <c r="AC294" s="79" t="b">
        <v>0</v>
      </c>
      <c r="AD294" s="79">
        <v>0</v>
      </c>
      <c r="AE294" s="85" t="s">
        <v>785</v>
      </c>
      <c r="AF294" s="79" t="b">
        <v>0</v>
      </c>
      <c r="AG294" s="79" t="s">
        <v>791</v>
      </c>
      <c r="AH294" s="79"/>
      <c r="AI294" s="85" t="s">
        <v>785</v>
      </c>
      <c r="AJ294" s="79" t="b">
        <v>0</v>
      </c>
      <c r="AK294" s="79">
        <v>49</v>
      </c>
      <c r="AL294" s="85" t="s">
        <v>766</v>
      </c>
      <c r="AM294" s="79" t="s">
        <v>800</v>
      </c>
      <c r="AN294" s="79" t="b">
        <v>0</v>
      </c>
      <c r="AO294" s="85" t="s">
        <v>766</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c r="BE294" s="49"/>
      <c r="BF294" s="48"/>
      <c r="BG294" s="49"/>
      <c r="BH294" s="48"/>
      <c r="BI294" s="49"/>
      <c r="BJ294" s="48"/>
      <c r="BK294" s="49"/>
      <c r="BL294" s="48"/>
    </row>
    <row r="295" spans="1:64" ht="15">
      <c r="A295" s="64" t="s">
        <v>271</v>
      </c>
      <c r="B295" s="64" t="s">
        <v>316</v>
      </c>
      <c r="C295" s="65" t="s">
        <v>2229</v>
      </c>
      <c r="D295" s="66">
        <v>3</v>
      </c>
      <c r="E295" s="67" t="s">
        <v>132</v>
      </c>
      <c r="F295" s="68">
        <v>32</v>
      </c>
      <c r="G295" s="65"/>
      <c r="H295" s="69"/>
      <c r="I295" s="70"/>
      <c r="J295" s="70"/>
      <c r="K295" s="34" t="s">
        <v>65</v>
      </c>
      <c r="L295" s="77">
        <v>295</v>
      </c>
      <c r="M295" s="77"/>
      <c r="N295" s="72"/>
      <c r="O295" s="79" t="s">
        <v>340</v>
      </c>
      <c r="P295" s="81">
        <v>43540.571226851855</v>
      </c>
      <c r="Q295" s="79" t="s">
        <v>369</v>
      </c>
      <c r="R295" s="79"/>
      <c r="S295" s="79"/>
      <c r="T295" s="79" t="s">
        <v>414</v>
      </c>
      <c r="U295" s="79"/>
      <c r="V295" s="82" t="s">
        <v>505</v>
      </c>
      <c r="W295" s="81">
        <v>43540.571226851855</v>
      </c>
      <c r="X295" s="82" t="s">
        <v>602</v>
      </c>
      <c r="Y295" s="79"/>
      <c r="Z295" s="79"/>
      <c r="AA295" s="85" t="s">
        <v>727</v>
      </c>
      <c r="AB295" s="79"/>
      <c r="AC295" s="79" t="b">
        <v>0</v>
      </c>
      <c r="AD295" s="79">
        <v>0</v>
      </c>
      <c r="AE295" s="85" t="s">
        <v>785</v>
      </c>
      <c r="AF295" s="79" t="b">
        <v>0</v>
      </c>
      <c r="AG295" s="79" t="s">
        <v>791</v>
      </c>
      <c r="AH295" s="79"/>
      <c r="AI295" s="85" t="s">
        <v>785</v>
      </c>
      <c r="AJ295" s="79" t="b">
        <v>0</v>
      </c>
      <c r="AK295" s="79">
        <v>49</v>
      </c>
      <c r="AL295" s="85" t="s">
        <v>766</v>
      </c>
      <c r="AM295" s="79" t="s">
        <v>800</v>
      </c>
      <c r="AN295" s="79" t="b">
        <v>0</v>
      </c>
      <c r="AO295" s="85" t="s">
        <v>766</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c r="BE295" s="49"/>
      <c r="BF295" s="48"/>
      <c r="BG295" s="49"/>
      <c r="BH295" s="48"/>
      <c r="BI295" s="49"/>
      <c r="BJ295" s="48"/>
      <c r="BK295" s="49"/>
      <c r="BL295" s="48"/>
    </row>
    <row r="296" spans="1:64" ht="15">
      <c r="A296" s="64" t="s">
        <v>271</v>
      </c>
      <c r="B296" s="64" t="s">
        <v>217</v>
      </c>
      <c r="C296" s="65" t="s">
        <v>2229</v>
      </c>
      <c r="D296" s="66">
        <v>3</v>
      </c>
      <c r="E296" s="67" t="s">
        <v>132</v>
      </c>
      <c r="F296" s="68">
        <v>32</v>
      </c>
      <c r="G296" s="65"/>
      <c r="H296" s="69"/>
      <c r="I296" s="70"/>
      <c r="J296" s="70"/>
      <c r="K296" s="34" t="s">
        <v>65</v>
      </c>
      <c r="L296" s="77">
        <v>296</v>
      </c>
      <c r="M296" s="77"/>
      <c r="N296" s="72"/>
      <c r="O296" s="79" t="s">
        <v>340</v>
      </c>
      <c r="P296" s="81">
        <v>43540.571226851855</v>
      </c>
      <c r="Q296" s="79" t="s">
        <v>369</v>
      </c>
      <c r="R296" s="79"/>
      <c r="S296" s="79"/>
      <c r="T296" s="79" t="s">
        <v>414</v>
      </c>
      <c r="U296" s="79"/>
      <c r="V296" s="82" t="s">
        <v>505</v>
      </c>
      <c r="W296" s="81">
        <v>43540.571226851855</v>
      </c>
      <c r="X296" s="82" t="s">
        <v>602</v>
      </c>
      <c r="Y296" s="79"/>
      <c r="Z296" s="79"/>
      <c r="AA296" s="85" t="s">
        <v>727</v>
      </c>
      <c r="AB296" s="79"/>
      <c r="AC296" s="79" t="b">
        <v>0</v>
      </c>
      <c r="AD296" s="79">
        <v>0</v>
      </c>
      <c r="AE296" s="85" t="s">
        <v>785</v>
      </c>
      <c r="AF296" s="79" t="b">
        <v>0</v>
      </c>
      <c r="AG296" s="79" t="s">
        <v>791</v>
      </c>
      <c r="AH296" s="79"/>
      <c r="AI296" s="85" t="s">
        <v>785</v>
      </c>
      <c r="AJ296" s="79" t="b">
        <v>0</v>
      </c>
      <c r="AK296" s="79">
        <v>49</v>
      </c>
      <c r="AL296" s="85" t="s">
        <v>766</v>
      </c>
      <c r="AM296" s="79" t="s">
        <v>800</v>
      </c>
      <c r="AN296" s="79" t="b">
        <v>0</v>
      </c>
      <c r="AO296" s="85" t="s">
        <v>766</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2</v>
      </c>
      <c r="BD296" s="48"/>
      <c r="BE296" s="49"/>
      <c r="BF296" s="48"/>
      <c r="BG296" s="49"/>
      <c r="BH296" s="48"/>
      <c r="BI296" s="49"/>
      <c r="BJ296" s="48"/>
      <c r="BK296" s="49"/>
      <c r="BL296" s="48"/>
    </row>
    <row r="297" spans="1:64" ht="15">
      <c r="A297" s="64" t="s">
        <v>271</v>
      </c>
      <c r="B297" s="64" t="s">
        <v>263</v>
      </c>
      <c r="C297" s="65" t="s">
        <v>2229</v>
      </c>
      <c r="D297" s="66">
        <v>3</v>
      </c>
      <c r="E297" s="67" t="s">
        <v>132</v>
      </c>
      <c r="F297" s="68">
        <v>32</v>
      </c>
      <c r="G297" s="65"/>
      <c r="H297" s="69"/>
      <c r="I297" s="70"/>
      <c r="J297" s="70"/>
      <c r="K297" s="34" t="s">
        <v>65</v>
      </c>
      <c r="L297" s="77">
        <v>297</v>
      </c>
      <c r="M297" s="77"/>
      <c r="N297" s="72"/>
      <c r="O297" s="79" t="s">
        <v>340</v>
      </c>
      <c r="P297" s="81">
        <v>43540.571226851855</v>
      </c>
      <c r="Q297" s="79" t="s">
        <v>369</v>
      </c>
      <c r="R297" s="79"/>
      <c r="S297" s="79"/>
      <c r="T297" s="79" t="s">
        <v>414</v>
      </c>
      <c r="U297" s="79"/>
      <c r="V297" s="82" t="s">
        <v>505</v>
      </c>
      <c r="W297" s="81">
        <v>43540.571226851855</v>
      </c>
      <c r="X297" s="82" t="s">
        <v>602</v>
      </c>
      <c r="Y297" s="79"/>
      <c r="Z297" s="79"/>
      <c r="AA297" s="85" t="s">
        <v>727</v>
      </c>
      <c r="AB297" s="79"/>
      <c r="AC297" s="79" t="b">
        <v>0</v>
      </c>
      <c r="AD297" s="79">
        <v>0</v>
      </c>
      <c r="AE297" s="85" t="s">
        <v>785</v>
      </c>
      <c r="AF297" s="79" t="b">
        <v>0</v>
      </c>
      <c r="AG297" s="79" t="s">
        <v>791</v>
      </c>
      <c r="AH297" s="79"/>
      <c r="AI297" s="85" t="s">
        <v>785</v>
      </c>
      <c r="AJ297" s="79" t="b">
        <v>0</v>
      </c>
      <c r="AK297" s="79">
        <v>49</v>
      </c>
      <c r="AL297" s="85" t="s">
        <v>766</v>
      </c>
      <c r="AM297" s="79" t="s">
        <v>800</v>
      </c>
      <c r="AN297" s="79" t="b">
        <v>0</v>
      </c>
      <c r="AO297" s="85" t="s">
        <v>766</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3</v>
      </c>
      <c r="BD297" s="48">
        <v>0</v>
      </c>
      <c r="BE297" s="49">
        <v>0</v>
      </c>
      <c r="BF297" s="48">
        <v>0</v>
      </c>
      <c r="BG297" s="49">
        <v>0</v>
      </c>
      <c r="BH297" s="48">
        <v>0</v>
      </c>
      <c r="BI297" s="49">
        <v>0</v>
      </c>
      <c r="BJ297" s="48">
        <v>17</v>
      </c>
      <c r="BK297" s="49">
        <v>100</v>
      </c>
      <c r="BL297" s="48">
        <v>17</v>
      </c>
    </row>
    <row r="298" spans="1:64" ht="15">
      <c r="A298" s="64" t="s">
        <v>272</v>
      </c>
      <c r="B298" s="64" t="s">
        <v>310</v>
      </c>
      <c r="C298" s="65" t="s">
        <v>2229</v>
      </c>
      <c r="D298" s="66">
        <v>3</v>
      </c>
      <c r="E298" s="67" t="s">
        <v>132</v>
      </c>
      <c r="F298" s="68">
        <v>32</v>
      </c>
      <c r="G298" s="65"/>
      <c r="H298" s="69"/>
      <c r="I298" s="70"/>
      <c r="J298" s="70"/>
      <c r="K298" s="34" t="s">
        <v>65</v>
      </c>
      <c r="L298" s="77">
        <v>298</v>
      </c>
      <c r="M298" s="77"/>
      <c r="N298" s="72"/>
      <c r="O298" s="79" t="s">
        <v>340</v>
      </c>
      <c r="P298" s="81">
        <v>43540.58069444444</v>
      </c>
      <c r="Q298" s="79" t="s">
        <v>369</v>
      </c>
      <c r="R298" s="79"/>
      <c r="S298" s="79"/>
      <c r="T298" s="79" t="s">
        <v>414</v>
      </c>
      <c r="U298" s="79"/>
      <c r="V298" s="82" t="s">
        <v>506</v>
      </c>
      <c r="W298" s="81">
        <v>43540.58069444444</v>
      </c>
      <c r="X298" s="82" t="s">
        <v>603</v>
      </c>
      <c r="Y298" s="79"/>
      <c r="Z298" s="79"/>
      <c r="AA298" s="85" t="s">
        <v>728</v>
      </c>
      <c r="AB298" s="79"/>
      <c r="AC298" s="79" t="b">
        <v>0</v>
      </c>
      <c r="AD298" s="79">
        <v>0</v>
      </c>
      <c r="AE298" s="85" t="s">
        <v>785</v>
      </c>
      <c r="AF298" s="79" t="b">
        <v>0</v>
      </c>
      <c r="AG298" s="79" t="s">
        <v>791</v>
      </c>
      <c r="AH298" s="79"/>
      <c r="AI298" s="85" t="s">
        <v>785</v>
      </c>
      <c r="AJ298" s="79" t="b">
        <v>0</v>
      </c>
      <c r="AK298" s="79">
        <v>49</v>
      </c>
      <c r="AL298" s="85" t="s">
        <v>766</v>
      </c>
      <c r="AM298" s="79" t="s">
        <v>803</v>
      </c>
      <c r="AN298" s="79" t="b">
        <v>0</v>
      </c>
      <c r="AO298" s="85" t="s">
        <v>766</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c r="BE298" s="49"/>
      <c r="BF298" s="48"/>
      <c r="BG298" s="49"/>
      <c r="BH298" s="48"/>
      <c r="BI298" s="49"/>
      <c r="BJ298" s="48"/>
      <c r="BK298" s="49"/>
      <c r="BL298" s="48"/>
    </row>
    <row r="299" spans="1:64" ht="15">
      <c r="A299" s="64" t="s">
        <v>272</v>
      </c>
      <c r="B299" s="64" t="s">
        <v>311</v>
      </c>
      <c r="C299" s="65" t="s">
        <v>2229</v>
      </c>
      <c r="D299" s="66">
        <v>3</v>
      </c>
      <c r="E299" s="67" t="s">
        <v>132</v>
      </c>
      <c r="F299" s="68">
        <v>32</v>
      </c>
      <c r="G299" s="65"/>
      <c r="H299" s="69"/>
      <c r="I299" s="70"/>
      <c r="J299" s="70"/>
      <c r="K299" s="34" t="s">
        <v>65</v>
      </c>
      <c r="L299" s="77">
        <v>299</v>
      </c>
      <c r="M299" s="77"/>
      <c r="N299" s="72"/>
      <c r="O299" s="79" t="s">
        <v>340</v>
      </c>
      <c r="P299" s="81">
        <v>43540.58069444444</v>
      </c>
      <c r="Q299" s="79" t="s">
        <v>369</v>
      </c>
      <c r="R299" s="79"/>
      <c r="S299" s="79"/>
      <c r="T299" s="79" t="s">
        <v>414</v>
      </c>
      <c r="U299" s="79"/>
      <c r="V299" s="82" t="s">
        <v>506</v>
      </c>
      <c r="W299" s="81">
        <v>43540.58069444444</v>
      </c>
      <c r="X299" s="82" t="s">
        <v>603</v>
      </c>
      <c r="Y299" s="79"/>
      <c r="Z299" s="79"/>
      <c r="AA299" s="85" t="s">
        <v>728</v>
      </c>
      <c r="AB299" s="79"/>
      <c r="AC299" s="79" t="b">
        <v>0</v>
      </c>
      <c r="AD299" s="79">
        <v>0</v>
      </c>
      <c r="AE299" s="85" t="s">
        <v>785</v>
      </c>
      <c r="AF299" s="79" t="b">
        <v>0</v>
      </c>
      <c r="AG299" s="79" t="s">
        <v>791</v>
      </c>
      <c r="AH299" s="79"/>
      <c r="AI299" s="85" t="s">
        <v>785</v>
      </c>
      <c r="AJ299" s="79" t="b">
        <v>0</v>
      </c>
      <c r="AK299" s="79">
        <v>49</v>
      </c>
      <c r="AL299" s="85" t="s">
        <v>766</v>
      </c>
      <c r="AM299" s="79" t="s">
        <v>803</v>
      </c>
      <c r="AN299" s="79" t="b">
        <v>0</v>
      </c>
      <c r="AO299" s="85" t="s">
        <v>766</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272</v>
      </c>
      <c r="B300" s="64" t="s">
        <v>312</v>
      </c>
      <c r="C300" s="65" t="s">
        <v>2229</v>
      </c>
      <c r="D300" s="66">
        <v>3</v>
      </c>
      <c r="E300" s="67" t="s">
        <v>132</v>
      </c>
      <c r="F300" s="68">
        <v>32</v>
      </c>
      <c r="G300" s="65"/>
      <c r="H300" s="69"/>
      <c r="I300" s="70"/>
      <c r="J300" s="70"/>
      <c r="K300" s="34" t="s">
        <v>65</v>
      </c>
      <c r="L300" s="77">
        <v>300</v>
      </c>
      <c r="M300" s="77"/>
      <c r="N300" s="72"/>
      <c r="O300" s="79" t="s">
        <v>340</v>
      </c>
      <c r="P300" s="81">
        <v>43540.58069444444</v>
      </c>
      <c r="Q300" s="79" t="s">
        <v>369</v>
      </c>
      <c r="R300" s="79"/>
      <c r="S300" s="79"/>
      <c r="T300" s="79" t="s">
        <v>414</v>
      </c>
      <c r="U300" s="79"/>
      <c r="V300" s="82" t="s">
        <v>506</v>
      </c>
      <c r="W300" s="81">
        <v>43540.58069444444</v>
      </c>
      <c r="X300" s="82" t="s">
        <v>603</v>
      </c>
      <c r="Y300" s="79"/>
      <c r="Z300" s="79"/>
      <c r="AA300" s="85" t="s">
        <v>728</v>
      </c>
      <c r="AB300" s="79"/>
      <c r="AC300" s="79" t="b">
        <v>0</v>
      </c>
      <c r="AD300" s="79">
        <v>0</v>
      </c>
      <c r="AE300" s="85" t="s">
        <v>785</v>
      </c>
      <c r="AF300" s="79" t="b">
        <v>0</v>
      </c>
      <c r="AG300" s="79" t="s">
        <v>791</v>
      </c>
      <c r="AH300" s="79"/>
      <c r="AI300" s="85" t="s">
        <v>785</v>
      </c>
      <c r="AJ300" s="79" t="b">
        <v>0</v>
      </c>
      <c r="AK300" s="79">
        <v>49</v>
      </c>
      <c r="AL300" s="85" t="s">
        <v>766</v>
      </c>
      <c r="AM300" s="79" t="s">
        <v>803</v>
      </c>
      <c r="AN300" s="79" t="b">
        <v>0</v>
      </c>
      <c r="AO300" s="85" t="s">
        <v>766</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272</v>
      </c>
      <c r="B301" s="64" t="s">
        <v>313</v>
      </c>
      <c r="C301" s="65" t="s">
        <v>2229</v>
      </c>
      <c r="D301" s="66">
        <v>3</v>
      </c>
      <c r="E301" s="67" t="s">
        <v>132</v>
      </c>
      <c r="F301" s="68">
        <v>32</v>
      </c>
      <c r="G301" s="65"/>
      <c r="H301" s="69"/>
      <c r="I301" s="70"/>
      <c r="J301" s="70"/>
      <c r="K301" s="34" t="s">
        <v>65</v>
      </c>
      <c r="L301" s="77">
        <v>301</v>
      </c>
      <c r="M301" s="77"/>
      <c r="N301" s="72"/>
      <c r="O301" s="79" t="s">
        <v>340</v>
      </c>
      <c r="P301" s="81">
        <v>43540.58069444444</v>
      </c>
      <c r="Q301" s="79" t="s">
        <v>369</v>
      </c>
      <c r="R301" s="79"/>
      <c r="S301" s="79"/>
      <c r="T301" s="79" t="s">
        <v>414</v>
      </c>
      <c r="U301" s="79"/>
      <c r="V301" s="82" t="s">
        <v>506</v>
      </c>
      <c r="W301" s="81">
        <v>43540.58069444444</v>
      </c>
      <c r="X301" s="82" t="s">
        <v>603</v>
      </c>
      <c r="Y301" s="79"/>
      <c r="Z301" s="79"/>
      <c r="AA301" s="85" t="s">
        <v>728</v>
      </c>
      <c r="AB301" s="79"/>
      <c r="AC301" s="79" t="b">
        <v>0</v>
      </c>
      <c r="AD301" s="79">
        <v>0</v>
      </c>
      <c r="AE301" s="85" t="s">
        <v>785</v>
      </c>
      <c r="AF301" s="79" t="b">
        <v>0</v>
      </c>
      <c r="AG301" s="79" t="s">
        <v>791</v>
      </c>
      <c r="AH301" s="79"/>
      <c r="AI301" s="85" t="s">
        <v>785</v>
      </c>
      <c r="AJ301" s="79" t="b">
        <v>0</v>
      </c>
      <c r="AK301" s="79">
        <v>49</v>
      </c>
      <c r="AL301" s="85" t="s">
        <v>766</v>
      </c>
      <c r="AM301" s="79" t="s">
        <v>803</v>
      </c>
      <c r="AN301" s="79" t="b">
        <v>0</v>
      </c>
      <c r="AO301" s="85" t="s">
        <v>766</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272</v>
      </c>
      <c r="B302" s="64" t="s">
        <v>314</v>
      </c>
      <c r="C302" s="65" t="s">
        <v>2229</v>
      </c>
      <c r="D302" s="66">
        <v>3</v>
      </c>
      <c r="E302" s="67" t="s">
        <v>132</v>
      </c>
      <c r="F302" s="68">
        <v>32</v>
      </c>
      <c r="G302" s="65"/>
      <c r="H302" s="69"/>
      <c r="I302" s="70"/>
      <c r="J302" s="70"/>
      <c r="K302" s="34" t="s">
        <v>65</v>
      </c>
      <c r="L302" s="77">
        <v>302</v>
      </c>
      <c r="M302" s="77"/>
      <c r="N302" s="72"/>
      <c r="O302" s="79" t="s">
        <v>340</v>
      </c>
      <c r="P302" s="81">
        <v>43540.58069444444</v>
      </c>
      <c r="Q302" s="79" t="s">
        <v>369</v>
      </c>
      <c r="R302" s="79"/>
      <c r="S302" s="79"/>
      <c r="T302" s="79" t="s">
        <v>414</v>
      </c>
      <c r="U302" s="79"/>
      <c r="V302" s="82" t="s">
        <v>506</v>
      </c>
      <c r="W302" s="81">
        <v>43540.58069444444</v>
      </c>
      <c r="X302" s="82" t="s">
        <v>603</v>
      </c>
      <c r="Y302" s="79"/>
      <c r="Z302" s="79"/>
      <c r="AA302" s="85" t="s">
        <v>728</v>
      </c>
      <c r="AB302" s="79"/>
      <c r="AC302" s="79" t="b">
        <v>0</v>
      </c>
      <c r="AD302" s="79">
        <v>0</v>
      </c>
      <c r="AE302" s="85" t="s">
        <v>785</v>
      </c>
      <c r="AF302" s="79" t="b">
        <v>0</v>
      </c>
      <c r="AG302" s="79" t="s">
        <v>791</v>
      </c>
      <c r="AH302" s="79"/>
      <c r="AI302" s="85" t="s">
        <v>785</v>
      </c>
      <c r="AJ302" s="79" t="b">
        <v>0</v>
      </c>
      <c r="AK302" s="79">
        <v>49</v>
      </c>
      <c r="AL302" s="85" t="s">
        <v>766</v>
      </c>
      <c r="AM302" s="79" t="s">
        <v>803</v>
      </c>
      <c r="AN302" s="79" t="b">
        <v>0</v>
      </c>
      <c r="AO302" s="85" t="s">
        <v>766</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272</v>
      </c>
      <c r="B303" s="64" t="s">
        <v>315</v>
      </c>
      <c r="C303" s="65" t="s">
        <v>2229</v>
      </c>
      <c r="D303" s="66">
        <v>3</v>
      </c>
      <c r="E303" s="67" t="s">
        <v>132</v>
      </c>
      <c r="F303" s="68">
        <v>32</v>
      </c>
      <c r="G303" s="65"/>
      <c r="H303" s="69"/>
      <c r="I303" s="70"/>
      <c r="J303" s="70"/>
      <c r="K303" s="34" t="s">
        <v>65</v>
      </c>
      <c r="L303" s="77">
        <v>303</v>
      </c>
      <c r="M303" s="77"/>
      <c r="N303" s="72"/>
      <c r="O303" s="79" t="s">
        <v>340</v>
      </c>
      <c r="P303" s="81">
        <v>43540.58069444444</v>
      </c>
      <c r="Q303" s="79" t="s">
        <v>369</v>
      </c>
      <c r="R303" s="79"/>
      <c r="S303" s="79"/>
      <c r="T303" s="79" t="s">
        <v>414</v>
      </c>
      <c r="U303" s="79"/>
      <c r="V303" s="82" t="s">
        <v>506</v>
      </c>
      <c r="W303" s="81">
        <v>43540.58069444444</v>
      </c>
      <c r="X303" s="82" t="s">
        <v>603</v>
      </c>
      <c r="Y303" s="79"/>
      <c r="Z303" s="79"/>
      <c r="AA303" s="85" t="s">
        <v>728</v>
      </c>
      <c r="AB303" s="79"/>
      <c r="AC303" s="79" t="b">
        <v>0</v>
      </c>
      <c r="AD303" s="79">
        <v>0</v>
      </c>
      <c r="AE303" s="85" t="s">
        <v>785</v>
      </c>
      <c r="AF303" s="79" t="b">
        <v>0</v>
      </c>
      <c r="AG303" s="79" t="s">
        <v>791</v>
      </c>
      <c r="AH303" s="79"/>
      <c r="AI303" s="85" t="s">
        <v>785</v>
      </c>
      <c r="AJ303" s="79" t="b">
        <v>0</v>
      </c>
      <c r="AK303" s="79">
        <v>49</v>
      </c>
      <c r="AL303" s="85" t="s">
        <v>766</v>
      </c>
      <c r="AM303" s="79" t="s">
        <v>803</v>
      </c>
      <c r="AN303" s="79" t="b">
        <v>0</v>
      </c>
      <c r="AO303" s="85" t="s">
        <v>766</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272</v>
      </c>
      <c r="B304" s="64" t="s">
        <v>316</v>
      </c>
      <c r="C304" s="65" t="s">
        <v>2229</v>
      </c>
      <c r="D304" s="66">
        <v>3</v>
      </c>
      <c r="E304" s="67" t="s">
        <v>132</v>
      </c>
      <c r="F304" s="68">
        <v>32</v>
      </c>
      <c r="G304" s="65"/>
      <c r="H304" s="69"/>
      <c r="I304" s="70"/>
      <c r="J304" s="70"/>
      <c r="K304" s="34" t="s">
        <v>65</v>
      </c>
      <c r="L304" s="77">
        <v>304</v>
      </c>
      <c r="M304" s="77"/>
      <c r="N304" s="72"/>
      <c r="O304" s="79" t="s">
        <v>340</v>
      </c>
      <c r="P304" s="81">
        <v>43540.58069444444</v>
      </c>
      <c r="Q304" s="79" t="s">
        <v>369</v>
      </c>
      <c r="R304" s="79"/>
      <c r="S304" s="79"/>
      <c r="T304" s="79" t="s">
        <v>414</v>
      </c>
      <c r="U304" s="79"/>
      <c r="V304" s="82" t="s">
        <v>506</v>
      </c>
      <c r="W304" s="81">
        <v>43540.58069444444</v>
      </c>
      <c r="X304" s="82" t="s">
        <v>603</v>
      </c>
      <c r="Y304" s="79"/>
      <c r="Z304" s="79"/>
      <c r="AA304" s="85" t="s">
        <v>728</v>
      </c>
      <c r="AB304" s="79"/>
      <c r="AC304" s="79" t="b">
        <v>0</v>
      </c>
      <c r="AD304" s="79">
        <v>0</v>
      </c>
      <c r="AE304" s="85" t="s">
        <v>785</v>
      </c>
      <c r="AF304" s="79" t="b">
        <v>0</v>
      </c>
      <c r="AG304" s="79" t="s">
        <v>791</v>
      </c>
      <c r="AH304" s="79"/>
      <c r="AI304" s="85" t="s">
        <v>785</v>
      </c>
      <c r="AJ304" s="79" t="b">
        <v>0</v>
      </c>
      <c r="AK304" s="79">
        <v>49</v>
      </c>
      <c r="AL304" s="85" t="s">
        <v>766</v>
      </c>
      <c r="AM304" s="79" t="s">
        <v>803</v>
      </c>
      <c r="AN304" s="79" t="b">
        <v>0</v>
      </c>
      <c r="AO304" s="85" t="s">
        <v>766</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c r="BE304" s="49"/>
      <c r="BF304" s="48"/>
      <c r="BG304" s="49"/>
      <c r="BH304" s="48"/>
      <c r="BI304" s="49"/>
      <c r="BJ304" s="48"/>
      <c r="BK304" s="49"/>
      <c r="BL304" s="48"/>
    </row>
    <row r="305" spans="1:64" ht="15">
      <c r="A305" s="64" t="s">
        <v>272</v>
      </c>
      <c r="B305" s="64" t="s">
        <v>217</v>
      </c>
      <c r="C305" s="65" t="s">
        <v>2229</v>
      </c>
      <c r="D305" s="66">
        <v>3</v>
      </c>
      <c r="E305" s="67" t="s">
        <v>132</v>
      </c>
      <c r="F305" s="68">
        <v>32</v>
      </c>
      <c r="G305" s="65"/>
      <c r="H305" s="69"/>
      <c r="I305" s="70"/>
      <c r="J305" s="70"/>
      <c r="K305" s="34" t="s">
        <v>65</v>
      </c>
      <c r="L305" s="77">
        <v>305</v>
      </c>
      <c r="M305" s="77"/>
      <c r="N305" s="72"/>
      <c r="O305" s="79" t="s">
        <v>340</v>
      </c>
      <c r="P305" s="81">
        <v>43540.58069444444</v>
      </c>
      <c r="Q305" s="79" t="s">
        <v>369</v>
      </c>
      <c r="R305" s="79"/>
      <c r="S305" s="79"/>
      <c r="T305" s="79" t="s">
        <v>414</v>
      </c>
      <c r="U305" s="79"/>
      <c r="V305" s="82" t="s">
        <v>506</v>
      </c>
      <c r="W305" s="81">
        <v>43540.58069444444</v>
      </c>
      <c r="X305" s="82" t="s">
        <v>603</v>
      </c>
      <c r="Y305" s="79"/>
      <c r="Z305" s="79"/>
      <c r="AA305" s="85" t="s">
        <v>728</v>
      </c>
      <c r="AB305" s="79"/>
      <c r="AC305" s="79" t="b">
        <v>0</v>
      </c>
      <c r="AD305" s="79">
        <v>0</v>
      </c>
      <c r="AE305" s="85" t="s">
        <v>785</v>
      </c>
      <c r="AF305" s="79" t="b">
        <v>0</v>
      </c>
      <c r="AG305" s="79" t="s">
        <v>791</v>
      </c>
      <c r="AH305" s="79"/>
      <c r="AI305" s="85" t="s">
        <v>785</v>
      </c>
      <c r="AJ305" s="79" t="b">
        <v>0</v>
      </c>
      <c r="AK305" s="79">
        <v>49</v>
      </c>
      <c r="AL305" s="85" t="s">
        <v>766</v>
      </c>
      <c r="AM305" s="79" t="s">
        <v>803</v>
      </c>
      <c r="AN305" s="79" t="b">
        <v>0</v>
      </c>
      <c r="AO305" s="85" t="s">
        <v>766</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2</v>
      </c>
      <c r="BD305" s="48"/>
      <c r="BE305" s="49"/>
      <c r="BF305" s="48"/>
      <c r="BG305" s="49"/>
      <c r="BH305" s="48"/>
      <c r="BI305" s="49"/>
      <c r="BJ305" s="48"/>
      <c r="BK305" s="49"/>
      <c r="BL305" s="48"/>
    </row>
    <row r="306" spans="1:64" ht="15">
      <c r="A306" s="64" t="s">
        <v>272</v>
      </c>
      <c r="B306" s="64" t="s">
        <v>263</v>
      </c>
      <c r="C306" s="65" t="s">
        <v>2229</v>
      </c>
      <c r="D306" s="66">
        <v>3</v>
      </c>
      <c r="E306" s="67" t="s">
        <v>132</v>
      </c>
      <c r="F306" s="68">
        <v>32</v>
      </c>
      <c r="G306" s="65"/>
      <c r="H306" s="69"/>
      <c r="I306" s="70"/>
      <c r="J306" s="70"/>
      <c r="K306" s="34" t="s">
        <v>65</v>
      </c>
      <c r="L306" s="77">
        <v>306</v>
      </c>
      <c r="M306" s="77"/>
      <c r="N306" s="72"/>
      <c r="O306" s="79" t="s">
        <v>340</v>
      </c>
      <c r="P306" s="81">
        <v>43540.58069444444</v>
      </c>
      <c r="Q306" s="79" t="s">
        <v>369</v>
      </c>
      <c r="R306" s="79"/>
      <c r="S306" s="79"/>
      <c r="T306" s="79" t="s">
        <v>414</v>
      </c>
      <c r="U306" s="79"/>
      <c r="V306" s="82" t="s">
        <v>506</v>
      </c>
      <c r="W306" s="81">
        <v>43540.58069444444</v>
      </c>
      <c r="X306" s="82" t="s">
        <v>603</v>
      </c>
      <c r="Y306" s="79"/>
      <c r="Z306" s="79"/>
      <c r="AA306" s="85" t="s">
        <v>728</v>
      </c>
      <c r="AB306" s="79"/>
      <c r="AC306" s="79" t="b">
        <v>0</v>
      </c>
      <c r="AD306" s="79">
        <v>0</v>
      </c>
      <c r="AE306" s="85" t="s">
        <v>785</v>
      </c>
      <c r="AF306" s="79" t="b">
        <v>0</v>
      </c>
      <c r="AG306" s="79" t="s">
        <v>791</v>
      </c>
      <c r="AH306" s="79"/>
      <c r="AI306" s="85" t="s">
        <v>785</v>
      </c>
      <c r="AJ306" s="79" t="b">
        <v>0</v>
      </c>
      <c r="AK306" s="79">
        <v>49</v>
      </c>
      <c r="AL306" s="85" t="s">
        <v>766</v>
      </c>
      <c r="AM306" s="79" t="s">
        <v>803</v>
      </c>
      <c r="AN306" s="79" t="b">
        <v>0</v>
      </c>
      <c r="AO306" s="85" t="s">
        <v>766</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3</v>
      </c>
      <c r="BD306" s="48">
        <v>0</v>
      </c>
      <c r="BE306" s="49">
        <v>0</v>
      </c>
      <c r="BF306" s="48">
        <v>0</v>
      </c>
      <c r="BG306" s="49">
        <v>0</v>
      </c>
      <c r="BH306" s="48">
        <v>0</v>
      </c>
      <c r="BI306" s="49">
        <v>0</v>
      </c>
      <c r="BJ306" s="48">
        <v>17</v>
      </c>
      <c r="BK306" s="49">
        <v>100</v>
      </c>
      <c r="BL306" s="48">
        <v>17</v>
      </c>
    </row>
    <row r="307" spans="1:64" ht="15">
      <c r="A307" s="64" t="s">
        <v>273</v>
      </c>
      <c r="B307" s="64" t="s">
        <v>310</v>
      </c>
      <c r="C307" s="65" t="s">
        <v>2229</v>
      </c>
      <c r="D307" s="66">
        <v>3</v>
      </c>
      <c r="E307" s="67" t="s">
        <v>132</v>
      </c>
      <c r="F307" s="68">
        <v>32</v>
      </c>
      <c r="G307" s="65"/>
      <c r="H307" s="69"/>
      <c r="I307" s="70"/>
      <c r="J307" s="70"/>
      <c r="K307" s="34" t="s">
        <v>65</v>
      </c>
      <c r="L307" s="77">
        <v>307</v>
      </c>
      <c r="M307" s="77"/>
      <c r="N307" s="72"/>
      <c r="O307" s="79" t="s">
        <v>340</v>
      </c>
      <c r="P307" s="81">
        <v>43540.582094907404</v>
      </c>
      <c r="Q307" s="79" t="s">
        <v>369</v>
      </c>
      <c r="R307" s="79"/>
      <c r="S307" s="79"/>
      <c r="T307" s="79" t="s">
        <v>414</v>
      </c>
      <c r="U307" s="79"/>
      <c r="V307" s="82" t="s">
        <v>507</v>
      </c>
      <c r="W307" s="81">
        <v>43540.582094907404</v>
      </c>
      <c r="X307" s="82" t="s">
        <v>604</v>
      </c>
      <c r="Y307" s="79"/>
      <c r="Z307" s="79"/>
      <c r="AA307" s="85" t="s">
        <v>729</v>
      </c>
      <c r="AB307" s="79"/>
      <c r="AC307" s="79" t="b">
        <v>0</v>
      </c>
      <c r="AD307" s="79">
        <v>0</v>
      </c>
      <c r="AE307" s="85" t="s">
        <v>785</v>
      </c>
      <c r="AF307" s="79" t="b">
        <v>0</v>
      </c>
      <c r="AG307" s="79" t="s">
        <v>791</v>
      </c>
      <c r="AH307" s="79"/>
      <c r="AI307" s="85" t="s">
        <v>785</v>
      </c>
      <c r="AJ307" s="79" t="b">
        <v>0</v>
      </c>
      <c r="AK307" s="79">
        <v>49</v>
      </c>
      <c r="AL307" s="85" t="s">
        <v>766</v>
      </c>
      <c r="AM307" s="79" t="s">
        <v>802</v>
      </c>
      <c r="AN307" s="79" t="b">
        <v>0</v>
      </c>
      <c r="AO307" s="85" t="s">
        <v>766</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273</v>
      </c>
      <c r="B308" s="64" t="s">
        <v>311</v>
      </c>
      <c r="C308" s="65" t="s">
        <v>2229</v>
      </c>
      <c r="D308" s="66">
        <v>3</v>
      </c>
      <c r="E308" s="67" t="s">
        <v>132</v>
      </c>
      <c r="F308" s="68">
        <v>32</v>
      </c>
      <c r="G308" s="65"/>
      <c r="H308" s="69"/>
      <c r="I308" s="70"/>
      <c r="J308" s="70"/>
      <c r="K308" s="34" t="s">
        <v>65</v>
      </c>
      <c r="L308" s="77">
        <v>308</v>
      </c>
      <c r="M308" s="77"/>
      <c r="N308" s="72"/>
      <c r="O308" s="79" t="s">
        <v>340</v>
      </c>
      <c r="P308" s="81">
        <v>43540.582094907404</v>
      </c>
      <c r="Q308" s="79" t="s">
        <v>369</v>
      </c>
      <c r="R308" s="79"/>
      <c r="S308" s="79"/>
      <c r="T308" s="79" t="s">
        <v>414</v>
      </c>
      <c r="U308" s="79"/>
      <c r="V308" s="82" t="s">
        <v>507</v>
      </c>
      <c r="W308" s="81">
        <v>43540.582094907404</v>
      </c>
      <c r="X308" s="82" t="s">
        <v>604</v>
      </c>
      <c r="Y308" s="79"/>
      <c r="Z308" s="79"/>
      <c r="AA308" s="85" t="s">
        <v>729</v>
      </c>
      <c r="AB308" s="79"/>
      <c r="AC308" s="79" t="b">
        <v>0</v>
      </c>
      <c r="AD308" s="79">
        <v>0</v>
      </c>
      <c r="AE308" s="85" t="s">
        <v>785</v>
      </c>
      <c r="AF308" s="79" t="b">
        <v>0</v>
      </c>
      <c r="AG308" s="79" t="s">
        <v>791</v>
      </c>
      <c r="AH308" s="79"/>
      <c r="AI308" s="85" t="s">
        <v>785</v>
      </c>
      <c r="AJ308" s="79" t="b">
        <v>0</v>
      </c>
      <c r="AK308" s="79">
        <v>49</v>
      </c>
      <c r="AL308" s="85" t="s">
        <v>766</v>
      </c>
      <c r="AM308" s="79" t="s">
        <v>802</v>
      </c>
      <c r="AN308" s="79" t="b">
        <v>0</v>
      </c>
      <c r="AO308" s="85" t="s">
        <v>766</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273</v>
      </c>
      <c r="B309" s="64" t="s">
        <v>312</v>
      </c>
      <c r="C309" s="65" t="s">
        <v>2229</v>
      </c>
      <c r="D309" s="66">
        <v>3</v>
      </c>
      <c r="E309" s="67" t="s">
        <v>132</v>
      </c>
      <c r="F309" s="68">
        <v>32</v>
      </c>
      <c r="G309" s="65"/>
      <c r="H309" s="69"/>
      <c r="I309" s="70"/>
      <c r="J309" s="70"/>
      <c r="K309" s="34" t="s">
        <v>65</v>
      </c>
      <c r="L309" s="77">
        <v>309</v>
      </c>
      <c r="M309" s="77"/>
      <c r="N309" s="72"/>
      <c r="O309" s="79" t="s">
        <v>340</v>
      </c>
      <c r="P309" s="81">
        <v>43540.582094907404</v>
      </c>
      <c r="Q309" s="79" t="s">
        <v>369</v>
      </c>
      <c r="R309" s="79"/>
      <c r="S309" s="79"/>
      <c r="T309" s="79" t="s">
        <v>414</v>
      </c>
      <c r="U309" s="79"/>
      <c r="V309" s="82" t="s">
        <v>507</v>
      </c>
      <c r="W309" s="81">
        <v>43540.582094907404</v>
      </c>
      <c r="X309" s="82" t="s">
        <v>604</v>
      </c>
      <c r="Y309" s="79"/>
      <c r="Z309" s="79"/>
      <c r="AA309" s="85" t="s">
        <v>729</v>
      </c>
      <c r="AB309" s="79"/>
      <c r="AC309" s="79" t="b">
        <v>0</v>
      </c>
      <c r="AD309" s="79">
        <v>0</v>
      </c>
      <c r="AE309" s="85" t="s">
        <v>785</v>
      </c>
      <c r="AF309" s="79" t="b">
        <v>0</v>
      </c>
      <c r="AG309" s="79" t="s">
        <v>791</v>
      </c>
      <c r="AH309" s="79"/>
      <c r="AI309" s="85" t="s">
        <v>785</v>
      </c>
      <c r="AJ309" s="79" t="b">
        <v>0</v>
      </c>
      <c r="AK309" s="79">
        <v>49</v>
      </c>
      <c r="AL309" s="85" t="s">
        <v>766</v>
      </c>
      <c r="AM309" s="79" t="s">
        <v>802</v>
      </c>
      <c r="AN309" s="79" t="b">
        <v>0</v>
      </c>
      <c r="AO309" s="85" t="s">
        <v>766</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273</v>
      </c>
      <c r="B310" s="64" t="s">
        <v>313</v>
      </c>
      <c r="C310" s="65" t="s">
        <v>2229</v>
      </c>
      <c r="D310" s="66">
        <v>3</v>
      </c>
      <c r="E310" s="67" t="s">
        <v>132</v>
      </c>
      <c r="F310" s="68">
        <v>32</v>
      </c>
      <c r="G310" s="65"/>
      <c r="H310" s="69"/>
      <c r="I310" s="70"/>
      <c r="J310" s="70"/>
      <c r="K310" s="34" t="s">
        <v>65</v>
      </c>
      <c r="L310" s="77">
        <v>310</v>
      </c>
      <c r="M310" s="77"/>
      <c r="N310" s="72"/>
      <c r="O310" s="79" t="s">
        <v>340</v>
      </c>
      <c r="P310" s="81">
        <v>43540.582094907404</v>
      </c>
      <c r="Q310" s="79" t="s">
        <v>369</v>
      </c>
      <c r="R310" s="79"/>
      <c r="S310" s="79"/>
      <c r="T310" s="79" t="s">
        <v>414</v>
      </c>
      <c r="U310" s="79"/>
      <c r="V310" s="82" t="s">
        <v>507</v>
      </c>
      <c r="W310" s="81">
        <v>43540.582094907404</v>
      </c>
      <c r="X310" s="82" t="s">
        <v>604</v>
      </c>
      <c r="Y310" s="79"/>
      <c r="Z310" s="79"/>
      <c r="AA310" s="85" t="s">
        <v>729</v>
      </c>
      <c r="AB310" s="79"/>
      <c r="AC310" s="79" t="b">
        <v>0</v>
      </c>
      <c r="AD310" s="79">
        <v>0</v>
      </c>
      <c r="AE310" s="85" t="s">
        <v>785</v>
      </c>
      <c r="AF310" s="79" t="b">
        <v>0</v>
      </c>
      <c r="AG310" s="79" t="s">
        <v>791</v>
      </c>
      <c r="AH310" s="79"/>
      <c r="AI310" s="85" t="s">
        <v>785</v>
      </c>
      <c r="AJ310" s="79" t="b">
        <v>0</v>
      </c>
      <c r="AK310" s="79">
        <v>49</v>
      </c>
      <c r="AL310" s="85" t="s">
        <v>766</v>
      </c>
      <c r="AM310" s="79" t="s">
        <v>802</v>
      </c>
      <c r="AN310" s="79" t="b">
        <v>0</v>
      </c>
      <c r="AO310" s="85" t="s">
        <v>766</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273</v>
      </c>
      <c r="B311" s="64" t="s">
        <v>314</v>
      </c>
      <c r="C311" s="65" t="s">
        <v>2229</v>
      </c>
      <c r="D311" s="66">
        <v>3</v>
      </c>
      <c r="E311" s="67" t="s">
        <v>132</v>
      </c>
      <c r="F311" s="68">
        <v>32</v>
      </c>
      <c r="G311" s="65"/>
      <c r="H311" s="69"/>
      <c r="I311" s="70"/>
      <c r="J311" s="70"/>
      <c r="K311" s="34" t="s">
        <v>65</v>
      </c>
      <c r="L311" s="77">
        <v>311</v>
      </c>
      <c r="M311" s="77"/>
      <c r="N311" s="72"/>
      <c r="O311" s="79" t="s">
        <v>340</v>
      </c>
      <c r="P311" s="81">
        <v>43540.582094907404</v>
      </c>
      <c r="Q311" s="79" t="s">
        <v>369</v>
      </c>
      <c r="R311" s="79"/>
      <c r="S311" s="79"/>
      <c r="T311" s="79" t="s">
        <v>414</v>
      </c>
      <c r="U311" s="79"/>
      <c r="V311" s="82" t="s">
        <v>507</v>
      </c>
      <c r="W311" s="81">
        <v>43540.582094907404</v>
      </c>
      <c r="X311" s="82" t="s">
        <v>604</v>
      </c>
      <c r="Y311" s="79"/>
      <c r="Z311" s="79"/>
      <c r="AA311" s="85" t="s">
        <v>729</v>
      </c>
      <c r="AB311" s="79"/>
      <c r="AC311" s="79" t="b">
        <v>0</v>
      </c>
      <c r="AD311" s="79">
        <v>0</v>
      </c>
      <c r="AE311" s="85" t="s">
        <v>785</v>
      </c>
      <c r="AF311" s="79" t="b">
        <v>0</v>
      </c>
      <c r="AG311" s="79" t="s">
        <v>791</v>
      </c>
      <c r="AH311" s="79"/>
      <c r="AI311" s="85" t="s">
        <v>785</v>
      </c>
      <c r="AJ311" s="79" t="b">
        <v>0</v>
      </c>
      <c r="AK311" s="79">
        <v>49</v>
      </c>
      <c r="AL311" s="85" t="s">
        <v>766</v>
      </c>
      <c r="AM311" s="79" t="s">
        <v>802</v>
      </c>
      <c r="AN311" s="79" t="b">
        <v>0</v>
      </c>
      <c r="AO311" s="85" t="s">
        <v>766</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273</v>
      </c>
      <c r="B312" s="64" t="s">
        <v>315</v>
      </c>
      <c r="C312" s="65" t="s">
        <v>2229</v>
      </c>
      <c r="D312" s="66">
        <v>3</v>
      </c>
      <c r="E312" s="67" t="s">
        <v>132</v>
      </c>
      <c r="F312" s="68">
        <v>32</v>
      </c>
      <c r="G312" s="65"/>
      <c r="H312" s="69"/>
      <c r="I312" s="70"/>
      <c r="J312" s="70"/>
      <c r="K312" s="34" t="s">
        <v>65</v>
      </c>
      <c r="L312" s="77">
        <v>312</v>
      </c>
      <c r="M312" s="77"/>
      <c r="N312" s="72"/>
      <c r="O312" s="79" t="s">
        <v>340</v>
      </c>
      <c r="P312" s="81">
        <v>43540.582094907404</v>
      </c>
      <c r="Q312" s="79" t="s">
        <v>369</v>
      </c>
      <c r="R312" s="79"/>
      <c r="S312" s="79"/>
      <c r="T312" s="79" t="s">
        <v>414</v>
      </c>
      <c r="U312" s="79"/>
      <c r="V312" s="82" t="s">
        <v>507</v>
      </c>
      <c r="W312" s="81">
        <v>43540.582094907404</v>
      </c>
      <c r="X312" s="82" t="s">
        <v>604</v>
      </c>
      <c r="Y312" s="79"/>
      <c r="Z312" s="79"/>
      <c r="AA312" s="85" t="s">
        <v>729</v>
      </c>
      <c r="AB312" s="79"/>
      <c r="AC312" s="79" t="b">
        <v>0</v>
      </c>
      <c r="AD312" s="79">
        <v>0</v>
      </c>
      <c r="AE312" s="85" t="s">
        <v>785</v>
      </c>
      <c r="AF312" s="79" t="b">
        <v>0</v>
      </c>
      <c r="AG312" s="79" t="s">
        <v>791</v>
      </c>
      <c r="AH312" s="79"/>
      <c r="AI312" s="85" t="s">
        <v>785</v>
      </c>
      <c r="AJ312" s="79" t="b">
        <v>0</v>
      </c>
      <c r="AK312" s="79">
        <v>49</v>
      </c>
      <c r="AL312" s="85" t="s">
        <v>766</v>
      </c>
      <c r="AM312" s="79" t="s">
        <v>802</v>
      </c>
      <c r="AN312" s="79" t="b">
        <v>0</v>
      </c>
      <c r="AO312" s="85" t="s">
        <v>766</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273</v>
      </c>
      <c r="B313" s="64" t="s">
        <v>316</v>
      </c>
      <c r="C313" s="65" t="s">
        <v>2229</v>
      </c>
      <c r="D313" s="66">
        <v>3</v>
      </c>
      <c r="E313" s="67" t="s">
        <v>132</v>
      </c>
      <c r="F313" s="68">
        <v>32</v>
      </c>
      <c r="G313" s="65"/>
      <c r="H313" s="69"/>
      <c r="I313" s="70"/>
      <c r="J313" s="70"/>
      <c r="K313" s="34" t="s">
        <v>65</v>
      </c>
      <c r="L313" s="77">
        <v>313</v>
      </c>
      <c r="M313" s="77"/>
      <c r="N313" s="72"/>
      <c r="O313" s="79" t="s">
        <v>340</v>
      </c>
      <c r="P313" s="81">
        <v>43540.582094907404</v>
      </c>
      <c r="Q313" s="79" t="s">
        <v>369</v>
      </c>
      <c r="R313" s="79"/>
      <c r="S313" s="79"/>
      <c r="T313" s="79" t="s">
        <v>414</v>
      </c>
      <c r="U313" s="79"/>
      <c r="V313" s="82" t="s">
        <v>507</v>
      </c>
      <c r="W313" s="81">
        <v>43540.582094907404</v>
      </c>
      <c r="X313" s="82" t="s">
        <v>604</v>
      </c>
      <c r="Y313" s="79"/>
      <c r="Z313" s="79"/>
      <c r="AA313" s="85" t="s">
        <v>729</v>
      </c>
      <c r="AB313" s="79"/>
      <c r="AC313" s="79" t="b">
        <v>0</v>
      </c>
      <c r="AD313" s="79">
        <v>0</v>
      </c>
      <c r="AE313" s="85" t="s">
        <v>785</v>
      </c>
      <c r="AF313" s="79" t="b">
        <v>0</v>
      </c>
      <c r="AG313" s="79" t="s">
        <v>791</v>
      </c>
      <c r="AH313" s="79"/>
      <c r="AI313" s="85" t="s">
        <v>785</v>
      </c>
      <c r="AJ313" s="79" t="b">
        <v>0</v>
      </c>
      <c r="AK313" s="79">
        <v>49</v>
      </c>
      <c r="AL313" s="85" t="s">
        <v>766</v>
      </c>
      <c r="AM313" s="79" t="s">
        <v>802</v>
      </c>
      <c r="AN313" s="79" t="b">
        <v>0</v>
      </c>
      <c r="AO313" s="85" t="s">
        <v>766</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273</v>
      </c>
      <c r="B314" s="64" t="s">
        <v>217</v>
      </c>
      <c r="C314" s="65" t="s">
        <v>2229</v>
      </c>
      <c r="D314" s="66">
        <v>3</v>
      </c>
      <c r="E314" s="67" t="s">
        <v>132</v>
      </c>
      <c r="F314" s="68">
        <v>32</v>
      </c>
      <c r="G314" s="65"/>
      <c r="H314" s="69"/>
      <c r="I314" s="70"/>
      <c r="J314" s="70"/>
      <c r="K314" s="34" t="s">
        <v>65</v>
      </c>
      <c r="L314" s="77">
        <v>314</v>
      </c>
      <c r="M314" s="77"/>
      <c r="N314" s="72"/>
      <c r="O314" s="79" t="s">
        <v>340</v>
      </c>
      <c r="P314" s="81">
        <v>43540.582094907404</v>
      </c>
      <c r="Q314" s="79" t="s">
        <v>369</v>
      </c>
      <c r="R314" s="79"/>
      <c r="S314" s="79"/>
      <c r="T314" s="79" t="s">
        <v>414</v>
      </c>
      <c r="U314" s="79"/>
      <c r="V314" s="82" t="s">
        <v>507</v>
      </c>
      <c r="W314" s="81">
        <v>43540.582094907404</v>
      </c>
      <c r="X314" s="82" t="s">
        <v>604</v>
      </c>
      <c r="Y314" s="79"/>
      <c r="Z314" s="79"/>
      <c r="AA314" s="85" t="s">
        <v>729</v>
      </c>
      <c r="AB314" s="79"/>
      <c r="AC314" s="79" t="b">
        <v>0</v>
      </c>
      <c r="AD314" s="79">
        <v>0</v>
      </c>
      <c r="AE314" s="85" t="s">
        <v>785</v>
      </c>
      <c r="AF314" s="79" t="b">
        <v>0</v>
      </c>
      <c r="AG314" s="79" t="s">
        <v>791</v>
      </c>
      <c r="AH314" s="79"/>
      <c r="AI314" s="85" t="s">
        <v>785</v>
      </c>
      <c r="AJ314" s="79" t="b">
        <v>0</v>
      </c>
      <c r="AK314" s="79">
        <v>49</v>
      </c>
      <c r="AL314" s="85" t="s">
        <v>766</v>
      </c>
      <c r="AM314" s="79" t="s">
        <v>802</v>
      </c>
      <c r="AN314" s="79" t="b">
        <v>0</v>
      </c>
      <c r="AO314" s="85" t="s">
        <v>766</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2</v>
      </c>
      <c r="BD314" s="48"/>
      <c r="BE314" s="49"/>
      <c r="BF314" s="48"/>
      <c r="BG314" s="49"/>
      <c r="BH314" s="48"/>
      <c r="BI314" s="49"/>
      <c r="BJ314" s="48"/>
      <c r="BK314" s="49"/>
      <c r="BL314" s="48"/>
    </row>
    <row r="315" spans="1:64" ht="15">
      <c r="A315" s="64" t="s">
        <v>273</v>
      </c>
      <c r="B315" s="64" t="s">
        <v>263</v>
      </c>
      <c r="C315" s="65" t="s">
        <v>2229</v>
      </c>
      <c r="D315" s="66">
        <v>3</v>
      </c>
      <c r="E315" s="67" t="s">
        <v>132</v>
      </c>
      <c r="F315" s="68">
        <v>32</v>
      </c>
      <c r="G315" s="65"/>
      <c r="H315" s="69"/>
      <c r="I315" s="70"/>
      <c r="J315" s="70"/>
      <c r="K315" s="34" t="s">
        <v>65</v>
      </c>
      <c r="L315" s="77">
        <v>315</v>
      </c>
      <c r="M315" s="77"/>
      <c r="N315" s="72"/>
      <c r="O315" s="79" t="s">
        <v>340</v>
      </c>
      <c r="P315" s="81">
        <v>43540.582094907404</v>
      </c>
      <c r="Q315" s="79" t="s">
        <v>369</v>
      </c>
      <c r="R315" s="79"/>
      <c r="S315" s="79"/>
      <c r="T315" s="79" t="s">
        <v>414</v>
      </c>
      <c r="U315" s="79"/>
      <c r="V315" s="82" t="s">
        <v>507</v>
      </c>
      <c r="W315" s="81">
        <v>43540.582094907404</v>
      </c>
      <c r="X315" s="82" t="s">
        <v>604</v>
      </c>
      <c r="Y315" s="79"/>
      <c r="Z315" s="79"/>
      <c r="AA315" s="85" t="s">
        <v>729</v>
      </c>
      <c r="AB315" s="79"/>
      <c r="AC315" s="79" t="b">
        <v>0</v>
      </c>
      <c r="AD315" s="79">
        <v>0</v>
      </c>
      <c r="AE315" s="85" t="s">
        <v>785</v>
      </c>
      <c r="AF315" s="79" t="b">
        <v>0</v>
      </c>
      <c r="AG315" s="79" t="s">
        <v>791</v>
      </c>
      <c r="AH315" s="79"/>
      <c r="AI315" s="85" t="s">
        <v>785</v>
      </c>
      <c r="AJ315" s="79" t="b">
        <v>0</v>
      </c>
      <c r="AK315" s="79">
        <v>49</v>
      </c>
      <c r="AL315" s="85" t="s">
        <v>766</v>
      </c>
      <c r="AM315" s="79" t="s">
        <v>802</v>
      </c>
      <c r="AN315" s="79" t="b">
        <v>0</v>
      </c>
      <c r="AO315" s="85" t="s">
        <v>766</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1</v>
      </c>
      <c r="BC315" s="78" t="str">
        <f>REPLACE(INDEX(GroupVertices[Group],MATCH(Edges[[#This Row],[Vertex 2]],GroupVertices[Vertex],0)),1,1,"")</f>
        <v>3</v>
      </c>
      <c r="BD315" s="48">
        <v>0</v>
      </c>
      <c r="BE315" s="49">
        <v>0</v>
      </c>
      <c r="BF315" s="48">
        <v>0</v>
      </c>
      <c r="BG315" s="49">
        <v>0</v>
      </c>
      <c r="BH315" s="48">
        <v>0</v>
      </c>
      <c r="BI315" s="49">
        <v>0</v>
      </c>
      <c r="BJ315" s="48">
        <v>17</v>
      </c>
      <c r="BK315" s="49">
        <v>100</v>
      </c>
      <c r="BL315" s="48">
        <v>17</v>
      </c>
    </row>
    <row r="316" spans="1:64" ht="15">
      <c r="A316" s="64" t="s">
        <v>274</v>
      </c>
      <c r="B316" s="64" t="s">
        <v>310</v>
      </c>
      <c r="C316" s="65" t="s">
        <v>2229</v>
      </c>
      <c r="D316" s="66">
        <v>3</v>
      </c>
      <c r="E316" s="67" t="s">
        <v>132</v>
      </c>
      <c r="F316" s="68">
        <v>32</v>
      </c>
      <c r="G316" s="65"/>
      <c r="H316" s="69"/>
      <c r="I316" s="70"/>
      <c r="J316" s="70"/>
      <c r="K316" s="34" t="s">
        <v>65</v>
      </c>
      <c r="L316" s="77">
        <v>316</v>
      </c>
      <c r="M316" s="77"/>
      <c r="N316" s="72"/>
      <c r="O316" s="79" t="s">
        <v>340</v>
      </c>
      <c r="P316" s="81">
        <v>43540.584861111114</v>
      </c>
      <c r="Q316" s="79" t="s">
        <v>369</v>
      </c>
      <c r="R316" s="79"/>
      <c r="S316" s="79"/>
      <c r="T316" s="79" t="s">
        <v>414</v>
      </c>
      <c r="U316" s="79"/>
      <c r="V316" s="82" t="s">
        <v>508</v>
      </c>
      <c r="W316" s="81">
        <v>43540.584861111114</v>
      </c>
      <c r="X316" s="82" t="s">
        <v>605</v>
      </c>
      <c r="Y316" s="79"/>
      <c r="Z316" s="79"/>
      <c r="AA316" s="85" t="s">
        <v>730</v>
      </c>
      <c r="AB316" s="79"/>
      <c r="AC316" s="79" t="b">
        <v>0</v>
      </c>
      <c r="AD316" s="79">
        <v>0</v>
      </c>
      <c r="AE316" s="85" t="s">
        <v>785</v>
      </c>
      <c r="AF316" s="79" t="b">
        <v>0</v>
      </c>
      <c r="AG316" s="79" t="s">
        <v>791</v>
      </c>
      <c r="AH316" s="79"/>
      <c r="AI316" s="85" t="s">
        <v>785</v>
      </c>
      <c r="AJ316" s="79" t="b">
        <v>0</v>
      </c>
      <c r="AK316" s="79">
        <v>49</v>
      </c>
      <c r="AL316" s="85" t="s">
        <v>766</v>
      </c>
      <c r="AM316" s="79" t="s">
        <v>802</v>
      </c>
      <c r="AN316" s="79" t="b">
        <v>0</v>
      </c>
      <c r="AO316" s="85" t="s">
        <v>766</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1</v>
      </c>
      <c r="BC316" s="78" t="str">
        <f>REPLACE(INDEX(GroupVertices[Group],MATCH(Edges[[#This Row],[Vertex 2]],GroupVertices[Vertex],0)),1,1,"")</f>
        <v>1</v>
      </c>
      <c r="BD316" s="48"/>
      <c r="BE316" s="49"/>
      <c r="BF316" s="48"/>
      <c r="BG316" s="49"/>
      <c r="BH316" s="48"/>
      <c r="BI316" s="49"/>
      <c r="BJ316" s="48"/>
      <c r="BK316" s="49"/>
      <c r="BL316" s="48"/>
    </row>
    <row r="317" spans="1:64" ht="15">
      <c r="A317" s="64" t="s">
        <v>274</v>
      </c>
      <c r="B317" s="64" t="s">
        <v>311</v>
      </c>
      <c r="C317" s="65" t="s">
        <v>2229</v>
      </c>
      <c r="D317" s="66">
        <v>3</v>
      </c>
      <c r="E317" s="67" t="s">
        <v>132</v>
      </c>
      <c r="F317" s="68">
        <v>32</v>
      </c>
      <c r="G317" s="65"/>
      <c r="H317" s="69"/>
      <c r="I317" s="70"/>
      <c r="J317" s="70"/>
      <c r="K317" s="34" t="s">
        <v>65</v>
      </c>
      <c r="L317" s="77">
        <v>317</v>
      </c>
      <c r="M317" s="77"/>
      <c r="N317" s="72"/>
      <c r="O317" s="79" t="s">
        <v>340</v>
      </c>
      <c r="P317" s="81">
        <v>43540.584861111114</v>
      </c>
      <c r="Q317" s="79" t="s">
        <v>369</v>
      </c>
      <c r="R317" s="79"/>
      <c r="S317" s="79"/>
      <c r="T317" s="79" t="s">
        <v>414</v>
      </c>
      <c r="U317" s="79"/>
      <c r="V317" s="82" t="s">
        <v>508</v>
      </c>
      <c r="W317" s="81">
        <v>43540.584861111114</v>
      </c>
      <c r="X317" s="82" t="s">
        <v>605</v>
      </c>
      <c r="Y317" s="79"/>
      <c r="Z317" s="79"/>
      <c r="AA317" s="85" t="s">
        <v>730</v>
      </c>
      <c r="AB317" s="79"/>
      <c r="AC317" s="79" t="b">
        <v>0</v>
      </c>
      <c r="AD317" s="79">
        <v>0</v>
      </c>
      <c r="AE317" s="85" t="s">
        <v>785</v>
      </c>
      <c r="AF317" s="79" t="b">
        <v>0</v>
      </c>
      <c r="AG317" s="79" t="s">
        <v>791</v>
      </c>
      <c r="AH317" s="79"/>
      <c r="AI317" s="85" t="s">
        <v>785</v>
      </c>
      <c r="AJ317" s="79" t="b">
        <v>0</v>
      </c>
      <c r="AK317" s="79">
        <v>49</v>
      </c>
      <c r="AL317" s="85" t="s">
        <v>766</v>
      </c>
      <c r="AM317" s="79" t="s">
        <v>802</v>
      </c>
      <c r="AN317" s="79" t="b">
        <v>0</v>
      </c>
      <c r="AO317" s="85" t="s">
        <v>766</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274</v>
      </c>
      <c r="B318" s="64" t="s">
        <v>312</v>
      </c>
      <c r="C318" s="65" t="s">
        <v>2229</v>
      </c>
      <c r="D318" s="66">
        <v>3</v>
      </c>
      <c r="E318" s="67" t="s">
        <v>132</v>
      </c>
      <c r="F318" s="68">
        <v>32</v>
      </c>
      <c r="G318" s="65"/>
      <c r="H318" s="69"/>
      <c r="I318" s="70"/>
      <c r="J318" s="70"/>
      <c r="K318" s="34" t="s">
        <v>65</v>
      </c>
      <c r="L318" s="77">
        <v>318</v>
      </c>
      <c r="M318" s="77"/>
      <c r="N318" s="72"/>
      <c r="O318" s="79" t="s">
        <v>340</v>
      </c>
      <c r="P318" s="81">
        <v>43540.584861111114</v>
      </c>
      <c r="Q318" s="79" t="s">
        <v>369</v>
      </c>
      <c r="R318" s="79"/>
      <c r="S318" s="79"/>
      <c r="T318" s="79" t="s">
        <v>414</v>
      </c>
      <c r="U318" s="79"/>
      <c r="V318" s="82" t="s">
        <v>508</v>
      </c>
      <c r="W318" s="81">
        <v>43540.584861111114</v>
      </c>
      <c r="X318" s="82" t="s">
        <v>605</v>
      </c>
      <c r="Y318" s="79"/>
      <c r="Z318" s="79"/>
      <c r="AA318" s="85" t="s">
        <v>730</v>
      </c>
      <c r="AB318" s="79"/>
      <c r="AC318" s="79" t="b">
        <v>0</v>
      </c>
      <c r="AD318" s="79">
        <v>0</v>
      </c>
      <c r="AE318" s="85" t="s">
        <v>785</v>
      </c>
      <c r="AF318" s="79" t="b">
        <v>0</v>
      </c>
      <c r="AG318" s="79" t="s">
        <v>791</v>
      </c>
      <c r="AH318" s="79"/>
      <c r="AI318" s="85" t="s">
        <v>785</v>
      </c>
      <c r="AJ318" s="79" t="b">
        <v>0</v>
      </c>
      <c r="AK318" s="79">
        <v>49</v>
      </c>
      <c r="AL318" s="85" t="s">
        <v>766</v>
      </c>
      <c r="AM318" s="79" t="s">
        <v>802</v>
      </c>
      <c r="AN318" s="79" t="b">
        <v>0</v>
      </c>
      <c r="AO318" s="85" t="s">
        <v>766</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1</v>
      </c>
      <c r="BD318" s="48"/>
      <c r="BE318" s="49"/>
      <c r="BF318" s="48"/>
      <c r="BG318" s="49"/>
      <c r="BH318" s="48"/>
      <c r="BI318" s="49"/>
      <c r="BJ318" s="48"/>
      <c r="BK318" s="49"/>
      <c r="BL318" s="48"/>
    </row>
    <row r="319" spans="1:64" ht="15">
      <c r="A319" s="64" t="s">
        <v>274</v>
      </c>
      <c r="B319" s="64" t="s">
        <v>313</v>
      </c>
      <c r="C319" s="65" t="s">
        <v>2229</v>
      </c>
      <c r="D319" s="66">
        <v>3</v>
      </c>
      <c r="E319" s="67" t="s">
        <v>132</v>
      </c>
      <c r="F319" s="68">
        <v>32</v>
      </c>
      <c r="G319" s="65"/>
      <c r="H319" s="69"/>
      <c r="I319" s="70"/>
      <c r="J319" s="70"/>
      <c r="K319" s="34" t="s">
        <v>65</v>
      </c>
      <c r="L319" s="77">
        <v>319</v>
      </c>
      <c r="M319" s="77"/>
      <c r="N319" s="72"/>
      <c r="O319" s="79" t="s">
        <v>340</v>
      </c>
      <c r="P319" s="81">
        <v>43540.584861111114</v>
      </c>
      <c r="Q319" s="79" t="s">
        <v>369</v>
      </c>
      <c r="R319" s="79"/>
      <c r="S319" s="79"/>
      <c r="T319" s="79" t="s">
        <v>414</v>
      </c>
      <c r="U319" s="79"/>
      <c r="V319" s="82" t="s">
        <v>508</v>
      </c>
      <c r="W319" s="81">
        <v>43540.584861111114</v>
      </c>
      <c r="X319" s="82" t="s">
        <v>605</v>
      </c>
      <c r="Y319" s="79"/>
      <c r="Z319" s="79"/>
      <c r="AA319" s="85" t="s">
        <v>730</v>
      </c>
      <c r="AB319" s="79"/>
      <c r="AC319" s="79" t="b">
        <v>0</v>
      </c>
      <c r="AD319" s="79">
        <v>0</v>
      </c>
      <c r="AE319" s="85" t="s">
        <v>785</v>
      </c>
      <c r="AF319" s="79" t="b">
        <v>0</v>
      </c>
      <c r="AG319" s="79" t="s">
        <v>791</v>
      </c>
      <c r="AH319" s="79"/>
      <c r="AI319" s="85" t="s">
        <v>785</v>
      </c>
      <c r="AJ319" s="79" t="b">
        <v>0</v>
      </c>
      <c r="AK319" s="79">
        <v>49</v>
      </c>
      <c r="AL319" s="85" t="s">
        <v>766</v>
      </c>
      <c r="AM319" s="79" t="s">
        <v>802</v>
      </c>
      <c r="AN319" s="79" t="b">
        <v>0</v>
      </c>
      <c r="AO319" s="85" t="s">
        <v>766</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1</v>
      </c>
      <c r="BD319" s="48"/>
      <c r="BE319" s="49"/>
      <c r="BF319" s="48"/>
      <c r="BG319" s="49"/>
      <c r="BH319" s="48"/>
      <c r="BI319" s="49"/>
      <c r="BJ319" s="48"/>
      <c r="BK319" s="49"/>
      <c r="BL319" s="48"/>
    </row>
    <row r="320" spans="1:64" ht="15">
      <c r="A320" s="64" t="s">
        <v>274</v>
      </c>
      <c r="B320" s="64" t="s">
        <v>314</v>
      </c>
      <c r="C320" s="65" t="s">
        <v>2229</v>
      </c>
      <c r="D320" s="66">
        <v>3</v>
      </c>
      <c r="E320" s="67" t="s">
        <v>132</v>
      </c>
      <c r="F320" s="68">
        <v>32</v>
      </c>
      <c r="G320" s="65"/>
      <c r="H320" s="69"/>
      <c r="I320" s="70"/>
      <c r="J320" s="70"/>
      <c r="K320" s="34" t="s">
        <v>65</v>
      </c>
      <c r="L320" s="77">
        <v>320</v>
      </c>
      <c r="M320" s="77"/>
      <c r="N320" s="72"/>
      <c r="O320" s="79" t="s">
        <v>340</v>
      </c>
      <c r="P320" s="81">
        <v>43540.584861111114</v>
      </c>
      <c r="Q320" s="79" t="s">
        <v>369</v>
      </c>
      <c r="R320" s="79"/>
      <c r="S320" s="79"/>
      <c r="T320" s="79" t="s">
        <v>414</v>
      </c>
      <c r="U320" s="79"/>
      <c r="V320" s="82" t="s">
        <v>508</v>
      </c>
      <c r="W320" s="81">
        <v>43540.584861111114</v>
      </c>
      <c r="X320" s="82" t="s">
        <v>605</v>
      </c>
      <c r="Y320" s="79"/>
      <c r="Z320" s="79"/>
      <c r="AA320" s="85" t="s">
        <v>730</v>
      </c>
      <c r="AB320" s="79"/>
      <c r="AC320" s="79" t="b">
        <v>0</v>
      </c>
      <c r="AD320" s="79">
        <v>0</v>
      </c>
      <c r="AE320" s="85" t="s">
        <v>785</v>
      </c>
      <c r="AF320" s="79" t="b">
        <v>0</v>
      </c>
      <c r="AG320" s="79" t="s">
        <v>791</v>
      </c>
      <c r="AH320" s="79"/>
      <c r="AI320" s="85" t="s">
        <v>785</v>
      </c>
      <c r="AJ320" s="79" t="b">
        <v>0</v>
      </c>
      <c r="AK320" s="79">
        <v>49</v>
      </c>
      <c r="AL320" s="85" t="s">
        <v>766</v>
      </c>
      <c r="AM320" s="79" t="s">
        <v>802</v>
      </c>
      <c r="AN320" s="79" t="b">
        <v>0</v>
      </c>
      <c r="AO320" s="85" t="s">
        <v>766</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274</v>
      </c>
      <c r="B321" s="64" t="s">
        <v>315</v>
      </c>
      <c r="C321" s="65" t="s">
        <v>2229</v>
      </c>
      <c r="D321" s="66">
        <v>3</v>
      </c>
      <c r="E321" s="67" t="s">
        <v>132</v>
      </c>
      <c r="F321" s="68">
        <v>32</v>
      </c>
      <c r="G321" s="65"/>
      <c r="H321" s="69"/>
      <c r="I321" s="70"/>
      <c r="J321" s="70"/>
      <c r="K321" s="34" t="s">
        <v>65</v>
      </c>
      <c r="L321" s="77">
        <v>321</v>
      </c>
      <c r="M321" s="77"/>
      <c r="N321" s="72"/>
      <c r="O321" s="79" t="s">
        <v>340</v>
      </c>
      <c r="P321" s="81">
        <v>43540.584861111114</v>
      </c>
      <c r="Q321" s="79" t="s">
        <v>369</v>
      </c>
      <c r="R321" s="79"/>
      <c r="S321" s="79"/>
      <c r="T321" s="79" t="s">
        <v>414</v>
      </c>
      <c r="U321" s="79"/>
      <c r="V321" s="82" t="s">
        <v>508</v>
      </c>
      <c r="W321" s="81">
        <v>43540.584861111114</v>
      </c>
      <c r="X321" s="82" t="s">
        <v>605</v>
      </c>
      <c r="Y321" s="79"/>
      <c r="Z321" s="79"/>
      <c r="AA321" s="85" t="s">
        <v>730</v>
      </c>
      <c r="AB321" s="79"/>
      <c r="AC321" s="79" t="b">
        <v>0</v>
      </c>
      <c r="AD321" s="79">
        <v>0</v>
      </c>
      <c r="AE321" s="85" t="s">
        <v>785</v>
      </c>
      <c r="AF321" s="79" t="b">
        <v>0</v>
      </c>
      <c r="AG321" s="79" t="s">
        <v>791</v>
      </c>
      <c r="AH321" s="79"/>
      <c r="AI321" s="85" t="s">
        <v>785</v>
      </c>
      <c r="AJ321" s="79" t="b">
        <v>0</v>
      </c>
      <c r="AK321" s="79">
        <v>49</v>
      </c>
      <c r="AL321" s="85" t="s">
        <v>766</v>
      </c>
      <c r="AM321" s="79" t="s">
        <v>802</v>
      </c>
      <c r="AN321" s="79" t="b">
        <v>0</v>
      </c>
      <c r="AO321" s="85" t="s">
        <v>766</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274</v>
      </c>
      <c r="B322" s="64" t="s">
        <v>316</v>
      </c>
      <c r="C322" s="65" t="s">
        <v>2229</v>
      </c>
      <c r="D322" s="66">
        <v>3</v>
      </c>
      <c r="E322" s="67" t="s">
        <v>132</v>
      </c>
      <c r="F322" s="68">
        <v>32</v>
      </c>
      <c r="G322" s="65"/>
      <c r="H322" s="69"/>
      <c r="I322" s="70"/>
      <c r="J322" s="70"/>
      <c r="K322" s="34" t="s">
        <v>65</v>
      </c>
      <c r="L322" s="77">
        <v>322</v>
      </c>
      <c r="M322" s="77"/>
      <c r="N322" s="72"/>
      <c r="O322" s="79" t="s">
        <v>340</v>
      </c>
      <c r="P322" s="81">
        <v>43540.584861111114</v>
      </c>
      <c r="Q322" s="79" t="s">
        <v>369</v>
      </c>
      <c r="R322" s="79"/>
      <c r="S322" s="79"/>
      <c r="T322" s="79" t="s">
        <v>414</v>
      </c>
      <c r="U322" s="79"/>
      <c r="V322" s="82" t="s">
        <v>508</v>
      </c>
      <c r="W322" s="81">
        <v>43540.584861111114</v>
      </c>
      <c r="X322" s="82" t="s">
        <v>605</v>
      </c>
      <c r="Y322" s="79"/>
      <c r="Z322" s="79"/>
      <c r="AA322" s="85" t="s">
        <v>730</v>
      </c>
      <c r="AB322" s="79"/>
      <c r="AC322" s="79" t="b">
        <v>0</v>
      </c>
      <c r="AD322" s="79">
        <v>0</v>
      </c>
      <c r="AE322" s="85" t="s">
        <v>785</v>
      </c>
      <c r="AF322" s="79" t="b">
        <v>0</v>
      </c>
      <c r="AG322" s="79" t="s">
        <v>791</v>
      </c>
      <c r="AH322" s="79"/>
      <c r="AI322" s="85" t="s">
        <v>785</v>
      </c>
      <c r="AJ322" s="79" t="b">
        <v>0</v>
      </c>
      <c r="AK322" s="79">
        <v>49</v>
      </c>
      <c r="AL322" s="85" t="s">
        <v>766</v>
      </c>
      <c r="AM322" s="79" t="s">
        <v>802</v>
      </c>
      <c r="AN322" s="79" t="b">
        <v>0</v>
      </c>
      <c r="AO322" s="85" t="s">
        <v>766</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274</v>
      </c>
      <c r="B323" s="64" t="s">
        <v>217</v>
      </c>
      <c r="C323" s="65" t="s">
        <v>2229</v>
      </c>
      <c r="D323" s="66">
        <v>3</v>
      </c>
      <c r="E323" s="67" t="s">
        <v>132</v>
      </c>
      <c r="F323" s="68">
        <v>32</v>
      </c>
      <c r="G323" s="65"/>
      <c r="H323" s="69"/>
      <c r="I323" s="70"/>
      <c r="J323" s="70"/>
      <c r="K323" s="34" t="s">
        <v>65</v>
      </c>
      <c r="L323" s="77">
        <v>323</v>
      </c>
      <c r="M323" s="77"/>
      <c r="N323" s="72"/>
      <c r="O323" s="79" t="s">
        <v>340</v>
      </c>
      <c r="P323" s="81">
        <v>43540.584861111114</v>
      </c>
      <c r="Q323" s="79" t="s">
        <v>369</v>
      </c>
      <c r="R323" s="79"/>
      <c r="S323" s="79"/>
      <c r="T323" s="79" t="s">
        <v>414</v>
      </c>
      <c r="U323" s="79"/>
      <c r="V323" s="82" t="s">
        <v>508</v>
      </c>
      <c r="W323" s="81">
        <v>43540.584861111114</v>
      </c>
      <c r="X323" s="82" t="s">
        <v>605</v>
      </c>
      <c r="Y323" s="79"/>
      <c r="Z323" s="79"/>
      <c r="AA323" s="85" t="s">
        <v>730</v>
      </c>
      <c r="AB323" s="79"/>
      <c r="AC323" s="79" t="b">
        <v>0</v>
      </c>
      <c r="AD323" s="79">
        <v>0</v>
      </c>
      <c r="AE323" s="85" t="s">
        <v>785</v>
      </c>
      <c r="AF323" s="79" t="b">
        <v>0</v>
      </c>
      <c r="AG323" s="79" t="s">
        <v>791</v>
      </c>
      <c r="AH323" s="79"/>
      <c r="AI323" s="85" t="s">
        <v>785</v>
      </c>
      <c r="AJ323" s="79" t="b">
        <v>0</v>
      </c>
      <c r="AK323" s="79">
        <v>49</v>
      </c>
      <c r="AL323" s="85" t="s">
        <v>766</v>
      </c>
      <c r="AM323" s="79" t="s">
        <v>802</v>
      </c>
      <c r="AN323" s="79" t="b">
        <v>0</v>
      </c>
      <c r="AO323" s="85" t="s">
        <v>766</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2</v>
      </c>
      <c r="BD323" s="48"/>
      <c r="BE323" s="49"/>
      <c r="BF323" s="48"/>
      <c r="BG323" s="49"/>
      <c r="BH323" s="48"/>
      <c r="BI323" s="49"/>
      <c r="BJ323" s="48"/>
      <c r="BK323" s="49"/>
      <c r="BL323" s="48"/>
    </row>
    <row r="324" spans="1:64" ht="15">
      <c r="A324" s="64" t="s">
        <v>274</v>
      </c>
      <c r="B324" s="64" t="s">
        <v>263</v>
      </c>
      <c r="C324" s="65" t="s">
        <v>2229</v>
      </c>
      <c r="D324" s="66">
        <v>3</v>
      </c>
      <c r="E324" s="67" t="s">
        <v>132</v>
      </c>
      <c r="F324" s="68">
        <v>32</v>
      </c>
      <c r="G324" s="65"/>
      <c r="H324" s="69"/>
      <c r="I324" s="70"/>
      <c r="J324" s="70"/>
      <c r="K324" s="34" t="s">
        <v>65</v>
      </c>
      <c r="L324" s="77">
        <v>324</v>
      </c>
      <c r="M324" s="77"/>
      <c r="N324" s="72"/>
      <c r="O324" s="79" t="s">
        <v>340</v>
      </c>
      <c r="P324" s="81">
        <v>43540.584861111114</v>
      </c>
      <c r="Q324" s="79" t="s">
        <v>369</v>
      </c>
      <c r="R324" s="79"/>
      <c r="S324" s="79"/>
      <c r="T324" s="79" t="s">
        <v>414</v>
      </c>
      <c r="U324" s="79"/>
      <c r="V324" s="82" t="s">
        <v>508</v>
      </c>
      <c r="W324" s="81">
        <v>43540.584861111114</v>
      </c>
      <c r="X324" s="82" t="s">
        <v>605</v>
      </c>
      <c r="Y324" s="79"/>
      <c r="Z324" s="79"/>
      <c r="AA324" s="85" t="s">
        <v>730</v>
      </c>
      <c r="AB324" s="79"/>
      <c r="AC324" s="79" t="b">
        <v>0</v>
      </c>
      <c r="AD324" s="79">
        <v>0</v>
      </c>
      <c r="AE324" s="85" t="s">
        <v>785</v>
      </c>
      <c r="AF324" s="79" t="b">
        <v>0</v>
      </c>
      <c r="AG324" s="79" t="s">
        <v>791</v>
      </c>
      <c r="AH324" s="79"/>
      <c r="AI324" s="85" t="s">
        <v>785</v>
      </c>
      <c r="AJ324" s="79" t="b">
        <v>0</v>
      </c>
      <c r="AK324" s="79">
        <v>49</v>
      </c>
      <c r="AL324" s="85" t="s">
        <v>766</v>
      </c>
      <c r="AM324" s="79" t="s">
        <v>802</v>
      </c>
      <c r="AN324" s="79" t="b">
        <v>0</v>
      </c>
      <c r="AO324" s="85" t="s">
        <v>766</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3</v>
      </c>
      <c r="BD324" s="48">
        <v>0</v>
      </c>
      <c r="BE324" s="49">
        <v>0</v>
      </c>
      <c r="BF324" s="48">
        <v>0</v>
      </c>
      <c r="BG324" s="49">
        <v>0</v>
      </c>
      <c r="BH324" s="48">
        <v>0</v>
      </c>
      <c r="BI324" s="49">
        <v>0</v>
      </c>
      <c r="BJ324" s="48">
        <v>17</v>
      </c>
      <c r="BK324" s="49">
        <v>100</v>
      </c>
      <c r="BL324" s="48">
        <v>17</v>
      </c>
    </row>
    <row r="325" spans="1:64" ht="15">
      <c r="A325" s="64" t="s">
        <v>275</v>
      </c>
      <c r="B325" s="64" t="s">
        <v>310</v>
      </c>
      <c r="C325" s="65" t="s">
        <v>2229</v>
      </c>
      <c r="D325" s="66">
        <v>3</v>
      </c>
      <c r="E325" s="67" t="s">
        <v>132</v>
      </c>
      <c r="F325" s="68">
        <v>32</v>
      </c>
      <c r="G325" s="65"/>
      <c r="H325" s="69"/>
      <c r="I325" s="70"/>
      <c r="J325" s="70"/>
      <c r="K325" s="34" t="s">
        <v>65</v>
      </c>
      <c r="L325" s="77">
        <v>325</v>
      </c>
      <c r="M325" s="77"/>
      <c r="N325" s="72"/>
      <c r="O325" s="79" t="s">
        <v>340</v>
      </c>
      <c r="P325" s="81">
        <v>43540.590520833335</v>
      </c>
      <c r="Q325" s="79" t="s">
        <v>369</v>
      </c>
      <c r="R325" s="79"/>
      <c r="S325" s="79"/>
      <c r="T325" s="79" t="s">
        <v>414</v>
      </c>
      <c r="U325" s="79"/>
      <c r="V325" s="82" t="s">
        <v>509</v>
      </c>
      <c r="W325" s="81">
        <v>43540.590520833335</v>
      </c>
      <c r="X325" s="82" t="s">
        <v>606</v>
      </c>
      <c r="Y325" s="79"/>
      <c r="Z325" s="79"/>
      <c r="AA325" s="85" t="s">
        <v>731</v>
      </c>
      <c r="AB325" s="79"/>
      <c r="AC325" s="79" t="b">
        <v>0</v>
      </c>
      <c r="AD325" s="79">
        <v>0</v>
      </c>
      <c r="AE325" s="85" t="s">
        <v>785</v>
      </c>
      <c r="AF325" s="79" t="b">
        <v>0</v>
      </c>
      <c r="AG325" s="79" t="s">
        <v>791</v>
      </c>
      <c r="AH325" s="79"/>
      <c r="AI325" s="85" t="s">
        <v>785</v>
      </c>
      <c r="AJ325" s="79" t="b">
        <v>0</v>
      </c>
      <c r="AK325" s="79">
        <v>49</v>
      </c>
      <c r="AL325" s="85" t="s">
        <v>766</v>
      </c>
      <c r="AM325" s="79" t="s">
        <v>802</v>
      </c>
      <c r="AN325" s="79" t="b">
        <v>0</v>
      </c>
      <c r="AO325" s="85" t="s">
        <v>766</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275</v>
      </c>
      <c r="B326" s="64" t="s">
        <v>311</v>
      </c>
      <c r="C326" s="65" t="s">
        <v>2229</v>
      </c>
      <c r="D326" s="66">
        <v>3</v>
      </c>
      <c r="E326" s="67" t="s">
        <v>132</v>
      </c>
      <c r="F326" s="68">
        <v>32</v>
      </c>
      <c r="G326" s="65"/>
      <c r="H326" s="69"/>
      <c r="I326" s="70"/>
      <c r="J326" s="70"/>
      <c r="K326" s="34" t="s">
        <v>65</v>
      </c>
      <c r="L326" s="77">
        <v>326</v>
      </c>
      <c r="M326" s="77"/>
      <c r="N326" s="72"/>
      <c r="O326" s="79" t="s">
        <v>340</v>
      </c>
      <c r="P326" s="81">
        <v>43540.590520833335</v>
      </c>
      <c r="Q326" s="79" t="s">
        <v>369</v>
      </c>
      <c r="R326" s="79"/>
      <c r="S326" s="79"/>
      <c r="T326" s="79" t="s">
        <v>414</v>
      </c>
      <c r="U326" s="79"/>
      <c r="V326" s="82" t="s">
        <v>509</v>
      </c>
      <c r="W326" s="81">
        <v>43540.590520833335</v>
      </c>
      <c r="X326" s="82" t="s">
        <v>606</v>
      </c>
      <c r="Y326" s="79"/>
      <c r="Z326" s="79"/>
      <c r="AA326" s="85" t="s">
        <v>731</v>
      </c>
      <c r="AB326" s="79"/>
      <c r="AC326" s="79" t="b">
        <v>0</v>
      </c>
      <c r="AD326" s="79">
        <v>0</v>
      </c>
      <c r="AE326" s="85" t="s">
        <v>785</v>
      </c>
      <c r="AF326" s="79" t="b">
        <v>0</v>
      </c>
      <c r="AG326" s="79" t="s">
        <v>791</v>
      </c>
      <c r="AH326" s="79"/>
      <c r="AI326" s="85" t="s">
        <v>785</v>
      </c>
      <c r="AJ326" s="79" t="b">
        <v>0</v>
      </c>
      <c r="AK326" s="79">
        <v>49</v>
      </c>
      <c r="AL326" s="85" t="s">
        <v>766</v>
      </c>
      <c r="AM326" s="79" t="s">
        <v>802</v>
      </c>
      <c r="AN326" s="79" t="b">
        <v>0</v>
      </c>
      <c r="AO326" s="85" t="s">
        <v>766</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c r="BE326" s="49"/>
      <c r="BF326" s="48"/>
      <c r="BG326" s="49"/>
      <c r="BH326" s="48"/>
      <c r="BI326" s="49"/>
      <c r="BJ326" s="48"/>
      <c r="BK326" s="49"/>
      <c r="BL326" s="48"/>
    </row>
    <row r="327" spans="1:64" ht="15">
      <c r="A327" s="64" t="s">
        <v>275</v>
      </c>
      <c r="B327" s="64" t="s">
        <v>312</v>
      </c>
      <c r="C327" s="65" t="s">
        <v>2229</v>
      </c>
      <c r="D327" s="66">
        <v>3</v>
      </c>
      <c r="E327" s="67" t="s">
        <v>132</v>
      </c>
      <c r="F327" s="68">
        <v>32</v>
      </c>
      <c r="G327" s="65"/>
      <c r="H327" s="69"/>
      <c r="I327" s="70"/>
      <c r="J327" s="70"/>
      <c r="K327" s="34" t="s">
        <v>65</v>
      </c>
      <c r="L327" s="77">
        <v>327</v>
      </c>
      <c r="M327" s="77"/>
      <c r="N327" s="72"/>
      <c r="O327" s="79" t="s">
        <v>340</v>
      </c>
      <c r="P327" s="81">
        <v>43540.590520833335</v>
      </c>
      <c r="Q327" s="79" t="s">
        <v>369</v>
      </c>
      <c r="R327" s="79"/>
      <c r="S327" s="79"/>
      <c r="T327" s="79" t="s">
        <v>414</v>
      </c>
      <c r="U327" s="79"/>
      <c r="V327" s="82" t="s">
        <v>509</v>
      </c>
      <c r="W327" s="81">
        <v>43540.590520833335</v>
      </c>
      <c r="X327" s="82" t="s">
        <v>606</v>
      </c>
      <c r="Y327" s="79"/>
      <c r="Z327" s="79"/>
      <c r="AA327" s="85" t="s">
        <v>731</v>
      </c>
      <c r="AB327" s="79"/>
      <c r="AC327" s="79" t="b">
        <v>0</v>
      </c>
      <c r="AD327" s="79">
        <v>0</v>
      </c>
      <c r="AE327" s="85" t="s">
        <v>785</v>
      </c>
      <c r="AF327" s="79" t="b">
        <v>0</v>
      </c>
      <c r="AG327" s="79" t="s">
        <v>791</v>
      </c>
      <c r="AH327" s="79"/>
      <c r="AI327" s="85" t="s">
        <v>785</v>
      </c>
      <c r="AJ327" s="79" t="b">
        <v>0</v>
      </c>
      <c r="AK327" s="79">
        <v>49</v>
      </c>
      <c r="AL327" s="85" t="s">
        <v>766</v>
      </c>
      <c r="AM327" s="79" t="s">
        <v>802</v>
      </c>
      <c r="AN327" s="79" t="b">
        <v>0</v>
      </c>
      <c r="AO327" s="85" t="s">
        <v>766</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275</v>
      </c>
      <c r="B328" s="64" t="s">
        <v>313</v>
      </c>
      <c r="C328" s="65" t="s">
        <v>2229</v>
      </c>
      <c r="D328" s="66">
        <v>3</v>
      </c>
      <c r="E328" s="67" t="s">
        <v>132</v>
      </c>
      <c r="F328" s="68">
        <v>32</v>
      </c>
      <c r="G328" s="65"/>
      <c r="H328" s="69"/>
      <c r="I328" s="70"/>
      <c r="J328" s="70"/>
      <c r="K328" s="34" t="s">
        <v>65</v>
      </c>
      <c r="L328" s="77">
        <v>328</v>
      </c>
      <c r="M328" s="77"/>
      <c r="N328" s="72"/>
      <c r="O328" s="79" t="s">
        <v>340</v>
      </c>
      <c r="P328" s="81">
        <v>43540.590520833335</v>
      </c>
      <c r="Q328" s="79" t="s">
        <v>369</v>
      </c>
      <c r="R328" s="79"/>
      <c r="S328" s="79"/>
      <c r="T328" s="79" t="s">
        <v>414</v>
      </c>
      <c r="U328" s="79"/>
      <c r="V328" s="82" t="s">
        <v>509</v>
      </c>
      <c r="W328" s="81">
        <v>43540.590520833335</v>
      </c>
      <c r="X328" s="82" t="s">
        <v>606</v>
      </c>
      <c r="Y328" s="79"/>
      <c r="Z328" s="79"/>
      <c r="AA328" s="85" t="s">
        <v>731</v>
      </c>
      <c r="AB328" s="79"/>
      <c r="AC328" s="79" t="b">
        <v>0</v>
      </c>
      <c r="AD328" s="79">
        <v>0</v>
      </c>
      <c r="AE328" s="85" t="s">
        <v>785</v>
      </c>
      <c r="AF328" s="79" t="b">
        <v>0</v>
      </c>
      <c r="AG328" s="79" t="s">
        <v>791</v>
      </c>
      <c r="AH328" s="79"/>
      <c r="AI328" s="85" t="s">
        <v>785</v>
      </c>
      <c r="AJ328" s="79" t="b">
        <v>0</v>
      </c>
      <c r="AK328" s="79">
        <v>49</v>
      </c>
      <c r="AL328" s="85" t="s">
        <v>766</v>
      </c>
      <c r="AM328" s="79" t="s">
        <v>802</v>
      </c>
      <c r="AN328" s="79" t="b">
        <v>0</v>
      </c>
      <c r="AO328" s="85" t="s">
        <v>766</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c r="BE328" s="49"/>
      <c r="BF328" s="48"/>
      <c r="BG328" s="49"/>
      <c r="BH328" s="48"/>
      <c r="BI328" s="49"/>
      <c r="BJ328" s="48"/>
      <c r="BK328" s="49"/>
      <c r="BL328" s="48"/>
    </row>
    <row r="329" spans="1:64" ht="15">
      <c r="A329" s="64" t="s">
        <v>275</v>
      </c>
      <c r="B329" s="64" t="s">
        <v>314</v>
      </c>
      <c r="C329" s="65" t="s">
        <v>2229</v>
      </c>
      <c r="D329" s="66">
        <v>3</v>
      </c>
      <c r="E329" s="67" t="s">
        <v>132</v>
      </c>
      <c r="F329" s="68">
        <v>32</v>
      </c>
      <c r="G329" s="65"/>
      <c r="H329" s="69"/>
      <c r="I329" s="70"/>
      <c r="J329" s="70"/>
      <c r="K329" s="34" t="s">
        <v>65</v>
      </c>
      <c r="L329" s="77">
        <v>329</v>
      </c>
      <c r="M329" s="77"/>
      <c r="N329" s="72"/>
      <c r="O329" s="79" t="s">
        <v>340</v>
      </c>
      <c r="P329" s="81">
        <v>43540.590520833335</v>
      </c>
      <c r="Q329" s="79" t="s">
        <v>369</v>
      </c>
      <c r="R329" s="79"/>
      <c r="S329" s="79"/>
      <c r="T329" s="79" t="s">
        <v>414</v>
      </c>
      <c r="U329" s="79"/>
      <c r="V329" s="82" t="s">
        <v>509</v>
      </c>
      <c r="W329" s="81">
        <v>43540.590520833335</v>
      </c>
      <c r="X329" s="82" t="s">
        <v>606</v>
      </c>
      <c r="Y329" s="79"/>
      <c r="Z329" s="79"/>
      <c r="AA329" s="85" t="s">
        <v>731</v>
      </c>
      <c r="AB329" s="79"/>
      <c r="AC329" s="79" t="b">
        <v>0</v>
      </c>
      <c r="AD329" s="79">
        <v>0</v>
      </c>
      <c r="AE329" s="85" t="s">
        <v>785</v>
      </c>
      <c r="AF329" s="79" t="b">
        <v>0</v>
      </c>
      <c r="AG329" s="79" t="s">
        <v>791</v>
      </c>
      <c r="AH329" s="79"/>
      <c r="AI329" s="85" t="s">
        <v>785</v>
      </c>
      <c r="AJ329" s="79" t="b">
        <v>0</v>
      </c>
      <c r="AK329" s="79">
        <v>49</v>
      </c>
      <c r="AL329" s="85" t="s">
        <v>766</v>
      </c>
      <c r="AM329" s="79" t="s">
        <v>802</v>
      </c>
      <c r="AN329" s="79" t="b">
        <v>0</v>
      </c>
      <c r="AO329" s="85" t="s">
        <v>766</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275</v>
      </c>
      <c r="B330" s="64" t="s">
        <v>315</v>
      </c>
      <c r="C330" s="65" t="s">
        <v>2229</v>
      </c>
      <c r="D330" s="66">
        <v>3</v>
      </c>
      <c r="E330" s="67" t="s">
        <v>132</v>
      </c>
      <c r="F330" s="68">
        <v>32</v>
      </c>
      <c r="G330" s="65"/>
      <c r="H330" s="69"/>
      <c r="I330" s="70"/>
      <c r="J330" s="70"/>
      <c r="K330" s="34" t="s">
        <v>65</v>
      </c>
      <c r="L330" s="77">
        <v>330</v>
      </c>
      <c r="M330" s="77"/>
      <c r="N330" s="72"/>
      <c r="O330" s="79" t="s">
        <v>340</v>
      </c>
      <c r="P330" s="81">
        <v>43540.590520833335</v>
      </c>
      <c r="Q330" s="79" t="s">
        <v>369</v>
      </c>
      <c r="R330" s="79"/>
      <c r="S330" s="79"/>
      <c r="T330" s="79" t="s">
        <v>414</v>
      </c>
      <c r="U330" s="79"/>
      <c r="V330" s="82" t="s">
        <v>509</v>
      </c>
      <c r="W330" s="81">
        <v>43540.590520833335</v>
      </c>
      <c r="X330" s="82" t="s">
        <v>606</v>
      </c>
      <c r="Y330" s="79"/>
      <c r="Z330" s="79"/>
      <c r="AA330" s="85" t="s">
        <v>731</v>
      </c>
      <c r="AB330" s="79"/>
      <c r="AC330" s="79" t="b">
        <v>0</v>
      </c>
      <c r="AD330" s="79">
        <v>0</v>
      </c>
      <c r="AE330" s="85" t="s">
        <v>785</v>
      </c>
      <c r="AF330" s="79" t="b">
        <v>0</v>
      </c>
      <c r="AG330" s="79" t="s">
        <v>791</v>
      </c>
      <c r="AH330" s="79"/>
      <c r="AI330" s="85" t="s">
        <v>785</v>
      </c>
      <c r="AJ330" s="79" t="b">
        <v>0</v>
      </c>
      <c r="AK330" s="79">
        <v>49</v>
      </c>
      <c r="AL330" s="85" t="s">
        <v>766</v>
      </c>
      <c r="AM330" s="79" t="s">
        <v>802</v>
      </c>
      <c r="AN330" s="79" t="b">
        <v>0</v>
      </c>
      <c r="AO330" s="85" t="s">
        <v>766</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275</v>
      </c>
      <c r="B331" s="64" t="s">
        <v>316</v>
      </c>
      <c r="C331" s="65" t="s">
        <v>2229</v>
      </c>
      <c r="D331" s="66">
        <v>3</v>
      </c>
      <c r="E331" s="67" t="s">
        <v>132</v>
      </c>
      <c r="F331" s="68">
        <v>32</v>
      </c>
      <c r="G331" s="65"/>
      <c r="H331" s="69"/>
      <c r="I331" s="70"/>
      <c r="J331" s="70"/>
      <c r="K331" s="34" t="s">
        <v>65</v>
      </c>
      <c r="L331" s="77">
        <v>331</v>
      </c>
      <c r="M331" s="77"/>
      <c r="N331" s="72"/>
      <c r="O331" s="79" t="s">
        <v>340</v>
      </c>
      <c r="P331" s="81">
        <v>43540.590520833335</v>
      </c>
      <c r="Q331" s="79" t="s">
        <v>369</v>
      </c>
      <c r="R331" s="79"/>
      <c r="S331" s="79"/>
      <c r="T331" s="79" t="s">
        <v>414</v>
      </c>
      <c r="U331" s="79"/>
      <c r="V331" s="82" t="s">
        <v>509</v>
      </c>
      <c r="W331" s="81">
        <v>43540.590520833335</v>
      </c>
      <c r="X331" s="82" t="s">
        <v>606</v>
      </c>
      <c r="Y331" s="79"/>
      <c r="Z331" s="79"/>
      <c r="AA331" s="85" t="s">
        <v>731</v>
      </c>
      <c r="AB331" s="79"/>
      <c r="AC331" s="79" t="b">
        <v>0</v>
      </c>
      <c r="AD331" s="79">
        <v>0</v>
      </c>
      <c r="AE331" s="85" t="s">
        <v>785</v>
      </c>
      <c r="AF331" s="79" t="b">
        <v>0</v>
      </c>
      <c r="AG331" s="79" t="s">
        <v>791</v>
      </c>
      <c r="AH331" s="79"/>
      <c r="AI331" s="85" t="s">
        <v>785</v>
      </c>
      <c r="AJ331" s="79" t="b">
        <v>0</v>
      </c>
      <c r="AK331" s="79">
        <v>49</v>
      </c>
      <c r="AL331" s="85" t="s">
        <v>766</v>
      </c>
      <c r="AM331" s="79" t="s">
        <v>802</v>
      </c>
      <c r="AN331" s="79" t="b">
        <v>0</v>
      </c>
      <c r="AO331" s="85" t="s">
        <v>766</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275</v>
      </c>
      <c r="B332" s="64" t="s">
        <v>217</v>
      </c>
      <c r="C332" s="65" t="s">
        <v>2229</v>
      </c>
      <c r="D332" s="66">
        <v>3</v>
      </c>
      <c r="E332" s="67" t="s">
        <v>132</v>
      </c>
      <c r="F332" s="68">
        <v>32</v>
      </c>
      <c r="G332" s="65"/>
      <c r="H332" s="69"/>
      <c r="I332" s="70"/>
      <c r="J332" s="70"/>
      <c r="K332" s="34" t="s">
        <v>65</v>
      </c>
      <c r="L332" s="77">
        <v>332</v>
      </c>
      <c r="M332" s="77"/>
      <c r="N332" s="72"/>
      <c r="O332" s="79" t="s">
        <v>340</v>
      </c>
      <c r="P332" s="81">
        <v>43540.590520833335</v>
      </c>
      <c r="Q332" s="79" t="s">
        <v>369</v>
      </c>
      <c r="R332" s="79"/>
      <c r="S332" s="79"/>
      <c r="T332" s="79" t="s">
        <v>414</v>
      </c>
      <c r="U332" s="79"/>
      <c r="V332" s="82" t="s">
        <v>509</v>
      </c>
      <c r="W332" s="81">
        <v>43540.590520833335</v>
      </c>
      <c r="X332" s="82" t="s">
        <v>606</v>
      </c>
      <c r="Y332" s="79"/>
      <c r="Z332" s="79"/>
      <c r="AA332" s="85" t="s">
        <v>731</v>
      </c>
      <c r="AB332" s="79"/>
      <c r="AC332" s="79" t="b">
        <v>0</v>
      </c>
      <c r="AD332" s="79">
        <v>0</v>
      </c>
      <c r="AE332" s="85" t="s">
        <v>785</v>
      </c>
      <c r="AF332" s="79" t="b">
        <v>0</v>
      </c>
      <c r="AG332" s="79" t="s">
        <v>791</v>
      </c>
      <c r="AH332" s="79"/>
      <c r="AI332" s="85" t="s">
        <v>785</v>
      </c>
      <c r="AJ332" s="79" t="b">
        <v>0</v>
      </c>
      <c r="AK332" s="79">
        <v>49</v>
      </c>
      <c r="AL332" s="85" t="s">
        <v>766</v>
      </c>
      <c r="AM332" s="79" t="s">
        <v>802</v>
      </c>
      <c r="AN332" s="79" t="b">
        <v>0</v>
      </c>
      <c r="AO332" s="85" t="s">
        <v>766</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2</v>
      </c>
      <c r="BD332" s="48"/>
      <c r="BE332" s="49"/>
      <c r="BF332" s="48"/>
      <c r="BG332" s="49"/>
      <c r="BH332" s="48"/>
      <c r="BI332" s="49"/>
      <c r="BJ332" s="48"/>
      <c r="BK332" s="49"/>
      <c r="BL332" s="48"/>
    </row>
    <row r="333" spans="1:64" ht="15">
      <c r="A333" s="64" t="s">
        <v>275</v>
      </c>
      <c r="B333" s="64" t="s">
        <v>263</v>
      </c>
      <c r="C333" s="65" t="s">
        <v>2229</v>
      </c>
      <c r="D333" s="66">
        <v>3</v>
      </c>
      <c r="E333" s="67" t="s">
        <v>132</v>
      </c>
      <c r="F333" s="68">
        <v>32</v>
      </c>
      <c r="G333" s="65"/>
      <c r="H333" s="69"/>
      <c r="I333" s="70"/>
      <c r="J333" s="70"/>
      <c r="K333" s="34" t="s">
        <v>65</v>
      </c>
      <c r="L333" s="77">
        <v>333</v>
      </c>
      <c r="M333" s="77"/>
      <c r="N333" s="72"/>
      <c r="O333" s="79" t="s">
        <v>340</v>
      </c>
      <c r="P333" s="81">
        <v>43540.590520833335</v>
      </c>
      <c r="Q333" s="79" t="s">
        <v>369</v>
      </c>
      <c r="R333" s="79"/>
      <c r="S333" s="79"/>
      <c r="T333" s="79" t="s">
        <v>414</v>
      </c>
      <c r="U333" s="79"/>
      <c r="V333" s="82" t="s">
        <v>509</v>
      </c>
      <c r="W333" s="81">
        <v>43540.590520833335</v>
      </c>
      <c r="X333" s="82" t="s">
        <v>606</v>
      </c>
      <c r="Y333" s="79"/>
      <c r="Z333" s="79"/>
      <c r="AA333" s="85" t="s">
        <v>731</v>
      </c>
      <c r="AB333" s="79"/>
      <c r="AC333" s="79" t="b">
        <v>0</v>
      </c>
      <c r="AD333" s="79">
        <v>0</v>
      </c>
      <c r="AE333" s="85" t="s">
        <v>785</v>
      </c>
      <c r="AF333" s="79" t="b">
        <v>0</v>
      </c>
      <c r="AG333" s="79" t="s">
        <v>791</v>
      </c>
      <c r="AH333" s="79"/>
      <c r="AI333" s="85" t="s">
        <v>785</v>
      </c>
      <c r="AJ333" s="79" t="b">
        <v>0</v>
      </c>
      <c r="AK333" s="79">
        <v>49</v>
      </c>
      <c r="AL333" s="85" t="s">
        <v>766</v>
      </c>
      <c r="AM333" s="79" t="s">
        <v>802</v>
      </c>
      <c r="AN333" s="79" t="b">
        <v>0</v>
      </c>
      <c r="AO333" s="85" t="s">
        <v>766</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3</v>
      </c>
      <c r="BD333" s="48">
        <v>0</v>
      </c>
      <c r="BE333" s="49">
        <v>0</v>
      </c>
      <c r="BF333" s="48">
        <v>0</v>
      </c>
      <c r="BG333" s="49">
        <v>0</v>
      </c>
      <c r="BH333" s="48">
        <v>0</v>
      </c>
      <c r="BI333" s="49">
        <v>0</v>
      </c>
      <c r="BJ333" s="48">
        <v>17</v>
      </c>
      <c r="BK333" s="49">
        <v>100</v>
      </c>
      <c r="BL333" s="48">
        <v>17</v>
      </c>
    </row>
    <row r="334" spans="1:64" ht="15">
      <c r="A334" s="64" t="s">
        <v>276</v>
      </c>
      <c r="B334" s="64" t="s">
        <v>310</v>
      </c>
      <c r="C334" s="65" t="s">
        <v>2229</v>
      </c>
      <c r="D334" s="66">
        <v>3</v>
      </c>
      <c r="E334" s="67" t="s">
        <v>132</v>
      </c>
      <c r="F334" s="68">
        <v>32</v>
      </c>
      <c r="G334" s="65"/>
      <c r="H334" s="69"/>
      <c r="I334" s="70"/>
      <c r="J334" s="70"/>
      <c r="K334" s="34" t="s">
        <v>65</v>
      </c>
      <c r="L334" s="77">
        <v>334</v>
      </c>
      <c r="M334" s="77"/>
      <c r="N334" s="72"/>
      <c r="O334" s="79" t="s">
        <v>340</v>
      </c>
      <c r="P334" s="81">
        <v>43540.592314814814</v>
      </c>
      <c r="Q334" s="79" t="s">
        <v>369</v>
      </c>
      <c r="R334" s="79"/>
      <c r="S334" s="79"/>
      <c r="T334" s="79" t="s">
        <v>414</v>
      </c>
      <c r="U334" s="79"/>
      <c r="V334" s="82" t="s">
        <v>510</v>
      </c>
      <c r="W334" s="81">
        <v>43540.592314814814</v>
      </c>
      <c r="X334" s="82" t="s">
        <v>607</v>
      </c>
      <c r="Y334" s="79"/>
      <c r="Z334" s="79"/>
      <c r="AA334" s="85" t="s">
        <v>732</v>
      </c>
      <c r="AB334" s="79"/>
      <c r="AC334" s="79" t="b">
        <v>0</v>
      </c>
      <c r="AD334" s="79">
        <v>0</v>
      </c>
      <c r="AE334" s="85" t="s">
        <v>785</v>
      </c>
      <c r="AF334" s="79" t="b">
        <v>0</v>
      </c>
      <c r="AG334" s="79" t="s">
        <v>791</v>
      </c>
      <c r="AH334" s="79"/>
      <c r="AI334" s="85" t="s">
        <v>785</v>
      </c>
      <c r="AJ334" s="79" t="b">
        <v>0</v>
      </c>
      <c r="AK334" s="79">
        <v>49</v>
      </c>
      <c r="AL334" s="85" t="s">
        <v>766</v>
      </c>
      <c r="AM334" s="79" t="s">
        <v>802</v>
      </c>
      <c r="AN334" s="79" t="b">
        <v>0</v>
      </c>
      <c r="AO334" s="85" t="s">
        <v>766</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1</v>
      </c>
      <c r="BD334" s="48"/>
      <c r="BE334" s="49"/>
      <c r="BF334" s="48"/>
      <c r="BG334" s="49"/>
      <c r="BH334" s="48"/>
      <c r="BI334" s="49"/>
      <c r="BJ334" s="48"/>
      <c r="BK334" s="49"/>
      <c r="BL334" s="48"/>
    </row>
    <row r="335" spans="1:64" ht="15">
      <c r="A335" s="64" t="s">
        <v>276</v>
      </c>
      <c r="B335" s="64" t="s">
        <v>311</v>
      </c>
      <c r="C335" s="65" t="s">
        <v>2229</v>
      </c>
      <c r="D335" s="66">
        <v>3</v>
      </c>
      <c r="E335" s="67" t="s">
        <v>132</v>
      </c>
      <c r="F335" s="68">
        <v>32</v>
      </c>
      <c r="G335" s="65"/>
      <c r="H335" s="69"/>
      <c r="I335" s="70"/>
      <c r="J335" s="70"/>
      <c r="K335" s="34" t="s">
        <v>65</v>
      </c>
      <c r="L335" s="77">
        <v>335</v>
      </c>
      <c r="M335" s="77"/>
      <c r="N335" s="72"/>
      <c r="O335" s="79" t="s">
        <v>340</v>
      </c>
      <c r="P335" s="81">
        <v>43540.592314814814</v>
      </c>
      <c r="Q335" s="79" t="s">
        <v>369</v>
      </c>
      <c r="R335" s="79"/>
      <c r="S335" s="79"/>
      <c r="T335" s="79" t="s">
        <v>414</v>
      </c>
      <c r="U335" s="79"/>
      <c r="V335" s="82" t="s">
        <v>510</v>
      </c>
      <c r="W335" s="81">
        <v>43540.592314814814</v>
      </c>
      <c r="X335" s="82" t="s">
        <v>607</v>
      </c>
      <c r="Y335" s="79"/>
      <c r="Z335" s="79"/>
      <c r="AA335" s="85" t="s">
        <v>732</v>
      </c>
      <c r="AB335" s="79"/>
      <c r="AC335" s="79" t="b">
        <v>0</v>
      </c>
      <c r="AD335" s="79">
        <v>0</v>
      </c>
      <c r="AE335" s="85" t="s">
        <v>785</v>
      </c>
      <c r="AF335" s="79" t="b">
        <v>0</v>
      </c>
      <c r="AG335" s="79" t="s">
        <v>791</v>
      </c>
      <c r="AH335" s="79"/>
      <c r="AI335" s="85" t="s">
        <v>785</v>
      </c>
      <c r="AJ335" s="79" t="b">
        <v>0</v>
      </c>
      <c r="AK335" s="79">
        <v>49</v>
      </c>
      <c r="AL335" s="85" t="s">
        <v>766</v>
      </c>
      <c r="AM335" s="79" t="s">
        <v>802</v>
      </c>
      <c r="AN335" s="79" t="b">
        <v>0</v>
      </c>
      <c r="AO335" s="85" t="s">
        <v>766</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276</v>
      </c>
      <c r="B336" s="64" t="s">
        <v>312</v>
      </c>
      <c r="C336" s="65" t="s">
        <v>2229</v>
      </c>
      <c r="D336" s="66">
        <v>3</v>
      </c>
      <c r="E336" s="67" t="s">
        <v>132</v>
      </c>
      <c r="F336" s="68">
        <v>32</v>
      </c>
      <c r="G336" s="65"/>
      <c r="H336" s="69"/>
      <c r="I336" s="70"/>
      <c r="J336" s="70"/>
      <c r="K336" s="34" t="s">
        <v>65</v>
      </c>
      <c r="L336" s="77">
        <v>336</v>
      </c>
      <c r="M336" s="77"/>
      <c r="N336" s="72"/>
      <c r="O336" s="79" t="s">
        <v>340</v>
      </c>
      <c r="P336" s="81">
        <v>43540.592314814814</v>
      </c>
      <c r="Q336" s="79" t="s">
        <v>369</v>
      </c>
      <c r="R336" s="79"/>
      <c r="S336" s="79"/>
      <c r="T336" s="79" t="s">
        <v>414</v>
      </c>
      <c r="U336" s="79"/>
      <c r="V336" s="82" t="s">
        <v>510</v>
      </c>
      <c r="W336" s="81">
        <v>43540.592314814814</v>
      </c>
      <c r="X336" s="82" t="s">
        <v>607</v>
      </c>
      <c r="Y336" s="79"/>
      <c r="Z336" s="79"/>
      <c r="AA336" s="85" t="s">
        <v>732</v>
      </c>
      <c r="AB336" s="79"/>
      <c r="AC336" s="79" t="b">
        <v>0</v>
      </c>
      <c r="AD336" s="79">
        <v>0</v>
      </c>
      <c r="AE336" s="85" t="s">
        <v>785</v>
      </c>
      <c r="AF336" s="79" t="b">
        <v>0</v>
      </c>
      <c r="AG336" s="79" t="s">
        <v>791</v>
      </c>
      <c r="AH336" s="79"/>
      <c r="AI336" s="85" t="s">
        <v>785</v>
      </c>
      <c r="AJ336" s="79" t="b">
        <v>0</v>
      </c>
      <c r="AK336" s="79">
        <v>49</v>
      </c>
      <c r="AL336" s="85" t="s">
        <v>766</v>
      </c>
      <c r="AM336" s="79" t="s">
        <v>802</v>
      </c>
      <c r="AN336" s="79" t="b">
        <v>0</v>
      </c>
      <c r="AO336" s="85" t="s">
        <v>766</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276</v>
      </c>
      <c r="B337" s="64" t="s">
        <v>313</v>
      </c>
      <c r="C337" s="65" t="s">
        <v>2229</v>
      </c>
      <c r="D337" s="66">
        <v>3</v>
      </c>
      <c r="E337" s="67" t="s">
        <v>132</v>
      </c>
      <c r="F337" s="68">
        <v>32</v>
      </c>
      <c r="G337" s="65"/>
      <c r="H337" s="69"/>
      <c r="I337" s="70"/>
      <c r="J337" s="70"/>
      <c r="K337" s="34" t="s">
        <v>65</v>
      </c>
      <c r="L337" s="77">
        <v>337</v>
      </c>
      <c r="M337" s="77"/>
      <c r="N337" s="72"/>
      <c r="O337" s="79" t="s">
        <v>340</v>
      </c>
      <c r="P337" s="81">
        <v>43540.592314814814</v>
      </c>
      <c r="Q337" s="79" t="s">
        <v>369</v>
      </c>
      <c r="R337" s="79"/>
      <c r="S337" s="79"/>
      <c r="T337" s="79" t="s">
        <v>414</v>
      </c>
      <c r="U337" s="79"/>
      <c r="V337" s="82" t="s">
        <v>510</v>
      </c>
      <c r="W337" s="81">
        <v>43540.592314814814</v>
      </c>
      <c r="X337" s="82" t="s">
        <v>607</v>
      </c>
      <c r="Y337" s="79"/>
      <c r="Z337" s="79"/>
      <c r="AA337" s="85" t="s">
        <v>732</v>
      </c>
      <c r="AB337" s="79"/>
      <c r="AC337" s="79" t="b">
        <v>0</v>
      </c>
      <c r="AD337" s="79">
        <v>0</v>
      </c>
      <c r="AE337" s="85" t="s">
        <v>785</v>
      </c>
      <c r="AF337" s="79" t="b">
        <v>0</v>
      </c>
      <c r="AG337" s="79" t="s">
        <v>791</v>
      </c>
      <c r="AH337" s="79"/>
      <c r="AI337" s="85" t="s">
        <v>785</v>
      </c>
      <c r="AJ337" s="79" t="b">
        <v>0</v>
      </c>
      <c r="AK337" s="79">
        <v>49</v>
      </c>
      <c r="AL337" s="85" t="s">
        <v>766</v>
      </c>
      <c r="AM337" s="79" t="s">
        <v>802</v>
      </c>
      <c r="AN337" s="79" t="b">
        <v>0</v>
      </c>
      <c r="AO337" s="85" t="s">
        <v>766</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276</v>
      </c>
      <c r="B338" s="64" t="s">
        <v>314</v>
      </c>
      <c r="C338" s="65" t="s">
        <v>2229</v>
      </c>
      <c r="D338" s="66">
        <v>3</v>
      </c>
      <c r="E338" s="67" t="s">
        <v>132</v>
      </c>
      <c r="F338" s="68">
        <v>32</v>
      </c>
      <c r="G338" s="65"/>
      <c r="H338" s="69"/>
      <c r="I338" s="70"/>
      <c r="J338" s="70"/>
      <c r="K338" s="34" t="s">
        <v>65</v>
      </c>
      <c r="L338" s="77">
        <v>338</v>
      </c>
      <c r="M338" s="77"/>
      <c r="N338" s="72"/>
      <c r="O338" s="79" t="s">
        <v>340</v>
      </c>
      <c r="P338" s="81">
        <v>43540.592314814814</v>
      </c>
      <c r="Q338" s="79" t="s">
        <v>369</v>
      </c>
      <c r="R338" s="79"/>
      <c r="S338" s="79"/>
      <c r="T338" s="79" t="s">
        <v>414</v>
      </c>
      <c r="U338" s="79"/>
      <c r="V338" s="82" t="s">
        <v>510</v>
      </c>
      <c r="W338" s="81">
        <v>43540.592314814814</v>
      </c>
      <c r="X338" s="82" t="s">
        <v>607</v>
      </c>
      <c r="Y338" s="79"/>
      <c r="Z338" s="79"/>
      <c r="AA338" s="85" t="s">
        <v>732</v>
      </c>
      <c r="AB338" s="79"/>
      <c r="AC338" s="79" t="b">
        <v>0</v>
      </c>
      <c r="AD338" s="79">
        <v>0</v>
      </c>
      <c r="AE338" s="85" t="s">
        <v>785</v>
      </c>
      <c r="AF338" s="79" t="b">
        <v>0</v>
      </c>
      <c r="AG338" s="79" t="s">
        <v>791</v>
      </c>
      <c r="AH338" s="79"/>
      <c r="AI338" s="85" t="s">
        <v>785</v>
      </c>
      <c r="AJ338" s="79" t="b">
        <v>0</v>
      </c>
      <c r="AK338" s="79">
        <v>49</v>
      </c>
      <c r="AL338" s="85" t="s">
        <v>766</v>
      </c>
      <c r="AM338" s="79" t="s">
        <v>802</v>
      </c>
      <c r="AN338" s="79" t="b">
        <v>0</v>
      </c>
      <c r="AO338" s="85" t="s">
        <v>766</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v>
      </c>
      <c r="BC338" s="78" t="str">
        <f>REPLACE(INDEX(GroupVertices[Group],MATCH(Edges[[#This Row],[Vertex 2]],GroupVertices[Vertex],0)),1,1,"")</f>
        <v>1</v>
      </c>
      <c r="BD338" s="48"/>
      <c r="BE338" s="49"/>
      <c r="BF338" s="48"/>
      <c r="BG338" s="49"/>
      <c r="BH338" s="48"/>
      <c r="BI338" s="49"/>
      <c r="BJ338" s="48"/>
      <c r="BK338" s="49"/>
      <c r="BL338" s="48"/>
    </row>
    <row r="339" spans="1:64" ht="15">
      <c r="A339" s="64" t="s">
        <v>276</v>
      </c>
      <c r="B339" s="64" t="s">
        <v>315</v>
      </c>
      <c r="C339" s="65" t="s">
        <v>2229</v>
      </c>
      <c r="D339" s="66">
        <v>3</v>
      </c>
      <c r="E339" s="67" t="s">
        <v>132</v>
      </c>
      <c r="F339" s="68">
        <v>32</v>
      </c>
      <c r="G339" s="65"/>
      <c r="H339" s="69"/>
      <c r="I339" s="70"/>
      <c r="J339" s="70"/>
      <c r="K339" s="34" t="s">
        <v>65</v>
      </c>
      <c r="L339" s="77">
        <v>339</v>
      </c>
      <c r="M339" s="77"/>
      <c r="N339" s="72"/>
      <c r="O339" s="79" t="s">
        <v>340</v>
      </c>
      <c r="P339" s="81">
        <v>43540.592314814814</v>
      </c>
      <c r="Q339" s="79" t="s">
        <v>369</v>
      </c>
      <c r="R339" s="79"/>
      <c r="S339" s="79"/>
      <c r="T339" s="79" t="s">
        <v>414</v>
      </c>
      <c r="U339" s="79"/>
      <c r="V339" s="82" t="s">
        <v>510</v>
      </c>
      <c r="W339" s="81">
        <v>43540.592314814814</v>
      </c>
      <c r="X339" s="82" t="s">
        <v>607</v>
      </c>
      <c r="Y339" s="79"/>
      <c r="Z339" s="79"/>
      <c r="AA339" s="85" t="s">
        <v>732</v>
      </c>
      <c r="AB339" s="79"/>
      <c r="AC339" s="79" t="b">
        <v>0</v>
      </c>
      <c r="AD339" s="79">
        <v>0</v>
      </c>
      <c r="AE339" s="85" t="s">
        <v>785</v>
      </c>
      <c r="AF339" s="79" t="b">
        <v>0</v>
      </c>
      <c r="AG339" s="79" t="s">
        <v>791</v>
      </c>
      <c r="AH339" s="79"/>
      <c r="AI339" s="85" t="s">
        <v>785</v>
      </c>
      <c r="AJ339" s="79" t="b">
        <v>0</v>
      </c>
      <c r="AK339" s="79">
        <v>49</v>
      </c>
      <c r="AL339" s="85" t="s">
        <v>766</v>
      </c>
      <c r="AM339" s="79" t="s">
        <v>802</v>
      </c>
      <c r="AN339" s="79" t="b">
        <v>0</v>
      </c>
      <c r="AO339" s="85" t="s">
        <v>766</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c r="BE339" s="49"/>
      <c r="BF339" s="48"/>
      <c r="BG339" s="49"/>
      <c r="BH339" s="48"/>
      <c r="BI339" s="49"/>
      <c r="BJ339" s="48"/>
      <c r="BK339" s="49"/>
      <c r="BL339" s="48"/>
    </row>
    <row r="340" spans="1:64" ht="15">
      <c r="A340" s="64" t="s">
        <v>276</v>
      </c>
      <c r="B340" s="64" t="s">
        <v>316</v>
      </c>
      <c r="C340" s="65" t="s">
        <v>2229</v>
      </c>
      <c r="D340" s="66">
        <v>3</v>
      </c>
      <c r="E340" s="67" t="s">
        <v>132</v>
      </c>
      <c r="F340" s="68">
        <v>32</v>
      </c>
      <c r="G340" s="65"/>
      <c r="H340" s="69"/>
      <c r="I340" s="70"/>
      <c r="J340" s="70"/>
      <c r="K340" s="34" t="s">
        <v>65</v>
      </c>
      <c r="L340" s="77">
        <v>340</v>
      </c>
      <c r="M340" s="77"/>
      <c r="N340" s="72"/>
      <c r="O340" s="79" t="s">
        <v>340</v>
      </c>
      <c r="P340" s="81">
        <v>43540.592314814814</v>
      </c>
      <c r="Q340" s="79" t="s">
        <v>369</v>
      </c>
      <c r="R340" s="79"/>
      <c r="S340" s="79"/>
      <c r="T340" s="79" t="s">
        <v>414</v>
      </c>
      <c r="U340" s="79"/>
      <c r="V340" s="82" t="s">
        <v>510</v>
      </c>
      <c r="W340" s="81">
        <v>43540.592314814814</v>
      </c>
      <c r="X340" s="82" t="s">
        <v>607</v>
      </c>
      <c r="Y340" s="79"/>
      <c r="Z340" s="79"/>
      <c r="AA340" s="85" t="s">
        <v>732</v>
      </c>
      <c r="AB340" s="79"/>
      <c r="AC340" s="79" t="b">
        <v>0</v>
      </c>
      <c r="AD340" s="79">
        <v>0</v>
      </c>
      <c r="AE340" s="85" t="s">
        <v>785</v>
      </c>
      <c r="AF340" s="79" t="b">
        <v>0</v>
      </c>
      <c r="AG340" s="79" t="s">
        <v>791</v>
      </c>
      <c r="AH340" s="79"/>
      <c r="AI340" s="85" t="s">
        <v>785</v>
      </c>
      <c r="AJ340" s="79" t="b">
        <v>0</v>
      </c>
      <c r="AK340" s="79">
        <v>49</v>
      </c>
      <c r="AL340" s="85" t="s">
        <v>766</v>
      </c>
      <c r="AM340" s="79" t="s">
        <v>802</v>
      </c>
      <c r="AN340" s="79" t="b">
        <v>0</v>
      </c>
      <c r="AO340" s="85" t="s">
        <v>766</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v>
      </c>
      <c r="BC340" s="78" t="str">
        <f>REPLACE(INDEX(GroupVertices[Group],MATCH(Edges[[#This Row],[Vertex 2]],GroupVertices[Vertex],0)),1,1,"")</f>
        <v>1</v>
      </c>
      <c r="BD340" s="48"/>
      <c r="BE340" s="49"/>
      <c r="BF340" s="48"/>
      <c r="BG340" s="49"/>
      <c r="BH340" s="48"/>
      <c r="BI340" s="49"/>
      <c r="BJ340" s="48"/>
      <c r="BK340" s="49"/>
      <c r="BL340" s="48"/>
    </row>
    <row r="341" spans="1:64" ht="15">
      <c r="A341" s="64" t="s">
        <v>276</v>
      </c>
      <c r="B341" s="64" t="s">
        <v>217</v>
      </c>
      <c r="C341" s="65" t="s">
        <v>2229</v>
      </c>
      <c r="D341" s="66">
        <v>3</v>
      </c>
      <c r="E341" s="67" t="s">
        <v>132</v>
      </c>
      <c r="F341" s="68">
        <v>32</v>
      </c>
      <c r="G341" s="65"/>
      <c r="H341" s="69"/>
      <c r="I341" s="70"/>
      <c r="J341" s="70"/>
      <c r="K341" s="34" t="s">
        <v>65</v>
      </c>
      <c r="L341" s="77">
        <v>341</v>
      </c>
      <c r="M341" s="77"/>
      <c r="N341" s="72"/>
      <c r="O341" s="79" t="s">
        <v>340</v>
      </c>
      <c r="P341" s="81">
        <v>43540.592314814814</v>
      </c>
      <c r="Q341" s="79" t="s">
        <v>369</v>
      </c>
      <c r="R341" s="79"/>
      <c r="S341" s="79"/>
      <c r="T341" s="79" t="s">
        <v>414</v>
      </c>
      <c r="U341" s="79"/>
      <c r="V341" s="82" t="s">
        <v>510</v>
      </c>
      <c r="W341" s="81">
        <v>43540.592314814814</v>
      </c>
      <c r="X341" s="82" t="s">
        <v>607</v>
      </c>
      <c r="Y341" s="79"/>
      <c r="Z341" s="79"/>
      <c r="AA341" s="85" t="s">
        <v>732</v>
      </c>
      <c r="AB341" s="79"/>
      <c r="AC341" s="79" t="b">
        <v>0</v>
      </c>
      <c r="AD341" s="79">
        <v>0</v>
      </c>
      <c r="AE341" s="85" t="s">
        <v>785</v>
      </c>
      <c r="AF341" s="79" t="b">
        <v>0</v>
      </c>
      <c r="AG341" s="79" t="s">
        <v>791</v>
      </c>
      <c r="AH341" s="79"/>
      <c r="AI341" s="85" t="s">
        <v>785</v>
      </c>
      <c r="AJ341" s="79" t="b">
        <v>0</v>
      </c>
      <c r="AK341" s="79">
        <v>49</v>
      </c>
      <c r="AL341" s="85" t="s">
        <v>766</v>
      </c>
      <c r="AM341" s="79" t="s">
        <v>802</v>
      </c>
      <c r="AN341" s="79" t="b">
        <v>0</v>
      </c>
      <c r="AO341" s="85" t="s">
        <v>766</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2</v>
      </c>
      <c r="BD341" s="48"/>
      <c r="BE341" s="49"/>
      <c r="BF341" s="48"/>
      <c r="BG341" s="49"/>
      <c r="BH341" s="48"/>
      <c r="BI341" s="49"/>
      <c r="BJ341" s="48"/>
      <c r="BK341" s="49"/>
      <c r="BL341" s="48"/>
    </row>
    <row r="342" spans="1:64" ht="15">
      <c r="A342" s="64" t="s">
        <v>276</v>
      </c>
      <c r="B342" s="64" t="s">
        <v>263</v>
      </c>
      <c r="C342" s="65" t="s">
        <v>2229</v>
      </c>
      <c r="D342" s="66">
        <v>3</v>
      </c>
      <c r="E342" s="67" t="s">
        <v>132</v>
      </c>
      <c r="F342" s="68">
        <v>32</v>
      </c>
      <c r="G342" s="65"/>
      <c r="H342" s="69"/>
      <c r="I342" s="70"/>
      <c r="J342" s="70"/>
      <c r="K342" s="34" t="s">
        <v>65</v>
      </c>
      <c r="L342" s="77">
        <v>342</v>
      </c>
      <c r="M342" s="77"/>
      <c r="N342" s="72"/>
      <c r="O342" s="79" t="s">
        <v>340</v>
      </c>
      <c r="P342" s="81">
        <v>43540.592314814814</v>
      </c>
      <c r="Q342" s="79" t="s">
        <v>369</v>
      </c>
      <c r="R342" s="79"/>
      <c r="S342" s="79"/>
      <c r="T342" s="79" t="s">
        <v>414</v>
      </c>
      <c r="U342" s="79"/>
      <c r="V342" s="82" t="s">
        <v>510</v>
      </c>
      <c r="W342" s="81">
        <v>43540.592314814814</v>
      </c>
      <c r="X342" s="82" t="s">
        <v>607</v>
      </c>
      <c r="Y342" s="79"/>
      <c r="Z342" s="79"/>
      <c r="AA342" s="85" t="s">
        <v>732</v>
      </c>
      <c r="AB342" s="79"/>
      <c r="AC342" s="79" t="b">
        <v>0</v>
      </c>
      <c r="AD342" s="79">
        <v>0</v>
      </c>
      <c r="AE342" s="85" t="s">
        <v>785</v>
      </c>
      <c r="AF342" s="79" t="b">
        <v>0</v>
      </c>
      <c r="AG342" s="79" t="s">
        <v>791</v>
      </c>
      <c r="AH342" s="79"/>
      <c r="AI342" s="85" t="s">
        <v>785</v>
      </c>
      <c r="AJ342" s="79" t="b">
        <v>0</v>
      </c>
      <c r="AK342" s="79">
        <v>49</v>
      </c>
      <c r="AL342" s="85" t="s">
        <v>766</v>
      </c>
      <c r="AM342" s="79" t="s">
        <v>802</v>
      </c>
      <c r="AN342" s="79" t="b">
        <v>0</v>
      </c>
      <c r="AO342" s="85" t="s">
        <v>766</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v>
      </c>
      <c r="BC342" s="78" t="str">
        <f>REPLACE(INDEX(GroupVertices[Group],MATCH(Edges[[#This Row],[Vertex 2]],GroupVertices[Vertex],0)),1,1,"")</f>
        <v>3</v>
      </c>
      <c r="BD342" s="48">
        <v>0</v>
      </c>
      <c r="BE342" s="49">
        <v>0</v>
      </c>
      <c r="BF342" s="48">
        <v>0</v>
      </c>
      <c r="BG342" s="49">
        <v>0</v>
      </c>
      <c r="BH342" s="48">
        <v>0</v>
      </c>
      <c r="BI342" s="49">
        <v>0</v>
      </c>
      <c r="BJ342" s="48">
        <v>17</v>
      </c>
      <c r="BK342" s="49">
        <v>100</v>
      </c>
      <c r="BL342" s="48">
        <v>17</v>
      </c>
    </row>
    <row r="343" spans="1:64" ht="15">
      <c r="A343" s="64" t="s">
        <v>277</v>
      </c>
      <c r="B343" s="64" t="s">
        <v>310</v>
      </c>
      <c r="C343" s="65" t="s">
        <v>2229</v>
      </c>
      <c r="D343" s="66">
        <v>3</v>
      </c>
      <c r="E343" s="67" t="s">
        <v>132</v>
      </c>
      <c r="F343" s="68">
        <v>32</v>
      </c>
      <c r="G343" s="65"/>
      <c r="H343" s="69"/>
      <c r="I343" s="70"/>
      <c r="J343" s="70"/>
      <c r="K343" s="34" t="s">
        <v>65</v>
      </c>
      <c r="L343" s="77">
        <v>343</v>
      </c>
      <c r="M343" s="77"/>
      <c r="N343" s="72"/>
      <c r="O343" s="79" t="s">
        <v>340</v>
      </c>
      <c r="P343" s="81">
        <v>43540.60070601852</v>
      </c>
      <c r="Q343" s="79" t="s">
        <v>369</v>
      </c>
      <c r="R343" s="79"/>
      <c r="S343" s="79"/>
      <c r="T343" s="79" t="s">
        <v>414</v>
      </c>
      <c r="U343" s="79"/>
      <c r="V343" s="82" t="s">
        <v>511</v>
      </c>
      <c r="W343" s="81">
        <v>43540.60070601852</v>
      </c>
      <c r="X343" s="82" t="s">
        <v>608</v>
      </c>
      <c r="Y343" s="79"/>
      <c r="Z343" s="79"/>
      <c r="AA343" s="85" t="s">
        <v>733</v>
      </c>
      <c r="AB343" s="79"/>
      <c r="AC343" s="79" t="b">
        <v>0</v>
      </c>
      <c r="AD343" s="79">
        <v>0</v>
      </c>
      <c r="AE343" s="85" t="s">
        <v>785</v>
      </c>
      <c r="AF343" s="79" t="b">
        <v>0</v>
      </c>
      <c r="AG343" s="79" t="s">
        <v>791</v>
      </c>
      <c r="AH343" s="79"/>
      <c r="AI343" s="85" t="s">
        <v>785</v>
      </c>
      <c r="AJ343" s="79" t="b">
        <v>0</v>
      </c>
      <c r="AK343" s="79">
        <v>49</v>
      </c>
      <c r="AL343" s="85" t="s">
        <v>766</v>
      </c>
      <c r="AM343" s="79" t="s">
        <v>802</v>
      </c>
      <c r="AN343" s="79" t="b">
        <v>0</v>
      </c>
      <c r="AO343" s="85" t="s">
        <v>766</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v>
      </c>
      <c r="BC343" s="78" t="str">
        <f>REPLACE(INDEX(GroupVertices[Group],MATCH(Edges[[#This Row],[Vertex 2]],GroupVertices[Vertex],0)),1,1,"")</f>
        <v>1</v>
      </c>
      <c r="BD343" s="48"/>
      <c r="BE343" s="49"/>
      <c r="BF343" s="48"/>
      <c r="BG343" s="49"/>
      <c r="BH343" s="48"/>
      <c r="BI343" s="49"/>
      <c r="BJ343" s="48"/>
      <c r="BK343" s="49"/>
      <c r="BL343" s="48"/>
    </row>
    <row r="344" spans="1:64" ht="15">
      <c r="A344" s="64" t="s">
        <v>277</v>
      </c>
      <c r="B344" s="64" t="s">
        <v>311</v>
      </c>
      <c r="C344" s="65" t="s">
        <v>2229</v>
      </c>
      <c r="D344" s="66">
        <v>3</v>
      </c>
      <c r="E344" s="67" t="s">
        <v>132</v>
      </c>
      <c r="F344" s="68">
        <v>32</v>
      </c>
      <c r="G344" s="65"/>
      <c r="H344" s="69"/>
      <c r="I344" s="70"/>
      <c r="J344" s="70"/>
      <c r="K344" s="34" t="s">
        <v>65</v>
      </c>
      <c r="L344" s="77">
        <v>344</v>
      </c>
      <c r="M344" s="77"/>
      <c r="N344" s="72"/>
      <c r="O344" s="79" t="s">
        <v>340</v>
      </c>
      <c r="P344" s="81">
        <v>43540.60070601852</v>
      </c>
      <c r="Q344" s="79" t="s">
        <v>369</v>
      </c>
      <c r="R344" s="79"/>
      <c r="S344" s="79"/>
      <c r="T344" s="79" t="s">
        <v>414</v>
      </c>
      <c r="U344" s="79"/>
      <c r="V344" s="82" t="s">
        <v>511</v>
      </c>
      <c r="W344" s="81">
        <v>43540.60070601852</v>
      </c>
      <c r="X344" s="82" t="s">
        <v>608</v>
      </c>
      <c r="Y344" s="79"/>
      <c r="Z344" s="79"/>
      <c r="AA344" s="85" t="s">
        <v>733</v>
      </c>
      <c r="AB344" s="79"/>
      <c r="AC344" s="79" t="b">
        <v>0</v>
      </c>
      <c r="AD344" s="79">
        <v>0</v>
      </c>
      <c r="AE344" s="85" t="s">
        <v>785</v>
      </c>
      <c r="AF344" s="79" t="b">
        <v>0</v>
      </c>
      <c r="AG344" s="79" t="s">
        <v>791</v>
      </c>
      <c r="AH344" s="79"/>
      <c r="AI344" s="85" t="s">
        <v>785</v>
      </c>
      <c r="AJ344" s="79" t="b">
        <v>0</v>
      </c>
      <c r="AK344" s="79">
        <v>49</v>
      </c>
      <c r="AL344" s="85" t="s">
        <v>766</v>
      </c>
      <c r="AM344" s="79" t="s">
        <v>802</v>
      </c>
      <c r="AN344" s="79" t="b">
        <v>0</v>
      </c>
      <c r="AO344" s="85" t="s">
        <v>766</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1</v>
      </c>
      <c r="BC344" s="78" t="str">
        <f>REPLACE(INDEX(GroupVertices[Group],MATCH(Edges[[#This Row],[Vertex 2]],GroupVertices[Vertex],0)),1,1,"")</f>
        <v>1</v>
      </c>
      <c r="BD344" s="48"/>
      <c r="BE344" s="49"/>
      <c r="BF344" s="48"/>
      <c r="BG344" s="49"/>
      <c r="BH344" s="48"/>
      <c r="BI344" s="49"/>
      <c r="BJ344" s="48"/>
      <c r="BK344" s="49"/>
      <c r="BL344" s="48"/>
    </row>
    <row r="345" spans="1:64" ht="15">
      <c r="A345" s="64" t="s">
        <v>277</v>
      </c>
      <c r="B345" s="64" t="s">
        <v>312</v>
      </c>
      <c r="C345" s="65" t="s">
        <v>2229</v>
      </c>
      <c r="D345" s="66">
        <v>3</v>
      </c>
      <c r="E345" s="67" t="s">
        <v>132</v>
      </c>
      <c r="F345" s="68">
        <v>32</v>
      </c>
      <c r="G345" s="65"/>
      <c r="H345" s="69"/>
      <c r="I345" s="70"/>
      <c r="J345" s="70"/>
      <c r="K345" s="34" t="s">
        <v>65</v>
      </c>
      <c r="L345" s="77">
        <v>345</v>
      </c>
      <c r="M345" s="77"/>
      <c r="N345" s="72"/>
      <c r="O345" s="79" t="s">
        <v>340</v>
      </c>
      <c r="P345" s="81">
        <v>43540.60070601852</v>
      </c>
      <c r="Q345" s="79" t="s">
        <v>369</v>
      </c>
      <c r="R345" s="79"/>
      <c r="S345" s="79"/>
      <c r="T345" s="79" t="s">
        <v>414</v>
      </c>
      <c r="U345" s="79"/>
      <c r="V345" s="82" t="s">
        <v>511</v>
      </c>
      <c r="W345" s="81">
        <v>43540.60070601852</v>
      </c>
      <c r="X345" s="82" t="s">
        <v>608</v>
      </c>
      <c r="Y345" s="79"/>
      <c r="Z345" s="79"/>
      <c r="AA345" s="85" t="s">
        <v>733</v>
      </c>
      <c r="AB345" s="79"/>
      <c r="AC345" s="79" t="b">
        <v>0</v>
      </c>
      <c r="AD345" s="79">
        <v>0</v>
      </c>
      <c r="AE345" s="85" t="s">
        <v>785</v>
      </c>
      <c r="AF345" s="79" t="b">
        <v>0</v>
      </c>
      <c r="AG345" s="79" t="s">
        <v>791</v>
      </c>
      <c r="AH345" s="79"/>
      <c r="AI345" s="85" t="s">
        <v>785</v>
      </c>
      <c r="AJ345" s="79" t="b">
        <v>0</v>
      </c>
      <c r="AK345" s="79">
        <v>49</v>
      </c>
      <c r="AL345" s="85" t="s">
        <v>766</v>
      </c>
      <c r="AM345" s="79" t="s">
        <v>802</v>
      </c>
      <c r="AN345" s="79" t="b">
        <v>0</v>
      </c>
      <c r="AO345" s="85" t="s">
        <v>766</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277</v>
      </c>
      <c r="B346" s="64" t="s">
        <v>313</v>
      </c>
      <c r="C346" s="65" t="s">
        <v>2229</v>
      </c>
      <c r="D346" s="66">
        <v>3</v>
      </c>
      <c r="E346" s="67" t="s">
        <v>132</v>
      </c>
      <c r="F346" s="68">
        <v>32</v>
      </c>
      <c r="G346" s="65"/>
      <c r="H346" s="69"/>
      <c r="I346" s="70"/>
      <c r="J346" s="70"/>
      <c r="K346" s="34" t="s">
        <v>65</v>
      </c>
      <c r="L346" s="77">
        <v>346</v>
      </c>
      <c r="M346" s="77"/>
      <c r="N346" s="72"/>
      <c r="O346" s="79" t="s">
        <v>340</v>
      </c>
      <c r="P346" s="81">
        <v>43540.60070601852</v>
      </c>
      <c r="Q346" s="79" t="s">
        <v>369</v>
      </c>
      <c r="R346" s="79"/>
      <c r="S346" s="79"/>
      <c r="T346" s="79" t="s">
        <v>414</v>
      </c>
      <c r="U346" s="79"/>
      <c r="V346" s="82" t="s">
        <v>511</v>
      </c>
      <c r="W346" s="81">
        <v>43540.60070601852</v>
      </c>
      <c r="X346" s="82" t="s">
        <v>608</v>
      </c>
      <c r="Y346" s="79"/>
      <c r="Z346" s="79"/>
      <c r="AA346" s="85" t="s">
        <v>733</v>
      </c>
      <c r="AB346" s="79"/>
      <c r="AC346" s="79" t="b">
        <v>0</v>
      </c>
      <c r="AD346" s="79">
        <v>0</v>
      </c>
      <c r="AE346" s="85" t="s">
        <v>785</v>
      </c>
      <c r="AF346" s="79" t="b">
        <v>0</v>
      </c>
      <c r="AG346" s="79" t="s">
        <v>791</v>
      </c>
      <c r="AH346" s="79"/>
      <c r="AI346" s="85" t="s">
        <v>785</v>
      </c>
      <c r="AJ346" s="79" t="b">
        <v>0</v>
      </c>
      <c r="AK346" s="79">
        <v>49</v>
      </c>
      <c r="AL346" s="85" t="s">
        <v>766</v>
      </c>
      <c r="AM346" s="79" t="s">
        <v>802</v>
      </c>
      <c r="AN346" s="79" t="b">
        <v>0</v>
      </c>
      <c r="AO346" s="85" t="s">
        <v>766</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1</v>
      </c>
      <c r="BC346" s="78" t="str">
        <f>REPLACE(INDEX(GroupVertices[Group],MATCH(Edges[[#This Row],[Vertex 2]],GroupVertices[Vertex],0)),1,1,"")</f>
        <v>1</v>
      </c>
      <c r="BD346" s="48"/>
      <c r="BE346" s="49"/>
      <c r="BF346" s="48"/>
      <c r="BG346" s="49"/>
      <c r="BH346" s="48"/>
      <c r="BI346" s="49"/>
      <c r="BJ346" s="48"/>
      <c r="BK346" s="49"/>
      <c r="BL346" s="48"/>
    </row>
    <row r="347" spans="1:64" ht="15">
      <c r="A347" s="64" t="s">
        <v>277</v>
      </c>
      <c r="B347" s="64" t="s">
        <v>314</v>
      </c>
      <c r="C347" s="65" t="s">
        <v>2229</v>
      </c>
      <c r="D347" s="66">
        <v>3</v>
      </c>
      <c r="E347" s="67" t="s">
        <v>132</v>
      </c>
      <c r="F347" s="68">
        <v>32</v>
      </c>
      <c r="G347" s="65"/>
      <c r="H347" s="69"/>
      <c r="I347" s="70"/>
      <c r="J347" s="70"/>
      <c r="K347" s="34" t="s">
        <v>65</v>
      </c>
      <c r="L347" s="77">
        <v>347</v>
      </c>
      <c r="M347" s="77"/>
      <c r="N347" s="72"/>
      <c r="O347" s="79" t="s">
        <v>340</v>
      </c>
      <c r="P347" s="81">
        <v>43540.60070601852</v>
      </c>
      <c r="Q347" s="79" t="s">
        <v>369</v>
      </c>
      <c r="R347" s="79"/>
      <c r="S347" s="79"/>
      <c r="T347" s="79" t="s">
        <v>414</v>
      </c>
      <c r="U347" s="79"/>
      <c r="V347" s="82" t="s">
        <v>511</v>
      </c>
      <c r="W347" s="81">
        <v>43540.60070601852</v>
      </c>
      <c r="X347" s="82" t="s">
        <v>608</v>
      </c>
      <c r="Y347" s="79"/>
      <c r="Z347" s="79"/>
      <c r="AA347" s="85" t="s">
        <v>733</v>
      </c>
      <c r="AB347" s="79"/>
      <c r="AC347" s="79" t="b">
        <v>0</v>
      </c>
      <c r="AD347" s="79">
        <v>0</v>
      </c>
      <c r="AE347" s="85" t="s">
        <v>785</v>
      </c>
      <c r="AF347" s="79" t="b">
        <v>0</v>
      </c>
      <c r="AG347" s="79" t="s">
        <v>791</v>
      </c>
      <c r="AH347" s="79"/>
      <c r="AI347" s="85" t="s">
        <v>785</v>
      </c>
      <c r="AJ347" s="79" t="b">
        <v>0</v>
      </c>
      <c r="AK347" s="79">
        <v>49</v>
      </c>
      <c r="AL347" s="85" t="s">
        <v>766</v>
      </c>
      <c r="AM347" s="79" t="s">
        <v>802</v>
      </c>
      <c r="AN347" s="79" t="b">
        <v>0</v>
      </c>
      <c r="AO347" s="85" t="s">
        <v>766</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1</v>
      </c>
      <c r="BD347" s="48"/>
      <c r="BE347" s="49"/>
      <c r="BF347" s="48"/>
      <c r="BG347" s="49"/>
      <c r="BH347" s="48"/>
      <c r="BI347" s="49"/>
      <c r="BJ347" s="48"/>
      <c r="BK347" s="49"/>
      <c r="BL347" s="48"/>
    </row>
    <row r="348" spans="1:64" ht="15">
      <c r="A348" s="64" t="s">
        <v>277</v>
      </c>
      <c r="B348" s="64" t="s">
        <v>315</v>
      </c>
      <c r="C348" s="65" t="s">
        <v>2229</v>
      </c>
      <c r="D348" s="66">
        <v>3</v>
      </c>
      <c r="E348" s="67" t="s">
        <v>132</v>
      </c>
      <c r="F348" s="68">
        <v>32</v>
      </c>
      <c r="G348" s="65"/>
      <c r="H348" s="69"/>
      <c r="I348" s="70"/>
      <c r="J348" s="70"/>
      <c r="K348" s="34" t="s">
        <v>65</v>
      </c>
      <c r="L348" s="77">
        <v>348</v>
      </c>
      <c r="M348" s="77"/>
      <c r="N348" s="72"/>
      <c r="O348" s="79" t="s">
        <v>340</v>
      </c>
      <c r="P348" s="81">
        <v>43540.60070601852</v>
      </c>
      <c r="Q348" s="79" t="s">
        <v>369</v>
      </c>
      <c r="R348" s="79"/>
      <c r="S348" s="79"/>
      <c r="T348" s="79" t="s">
        <v>414</v>
      </c>
      <c r="U348" s="79"/>
      <c r="V348" s="82" t="s">
        <v>511</v>
      </c>
      <c r="W348" s="81">
        <v>43540.60070601852</v>
      </c>
      <c r="X348" s="82" t="s">
        <v>608</v>
      </c>
      <c r="Y348" s="79"/>
      <c r="Z348" s="79"/>
      <c r="AA348" s="85" t="s">
        <v>733</v>
      </c>
      <c r="AB348" s="79"/>
      <c r="AC348" s="79" t="b">
        <v>0</v>
      </c>
      <c r="AD348" s="79">
        <v>0</v>
      </c>
      <c r="AE348" s="85" t="s">
        <v>785</v>
      </c>
      <c r="AF348" s="79" t="b">
        <v>0</v>
      </c>
      <c r="AG348" s="79" t="s">
        <v>791</v>
      </c>
      <c r="AH348" s="79"/>
      <c r="AI348" s="85" t="s">
        <v>785</v>
      </c>
      <c r="AJ348" s="79" t="b">
        <v>0</v>
      </c>
      <c r="AK348" s="79">
        <v>49</v>
      </c>
      <c r="AL348" s="85" t="s">
        <v>766</v>
      </c>
      <c r="AM348" s="79" t="s">
        <v>802</v>
      </c>
      <c r="AN348" s="79" t="b">
        <v>0</v>
      </c>
      <c r="AO348" s="85" t="s">
        <v>766</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c r="BE348" s="49"/>
      <c r="BF348" s="48"/>
      <c r="BG348" s="49"/>
      <c r="BH348" s="48"/>
      <c r="BI348" s="49"/>
      <c r="BJ348" s="48"/>
      <c r="BK348" s="49"/>
      <c r="BL348" s="48"/>
    </row>
    <row r="349" spans="1:64" ht="15">
      <c r="A349" s="64" t="s">
        <v>277</v>
      </c>
      <c r="B349" s="64" t="s">
        <v>316</v>
      </c>
      <c r="C349" s="65" t="s">
        <v>2229</v>
      </c>
      <c r="D349" s="66">
        <v>3</v>
      </c>
      <c r="E349" s="67" t="s">
        <v>132</v>
      </c>
      <c r="F349" s="68">
        <v>32</v>
      </c>
      <c r="G349" s="65"/>
      <c r="H349" s="69"/>
      <c r="I349" s="70"/>
      <c r="J349" s="70"/>
      <c r="K349" s="34" t="s">
        <v>65</v>
      </c>
      <c r="L349" s="77">
        <v>349</v>
      </c>
      <c r="M349" s="77"/>
      <c r="N349" s="72"/>
      <c r="O349" s="79" t="s">
        <v>340</v>
      </c>
      <c r="P349" s="81">
        <v>43540.60070601852</v>
      </c>
      <c r="Q349" s="79" t="s">
        <v>369</v>
      </c>
      <c r="R349" s="79"/>
      <c r="S349" s="79"/>
      <c r="T349" s="79" t="s">
        <v>414</v>
      </c>
      <c r="U349" s="79"/>
      <c r="V349" s="82" t="s">
        <v>511</v>
      </c>
      <c r="W349" s="81">
        <v>43540.60070601852</v>
      </c>
      <c r="X349" s="82" t="s">
        <v>608</v>
      </c>
      <c r="Y349" s="79"/>
      <c r="Z349" s="79"/>
      <c r="AA349" s="85" t="s">
        <v>733</v>
      </c>
      <c r="AB349" s="79"/>
      <c r="AC349" s="79" t="b">
        <v>0</v>
      </c>
      <c r="AD349" s="79">
        <v>0</v>
      </c>
      <c r="AE349" s="85" t="s">
        <v>785</v>
      </c>
      <c r="AF349" s="79" t="b">
        <v>0</v>
      </c>
      <c r="AG349" s="79" t="s">
        <v>791</v>
      </c>
      <c r="AH349" s="79"/>
      <c r="AI349" s="85" t="s">
        <v>785</v>
      </c>
      <c r="AJ349" s="79" t="b">
        <v>0</v>
      </c>
      <c r="AK349" s="79">
        <v>49</v>
      </c>
      <c r="AL349" s="85" t="s">
        <v>766</v>
      </c>
      <c r="AM349" s="79" t="s">
        <v>802</v>
      </c>
      <c r="AN349" s="79" t="b">
        <v>0</v>
      </c>
      <c r="AO349" s="85" t="s">
        <v>766</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1</v>
      </c>
      <c r="BD349" s="48"/>
      <c r="BE349" s="49"/>
      <c r="BF349" s="48"/>
      <c r="BG349" s="49"/>
      <c r="BH349" s="48"/>
      <c r="BI349" s="49"/>
      <c r="BJ349" s="48"/>
      <c r="BK349" s="49"/>
      <c r="BL349" s="48"/>
    </row>
    <row r="350" spans="1:64" ht="15">
      <c r="A350" s="64" t="s">
        <v>277</v>
      </c>
      <c r="B350" s="64" t="s">
        <v>217</v>
      </c>
      <c r="C350" s="65" t="s">
        <v>2229</v>
      </c>
      <c r="D350" s="66">
        <v>3</v>
      </c>
      <c r="E350" s="67" t="s">
        <v>132</v>
      </c>
      <c r="F350" s="68">
        <v>32</v>
      </c>
      <c r="G350" s="65"/>
      <c r="H350" s="69"/>
      <c r="I350" s="70"/>
      <c r="J350" s="70"/>
      <c r="K350" s="34" t="s">
        <v>65</v>
      </c>
      <c r="L350" s="77">
        <v>350</v>
      </c>
      <c r="M350" s="77"/>
      <c r="N350" s="72"/>
      <c r="O350" s="79" t="s">
        <v>340</v>
      </c>
      <c r="P350" s="81">
        <v>43540.60070601852</v>
      </c>
      <c r="Q350" s="79" t="s">
        <v>369</v>
      </c>
      <c r="R350" s="79"/>
      <c r="S350" s="79"/>
      <c r="T350" s="79" t="s">
        <v>414</v>
      </c>
      <c r="U350" s="79"/>
      <c r="V350" s="82" t="s">
        <v>511</v>
      </c>
      <c r="W350" s="81">
        <v>43540.60070601852</v>
      </c>
      <c r="X350" s="82" t="s">
        <v>608</v>
      </c>
      <c r="Y350" s="79"/>
      <c r="Z350" s="79"/>
      <c r="AA350" s="85" t="s">
        <v>733</v>
      </c>
      <c r="AB350" s="79"/>
      <c r="AC350" s="79" t="b">
        <v>0</v>
      </c>
      <c r="AD350" s="79">
        <v>0</v>
      </c>
      <c r="AE350" s="85" t="s">
        <v>785</v>
      </c>
      <c r="AF350" s="79" t="b">
        <v>0</v>
      </c>
      <c r="AG350" s="79" t="s">
        <v>791</v>
      </c>
      <c r="AH350" s="79"/>
      <c r="AI350" s="85" t="s">
        <v>785</v>
      </c>
      <c r="AJ350" s="79" t="b">
        <v>0</v>
      </c>
      <c r="AK350" s="79">
        <v>49</v>
      </c>
      <c r="AL350" s="85" t="s">
        <v>766</v>
      </c>
      <c r="AM350" s="79" t="s">
        <v>802</v>
      </c>
      <c r="AN350" s="79" t="b">
        <v>0</v>
      </c>
      <c r="AO350" s="85" t="s">
        <v>766</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2</v>
      </c>
      <c r="BD350" s="48"/>
      <c r="BE350" s="49"/>
      <c r="BF350" s="48"/>
      <c r="BG350" s="49"/>
      <c r="BH350" s="48"/>
      <c r="BI350" s="49"/>
      <c r="BJ350" s="48"/>
      <c r="BK350" s="49"/>
      <c r="BL350" s="48"/>
    </row>
    <row r="351" spans="1:64" ht="15">
      <c r="A351" s="64" t="s">
        <v>277</v>
      </c>
      <c r="B351" s="64" t="s">
        <v>263</v>
      </c>
      <c r="C351" s="65" t="s">
        <v>2229</v>
      </c>
      <c r="D351" s="66">
        <v>3</v>
      </c>
      <c r="E351" s="67" t="s">
        <v>132</v>
      </c>
      <c r="F351" s="68">
        <v>32</v>
      </c>
      <c r="G351" s="65"/>
      <c r="H351" s="69"/>
      <c r="I351" s="70"/>
      <c r="J351" s="70"/>
      <c r="K351" s="34" t="s">
        <v>65</v>
      </c>
      <c r="L351" s="77">
        <v>351</v>
      </c>
      <c r="M351" s="77"/>
      <c r="N351" s="72"/>
      <c r="O351" s="79" t="s">
        <v>340</v>
      </c>
      <c r="P351" s="81">
        <v>43540.60070601852</v>
      </c>
      <c r="Q351" s="79" t="s">
        <v>369</v>
      </c>
      <c r="R351" s="79"/>
      <c r="S351" s="79"/>
      <c r="T351" s="79" t="s">
        <v>414</v>
      </c>
      <c r="U351" s="79"/>
      <c r="V351" s="82" t="s">
        <v>511</v>
      </c>
      <c r="W351" s="81">
        <v>43540.60070601852</v>
      </c>
      <c r="X351" s="82" t="s">
        <v>608</v>
      </c>
      <c r="Y351" s="79"/>
      <c r="Z351" s="79"/>
      <c r="AA351" s="85" t="s">
        <v>733</v>
      </c>
      <c r="AB351" s="79"/>
      <c r="AC351" s="79" t="b">
        <v>0</v>
      </c>
      <c r="AD351" s="79">
        <v>0</v>
      </c>
      <c r="AE351" s="85" t="s">
        <v>785</v>
      </c>
      <c r="AF351" s="79" t="b">
        <v>0</v>
      </c>
      <c r="AG351" s="79" t="s">
        <v>791</v>
      </c>
      <c r="AH351" s="79"/>
      <c r="AI351" s="85" t="s">
        <v>785</v>
      </c>
      <c r="AJ351" s="79" t="b">
        <v>0</v>
      </c>
      <c r="AK351" s="79">
        <v>49</v>
      </c>
      <c r="AL351" s="85" t="s">
        <v>766</v>
      </c>
      <c r="AM351" s="79" t="s">
        <v>802</v>
      </c>
      <c r="AN351" s="79" t="b">
        <v>0</v>
      </c>
      <c r="AO351" s="85" t="s">
        <v>766</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3</v>
      </c>
      <c r="BD351" s="48">
        <v>0</v>
      </c>
      <c r="BE351" s="49">
        <v>0</v>
      </c>
      <c r="BF351" s="48">
        <v>0</v>
      </c>
      <c r="BG351" s="49">
        <v>0</v>
      </c>
      <c r="BH351" s="48">
        <v>0</v>
      </c>
      <c r="BI351" s="49">
        <v>0</v>
      </c>
      <c r="BJ351" s="48">
        <v>17</v>
      </c>
      <c r="BK351" s="49">
        <v>100</v>
      </c>
      <c r="BL351" s="48">
        <v>17</v>
      </c>
    </row>
    <row r="352" spans="1:64" ht="15">
      <c r="A352" s="64" t="s">
        <v>278</v>
      </c>
      <c r="B352" s="64" t="s">
        <v>310</v>
      </c>
      <c r="C352" s="65" t="s">
        <v>2229</v>
      </c>
      <c r="D352" s="66">
        <v>3</v>
      </c>
      <c r="E352" s="67" t="s">
        <v>132</v>
      </c>
      <c r="F352" s="68">
        <v>32</v>
      </c>
      <c r="G352" s="65"/>
      <c r="H352" s="69"/>
      <c r="I352" s="70"/>
      <c r="J352" s="70"/>
      <c r="K352" s="34" t="s">
        <v>65</v>
      </c>
      <c r="L352" s="77">
        <v>352</v>
      </c>
      <c r="M352" s="77"/>
      <c r="N352" s="72"/>
      <c r="O352" s="79" t="s">
        <v>340</v>
      </c>
      <c r="P352" s="81">
        <v>43540.60611111111</v>
      </c>
      <c r="Q352" s="79" t="s">
        <v>369</v>
      </c>
      <c r="R352" s="79"/>
      <c r="S352" s="79"/>
      <c r="T352" s="79" t="s">
        <v>414</v>
      </c>
      <c r="U352" s="79"/>
      <c r="V352" s="82" t="s">
        <v>512</v>
      </c>
      <c r="W352" s="81">
        <v>43540.60611111111</v>
      </c>
      <c r="X352" s="82" t="s">
        <v>609</v>
      </c>
      <c r="Y352" s="79"/>
      <c r="Z352" s="79"/>
      <c r="AA352" s="85" t="s">
        <v>734</v>
      </c>
      <c r="AB352" s="79"/>
      <c r="AC352" s="79" t="b">
        <v>0</v>
      </c>
      <c r="AD352" s="79">
        <v>0</v>
      </c>
      <c r="AE352" s="85" t="s">
        <v>785</v>
      </c>
      <c r="AF352" s="79" t="b">
        <v>0</v>
      </c>
      <c r="AG352" s="79" t="s">
        <v>791</v>
      </c>
      <c r="AH352" s="79"/>
      <c r="AI352" s="85" t="s">
        <v>785</v>
      </c>
      <c r="AJ352" s="79" t="b">
        <v>0</v>
      </c>
      <c r="AK352" s="79">
        <v>49</v>
      </c>
      <c r="AL352" s="85" t="s">
        <v>766</v>
      </c>
      <c r="AM352" s="79" t="s">
        <v>802</v>
      </c>
      <c r="AN352" s="79" t="b">
        <v>0</v>
      </c>
      <c r="AO352" s="85" t="s">
        <v>766</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1</v>
      </c>
      <c r="BD352" s="48"/>
      <c r="BE352" s="49"/>
      <c r="BF352" s="48"/>
      <c r="BG352" s="49"/>
      <c r="BH352" s="48"/>
      <c r="BI352" s="49"/>
      <c r="BJ352" s="48"/>
      <c r="BK352" s="49"/>
      <c r="BL352" s="48"/>
    </row>
    <row r="353" spans="1:64" ht="15">
      <c r="A353" s="64" t="s">
        <v>278</v>
      </c>
      <c r="B353" s="64" t="s">
        <v>311</v>
      </c>
      <c r="C353" s="65" t="s">
        <v>2229</v>
      </c>
      <c r="D353" s="66">
        <v>3</v>
      </c>
      <c r="E353" s="67" t="s">
        <v>132</v>
      </c>
      <c r="F353" s="68">
        <v>32</v>
      </c>
      <c r="G353" s="65"/>
      <c r="H353" s="69"/>
      <c r="I353" s="70"/>
      <c r="J353" s="70"/>
      <c r="K353" s="34" t="s">
        <v>65</v>
      </c>
      <c r="L353" s="77">
        <v>353</v>
      </c>
      <c r="M353" s="77"/>
      <c r="N353" s="72"/>
      <c r="O353" s="79" t="s">
        <v>340</v>
      </c>
      <c r="P353" s="81">
        <v>43540.60611111111</v>
      </c>
      <c r="Q353" s="79" t="s">
        <v>369</v>
      </c>
      <c r="R353" s="79"/>
      <c r="S353" s="79"/>
      <c r="T353" s="79" t="s">
        <v>414</v>
      </c>
      <c r="U353" s="79"/>
      <c r="V353" s="82" t="s">
        <v>512</v>
      </c>
      <c r="W353" s="81">
        <v>43540.60611111111</v>
      </c>
      <c r="X353" s="82" t="s">
        <v>609</v>
      </c>
      <c r="Y353" s="79"/>
      <c r="Z353" s="79"/>
      <c r="AA353" s="85" t="s">
        <v>734</v>
      </c>
      <c r="AB353" s="79"/>
      <c r="AC353" s="79" t="b">
        <v>0</v>
      </c>
      <c r="AD353" s="79">
        <v>0</v>
      </c>
      <c r="AE353" s="85" t="s">
        <v>785</v>
      </c>
      <c r="AF353" s="79" t="b">
        <v>0</v>
      </c>
      <c r="AG353" s="79" t="s">
        <v>791</v>
      </c>
      <c r="AH353" s="79"/>
      <c r="AI353" s="85" t="s">
        <v>785</v>
      </c>
      <c r="AJ353" s="79" t="b">
        <v>0</v>
      </c>
      <c r="AK353" s="79">
        <v>49</v>
      </c>
      <c r="AL353" s="85" t="s">
        <v>766</v>
      </c>
      <c r="AM353" s="79" t="s">
        <v>802</v>
      </c>
      <c r="AN353" s="79" t="b">
        <v>0</v>
      </c>
      <c r="AO353" s="85" t="s">
        <v>766</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1</v>
      </c>
      <c r="BC353" s="78" t="str">
        <f>REPLACE(INDEX(GroupVertices[Group],MATCH(Edges[[#This Row],[Vertex 2]],GroupVertices[Vertex],0)),1,1,"")</f>
        <v>1</v>
      </c>
      <c r="BD353" s="48"/>
      <c r="BE353" s="49"/>
      <c r="BF353" s="48"/>
      <c r="BG353" s="49"/>
      <c r="BH353" s="48"/>
      <c r="BI353" s="49"/>
      <c r="BJ353" s="48"/>
      <c r="BK353" s="49"/>
      <c r="BL353" s="48"/>
    </row>
    <row r="354" spans="1:64" ht="15">
      <c r="A354" s="64" t="s">
        <v>278</v>
      </c>
      <c r="B354" s="64" t="s">
        <v>312</v>
      </c>
      <c r="C354" s="65" t="s">
        <v>2229</v>
      </c>
      <c r="D354" s="66">
        <v>3</v>
      </c>
      <c r="E354" s="67" t="s">
        <v>132</v>
      </c>
      <c r="F354" s="68">
        <v>32</v>
      </c>
      <c r="G354" s="65"/>
      <c r="H354" s="69"/>
      <c r="I354" s="70"/>
      <c r="J354" s="70"/>
      <c r="K354" s="34" t="s">
        <v>65</v>
      </c>
      <c r="L354" s="77">
        <v>354</v>
      </c>
      <c r="M354" s="77"/>
      <c r="N354" s="72"/>
      <c r="O354" s="79" t="s">
        <v>340</v>
      </c>
      <c r="P354" s="81">
        <v>43540.60611111111</v>
      </c>
      <c r="Q354" s="79" t="s">
        <v>369</v>
      </c>
      <c r="R354" s="79"/>
      <c r="S354" s="79"/>
      <c r="T354" s="79" t="s">
        <v>414</v>
      </c>
      <c r="U354" s="79"/>
      <c r="V354" s="82" t="s">
        <v>512</v>
      </c>
      <c r="W354" s="81">
        <v>43540.60611111111</v>
      </c>
      <c r="X354" s="82" t="s">
        <v>609</v>
      </c>
      <c r="Y354" s="79"/>
      <c r="Z354" s="79"/>
      <c r="AA354" s="85" t="s">
        <v>734</v>
      </c>
      <c r="AB354" s="79"/>
      <c r="AC354" s="79" t="b">
        <v>0</v>
      </c>
      <c r="AD354" s="79">
        <v>0</v>
      </c>
      <c r="AE354" s="85" t="s">
        <v>785</v>
      </c>
      <c r="AF354" s="79" t="b">
        <v>0</v>
      </c>
      <c r="AG354" s="79" t="s">
        <v>791</v>
      </c>
      <c r="AH354" s="79"/>
      <c r="AI354" s="85" t="s">
        <v>785</v>
      </c>
      <c r="AJ354" s="79" t="b">
        <v>0</v>
      </c>
      <c r="AK354" s="79">
        <v>49</v>
      </c>
      <c r="AL354" s="85" t="s">
        <v>766</v>
      </c>
      <c r="AM354" s="79" t="s">
        <v>802</v>
      </c>
      <c r="AN354" s="79" t="b">
        <v>0</v>
      </c>
      <c r="AO354" s="85" t="s">
        <v>766</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1</v>
      </c>
      <c r="BD354" s="48"/>
      <c r="BE354" s="49"/>
      <c r="BF354" s="48"/>
      <c r="BG354" s="49"/>
      <c r="BH354" s="48"/>
      <c r="BI354" s="49"/>
      <c r="BJ354" s="48"/>
      <c r="BK354" s="49"/>
      <c r="BL354" s="48"/>
    </row>
    <row r="355" spans="1:64" ht="15">
      <c r="A355" s="64" t="s">
        <v>278</v>
      </c>
      <c r="B355" s="64" t="s">
        <v>313</v>
      </c>
      <c r="C355" s="65" t="s">
        <v>2229</v>
      </c>
      <c r="D355" s="66">
        <v>3</v>
      </c>
      <c r="E355" s="67" t="s">
        <v>132</v>
      </c>
      <c r="F355" s="68">
        <v>32</v>
      </c>
      <c r="G355" s="65"/>
      <c r="H355" s="69"/>
      <c r="I355" s="70"/>
      <c r="J355" s="70"/>
      <c r="K355" s="34" t="s">
        <v>65</v>
      </c>
      <c r="L355" s="77">
        <v>355</v>
      </c>
      <c r="M355" s="77"/>
      <c r="N355" s="72"/>
      <c r="O355" s="79" t="s">
        <v>340</v>
      </c>
      <c r="P355" s="81">
        <v>43540.60611111111</v>
      </c>
      <c r="Q355" s="79" t="s">
        <v>369</v>
      </c>
      <c r="R355" s="79"/>
      <c r="S355" s="79"/>
      <c r="T355" s="79" t="s">
        <v>414</v>
      </c>
      <c r="U355" s="79"/>
      <c r="V355" s="82" t="s">
        <v>512</v>
      </c>
      <c r="W355" s="81">
        <v>43540.60611111111</v>
      </c>
      <c r="X355" s="82" t="s">
        <v>609</v>
      </c>
      <c r="Y355" s="79"/>
      <c r="Z355" s="79"/>
      <c r="AA355" s="85" t="s">
        <v>734</v>
      </c>
      <c r="AB355" s="79"/>
      <c r="AC355" s="79" t="b">
        <v>0</v>
      </c>
      <c r="AD355" s="79">
        <v>0</v>
      </c>
      <c r="AE355" s="85" t="s">
        <v>785</v>
      </c>
      <c r="AF355" s="79" t="b">
        <v>0</v>
      </c>
      <c r="AG355" s="79" t="s">
        <v>791</v>
      </c>
      <c r="AH355" s="79"/>
      <c r="AI355" s="85" t="s">
        <v>785</v>
      </c>
      <c r="AJ355" s="79" t="b">
        <v>0</v>
      </c>
      <c r="AK355" s="79">
        <v>49</v>
      </c>
      <c r="AL355" s="85" t="s">
        <v>766</v>
      </c>
      <c r="AM355" s="79" t="s">
        <v>802</v>
      </c>
      <c r="AN355" s="79" t="b">
        <v>0</v>
      </c>
      <c r="AO355" s="85" t="s">
        <v>766</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v>
      </c>
      <c r="BC355" s="78" t="str">
        <f>REPLACE(INDEX(GroupVertices[Group],MATCH(Edges[[#This Row],[Vertex 2]],GroupVertices[Vertex],0)),1,1,"")</f>
        <v>1</v>
      </c>
      <c r="BD355" s="48"/>
      <c r="BE355" s="49"/>
      <c r="BF355" s="48"/>
      <c r="BG355" s="49"/>
      <c r="BH355" s="48"/>
      <c r="BI355" s="49"/>
      <c r="BJ355" s="48"/>
      <c r="BK355" s="49"/>
      <c r="BL355" s="48"/>
    </row>
    <row r="356" spans="1:64" ht="15">
      <c r="A356" s="64" t="s">
        <v>278</v>
      </c>
      <c r="B356" s="64" t="s">
        <v>314</v>
      </c>
      <c r="C356" s="65" t="s">
        <v>2229</v>
      </c>
      <c r="D356" s="66">
        <v>3</v>
      </c>
      <c r="E356" s="67" t="s">
        <v>132</v>
      </c>
      <c r="F356" s="68">
        <v>32</v>
      </c>
      <c r="G356" s="65"/>
      <c r="H356" s="69"/>
      <c r="I356" s="70"/>
      <c r="J356" s="70"/>
      <c r="K356" s="34" t="s">
        <v>65</v>
      </c>
      <c r="L356" s="77">
        <v>356</v>
      </c>
      <c r="M356" s="77"/>
      <c r="N356" s="72"/>
      <c r="O356" s="79" t="s">
        <v>340</v>
      </c>
      <c r="P356" s="81">
        <v>43540.60611111111</v>
      </c>
      <c r="Q356" s="79" t="s">
        <v>369</v>
      </c>
      <c r="R356" s="79"/>
      <c r="S356" s="79"/>
      <c r="T356" s="79" t="s">
        <v>414</v>
      </c>
      <c r="U356" s="79"/>
      <c r="V356" s="82" t="s">
        <v>512</v>
      </c>
      <c r="W356" s="81">
        <v>43540.60611111111</v>
      </c>
      <c r="X356" s="82" t="s">
        <v>609</v>
      </c>
      <c r="Y356" s="79"/>
      <c r="Z356" s="79"/>
      <c r="AA356" s="85" t="s">
        <v>734</v>
      </c>
      <c r="AB356" s="79"/>
      <c r="AC356" s="79" t="b">
        <v>0</v>
      </c>
      <c r="AD356" s="79">
        <v>0</v>
      </c>
      <c r="AE356" s="85" t="s">
        <v>785</v>
      </c>
      <c r="AF356" s="79" t="b">
        <v>0</v>
      </c>
      <c r="AG356" s="79" t="s">
        <v>791</v>
      </c>
      <c r="AH356" s="79"/>
      <c r="AI356" s="85" t="s">
        <v>785</v>
      </c>
      <c r="AJ356" s="79" t="b">
        <v>0</v>
      </c>
      <c r="AK356" s="79">
        <v>49</v>
      </c>
      <c r="AL356" s="85" t="s">
        <v>766</v>
      </c>
      <c r="AM356" s="79" t="s">
        <v>802</v>
      </c>
      <c r="AN356" s="79" t="b">
        <v>0</v>
      </c>
      <c r="AO356" s="85" t="s">
        <v>766</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1</v>
      </c>
      <c r="BC356" s="78" t="str">
        <f>REPLACE(INDEX(GroupVertices[Group],MATCH(Edges[[#This Row],[Vertex 2]],GroupVertices[Vertex],0)),1,1,"")</f>
        <v>1</v>
      </c>
      <c r="BD356" s="48"/>
      <c r="BE356" s="49"/>
      <c r="BF356" s="48"/>
      <c r="BG356" s="49"/>
      <c r="BH356" s="48"/>
      <c r="BI356" s="49"/>
      <c r="BJ356" s="48"/>
      <c r="BK356" s="49"/>
      <c r="BL356" s="48"/>
    </row>
    <row r="357" spans="1:64" ht="15">
      <c r="A357" s="64" t="s">
        <v>278</v>
      </c>
      <c r="B357" s="64" t="s">
        <v>315</v>
      </c>
      <c r="C357" s="65" t="s">
        <v>2229</v>
      </c>
      <c r="D357" s="66">
        <v>3</v>
      </c>
      <c r="E357" s="67" t="s">
        <v>132</v>
      </c>
      <c r="F357" s="68">
        <v>32</v>
      </c>
      <c r="G357" s="65"/>
      <c r="H357" s="69"/>
      <c r="I357" s="70"/>
      <c r="J357" s="70"/>
      <c r="K357" s="34" t="s">
        <v>65</v>
      </c>
      <c r="L357" s="77">
        <v>357</v>
      </c>
      <c r="M357" s="77"/>
      <c r="N357" s="72"/>
      <c r="O357" s="79" t="s">
        <v>340</v>
      </c>
      <c r="P357" s="81">
        <v>43540.60611111111</v>
      </c>
      <c r="Q357" s="79" t="s">
        <v>369</v>
      </c>
      <c r="R357" s="79"/>
      <c r="S357" s="79"/>
      <c r="T357" s="79" t="s">
        <v>414</v>
      </c>
      <c r="U357" s="79"/>
      <c r="V357" s="82" t="s">
        <v>512</v>
      </c>
      <c r="W357" s="81">
        <v>43540.60611111111</v>
      </c>
      <c r="X357" s="82" t="s">
        <v>609</v>
      </c>
      <c r="Y357" s="79"/>
      <c r="Z357" s="79"/>
      <c r="AA357" s="85" t="s">
        <v>734</v>
      </c>
      <c r="AB357" s="79"/>
      <c r="AC357" s="79" t="b">
        <v>0</v>
      </c>
      <c r="AD357" s="79">
        <v>0</v>
      </c>
      <c r="AE357" s="85" t="s">
        <v>785</v>
      </c>
      <c r="AF357" s="79" t="b">
        <v>0</v>
      </c>
      <c r="AG357" s="79" t="s">
        <v>791</v>
      </c>
      <c r="AH357" s="79"/>
      <c r="AI357" s="85" t="s">
        <v>785</v>
      </c>
      <c r="AJ357" s="79" t="b">
        <v>0</v>
      </c>
      <c r="AK357" s="79">
        <v>49</v>
      </c>
      <c r="AL357" s="85" t="s">
        <v>766</v>
      </c>
      <c r="AM357" s="79" t="s">
        <v>802</v>
      </c>
      <c r="AN357" s="79" t="b">
        <v>0</v>
      </c>
      <c r="AO357" s="85" t="s">
        <v>766</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1</v>
      </c>
      <c r="BD357" s="48"/>
      <c r="BE357" s="49"/>
      <c r="BF357" s="48"/>
      <c r="BG357" s="49"/>
      <c r="BH357" s="48"/>
      <c r="BI357" s="49"/>
      <c r="BJ357" s="48"/>
      <c r="BK357" s="49"/>
      <c r="BL357" s="48"/>
    </row>
    <row r="358" spans="1:64" ht="15">
      <c r="A358" s="64" t="s">
        <v>278</v>
      </c>
      <c r="B358" s="64" t="s">
        <v>316</v>
      </c>
      <c r="C358" s="65" t="s">
        <v>2229</v>
      </c>
      <c r="D358" s="66">
        <v>3</v>
      </c>
      <c r="E358" s="67" t="s">
        <v>132</v>
      </c>
      <c r="F358" s="68">
        <v>32</v>
      </c>
      <c r="G358" s="65"/>
      <c r="H358" s="69"/>
      <c r="I358" s="70"/>
      <c r="J358" s="70"/>
      <c r="K358" s="34" t="s">
        <v>65</v>
      </c>
      <c r="L358" s="77">
        <v>358</v>
      </c>
      <c r="M358" s="77"/>
      <c r="N358" s="72"/>
      <c r="O358" s="79" t="s">
        <v>340</v>
      </c>
      <c r="P358" s="81">
        <v>43540.60611111111</v>
      </c>
      <c r="Q358" s="79" t="s">
        <v>369</v>
      </c>
      <c r="R358" s="79"/>
      <c r="S358" s="79"/>
      <c r="T358" s="79" t="s">
        <v>414</v>
      </c>
      <c r="U358" s="79"/>
      <c r="V358" s="82" t="s">
        <v>512</v>
      </c>
      <c r="W358" s="81">
        <v>43540.60611111111</v>
      </c>
      <c r="X358" s="82" t="s">
        <v>609</v>
      </c>
      <c r="Y358" s="79"/>
      <c r="Z358" s="79"/>
      <c r="AA358" s="85" t="s">
        <v>734</v>
      </c>
      <c r="AB358" s="79"/>
      <c r="AC358" s="79" t="b">
        <v>0</v>
      </c>
      <c r="AD358" s="79">
        <v>0</v>
      </c>
      <c r="AE358" s="85" t="s">
        <v>785</v>
      </c>
      <c r="AF358" s="79" t="b">
        <v>0</v>
      </c>
      <c r="AG358" s="79" t="s">
        <v>791</v>
      </c>
      <c r="AH358" s="79"/>
      <c r="AI358" s="85" t="s">
        <v>785</v>
      </c>
      <c r="AJ358" s="79" t="b">
        <v>0</v>
      </c>
      <c r="AK358" s="79">
        <v>49</v>
      </c>
      <c r="AL358" s="85" t="s">
        <v>766</v>
      </c>
      <c r="AM358" s="79" t="s">
        <v>802</v>
      </c>
      <c r="AN358" s="79" t="b">
        <v>0</v>
      </c>
      <c r="AO358" s="85" t="s">
        <v>766</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v>
      </c>
      <c r="BC358" s="78" t="str">
        <f>REPLACE(INDEX(GroupVertices[Group],MATCH(Edges[[#This Row],[Vertex 2]],GroupVertices[Vertex],0)),1,1,"")</f>
        <v>1</v>
      </c>
      <c r="BD358" s="48"/>
      <c r="BE358" s="49"/>
      <c r="BF358" s="48"/>
      <c r="BG358" s="49"/>
      <c r="BH358" s="48"/>
      <c r="BI358" s="49"/>
      <c r="BJ358" s="48"/>
      <c r="BK358" s="49"/>
      <c r="BL358" s="48"/>
    </row>
    <row r="359" spans="1:64" ht="15">
      <c r="A359" s="64" t="s">
        <v>278</v>
      </c>
      <c r="B359" s="64" t="s">
        <v>217</v>
      </c>
      <c r="C359" s="65" t="s">
        <v>2229</v>
      </c>
      <c r="D359" s="66">
        <v>3</v>
      </c>
      <c r="E359" s="67" t="s">
        <v>132</v>
      </c>
      <c r="F359" s="68">
        <v>32</v>
      </c>
      <c r="G359" s="65"/>
      <c r="H359" s="69"/>
      <c r="I359" s="70"/>
      <c r="J359" s="70"/>
      <c r="K359" s="34" t="s">
        <v>65</v>
      </c>
      <c r="L359" s="77">
        <v>359</v>
      </c>
      <c r="M359" s="77"/>
      <c r="N359" s="72"/>
      <c r="O359" s="79" t="s">
        <v>340</v>
      </c>
      <c r="P359" s="81">
        <v>43540.60611111111</v>
      </c>
      <c r="Q359" s="79" t="s">
        <v>369</v>
      </c>
      <c r="R359" s="79"/>
      <c r="S359" s="79"/>
      <c r="T359" s="79" t="s">
        <v>414</v>
      </c>
      <c r="U359" s="79"/>
      <c r="V359" s="82" t="s">
        <v>512</v>
      </c>
      <c r="W359" s="81">
        <v>43540.60611111111</v>
      </c>
      <c r="X359" s="82" t="s">
        <v>609</v>
      </c>
      <c r="Y359" s="79"/>
      <c r="Z359" s="79"/>
      <c r="AA359" s="85" t="s">
        <v>734</v>
      </c>
      <c r="AB359" s="79"/>
      <c r="AC359" s="79" t="b">
        <v>0</v>
      </c>
      <c r="AD359" s="79">
        <v>0</v>
      </c>
      <c r="AE359" s="85" t="s">
        <v>785</v>
      </c>
      <c r="AF359" s="79" t="b">
        <v>0</v>
      </c>
      <c r="AG359" s="79" t="s">
        <v>791</v>
      </c>
      <c r="AH359" s="79"/>
      <c r="AI359" s="85" t="s">
        <v>785</v>
      </c>
      <c r="AJ359" s="79" t="b">
        <v>0</v>
      </c>
      <c r="AK359" s="79">
        <v>49</v>
      </c>
      <c r="AL359" s="85" t="s">
        <v>766</v>
      </c>
      <c r="AM359" s="79" t="s">
        <v>802</v>
      </c>
      <c r="AN359" s="79" t="b">
        <v>0</v>
      </c>
      <c r="AO359" s="85" t="s">
        <v>766</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2</v>
      </c>
      <c r="BD359" s="48"/>
      <c r="BE359" s="49"/>
      <c r="BF359" s="48"/>
      <c r="BG359" s="49"/>
      <c r="BH359" s="48"/>
      <c r="BI359" s="49"/>
      <c r="BJ359" s="48"/>
      <c r="BK359" s="49"/>
      <c r="BL359" s="48"/>
    </row>
    <row r="360" spans="1:64" ht="15">
      <c r="A360" s="64" t="s">
        <v>278</v>
      </c>
      <c r="B360" s="64" t="s">
        <v>263</v>
      </c>
      <c r="C360" s="65" t="s">
        <v>2229</v>
      </c>
      <c r="D360" s="66">
        <v>3</v>
      </c>
      <c r="E360" s="67" t="s">
        <v>132</v>
      </c>
      <c r="F360" s="68">
        <v>32</v>
      </c>
      <c r="G360" s="65"/>
      <c r="H360" s="69"/>
      <c r="I360" s="70"/>
      <c r="J360" s="70"/>
      <c r="K360" s="34" t="s">
        <v>65</v>
      </c>
      <c r="L360" s="77">
        <v>360</v>
      </c>
      <c r="M360" s="77"/>
      <c r="N360" s="72"/>
      <c r="O360" s="79" t="s">
        <v>340</v>
      </c>
      <c r="P360" s="81">
        <v>43540.60611111111</v>
      </c>
      <c r="Q360" s="79" t="s">
        <v>369</v>
      </c>
      <c r="R360" s="79"/>
      <c r="S360" s="79"/>
      <c r="T360" s="79" t="s">
        <v>414</v>
      </c>
      <c r="U360" s="79"/>
      <c r="V360" s="82" t="s">
        <v>512</v>
      </c>
      <c r="W360" s="81">
        <v>43540.60611111111</v>
      </c>
      <c r="X360" s="82" t="s">
        <v>609</v>
      </c>
      <c r="Y360" s="79"/>
      <c r="Z360" s="79"/>
      <c r="AA360" s="85" t="s">
        <v>734</v>
      </c>
      <c r="AB360" s="79"/>
      <c r="AC360" s="79" t="b">
        <v>0</v>
      </c>
      <c r="AD360" s="79">
        <v>0</v>
      </c>
      <c r="AE360" s="85" t="s">
        <v>785</v>
      </c>
      <c r="AF360" s="79" t="b">
        <v>0</v>
      </c>
      <c r="AG360" s="79" t="s">
        <v>791</v>
      </c>
      <c r="AH360" s="79"/>
      <c r="AI360" s="85" t="s">
        <v>785</v>
      </c>
      <c r="AJ360" s="79" t="b">
        <v>0</v>
      </c>
      <c r="AK360" s="79">
        <v>49</v>
      </c>
      <c r="AL360" s="85" t="s">
        <v>766</v>
      </c>
      <c r="AM360" s="79" t="s">
        <v>802</v>
      </c>
      <c r="AN360" s="79" t="b">
        <v>0</v>
      </c>
      <c r="AO360" s="85" t="s">
        <v>766</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v>
      </c>
      <c r="BC360" s="78" t="str">
        <f>REPLACE(INDEX(GroupVertices[Group],MATCH(Edges[[#This Row],[Vertex 2]],GroupVertices[Vertex],0)),1,1,"")</f>
        <v>3</v>
      </c>
      <c r="BD360" s="48">
        <v>0</v>
      </c>
      <c r="BE360" s="49">
        <v>0</v>
      </c>
      <c r="BF360" s="48">
        <v>0</v>
      </c>
      <c r="BG360" s="49">
        <v>0</v>
      </c>
      <c r="BH360" s="48">
        <v>0</v>
      </c>
      <c r="BI360" s="49">
        <v>0</v>
      </c>
      <c r="BJ360" s="48">
        <v>17</v>
      </c>
      <c r="BK360" s="49">
        <v>100</v>
      </c>
      <c r="BL360" s="48">
        <v>17</v>
      </c>
    </row>
    <row r="361" spans="1:64" ht="15">
      <c r="A361" s="64" t="s">
        <v>279</v>
      </c>
      <c r="B361" s="64" t="s">
        <v>310</v>
      </c>
      <c r="C361" s="65" t="s">
        <v>2229</v>
      </c>
      <c r="D361" s="66">
        <v>3</v>
      </c>
      <c r="E361" s="67" t="s">
        <v>132</v>
      </c>
      <c r="F361" s="68">
        <v>32</v>
      </c>
      <c r="G361" s="65"/>
      <c r="H361" s="69"/>
      <c r="I361" s="70"/>
      <c r="J361" s="70"/>
      <c r="K361" s="34" t="s">
        <v>65</v>
      </c>
      <c r="L361" s="77">
        <v>361</v>
      </c>
      <c r="M361" s="77"/>
      <c r="N361" s="72"/>
      <c r="O361" s="79" t="s">
        <v>340</v>
      </c>
      <c r="P361" s="81">
        <v>43540.61053240741</v>
      </c>
      <c r="Q361" s="79" t="s">
        <v>369</v>
      </c>
      <c r="R361" s="79"/>
      <c r="S361" s="79"/>
      <c r="T361" s="79" t="s">
        <v>414</v>
      </c>
      <c r="U361" s="79"/>
      <c r="V361" s="82" t="s">
        <v>513</v>
      </c>
      <c r="W361" s="81">
        <v>43540.61053240741</v>
      </c>
      <c r="X361" s="82" t="s">
        <v>610</v>
      </c>
      <c r="Y361" s="79"/>
      <c r="Z361" s="79"/>
      <c r="AA361" s="85" t="s">
        <v>735</v>
      </c>
      <c r="AB361" s="79"/>
      <c r="AC361" s="79" t="b">
        <v>0</v>
      </c>
      <c r="AD361" s="79">
        <v>0</v>
      </c>
      <c r="AE361" s="85" t="s">
        <v>785</v>
      </c>
      <c r="AF361" s="79" t="b">
        <v>0</v>
      </c>
      <c r="AG361" s="79" t="s">
        <v>791</v>
      </c>
      <c r="AH361" s="79"/>
      <c r="AI361" s="85" t="s">
        <v>785</v>
      </c>
      <c r="AJ361" s="79" t="b">
        <v>0</v>
      </c>
      <c r="AK361" s="79">
        <v>49</v>
      </c>
      <c r="AL361" s="85" t="s">
        <v>766</v>
      </c>
      <c r="AM361" s="79" t="s">
        <v>800</v>
      </c>
      <c r="AN361" s="79" t="b">
        <v>0</v>
      </c>
      <c r="AO361" s="85" t="s">
        <v>766</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1</v>
      </c>
      <c r="BD361" s="48"/>
      <c r="BE361" s="49"/>
      <c r="BF361" s="48"/>
      <c r="BG361" s="49"/>
      <c r="BH361" s="48"/>
      <c r="BI361" s="49"/>
      <c r="BJ361" s="48"/>
      <c r="BK361" s="49"/>
      <c r="BL361" s="48"/>
    </row>
    <row r="362" spans="1:64" ht="15">
      <c r="A362" s="64" t="s">
        <v>279</v>
      </c>
      <c r="B362" s="64" t="s">
        <v>311</v>
      </c>
      <c r="C362" s="65" t="s">
        <v>2229</v>
      </c>
      <c r="D362" s="66">
        <v>3</v>
      </c>
      <c r="E362" s="67" t="s">
        <v>132</v>
      </c>
      <c r="F362" s="68">
        <v>32</v>
      </c>
      <c r="G362" s="65"/>
      <c r="H362" s="69"/>
      <c r="I362" s="70"/>
      <c r="J362" s="70"/>
      <c r="K362" s="34" t="s">
        <v>65</v>
      </c>
      <c r="L362" s="77">
        <v>362</v>
      </c>
      <c r="M362" s="77"/>
      <c r="N362" s="72"/>
      <c r="O362" s="79" t="s">
        <v>340</v>
      </c>
      <c r="P362" s="81">
        <v>43540.61053240741</v>
      </c>
      <c r="Q362" s="79" t="s">
        <v>369</v>
      </c>
      <c r="R362" s="79"/>
      <c r="S362" s="79"/>
      <c r="T362" s="79" t="s">
        <v>414</v>
      </c>
      <c r="U362" s="79"/>
      <c r="V362" s="82" t="s">
        <v>513</v>
      </c>
      <c r="W362" s="81">
        <v>43540.61053240741</v>
      </c>
      <c r="X362" s="82" t="s">
        <v>610</v>
      </c>
      <c r="Y362" s="79"/>
      <c r="Z362" s="79"/>
      <c r="AA362" s="85" t="s">
        <v>735</v>
      </c>
      <c r="AB362" s="79"/>
      <c r="AC362" s="79" t="b">
        <v>0</v>
      </c>
      <c r="AD362" s="79">
        <v>0</v>
      </c>
      <c r="AE362" s="85" t="s">
        <v>785</v>
      </c>
      <c r="AF362" s="79" t="b">
        <v>0</v>
      </c>
      <c r="AG362" s="79" t="s">
        <v>791</v>
      </c>
      <c r="AH362" s="79"/>
      <c r="AI362" s="85" t="s">
        <v>785</v>
      </c>
      <c r="AJ362" s="79" t="b">
        <v>0</v>
      </c>
      <c r="AK362" s="79">
        <v>49</v>
      </c>
      <c r="AL362" s="85" t="s">
        <v>766</v>
      </c>
      <c r="AM362" s="79" t="s">
        <v>800</v>
      </c>
      <c r="AN362" s="79" t="b">
        <v>0</v>
      </c>
      <c r="AO362" s="85" t="s">
        <v>766</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v>
      </c>
      <c r="BC362" s="78" t="str">
        <f>REPLACE(INDEX(GroupVertices[Group],MATCH(Edges[[#This Row],[Vertex 2]],GroupVertices[Vertex],0)),1,1,"")</f>
        <v>1</v>
      </c>
      <c r="BD362" s="48"/>
      <c r="BE362" s="49"/>
      <c r="BF362" s="48"/>
      <c r="BG362" s="49"/>
      <c r="BH362" s="48"/>
      <c r="BI362" s="49"/>
      <c r="BJ362" s="48"/>
      <c r="BK362" s="49"/>
      <c r="BL362" s="48"/>
    </row>
    <row r="363" spans="1:64" ht="15">
      <c r="A363" s="64" t="s">
        <v>279</v>
      </c>
      <c r="B363" s="64" t="s">
        <v>312</v>
      </c>
      <c r="C363" s="65" t="s">
        <v>2229</v>
      </c>
      <c r="D363" s="66">
        <v>3</v>
      </c>
      <c r="E363" s="67" t="s">
        <v>132</v>
      </c>
      <c r="F363" s="68">
        <v>32</v>
      </c>
      <c r="G363" s="65"/>
      <c r="H363" s="69"/>
      <c r="I363" s="70"/>
      <c r="J363" s="70"/>
      <c r="K363" s="34" t="s">
        <v>65</v>
      </c>
      <c r="L363" s="77">
        <v>363</v>
      </c>
      <c r="M363" s="77"/>
      <c r="N363" s="72"/>
      <c r="O363" s="79" t="s">
        <v>340</v>
      </c>
      <c r="P363" s="81">
        <v>43540.61053240741</v>
      </c>
      <c r="Q363" s="79" t="s">
        <v>369</v>
      </c>
      <c r="R363" s="79"/>
      <c r="S363" s="79"/>
      <c r="T363" s="79" t="s">
        <v>414</v>
      </c>
      <c r="U363" s="79"/>
      <c r="V363" s="82" t="s">
        <v>513</v>
      </c>
      <c r="W363" s="81">
        <v>43540.61053240741</v>
      </c>
      <c r="X363" s="82" t="s">
        <v>610</v>
      </c>
      <c r="Y363" s="79"/>
      <c r="Z363" s="79"/>
      <c r="AA363" s="85" t="s">
        <v>735</v>
      </c>
      <c r="AB363" s="79"/>
      <c r="AC363" s="79" t="b">
        <v>0</v>
      </c>
      <c r="AD363" s="79">
        <v>0</v>
      </c>
      <c r="AE363" s="85" t="s">
        <v>785</v>
      </c>
      <c r="AF363" s="79" t="b">
        <v>0</v>
      </c>
      <c r="AG363" s="79" t="s">
        <v>791</v>
      </c>
      <c r="AH363" s="79"/>
      <c r="AI363" s="85" t="s">
        <v>785</v>
      </c>
      <c r="AJ363" s="79" t="b">
        <v>0</v>
      </c>
      <c r="AK363" s="79">
        <v>49</v>
      </c>
      <c r="AL363" s="85" t="s">
        <v>766</v>
      </c>
      <c r="AM363" s="79" t="s">
        <v>800</v>
      </c>
      <c r="AN363" s="79" t="b">
        <v>0</v>
      </c>
      <c r="AO363" s="85" t="s">
        <v>766</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v>
      </c>
      <c r="BC363" s="78" t="str">
        <f>REPLACE(INDEX(GroupVertices[Group],MATCH(Edges[[#This Row],[Vertex 2]],GroupVertices[Vertex],0)),1,1,"")</f>
        <v>1</v>
      </c>
      <c r="BD363" s="48"/>
      <c r="BE363" s="49"/>
      <c r="BF363" s="48"/>
      <c r="BG363" s="49"/>
      <c r="BH363" s="48"/>
      <c r="BI363" s="49"/>
      <c r="BJ363" s="48"/>
      <c r="BK363" s="49"/>
      <c r="BL363" s="48"/>
    </row>
    <row r="364" spans="1:64" ht="15">
      <c r="A364" s="64" t="s">
        <v>279</v>
      </c>
      <c r="B364" s="64" t="s">
        <v>313</v>
      </c>
      <c r="C364" s="65" t="s">
        <v>2229</v>
      </c>
      <c r="D364" s="66">
        <v>3</v>
      </c>
      <c r="E364" s="67" t="s">
        <v>132</v>
      </c>
      <c r="F364" s="68">
        <v>32</v>
      </c>
      <c r="G364" s="65"/>
      <c r="H364" s="69"/>
      <c r="I364" s="70"/>
      <c r="J364" s="70"/>
      <c r="K364" s="34" t="s">
        <v>65</v>
      </c>
      <c r="L364" s="77">
        <v>364</v>
      </c>
      <c r="M364" s="77"/>
      <c r="N364" s="72"/>
      <c r="O364" s="79" t="s">
        <v>340</v>
      </c>
      <c r="P364" s="81">
        <v>43540.61053240741</v>
      </c>
      <c r="Q364" s="79" t="s">
        <v>369</v>
      </c>
      <c r="R364" s="79"/>
      <c r="S364" s="79"/>
      <c r="T364" s="79" t="s">
        <v>414</v>
      </c>
      <c r="U364" s="79"/>
      <c r="V364" s="82" t="s">
        <v>513</v>
      </c>
      <c r="W364" s="81">
        <v>43540.61053240741</v>
      </c>
      <c r="X364" s="82" t="s">
        <v>610</v>
      </c>
      <c r="Y364" s="79"/>
      <c r="Z364" s="79"/>
      <c r="AA364" s="85" t="s">
        <v>735</v>
      </c>
      <c r="AB364" s="79"/>
      <c r="AC364" s="79" t="b">
        <v>0</v>
      </c>
      <c r="AD364" s="79">
        <v>0</v>
      </c>
      <c r="AE364" s="85" t="s">
        <v>785</v>
      </c>
      <c r="AF364" s="79" t="b">
        <v>0</v>
      </c>
      <c r="AG364" s="79" t="s">
        <v>791</v>
      </c>
      <c r="AH364" s="79"/>
      <c r="AI364" s="85" t="s">
        <v>785</v>
      </c>
      <c r="AJ364" s="79" t="b">
        <v>0</v>
      </c>
      <c r="AK364" s="79">
        <v>49</v>
      </c>
      <c r="AL364" s="85" t="s">
        <v>766</v>
      </c>
      <c r="AM364" s="79" t="s">
        <v>800</v>
      </c>
      <c r="AN364" s="79" t="b">
        <v>0</v>
      </c>
      <c r="AO364" s="85" t="s">
        <v>766</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1</v>
      </c>
      <c r="BD364" s="48"/>
      <c r="BE364" s="49"/>
      <c r="BF364" s="48"/>
      <c r="BG364" s="49"/>
      <c r="BH364" s="48"/>
      <c r="BI364" s="49"/>
      <c r="BJ364" s="48"/>
      <c r="BK364" s="49"/>
      <c r="BL364" s="48"/>
    </row>
    <row r="365" spans="1:64" ht="15">
      <c r="A365" s="64" t="s">
        <v>279</v>
      </c>
      <c r="B365" s="64" t="s">
        <v>314</v>
      </c>
      <c r="C365" s="65" t="s">
        <v>2229</v>
      </c>
      <c r="D365" s="66">
        <v>3</v>
      </c>
      <c r="E365" s="67" t="s">
        <v>132</v>
      </c>
      <c r="F365" s="68">
        <v>32</v>
      </c>
      <c r="G365" s="65"/>
      <c r="H365" s="69"/>
      <c r="I365" s="70"/>
      <c r="J365" s="70"/>
      <c r="K365" s="34" t="s">
        <v>65</v>
      </c>
      <c r="L365" s="77">
        <v>365</v>
      </c>
      <c r="M365" s="77"/>
      <c r="N365" s="72"/>
      <c r="O365" s="79" t="s">
        <v>340</v>
      </c>
      <c r="P365" s="81">
        <v>43540.61053240741</v>
      </c>
      <c r="Q365" s="79" t="s">
        <v>369</v>
      </c>
      <c r="R365" s="79"/>
      <c r="S365" s="79"/>
      <c r="T365" s="79" t="s">
        <v>414</v>
      </c>
      <c r="U365" s="79"/>
      <c r="V365" s="82" t="s">
        <v>513</v>
      </c>
      <c r="W365" s="81">
        <v>43540.61053240741</v>
      </c>
      <c r="X365" s="82" t="s">
        <v>610</v>
      </c>
      <c r="Y365" s="79"/>
      <c r="Z365" s="79"/>
      <c r="AA365" s="85" t="s">
        <v>735</v>
      </c>
      <c r="AB365" s="79"/>
      <c r="AC365" s="79" t="b">
        <v>0</v>
      </c>
      <c r="AD365" s="79">
        <v>0</v>
      </c>
      <c r="AE365" s="85" t="s">
        <v>785</v>
      </c>
      <c r="AF365" s="79" t="b">
        <v>0</v>
      </c>
      <c r="AG365" s="79" t="s">
        <v>791</v>
      </c>
      <c r="AH365" s="79"/>
      <c r="AI365" s="85" t="s">
        <v>785</v>
      </c>
      <c r="AJ365" s="79" t="b">
        <v>0</v>
      </c>
      <c r="AK365" s="79">
        <v>49</v>
      </c>
      <c r="AL365" s="85" t="s">
        <v>766</v>
      </c>
      <c r="AM365" s="79" t="s">
        <v>800</v>
      </c>
      <c r="AN365" s="79" t="b">
        <v>0</v>
      </c>
      <c r="AO365" s="85" t="s">
        <v>766</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v>
      </c>
      <c r="BC365" s="78" t="str">
        <f>REPLACE(INDEX(GroupVertices[Group],MATCH(Edges[[#This Row],[Vertex 2]],GroupVertices[Vertex],0)),1,1,"")</f>
        <v>1</v>
      </c>
      <c r="BD365" s="48"/>
      <c r="BE365" s="49"/>
      <c r="BF365" s="48"/>
      <c r="BG365" s="49"/>
      <c r="BH365" s="48"/>
      <c r="BI365" s="49"/>
      <c r="BJ365" s="48"/>
      <c r="BK365" s="49"/>
      <c r="BL365" s="48"/>
    </row>
    <row r="366" spans="1:64" ht="15">
      <c r="A366" s="64" t="s">
        <v>279</v>
      </c>
      <c r="B366" s="64" t="s">
        <v>315</v>
      </c>
      <c r="C366" s="65" t="s">
        <v>2229</v>
      </c>
      <c r="D366" s="66">
        <v>3</v>
      </c>
      <c r="E366" s="67" t="s">
        <v>132</v>
      </c>
      <c r="F366" s="68">
        <v>32</v>
      </c>
      <c r="G366" s="65"/>
      <c r="H366" s="69"/>
      <c r="I366" s="70"/>
      <c r="J366" s="70"/>
      <c r="K366" s="34" t="s">
        <v>65</v>
      </c>
      <c r="L366" s="77">
        <v>366</v>
      </c>
      <c r="M366" s="77"/>
      <c r="N366" s="72"/>
      <c r="O366" s="79" t="s">
        <v>340</v>
      </c>
      <c r="P366" s="81">
        <v>43540.61053240741</v>
      </c>
      <c r="Q366" s="79" t="s">
        <v>369</v>
      </c>
      <c r="R366" s="79"/>
      <c r="S366" s="79"/>
      <c r="T366" s="79" t="s">
        <v>414</v>
      </c>
      <c r="U366" s="79"/>
      <c r="V366" s="82" t="s">
        <v>513</v>
      </c>
      <c r="W366" s="81">
        <v>43540.61053240741</v>
      </c>
      <c r="X366" s="82" t="s">
        <v>610</v>
      </c>
      <c r="Y366" s="79"/>
      <c r="Z366" s="79"/>
      <c r="AA366" s="85" t="s">
        <v>735</v>
      </c>
      <c r="AB366" s="79"/>
      <c r="AC366" s="79" t="b">
        <v>0</v>
      </c>
      <c r="AD366" s="79">
        <v>0</v>
      </c>
      <c r="AE366" s="85" t="s">
        <v>785</v>
      </c>
      <c r="AF366" s="79" t="b">
        <v>0</v>
      </c>
      <c r="AG366" s="79" t="s">
        <v>791</v>
      </c>
      <c r="AH366" s="79"/>
      <c r="AI366" s="85" t="s">
        <v>785</v>
      </c>
      <c r="AJ366" s="79" t="b">
        <v>0</v>
      </c>
      <c r="AK366" s="79">
        <v>49</v>
      </c>
      <c r="AL366" s="85" t="s">
        <v>766</v>
      </c>
      <c r="AM366" s="79" t="s">
        <v>800</v>
      </c>
      <c r="AN366" s="79" t="b">
        <v>0</v>
      </c>
      <c r="AO366" s="85" t="s">
        <v>766</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1</v>
      </c>
      <c r="BC366" s="78" t="str">
        <f>REPLACE(INDEX(GroupVertices[Group],MATCH(Edges[[#This Row],[Vertex 2]],GroupVertices[Vertex],0)),1,1,"")</f>
        <v>1</v>
      </c>
      <c r="BD366" s="48"/>
      <c r="BE366" s="49"/>
      <c r="BF366" s="48"/>
      <c r="BG366" s="49"/>
      <c r="BH366" s="48"/>
      <c r="BI366" s="49"/>
      <c r="BJ366" s="48"/>
      <c r="BK366" s="49"/>
      <c r="BL366" s="48"/>
    </row>
    <row r="367" spans="1:64" ht="15">
      <c r="A367" s="64" t="s">
        <v>279</v>
      </c>
      <c r="B367" s="64" t="s">
        <v>316</v>
      </c>
      <c r="C367" s="65" t="s">
        <v>2229</v>
      </c>
      <c r="D367" s="66">
        <v>3</v>
      </c>
      <c r="E367" s="67" t="s">
        <v>132</v>
      </c>
      <c r="F367" s="68">
        <v>32</v>
      </c>
      <c r="G367" s="65"/>
      <c r="H367" s="69"/>
      <c r="I367" s="70"/>
      <c r="J367" s="70"/>
      <c r="K367" s="34" t="s">
        <v>65</v>
      </c>
      <c r="L367" s="77">
        <v>367</v>
      </c>
      <c r="M367" s="77"/>
      <c r="N367" s="72"/>
      <c r="O367" s="79" t="s">
        <v>340</v>
      </c>
      <c r="P367" s="81">
        <v>43540.61053240741</v>
      </c>
      <c r="Q367" s="79" t="s">
        <v>369</v>
      </c>
      <c r="R367" s="79"/>
      <c r="S367" s="79"/>
      <c r="T367" s="79" t="s">
        <v>414</v>
      </c>
      <c r="U367" s="79"/>
      <c r="V367" s="82" t="s">
        <v>513</v>
      </c>
      <c r="W367" s="81">
        <v>43540.61053240741</v>
      </c>
      <c r="X367" s="82" t="s">
        <v>610</v>
      </c>
      <c r="Y367" s="79"/>
      <c r="Z367" s="79"/>
      <c r="AA367" s="85" t="s">
        <v>735</v>
      </c>
      <c r="AB367" s="79"/>
      <c r="AC367" s="79" t="b">
        <v>0</v>
      </c>
      <c r="AD367" s="79">
        <v>0</v>
      </c>
      <c r="AE367" s="85" t="s">
        <v>785</v>
      </c>
      <c r="AF367" s="79" t="b">
        <v>0</v>
      </c>
      <c r="AG367" s="79" t="s">
        <v>791</v>
      </c>
      <c r="AH367" s="79"/>
      <c r="AI367" s="85" t="s">
        <v>785</v>
      </c>
      <c r="AJ367" s="79" t="b">
        <v>0</v>
      </c>
      <c r="AK367" s="79">
        <v>49</v>
      </c>
      <c r="AL367" s="85" t="s">
        <v>766</v>
      </c>
      <c r="AM367" s="79" t="s">
        <v>800</v>
      </c>
      <c r="AN367" s="79" t="b">
        <v>0</v>
      </c>
      <c r="AO367" s="85" t="s">
        <v>766</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1</v>
      </c>
      <c r="BD367" s="48"/>
      <c r="BE367" s="49"/>
      <c r="BF367" s="48"/>
      <c r="BG367" s="49"/>
      <c r="BH367" s="48"/>
      <c r="BI367" s="49"/>
      <c r="BJ367" s="48"/>
      <c r="BK367" s="49"/>
      <c r="BL367" s="48"/>
    </row>
    <row r="368" spans="1:64" ht="15">
      <c r="A368" s="64" t="s">
        <v>279</v>
      </c>
      <c r="B368" s="64" t="s">
        <v>217</v>
      </c>
      <c r="C368" s="65" t="s">
        <v>2229</v>
      </c>
      <c r="D368" s="66">
        <v>3</v>
      </c>
      <c r="E368" s="67" t="s">
        <v>132</v>
      </c>
      <c r="F368" s="68">
        <v>32</v>
      </c>
      <c r="G368" s="65"/>
      <c r="H368" s="69"/>
      <c r="I368" s="70"/>
      <c r="J368" s="70"/>
      <c r="K368" s="34" t="s">
        <v>65</v>
      </c>
      <c r="L368" s="77">
        <v>368</v>
      </c>
      <c r="M368" s="77"/>
      <c r="N368" s="72"/>
      <c r="O368" s="79" t="s">
        <v>340</v>
      </c>
      <c r="P368" s="81">
        <v>43540.61053240741</v>
      </c>
      <c r="Q368" s="79" t="s">
        <v>369</v>
      </c>
      <c r="R368" s="79"/>
      <c r="S368" s="79"/>
      <c r="T368" s="79" t="s">
        <v>414</v>
      </c>
      <c r="U368" s="79"/>
      <c r="V368" s="82" t="s">
        <v>513</v>
      </c>
      <c r="W368" s="81">
        <v>43540.61053240741</v>
      </c>
      <c r="X368" s="82" t="s">
        <v>610</v>
      </c>
      <c r="Y368" s="79"/>
      <c r="Z368" s="79"/>
      <c r="AA368" s="85" t="s">
        <v>735</v>
      </c>
      <c r="AB368" s="79"/>
      <c r="AC368" s="79" t="b">
        <v>0</v>
      </c>
      <c r="AD368" s="79">
        <v>0</v>
      </c>
      <c r="AE368" s="85" t="s">
        <v>785</v>
      </c>
      <c r="AF368" s="79" t="b">
        <v>0</v>
      </c>
      <c r="AG368" s="79" t="s">
        <v>791</v>
      </c>
      <c r="AH368" s="79"/>
      <c r="AI368" s="85" t="s">
        <v>785</v>
      </c>
      <c r="AJ368" s="79" t="b">
        <v>0</v>
      </c>
      <c r="AK368" s="79">
        <v>49</v>
      </c>
      <c r="AL368" s="85" t="s">
        <v>766</v>
      </c>
      <c r="AM368" s="79" t="s">
        <v>800</v>
      </c>
      <c r="AN368" s="79" t="b">
        <v>0</v>
      </c>
      <c r="AO368" s="85" t="s">
        <v>766</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1</v>
      </c>
      <c r="BC368" s="78" t="str">
        <f>REPLACE(INDEX(GroupVertices[Group],MATCH(Edges[[#This Row],[Vertex 2]],GroupVertices[Vertex],0)),1,1,"")</f>
        <v>2</v>
      </c>
      <c r="BD368" s="48"/>
      <c r="BE368" s="49"/>
      <c r="BF368" s="48"/>
      <c r="BG368" s="49"/>
      <c r="BH368" s="48"/>
      <c r="BI368" s="49"/>
      <c r="BJ368" s="48"/>
      <c r="BK368" s="49"/>
      <c r="BL368" s="48"/>
    </row>
    <row r="369" spans="1:64" ht="15">
      <c r="A369" s="64" t="s">
        <v>279</v>
      </c>
      <c r="B369" s="64" t="s">
        <v>263</v>
      </c>
      <c r="C369" s="65" t="s">
        <v>2229</v>
      </c>
      <c r="D369" s="66">
        <v>3</v>
      </c>
      <c r="E369" s="67" t="s">
        <v>132</v>
      </c>
      <c r="F369" s="68">
        <v>32</v>
      </c>
      <c r="G369" s="65"/>
      <c r="H369" s="69"/>
      <c r="I369" s="70"/>
      <c r="J369" s="70"/>
      <c r="K369" s="34" t="s">
        <v>65</v>
      </c>
      <c r="L369" s="77">
        <v>369</v>
      </c>
      <c r="M369" s="77"/>
      <c r="N369" s="72"/>
      <c r="O369" s="79" t="s">
        <v>340</v>
      </c>
      <c r="P369" s="81">
        <v>43540.61053240741</v>
      </c>
      <c r="Q369" s="79" t="s">
        <v>369</v>
      </c>
      <c r="R369" s="79"/>
      <c r="S369" s="79"/>
      <c r="T369" s="79" t="s">
        <v>414</v>
      </c>
      <c r="U369" s="79"/>
      <c r="V369" s="82" t="s">
        <v>513</v>
      </c>
      <c r="W369" s="81">
        <v>43540.61053240741</v>
      </c>
      <c r="X369" s="82" t="s">
        <v>610</v>
      </c>
      <c r="Y369" s="79"/>
      <c r="Z369" s="79"/>
      <c r="AA369" s="85" t="s">
        <v>735</v>
      </c>
      <c r="AB369" s="79"/>
      <c r="AC369" s="79" t="b">
        <v>0</v>
      </c>
      <c r="AD369" s="79">
        <v>0</v>
      </c>
      <c r="AE369" s="85" t="s">
        <v>785</v>
      </c>
      <c r="AF369" s="79" t="b">
        <v>0</v>
      </c>
      <c r="AG369" s="79" t="s">
        <v>791</v>
      </c>
      <c r="AH369" s="79"/>
      <c r="AI369" s="85" t="s">
        <v>785</v>
      </c>
      <c r="AJ369" s="79" t="b">
        <v>0</v>
      </c>
      <c r="AK369" s="79">
        <v>49</v>
      </c>
      <c r="AL369" s="85" t="s">
        <v>766</v>
      </c>
      <c r="AM369" s="79" t="s">
        <v>800</v>
      </c>
      <c r="AN369" s="79" t="b">
        <v>0</v>
      </c>
      <c r="AO369" s="85" t="s">
        <v>766</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v>
      </c>
      <c r="BC369" s="78" t="str">
        <f>REPLACE(INDEX(GroupVertices[Group],MATCH(Edges[[#This Row],[Vertex 2]],GroupVertices[Vertex],0)),1,1,"")</f>
        <v>3</v>
      </c>
      <c r="BD369" s="48">
        <v>0</v>
      </c>
      <c r="BE369" s="49">
        <v>0</v>
      </c>
      <c r="BF369" s="48">
        <v>0</v>
      </c>
      <c r="BG369" s="49">
        <v>0</v>
      </c>
      <c r="BH369" s="48">
        <v>0</v>
      </c>
      <c r="BI369" s="49">
        <v>0</v>
      </c>
      <c r="BJ369" s="48">
        <v>17</v>
      </c>
      <c r="BK369" s="49">
        <v>100</v>
      </c>
      <c r="BL369" s="48">
        <v>17</v>
      </c>
    </row>
    <row r="370" spans="1:64" ht="15">
      <c r="A370" s="64" t="s">
        <v>280</v>
      </c>
      <c r="B370" s="64" t="s">
        <v>310</v>
      </c>
      <c r="C370" s="65" t="s">
        <v>2229</v>
      </c>
      <c r="D370" s="66">
        <v>3</v>
      </c>
      <c r="E370" s="67" t="s">
        <v>132</v>
      </c>
      <c r="F370" s="68">
        <v>32</v>
      </c>
      <c r="G370" s="65"/>
      <c r="H370" s="69"/>
      <c r="I370" s="70"/>
      <c r="J370" s="70"/>
      <c r="K370" s="34" t="s">
        <v>65</v>
      </c>
      <c r="L370" s="77">
        <v>370</v>
      </c>
      <c r="M370" s="77"/>
      <c r="N370" s="72"/>
      <c r="O370" s="79" t="s">
        <v>340</v>
      </c>
      <c r="P370" s="81">
        <v>43540.628854166665</v>
      </c>
      <c r="Q370" s="79" t="s">
        <v>369</v>
      </c>
      <c r="R370" s="79"/>
      <c r="S370" s="79"/>
      <c r="T370" s="79" t="s">
        <v>414</v>
      </c>
      <c r="U370" s="79"/>
      <c r="V370" s="82" t="s">
        <v>514</v>
      </c>
      <c r="W370" s="81">
        <v>43540.628854166665</v>
      </c>
      <c r="X370" s="82" t="s">
        <v>611</v>
      </c>
      <c r="Y370" s="79"/>
      <c r="Z370" s="79"/>
      <c r="AA370" s="85" t="s">
        <v>736</v>
      </c>
      <c r="AB370" s="79"/>
      <c r="AC370" s="79" t="b">
        <v>0</v>
      </c>
      <c r="AD370" s="79">
        <v>0</v>
      </c>
      <c r="AE370" s="85" t="s">
        <v>785</v>
      </c>
      <c r="AF370" s="79" t="b">
        <v>0</v>
      </c>
      <c r="AG370" s="79" t="s">
        <v>791</v>
      </c>
      <c r="AH370" s="79"/>
      <c r="AI370" s="85" t="s">
        <v>785</v>
      </c>
      <c r="AJ370" s="79" t="b">
        <v>0</v>
      </c>
      <c r="AK370" s="79">
        <v>49</v>
      </c>
      <c r="AL370" s="85" t="s">
        <v>766</v>
      </c>
      <c r="AM370" s="79" t="s">
        <v>804</v>
      </c>
      <c r="AN370" s="79" t="b">
        <v>0</v>
      </c>
      <c r="AO370" s="85" t="s">
        <v>766</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v>
      </c>
      <c r="BC370" s="78" t="str">
        <f>REPLACE(INDEX(GroupVertices[Group],MATCH(Edges[[#This Row],[Vertex 2]],GroupVertices[Vertex],0)),1,1,"")</f>
        <v>1</v>
      </c>
      <c r="BD370" s="48"/>
      <c r="BE370" s="49"/>
      <c r="BF370" s="48"/>
      <c r="BG370" s="49"/>
      <c r="BH370" s="48"/>
      <c r="BI370" s="49"/>
      <c r="BJ370" s="48"/>
      <c r="BK370" s="49"/>
      <c r="BL370" s="48"/>
    </row>
    <row r="371" spans="1:64" ht="15">
      <c r="A371" s="64" t="s">
        <v>280</v>
      </c>
      <c r="B371" s="64" t="s">
        <v>311</v>
      </c>
      <c r="C371" s="65" t="s">
        <v>2229</v>
      </c>
      <c r="D371" s="66">
        <v>3</v>
      </c>
      <c r="E371" s="67" t="s">
        <v>132</v>
      </c>
      <c r="F371" s="68">
        <v>32</v>
      </c>
      <c r="G371" s="65"/>
      <c r="H371" s="69"/>
      <c r="I371" s="70"/>
      <c r="J371" s="70"/>
      <c r="K371" s="34" t="s">
        <v>65</v>
      </c>
      <c r="L371" s="77">
        <v>371</v>
      </c>
      <c r="M371" s="77"/>
      <c r="N371" s="72"/>
      <c r="O371" s="79" t="s">
        <v>340</v>
      </c>
      <c r="P371" s="81">
        <v>43540.628854166665</v>
      </c>
      <c r="Q371" s="79" t="s">
        <v>369</v>
      </c>
      <c r="R371" s="79"/>
      <c r="S371" s="79"/>
      <c r="T371" s="79" t="s">
        <v>414</v>
      </c>
      <c r="U371" s="79"/>
      <c r="V371" s="82" t="s">
        <v>514</v>
      </c>
      <c r="W371" s="81">
        <v>43540.628854166665</v>
      </c>
      <c r="X371" s="82" t="s">
        <v>611</v>
      </c>
      <c r="Y371" s="79"/>
      <c r="Z371" s="79"/>
      <c r="AA371" s="85" t="s">
        <v>736</v>
      </c>
      <c r="AB371" s="79"/>
      <c r="AC371" s="79" t="b">
        <v>0</v>
      </c>
      <c r="AD371" s="79">
        <v>0</v>
      </c>
      <c r="AE371" s="85" t="s">
        <v>785</v>
      </c>
      <c r="AF371" s="79" t="b">
        <v>0</v>
      </c>
      <c r="AG371" s="79" t="s">
        <v>791</v>
      </c>
      <c r="AH371" s="79"/>
      <c r="AI371" s="85" t="s">
        <v>785</v>
      </c>
      <c r="AJ371" s="79" t="b">
        <v>0</v>
      </c>
      <c r="AK371" s="79">
        <v>49</v>
      </c>
      <c r="AL371" s="85" t="s">
        <v>766</v>
      </c>
      <c r="AM371" s="79" t="s">
        <v>804</v>
      </c>
      <c r="AN371" s="79" t="b">
        <v>0</v>
      </c>
      <c r="AO371" s="85" t="s">
        <v>766</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v>
      </c>
      <c r="BC371" s="78" t="str">
        <f>REPLACE(INDEX(GroupVertices[Group],MATCH(Edges[[#This Row],[Vertex 2]],GroupVertices[Vertex],0)),1,1,"")</f>
        <v>1</v>
      </c>
      <c r="BD371" s="48"/>
      <c r="BE371" s="49"/>
      <c r="BF371" s="48"/>
      <c r="BG371" s="49"/>
      <c r="BH371" s="48"/>
      <c r="BI371" s="49"/>
      <c r="BJ371" s="48"/>
      <c r="BK371" s="49"/>
      <c r="BL371" s="48"/>
    </row>
    <row r="372" spans="1:64" ht="15">
      <c r="A372" s="64" t="s">
        <v>280</v>
      </c>
      <c r="B372" s="64" t="s">
        <v>312</v>
      </c>
      <c r="C372" s="65" t="s">
        <v>2229</v>
      </c>
      <c r="D372" s="66">
        <v>3</v>
      </c>
      <c r="E372" s="67" t="s">
        <v>132</v>
      </c>
      <c r="F372" s="68">
        <v>32</v>
      </c>
      <c r="G372" s="65"/>
      <c r="H372" s="69"/>
      <c r="I372" s="70"/>
      <c r="J372" s="70"/>
      <c r="K372" s="34" t="s">
        <v>65</v>
      </c>
      <c r="L372" s="77">
        <v>372</v>
      </c>
      <c r="M372" s="77"/>
      <c r="N372" s="72"/>
      <c r="O372" s="79" t="s">
        <v>340</v>
      </c>
      <c r="P372" s="81">
        <v>43540.628854166665</v>
      </c>
      <c r="Q372" s="79" t="s">
        <v>369</v>
      </c>
      <c r="R372" s="79"/>
      <c r="S372" s="79"/>
      <c r="T372" s="79" t="s">
        <v>414</v>
      </c>
      <c r="U372" s="79"/>
      <c r="V372" s="82" t="s">
        <v>514</v>
      </c>
      <c r="W372" s="81">
        <v>43540.628854166665</v>
      </c>
      <c r="X372" s="82" t="s">
        <v>611</v>
      </c>
      <c r="Y372" s="79"/>
      <c r="Z372" s="79"/>
      <c r="AA372" s="85" t="s">
        <v>736</v>
      </c>
      <c r="AB372" s="79"/>
      <c r="AC372" s="79" t="b">
        <v>0</v>
      </c>
      <c r="AD372" s="79">
        <v>0</v>
      </c>
      <c r="AE372" s="85" t="s">
        <v>785</v>
      </c>
      <c r="AF372" s="79" t="b">
        <v>0</v>
      </c>
      <c r="AG372" s="79" t="s">
        <v>791</v>
      </c>
      <c r="AH372" s="79"/>
      <c r="AI372" s="85" t="s">
        <v>785</v>
      </c>
      <c r="AJ372" s="79" t="b">
        <v>0</v>
      </c>
      <c r="AK372" s="79">
        <v>49</v>
      </c>
      <c r="AL372" s="85" t="s">
        <v>766</v>
      </c>
      <c r="AM372" s="79" t="s">
        <v>804</v>
      </c>
      <c r="AN372" s="79" t="b">
        <v>0</v>
      </c>
      <c r="AO372" s="85" t="s">
        <v>766</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1</v>
      </c>
      <c r="BC372" s="78" t="str">
        <f>REPLACE(INDEX(GroupVertices[Group],MATCH(Edges[[#This Row],[Vertex 2]],GroupVertices[Vertex],0)),1,1,"")</f>
        <v>1</v>
      </c>
      <c r="BD372" s="48"/>
      <c r="BE372" s="49"/>
      <c r="BF372" s="48"/>
      <c r="BG372" s="49"/>
      <c r="BH372" s="48"/>
      <c r="BI372" s="49"/>
      <c r="BJ372" s="48"/>
      <c r="BK372" s="49"/>
      <c r="BL372" s="48"/>
    </row>
    <row r="373" spans="1:64" ht="15">
      <c r="A373" s="64" t="s">
        <v>280</v>
      </c>
      <c r="B373" s="64" t="s">
        <v>313</v>
      </c>
      <c r="C373" s="65" t="s">
        <v>2229</v>
      </c>
      <c r="D373" s="66">
        <v>3</v>
      </c>
      <c r="E373" s="67" t="s">
        <v>132</v>
      </c>
      <c r="F373" s="68">
        <v>32</v>
      </c>
      <c r="G373" s="65"/>
      <c r="H373" s="69"/>
      <c r="I373" s="70"/>
      <c r="J373" s="70"/>
      <c r="K373" s="34" t="s">
        <v>65</v>
      </c>
      <c r="L373" s="77">
        <v>373</v>
      </c>
      <c r="M373" s="77"/>
      <c r="N373" s="72"/>
      <c r="O373" s="79" t="s">
        <v>340</v>
      </c>
      <c r="P373" s="81">
        <v>43540.628854166665</v>
      </c>
      <c r="Q373" s="79" t="s">
        <v>369</v>
      </c>
      <c r="R373" s="79"/>
      <c r="S373" s="79"/>
      <c r="T373" s="79" t="s">
        <v>414</v>
      </c>
      <c r="U373" s="79"/>
      <c r="V373" s="82" t="s">
        <v>514</v>
      </c>
      <c r="W373" s="81">
        <v>43540.628854166665</v>
      </c>
      <c r="X373" s="82" t="s">
        <v>611</v>
      </c>
      <c r="Y373" s="79"/>
      <c r="Z373" s="79"/>
      <c r="AA373" s="85" t="s">
        <v>736</v>
      </c>
      <c r="AB373" s="79"/>
      <c r="AC373" s="79" t="b">
        <v>0</v>
      </c>
      <c r="AD373" s="79">
        <v>0</v>
      </c>
      <c r="AE373" s="85" t="s">
        <v>785</v>
      </c>
      <c r="AF373" s="79" t="b">
        <v>0</v>
      </c>
      <c r="AG373" s="79" t="s">
        <v>791</v>
      </c>
      <c r="AH373" s="79"/>
      <c r="AI373" s="85" t="s">
        <v>785</v>
      </c>
      <c r="AJ373" s="79" t="b">
        <v>0</v>
      </c>
      <c r="AK373" s="79">
        <v>49</v>
      </c>
      <c r="AL373" s="85" t="s">
        <v>766</v>
      </c>
      <c r="AM373" s="79" t="s">
        <v>804</v>
      </c>
      <c r="AN373" s="79" t="b">
        <v>0</v>
      </c>
      <c r="AO373" s="85" t="s">
        <v>766</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1</v>
      </c>
      <c r="BC373" s="78" t="str">
        <f>REPLACE(INDEX(GroupVertices[Group],MATCH(Edges[[#This Row],[Vertex 2]],GroupVertices[Vertex],0)),1,1,"")</f>
        <v>1</v>
      </c>
      <c r="BD373" s="48"/>
      <c r="BE373" s="49"/>
      <c r="BF373" s="48"/>
      <c r="BG373" s="49"/>
      <c r="BH373" s="48"/>
      <c r="BI373" s="49"/>
      <c r="BJ373" s="48"/>
      <c r="BK373" s="49"/>
      <c r="BL373" s="48"/>
    </row>
    <row r="374" spans="1:64" ht="15">
      <c r="A374" s="64" t="s">
        <v>280</v>
      </c>
      <c r="B374" s="64" t="s">
        <v>314</v>
      </c>
      <c r="C374" s="65" t="s">
        <v>2229</v>
      </c>
      <c r="D374" s="66">
        <v>3</v>
      </c>
      <c r="E374" s="67" t="s">
        <v>132</v>
      </c>
      <c r="F374" s="68">
        <v>32</v>
      </c>
      <c r="G374" s="65"/>
      <c r="H374" s="69"/>
      <c r="I374" s="70"/>
      <c r="J374" s="70"/>
      <c r="K374" s="34" t="s">
        <v>65</v>
      </c>
      <c r="L374" s="77">
        <v>374</v>
      </c>
      <c r="M374" s="77"/>
      <c r="N374" s="72"/>
      <c r="O374" s="79" t="s">
        <v>340</v>
      </c>
      <c r="P374" s="81">
        <v>43540.628854166665</v>
      </c>
      <c r="Q374" s="79" t="s">
        <v>369</v>
      </c>
      <c r="R374" s="79"/>
      <c r="S374" s="79"/>
      <c r="T374" s="79" t="s">
        <v>414</v>
      </c>
      <c r="U374" s="79"/>
      <c r="V374" s="82" t="s">
        <v>514</v>
      </c>
      <c r="W374" s="81">
        <v>43540.628854166665</v>
      </c>
      <c r="X374" s="82" t="s">
        <v>611</v>
      </c>
      <c r="Y374" s="79"/>
      <c r="Z374" s="79"/>
      <c r="AA374" s="85" t="s">
        <v>736</v>
      </c>
      <c r="AB374" s="79"/>
      <c r="AC374" s="79" t="b">
        <v>0</v>
      </c>
      <c r="AD374" s="79">
        <v>0</v>
      </c>
      <c r="AE374" s="85" t="s">
        <v>785</v>
      </c>
      <c r="AF374" s="79" t="b">
        <v>0</v>
      </c>
      <c r="AG374" s="79" t="s">
        <v>791</v>
      </c>
      <c r="AH374" s="79"/>
      <c r="AI374" s="85" t="s">
        <v>785</v>
      </c>
      <c r="AJ374" s="79" t="b">
        <v>0</v>
      </c>
      <c r="AK374" s="79">
        <v>49</v>
      </c>
      <c r="AL374" s="85" t="s">
        <v>766</v>
      </c>
      <c r="AM374" s="79" t="s">
        <v>804</v>
      </c>
      <c r="AN374" s="79" t="b">
        <v>0</v>
      </c>
      <c r="AO374" s="85" t="s">
        <v>766</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1</v>
      </c>
      <c r="BC374" s="78" t="str">
        <f>REPLACE(INDEX(GroupVertices[Group],MATCH(Edges[[#This Row],[Vertex 2]],GroupVertices[Vertex],0)),1,1,"")</f>
        <v>1</v>
      </c>
      <c r="BD374" s="48"/>
      <c r="BE374" s="49"/>
      <c r="BF374" s="48"/>
      <c r="BG374" s="49"/>
      <c r="BH374" s="48"/>
      <c r="BI374" s="49"/>
      <c r="BJ374" s="48"/>
      <c r="BK374" s="49"/>
      <c r="BL374" s="48"/>
    </row>
    <row r="375" spans="1:64" ht="15">
      <c r="A375" s="64" t="s">
        <v>280</v>
      </c>
      <c r="B375" s="64" t="s">
        <v>315</v>
      </c>
      <c r="C375" s="65" t="s">
        <v>2229</v>
      </c>
      <c r="D375" s="66">
        <v>3</v>
      </c>
      <c r="E375" s="67" t="s">
        <v>132</v>
      </c>
      <c r="F375" s="68">
        <v>32</v>
      </c>
      <c r="G375" s="65"/>
      <c r="H375" s="69"/>
      <c r="I375" s="70"/>
      <c r="J375" s="70"/>
      <c r="K375" s="34" t="s">
        <v>65</v>
      </c>
      <c r="L375" s="77">
        <v>375</v>
      </c>
      <c r="M375" s="77"/>
      <c r="N375" s="72"/>
      <c r="O375" s="79" t="s">
        <v>340</v>
      </c>
      <c r="P375" s="81">
        <v>43540.628854166665</v>
      </c>
      <c r="Q375" s="79" t="s">
        <v>369</v>
      </c>
      <c r="R375" s="79"/>
      <c r="S375" s="79"/>
      <c r="T375" s="79" t="s">
        <v>414</v>
      </c>
      <c r="U375" s="79"/>
      <c r="V375" s="82" t="s">
        <v>514</v>
      </c>
      <c r="W375" s="81">
        <v>43540.628854166665</v>
      </c>
      <c r="X375" s="82" t="s">
        <v>611</v>
      </c>
      <c r="Y375" s="79"/>
      <c r="Z375" s="79"/>
      <c r="AA375" s="85" t="s">
        <v>736</v>
      </c>
      <c r="AB375" s="79"/>
      <c r="AC375" s="79" t="b">
        <v>0</v>
      </c>
      <c r="AD375" s="79">
        <v>0</v>
      </c>
      <c r="AE375" s="85" t="s">
        <v>785</v>
      </c>
      <c r="AF375" s="79" t="b">
        <v>0</v>
      </c>
      <c r="AG375" s="79" t="s">
        <v>791</v>
      </c>
      <c r="AH375" s="79"/>
      <c r="AI375" s="85" t="s">
        <v>785</v>
      </c>
      <c r="AJ375" s="79" t="b">
        <v>0</v>
      </c>
      <c r="AK375" s="79">
        <v>49</v>
      </c>
      <c r="AL375" s="85" t="s">
        <v>766</v>
      </c>
      <c r="AM375" s="79" t="s">
        <v>804</v>
      </c>
      <c r="AN375" s="79" t="b">
        <v>0</v>
      </c>
      <c r="AO375" s="85" t="s">
        <v>766</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1</v>
      </c>
      <c r="BC375" s="78" t="str">
        <f>REPLACE(INDEX(GroupVertices[Group],MATCH(Edges[[#This Row],[Vertex 2]],GroupVertices[Vertex],0)),1,1,"")</f>
        <v>1</v>
      </c>
      <c r="BD375" s="48"/>
      <c r="BE375" s="49"/>
      <c r="BF375" s="48"/>
      <c r="BG375" s="49"/>
      <c r="BH375" s="48"/>
      <c r="BI375" s="49"/>
      <c r="BJ375" s="48"/>
      <c r="BK375" s="49"/>
      <c r="BL375" s="48"/>
    </row>
    <row r="376" spans="1:64" ht="15">
      <c r="A376" s="64" t="s">
        <v>280</v>
      </c>
      <c r="B376" s="64" t="s">
        <v>316</v>
      </c>
      <c r="C376" s="65" t="s">
        <v>2229</v>
      </c>
      <c r="D376" s="66">
        <v>3</v>
      </c>
      <c r="E376" s="67" t="s">
        <v>132</v>
      </c>
      <c r="F376" s="68">
        <v>32</v>
      </c>
      <c r="G376" s="65"/>
      <c r="H376" s="69"/>
      <c r="I376" s="70"/>
      <c r="J376" s="70"/>
      <c r="K376" s="34" t="s">
        <v>65</v>
      </c>
      <c r="L376" s="77">
        <v>376</v>
      </c>
      <c r="M376" s="77"/>
      <c r="N376" s="72"/>
      <c r="O376" s="79" t="s">
        <v>340</v>
      </c>
      <c r="P376" s="81">
        <v>43540.628854166665</v>
      </c>
      <c r="Q376" s="79" t="s">
        <v>369</v>
      </c>
      <c r="R376" s="79"/>
      <c r="S376" s="79"/>
      <c r="T376" s="79" t="s">
        <v>414</v>
      </c>
      <c r="U376" s="79"/>
      <c r="V376" s="82" t="s">
        <v>514</v>
      </c>
      <c r="W376" s="81">
        <v>43540.628854166665</v>
      </c>
      <c r="X376" s="82" t="s">
        <v>611</v>
      </c>
      <c r="Y376" s="79"/>
      <c r="Z376" s="79"/>
      <c r="AA376" s="85" t="s">
        <v>736</v>
      </c>
      <c r="AB376" s="79"/>
      <c r="AC376" s="79" t="b">
        <v>0</v>
      </c>
      <c r="AD376" s="79">
        <v>0</v>
      </c>
      <c r="AE376" s="85" t="s">
        <v>785</v>
      </c>
      <c r="AF376" s="79" t="b">
        <v>0</v>
      </c>
      <c r="AG376" s="79" t="s">
        <v>791</v>
      </c>
      <c r="AH376" s="79"/>
      <c r="AI376" s="85" t="s">
        <v>785</v>
      </c>
      <c r="AJ376" s="79" t="b">
        <v>0</v>
      </c>
      <c r="AK376" s="79">
        <v>49</v>
      </c>
      <c r="AL376" s="85" t="s">
        <v>766</v>
      </c>
      <c r="AM376" s="79" t="s">
        <v>804</v>
      </c>
      <c r="AN376" s="79" t="b">
        <v>0</v>
      </c>
      <c r="AO376" s="85" t="s">
        <v>766</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1</v>
      </c>
      <c r="BC376" s="78" t="str">
        <f>REPLACE(INDEX(GroupVertices[Group],MATCH(Edges[[#This Row],[Vertex 2]],GroupVertices[Vertex],0)),1,1,"")</f>
        <v>1</v>
      </c>
      <c r="BD376" s="48"/>
      <c r="BE376" s="49"/>
      <c r="BF376" s="48"/>
      <c r="BG376" s="49"/>
      <c r="BH376" s="48"/>
      <c r="BI376" s="49"/>
      <c r="BJ376" s="48"/>
      <c r="BK376" s="49"/>
      <c r="BL376" s="48"/>
    </row>
    <row r="377" spans="1:64" ht="15">
      <c r="A377" s="64" t="s">
        <v>280</v>
      </c>
      <c r="B377" s="64" t="s">
        <v>217</v>
      </c>
      <c r="C377" s="65" t="s">
        <v>2229</v>
      </c>
      <c r="D377" s="66">
        <v>3</v>
      </c>
      <c r="E377" s="67" t="s">
        <v>132</v>
      </c>
      <c r="F377" s="68">
        <v>32</v>
      </c>
      <c r="G377" s="65"/>
      <c r="H377" s="69"/>
      <c r="I377" s="70"/>
      <c r="J377" s="70"/>
      <c r="K377" s="34" t="s">
        <v>65</v>
      </c>
      <c r="L377" s="77">
        <v>377</v>
      </c>
      <c r="M377" s="77"/>
      <c r="N377" s="72"/>
      <c r="O377" s="79" t="s">
        <v>340</v>
      </c>
      <c r="P377" s="81">
        <v>43540.628854166665</v>
      </c>
      <c r="Q377" s="79" t="s">
        <v>369</v>
      </c>
      <c r="R377" s="79"/>
      <c r="S377" s="79"/>
      <c r="T377" s="79" t="s">
        <v>414</v>
      </c>
      <c r="U377" s="79"/>
      <c r="V377" s="82" t="s">
        <v>514</v>
      </c>
      <c r="W377" s="81">
        <v>43540.628854166665</v>
      </c>
      <c r="X377" s="82" t="s">
        <v>611</v>
      </c>
      <c r="Y377" s="79"/>
      <c r="Z377" s="79"/>
      <c r="AA377" s="85" t="s">
        <v>736</v>
      </c>
      <c r="AB377" s="79"/>
      <c r="AC377" s="79" t="b">
        <v>0</v>
      </c>
      <c r="AD377" s="79">
        <v>0</v>
      </c>
      <c r="AE377" s="85" t="s">
        <v>785</v>
      </c>
      <c r="AF377" s="79" t="b">
        <v>0</v>
      </c>
      <c r="AG377" s="79" t="s">
        <v>791</v>
      </c>
      <c r="AH377" s="79"/>
      <c r="AI377" s="85" t="s">
        <v>785</v>
      </c>
      <c r="AJ377" s="79" t="b">
        <v>0</v>
      </c>
      <c r="AK377" s="79">
        <v>49</v>
      </c>
      <c r="AL377" s="85" t="s">
        <v>766</v>
      </c>
      <c r="AM377" s="79" t="s">
        <v>804</v>
      </c>
      <c r="AN377" s="79" t="b">
        <v>0</v>
      </c>
      <c r="AO377" s="85" t="s">
        <v>766</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2</v>
      </c>
      <c r="BD377" s="48"/>
      <c r="BE377" s="49"/>
      <c r="BF377" s="48"/>
      <c r="BG377" s="49"/>
      <c r="BH377" s="48"/>
      <c r="BI377" s="49"/>
      <c r="BJ377" s="48"/>
      <c r="BK377" s="49"/>
      <c r="BL377" s="48"/>
    </row>
    <row r="378" spans="1:64" ht="15">
      <c r="A378" s="64" t="s">
        <v>280</v>
      </c>
      <c r="B378" s="64" t="s">
        <v>263</v>
      </c>
      <c r="C378" s="65" t="s">
        <v>2229</v>
      </c>
      <c r="D378" s="66">
        <v>3</v>
      </c>
      <c r="E378" s="67" t="s">
        <v>132</v>
      </c>
      <c r="F378" s="68">
        <v>32</v>
      </c>
      <c r="G378" s="65"/>
      <c r="H378" s="69"/>
      <c r="I378" s="70"/>
      <c r="J378" s="70"/>
      <c r="K378" s="34" t="s">
        <v>65</v>
      </c>
      <c r="L378" s="77">
        <v>378</v>
      </c>
      <c r="M378" s="77"/>
      <c r="N378" s="72"/>
      <c r="O378" s="79" t="s">
        <v>340</v>
      </c>
      <c r="P378" s="81">
        <v>43540.628854166665</v>
      </c>
      <c r="Q378" s="79" t="s">
        <v>369</v>
      </c>
      <c r="R378" s="79"/>
      <c r="S378" s="79"/>
      <c r="T378" s="79" t="s">
        <v>414</v>
      </c>
      <c r="U378" s="79"/>
      <c r="V378" s="82" t="s">
        <v>514</v>
      </c>
      <c r="W378" s="81">
        <v>43540.628854166665</v>
      </c>
      <c r="X378" s="82" t="s">
        <v>611</v>
      </c>
      <c r="Y378" s="79"/>
      <c r="Z378" s="79"/>
      <c r="AA378" s="85" t="s">
        <v>736</v>
      </c>
      <c r="AB378" s="79"/>
      <c r="AC378" s="79" t="b">
        <v>0</v>
      </c>
      <c r="AD378" s="79">
        <v>0</v>
      </c>
      <c r="AE378" s="85" t="s">
        <v>785</v>
      </c>
      <c r="AF378" s="79" t="b">
        <v>0</v>
      </c>
      <c r="AG378" s="79" t="s">
        <v>791</v>
      </c>
      <c r="AH378" s="79"/>
      <c r="AI378" s="85" t="s">
        <v>785</v>
      </c>
      <c r="AJ378" s="79" t="b">
        <v>0</v>
      </c>
      <c r="AK378" s="79">
        <v>49</v>
      </c>
      <c r="AL378" s="85" t="s">
        <v>766</v>
      </c>
      <c r="AM378" s="79" t="s">
        <v>804</v>
      </c>
      <c r="AN378" s="79" t="b">
        <v>0</v>
      </c>
      <c r="AO378" s="85" t="s">
        <v>766</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3</v>
      </c>
      <c r="BD378" s="48">
        <v>0</v>
      </c>
      <c r="BE378" s="49">
        <v>0</v>
      </c>
      <c r="BF378" s="48">
        <v>0</v>
      </c>
      <c r="BG378" s="49">
        <v>0</v>
      </c>
      <c r="BH378" s="48">
        <v>0</v>
      </c>
      <c r="BI378" s="49">
        <v>0</v>
      </c>
      <c r="BJ378" s="48">
        <v>17</v>
      </c>
      <c r="BK378" s="49">
        <v>100</v>
      </c>
      <c r="BL378" s="48">
        <v>17</v>
      </c>
    </row>
    <row r="379" spans="1:64" ht="15">
      <c r="A379" s="64" t="s">
        <v>281</v>
      </c>
      <c r="B379" s="64" t="s">
        <v>310</v>
      </c>
      <c r="C379" s="65" t="s">
        <v>2229</v>
      </c>
      <c r="D379" s="66">
        <v>3</v>
      </c>
      <c r="E379" s="67" t="s">
        <v>132</v>
      </c>
      <c r="F379" s="68">
        <v>32</v>
      </c>
      <c r="G379" s="65"/>
      <c r="H379" s="69"/>
      <c r="I379" s="70"/>
      <c r="J379" s="70"/>
      <c r="K379" s="34" t="s">
        <v>65</v>
      </c>
      <c r="L379" s="77">
        <v>379</v>
      </c>
      <c r="M379" s="77"/>
      <c r="N379" s="72"/>
      <c r="O379" s="79" t="s">
        <v>340</v>
      </c>
      <c r="P379" s="81">
        <v>43540.63145833334</v>
      </c>
      <c r="Q379" s="79" t="s">
        <v>369</v>
      </c>
      <c r="R379" s="79"/>
      <c r="S379" s="79"/>
      <c r="T379" s="79" t="s">
        <v>414</v>
      </c>
      <c r="U379" s="79"/>
      <c r="V379" s="82" t="s">
        <v>515</v>
      </c>
      <c r="W379" s="81">
        <v>43540.63145833334</v>
      </c>
      <c r="X379" s="82" t="s">
        <v>612</v>
      </c>
      <c r="Y379" s="79"/>
      <c r="Z379" s="79"/>
      <c r="AA379" s="85" t="s">
        <v>737</v>
      </c>
      <c r="AB379" s="79"/>
      <c r="AC379" s="79" t="b">
        <v>0</v>
      </c>
      <c r="AD379" s="79">
        <v>0</v>
      </c>
      <c r="AE379" s="85" t="s">
        <v>785</v>
      </c>
      <c r="AF379" s="79" t="b">
        <v>0</v>
      </c>
      <c r="AG379" s="79" t="s">
        <v>791</v>
      </c>
      <c r="AH379" s="79"/>
      <c r="AI379" s="85" t="s">
        <v>785</v>
      </c>
      <c r="AJ379" s="79" t="b">
        <v>0</v>
      </c>
      <c r="AK379" s="79">
        <v>49</v>
      </c>
      <c r="AL379" s="85" t="s">
        <v>766</v>
      </c>
      <c r="AM379" s="79" t="s">
        <v>802</v>
      </c>
      <c r="AN379" s="79" t="b">
        <v>0</v>
      </c>
      <c r="AO379" s="85" t="s">
        <v>766</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v>
      </c>
      <c r="BC379" s="78" t="str">
        <f>REPLACE(INDEX(GroupVertices[Group],MATCH(Edges[[#This Row],[Vertex 2]],GroupVertices[Vertex],0)),1,1,"")</f>
        <v>1</v>
      </c>
      <c r="BD379" s="48"/>
      <c r="BE379" s="49"/>
      <c r="BF379" s="48"/>
      <c r="BG379" s="49"/>
      <c r="BH379" s="48"/>
      <c r="BI379" s="49"/>
      <c r="BJ379" s="48"/>
      <c r="BK379" s="49"/>
      <c r="BL379" s="48"/>
    </row>
    <row r="380" spans="1:64" ht="15">
      <c r="A380" s="64" t="s">
        <v>281</v>
      </c>
      <c r="B380" s="64" t="s">
        <v>311</v>
      </c>
      <c r="C380" s="65" t="s">
        <v>2229</v>
      </c>
      <c r="D380" s="66">
        <v>3</v>
      </c>
      <c r="E380" s="67" t="s">
        <v>132</v>
      </c>
      <c r="F380" s="68">
        <v>32</v>
      </c>
      <c r="G380" s="65"/>
      <c r="H380" s="69"/>
      <c r="I380" s="70"/>
      <c r="J380" s="70"/>
      <c r="K380" s="34" t="s">
        <v>65</v>
      </c>
      <c r="L380" s="77">
        <v>380</v>
      </c>
      <c r="M380" s="77"/>
      <c r="N380" s="72"/>
      <c r="O380" s="79" t="s">
        <v>340</v>
      </c>
      <c r="P380" s="81">
        <v>43540.63145833334</v>
      </c>
      <c r="Q380" s="79" t="s">
        <v>369</v>
      </c>
      <c r="R380" s="79"/>
      <c r="S380" s="79"/>
      <c r="T380" s="79" t="s">
        <v>414</v>
      </c>
      <c r="U380" s="79"/>
      <c r="V380" s="82" t="s">
        <v>515</v>
      </c>
      <c r="W380" s="81">
        <v>43540.63145833334</v>
      </c>
      <c r="X380" s="82" t="s">
        <v>612</v>
      </c>
      <c r="Y380" s="79"/>
      <c r="Z380" s="79"/>
      <c r="AA380" s="85" t="s">
        <v>737</v>
      </c>
      <c r="AB380" s="79"/>
      <c r="AC380" s="79" t="b">
        <v>0</v>
      </c>
      <c r="AD380" s="79">
        <v>0</v>
      </c>
      <c r="AE380" s="85" t="s">
        <v>785</v>
      </c>
      <c r="AF380" s="79" t="b">
        <v>0</v>
      </c>
      <c r="AG380" s="79" t="s">
        <v>791</v>
      </c>
      <c r="AH380" s="79"/>
      <c r="AI380" s="85" t="s">
        <v>785</v>
      </c>
      <c r="AJ380" s="79" t="b">
        <v>0</v>
      </c>
      <c r="AK380" s="79">
        <v>49</v>
      </c>
      <c r="AL380" s="85" t="s">
        <v>766</v>
      </c>
      <c r="AM380" s="79" t="s">
        <v>802</v>
      </c>
      <c r="AN380" s="79" t="b">
        <v>0</v>
      </c>
      <c r="AO380" s="85" t="s">
        <v>766</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v>
      </c>
      <c r="BC380" s="78" t="str">
        <f>REPLACE(INDEX(GroupVertices[Group],MATCH(Edges[[#This Row],[Vertex 2]],GroupVertices[Vertex],0)),1,1,"")</f>
        <v>1</v>
      </c>
      <c r="BD380" s="48"/>
      <c r="BE380" s="49"/>
      <c r="BF380" s="48"/>
      <c r="BG380" s="49"/>
      <c r="BH380" s="48"/>
      <c r="BI380" s="49"/>
      <c r="BJ380" s="48"/>
      <c r="BK380" s="49"/>
      <c r="BL380" s="48"/>
    </row>
    <row r="381" spans="1:64" ht="15">
      <c r="A381" s="64" t="s">
        <v>281</v>
      </c>
      <c r="B381" s="64" t="s">
        <v>312</v>
      </c>
      <c r="C381" s="65" t="s">
        <v>2229</v>
      </c>
      <c r="D381" s="66">
        <v>3</v>
      </c>
      <c r="E381" s="67" t="s">
        <v>132</v>
      </c>
      <c r="F381" s="68">
        <v>32</v>
      </c>
      <c r="G381" s="65"/>
      <c r="H381" s="69"/>
      <c r="I381" s="70"/>
      <c r="J381" s="70"/>
      <c r="K381" s="34" t="s">
        <v>65</v>
      </c>
      <c r="L381" s="77">
        <v>381</v>
      </c>
      <c r="M381" s="77"/>
      <c r="N381" s="72"/>
      <c r="O381" s="79" t="s">
        <v>340</v>
      </c>
      <c r="P381" s="81">
        <v>43540.63145833334</v>
      </c>
      <c r="Q381" s="79" t="s">
        <v>369</v>
      </c>
      <c r="R381" s="79"/>
      <c r="S381" s="79"/>
      <c r="T381" s="79" t="s">
        <v>414</v>
      </c>
      <c r="U381" s="79"/>
      <c r="V381" s="82" t="s">
        <v>515</v>
      </c>
      <c r="W381" s="81">
        <v>43540.63145833334</v>
      </c>
      <c r="X381" s="82" t="s">
        <v>612</v>
      </c>
      <c r="Y381" s="79"/>
      <c r="Z381" s="79"/>
      <c r="AA381" s="85" t="s">
        <v>737</v>
      </c>
      <c r="AB381" s="79"/>
      <c r="AC381" s="79" t="b">
        <v>0</v>
      </c>
      <c r="AD381" s="79">
        <v>0</v>
      </c>
      <c r="AE381" s="85" t="s">
        <v>785</v>
      </c>
      <c r="AF381" s="79" t="b">
        <v>0</v>
      </c>
      <c r="AG381" s="79" t="s">
        <v>791</v>
      </c>
      <c r="AH381" s="79"/>
      <c r="AI381" s="85" t="s">
        <v>785</v>
      </c>
      <c r="AJ381" s="79" t="b">
        <v>0</v>
      </c>
      <c r="AK381" s="79">
        <v>49</v>
      </c>
      <c r="AL381" s="85" t="s">
        <v>766</v>
      </c>
      <c r="AM381" s="79" t="s">
        <v>802</v>
      </c>
      <c r="AN381" s="79" t="b">
        <v>0</v>
      </c>
      <c r="AO381" s="85" t="s">
        <v>766</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v>
      </c>
      <c r="BC381" s="78" t="str">
        <f>REPLACE(INDEX(GroupVertices[Group],MATCH(Edges[[#This Row],[Vertex 2]],GroupVertices[Vertex],0)),1,1,"")</f>
        <v>1</v>
      </c>
      <c r="BD381" s="48"/>
      <c r="BE381" s="49"/>
      <c r="BF381" s="48"/>
      <c r="BG381" s="49"/>
      <c r="BH381" s="48"/>
      <c r="BI381" s="49"/>
      <c r="BJ381" s="48"/>
      <c r="BK381" s="49"/>
      <c r="BL381" s="48"/>
    </row>
    <row r="382" spans="1:64" ht="15">
      <c r="A382" s="64" t="s">
        <v>281</v>
      </c>
      <c r="B382" s="64" t="s">
        <v>313</v>
      </c>
      <c r="C382" s="65" t="s">
        <v>2229</v>
      </c>
      <c r="D382" s="66">
        <v>3</v>
      </c>
      <c r="E382" s="67" t="s">
        <v>132</v>
      </c>
      <c r="F382" s="68">
        <v>32</v>
      </c>
      <c r="G382" s="65"/>
      <c r="H382" s="69"/>
      <c r="I382" s="70"/>
      <c r="J382" s="70"/>
      <c r="K382" s="34" t="s">
        <v>65</v>
      </c>
      <c r="L382" s="77">
        <v>382</v>
      </c>
      <c r="M382" s="77"/>
      <c r="N382" s="72"/>
      <c r="O382" s="79" t="s">
        <v>340</v>
      </c>
      <c r="P382" s="81">
        <v>43540.63145833334</v>
      </c>
      <c r="Q382" s="79" t="s">
        <v>369</v>
      </c>
      <c r="R382" s="79"/>
      <c r="S382" s="79"/>
      <c r="T382" s="79" t="s">
        <v>414</v>
      </c>
      <c r="U382" s="79"/>
      <c r="V382" s="82" t="s">
        <v>515</v>
      </c>
      <c r="W382" s="81">
        <v>43540.63145833334</v>
      </c>
      <c r="X382" s="82" t="s">
        <v>612</v>
      </c>
      <c r="Y382" s="79"/>
      <c r="Z382" s="79"/>
      <c r="AA382" s="85" t="s">
        <v>737</v>
      </c>
      <c r="AB382" s="79"/>
      <c r="AC382" s="79" t="b">
        <v>0</v>
      </c>
      <c r="AD382" s="79">
        <v>0</v>
      </c>
      <c r="AE382" s="85" t="s">
        <v>785</v>
      </c>
      <c r="AF382" s="79" t="b">
        <v>0</v>
      </c>
      <c r="AG382" s="79" t="s">
        <v>791</v>
      </c>
      <c r="AH382" s="79"/>
      <c r="AI382" s="85" t="s">
        <v>785</v>
      </c>
      <c r="AJ382" s="79" t="b">
        <v>0</v>
      </c>
      <c r="AK382" s="79">
        <v>49</v>
      </c>
      <c r="AL382" s="85" t="s">
        <v>766</v>
      </c>
      <c r="AM382" s="79" t="s">
        <v>802</v>
      </c>
      <c r="AN382" s="79" t="b">
        <v>0</v>
      </c>
      <c r="AO382" s="85" t="s">
        <v>766</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1</v>
      </c>
      <c r="BC382" s="78" t="str">
        <f>REPLACE(INDEX(GroupVertices[Group],MATCH(Edges[[#This Row],[Vertex 2]],GroupVertices[Vertex],0)),1,1,"")</f>
        <v>1</v>
      </c>
      <c r="BD382" s="48"/>
      <c r="BE382" s="49"/>
      <c r="BF382" s="48"/>
      <c r="BG382" s="49"/>
      <c r="BH382" s="48"/>
      <c r="BI382" s="49"/>
      <c r="BJ382" s="48"/>
      <c r="BK382" s="49"/>
      <c r="BL382" s="48"/>
    </row>
    <row r="383" spans="1:64" ht="15">
      <c r="A383" s="64" t="s">
        <v>281</v>
      </c>
      <c r="B383" s="64" t="s">
        <v>314</v>
      </c>
      <c r="C383" s="65" t="s">
        <v>2229</v>
      </c>
      <c r="D383" s="66">
        <v>3</v>
      </c>
      <c r="E383" s="67" t="s">
        <v>132</v>
      </c>
      <c r="F383" s="68">
        <v>32</v>
      </c>
      <c r="G383" s="65"/>
      <c r="H383" s="69"/>
      <c r="I383" s="70"/>
      <c r="J383" s="70"/>
      <c r="K383" s="34" t="s">
        <v>65</v>
      </c>
      <c r="L383" s="77">
        <v>383</v>
      </c>
      <c r="M383" s="77"/>
      <c r="N383" s="72"/>
      <c r="O383" s="79" t="s">
        <v>340</v>
      </c>
      <c r="P383" s="81">
        <v>43540.63145833334</v>
      </c>
      <c r="Q383" s="79" t="s">
        <v>369</v>
      </c>
      <c r="R383" s="79"/>
      <c r="S383" s="79"/>
      <c r="T383" s="79" t="s">
        <v>414</v>
      </c>
      <c r="U383" s="79"/>
      <c r="V383" s="82" t="s">
        <v>515</v>
      </c>
      <c r="W383" s="81">
        <v>43540.63145833334</v>
      </c>
      <c r="X383" s="82" t="s">
        <v>612</v>
      </c>
      <c r="Y383" s="79"/>
      <c r="Z383" s="79"/>
      <c r="AA383" s="85" t="s">
        <v>737</v>
      </c>
      <c r="AB383" s="79"/>
      <c r="AC383" s="79" t="b">
        <v>0</v>
      </c>
      <c r="AD383" s="79">
        <v>0</v>
      </c>
      <c r="AE383" s="85" t="s">
        <v>785</v>
      </c>
      <c r="AF383" s="79" t="b">
        <v>0</v>
      </c>
      <c r="AG383" s="79" t="s">
        <v>791</v>
      </c>
      <c r="AH383" s="79"/>
      <c r="AI383" s="85" t="s">
        <v>785</v>
      </c>
      <c r="AJ383" s="79" t="b">
        <v>0</v>
      </c>
      <c r="AK383" s="79">
        <v>49</v>
      </c>
      <c r="AL383" s="85" t="s">
        <v>766</v>
      </c>
      <c r="AM383" s="79" t="s">
        <v>802</v>
      </c>
      <c r="AN383" s="79" t="b">
        <v>0</v>
      </c>
      <c r="AO383" s="85" t="s">
        <v>766</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1</v>
      </c>
      <c r="BD383" s="48"/>
      <c r="BE383" s="49"/>
      <c r="BF383" s="48"/>
      <c r="BG383" s="49"/>
      <c r="BH383" s="48"/>
      <c r="BI383" s="49"/>
      <c r="BJ383" s="48"/>
      <c r="BK383" s="49"/>
      <c r="BL383" s="48"/>
    </row>
    <row r="384" spans="1:64" ht="15">
      <c r="A384" s="64" t="s">
        <v>281</v>
      </c>
      <c r="B384" s="64" t="s">
        <v>315</v>
      </c>
      <c r="C384" s="65" t="s">
        <v>2229</v>
      </c>
      <c r="D384" s="66">
        <v>3</v>
      </c>
      <c r="E384" s="67" t="s">
        <v>132</v>
      </c>
      <c r="F384" s="68">
        <v>32</v>
      </c>
      <c r="G384" s="65"/>
      <c r="H384" s="69"/>
      <c r="I384" s="70"/>
      <c r="J384" s="70"/>
      <c r="K384" s="34" t="s">
        <v>65</v>
      </c>
      <c r="L384" s="77">
        <v>384</v>
      </c>
      <c r="M384" s="77"/>
      <c r="N384" s="72"/>
      <c r="O384" s="79" t="s">
        <v>340</v>
      </c>
      <c r="P384" s="81">
        <v>43540.63145833334</v>
      </c>
      <c r="Q384" s="79" t="s">
        <v>369</v>
      </c>
      <c r="R384" s="79"/>
      <c r="S384" s="79"/>
      <c r="T384" s="79" t="s">
        <v>414</v>
      </c>
      <c r="U384" s="79"/>
      <c r="V384" s="82" t="s">
        <v>515</v>
      </c>
      <c r="W384" s="81">
        <v>43540.63145833334</v>
      </c>
      <c r="X384" s="82" t="s">
        <v>612</v>
      </c>
      <c r="Y384" s="79"/>
      <c r="Z384" s="79"/>
      <c r="AA384" s="85" t="s">
        <v>737</v>
      </c>
      <c r="AB384" s="79"/>
      <c r="AC384" s="79" t="b">
        <v>0</v>
      </c>
      <c r="AD384" s="79">
        <v>0</v>
      </c>
      <c r="AE384" s="85" t="s">
        <v>785</v>
      </c>
      <c r="AF384" s="79" t="b">
        <v>0</v>
      </c>
      <c r="AG384" s="79" t="s">
        <v>791</v>
      </c>
      <c r="AH384" s="79"/>
      <c r="AI384" s="85" t="s">
        <v>785</v>
      </c>
      <c r="AJ384" s="79" t="b">
        <v>0</v>
      </c>
      <c r="AK384" s="79">
        <v>49</v>
      </c>
      <c r="AL384" s="85" t="s">
        <v>766</v>
      </c>
      <c r="AM384" s="79" t="s">
        <v>802</v>
      </c>
      <c r="AN384" s="79" t="b">
        <v>0</v>
      </c>
      <c r="AO384" s="85" t="s">
        <v>766</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1</v>
      </c>
      <c r="BD384" s="48"/>
      <c r="BE384" s="49"/>
      <c r="BF384" s="48"/>
      <c r="BG384" s="49"/>
      <c r="BH384" s="48"/>
      <c r="BI384" s="49"/>
      <c r="BJ384" s="48"/>
      <c r="BK384" s="49"/>
      <c r="BL384" s="48"/>
    </row>
    <row r="385" spans="1:64" ht="15">
      <c r="A385" s="64" t="s">
        <v>281</v>
      </c>
      <c r="B385" s="64" t="s">
        <v>316</v>
      </c>
      <c r="C385" s="65" t="s">
        <v>2229</v>
      </c>
      <c r="D385" s="66">
        <v>3</v>
      </c>
      <c r="E385" s="67" t="s">
        <v>132</v>
      </c>
      <c r="F385" s="68">
        <v>32</v>
      </c>
      <c r="G385" s="65"/>
      <c r="H385" s="69"/>
      <c r="I385" s="70"/>
      <c r="J385" s="70"/>
      <c r="K385" s="34" t="s">
        <v>65</v>
      </c>
      <c r="L385" s="77">
        <v>385</v>
      </c>
      <c r="M385" s="77"/>
      <c r="N385" s="72"/>
      <c r="O385" s="79" t="s">
        <v>340</v>
      </c>
      <c r="P385" s="81">
        <v>43540.63145833334</v>
      </c>
      <c r="Q385" s="79" t="s">
        <v>369</v>
      </c>
      <c r="R385" s="79"/>
      <c r="S385" s="79"/>
      <c r="T385" s="79" t="s">
        <v>414</v>
      </c>
      <c r="U385" s="79"/>
      <c r="V385" s="82" t="s">
        <v>515</v>
      </c>
      <c r="W385" s="81">
        <v>43540.63145833334</v>
      </c>
      <c r="X385" s="82" t="s">
        <v>612</v>
      </c>
      <c r="Y385" s="79"/>
      <c r="Z385" s="79"/>
      <c r="AA385" s="85" t="s">
        <v>737</v>
      </c>
      <c r="AB385" s="79"/>
      <c r="AC385" s="79" t="b">
        <v>0</v>
      </c>
      <c r="AD385" s="79">
        <v>0</v>
      </c>
      <c r="AE385" s="85" t="s">
        <v>785</v>
      </c>
      <c r="AF385" s="79" t="b">
        <v>0</v>
      </c>
      <c r="AG385" s="79" t="s">
        <v>791</v>
      </c>
      <c r="AH385" s="79"/>
      <c r="AI385" s="85" t="s">
        <v>785</v>
      </c>
      <c r="AJ385" s="79" t="b">
        <v>0</v>
      </c>
      <c r="AK385" s="79">
        <v>49</v>
      </c>
      <c r="AL385" s="85" t="s">
        <v>766</v>
      </c>
      <c r="AM385" s="79" t="s">
        <v>802</v>
      </c>
      <c r="AN385" s="79" t="b">
        <v>0</v>
      </c>
      <c r="AO385" s="85" t="s">
        <v>766</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c r="BE385" s="49"/>
      <c r="BF385" s="48"/>
      <c r="BG385" s="49"/>
      <c r="BH385" s="48"/>
      <c r="BI385" s="49"/>
      <c r="BJ385" s="48"/>
      <c r="BK385" s="49"/>
      <c r="BL385" s="48"/>
    </row>
    <row r="386" spans="1:64" ht="15">
      <c r="A386" s="64" t="s">
        <v>281</v>
      </c>
      <c r="B386" s="64" t="s">
        <v>217</v>
      </c>
      <c r="C386" s="65" t="s">
        <v>2229</v>
      </c>
      <c r="D386" s="66">
        <v>3</v>
      </c>
      <c r="E386" s="67" t="s">
        <v>132</v>
      </c>
      <c r="F386" s="68">
        <v>32</v>
      </c>
      <c r="G386" s="65"/>
      <c r="H386" s="69"/>
      <c r="I386" s="70"/>
      <c r="J386" s="70"/>
      <c r="K386" s="34" t="s">
        <v>65</v>
      </c>
      <c r="L386" s="77">
        <v>386</v>
      </c>
      <c r="M386" s="77"/>
      <c r="N386" s="72"/>
      <c r="O386" s="79" t="s">
        <v>340</v>
      </c>
      <c r="P386" s="81">
        <v>43540.63145833334</v>
      </c>
      <c r="Q386" s="79" t="s">
        <v>369</v>
      </c>
      <c r="R386" s="79"/>
      <c r="S386" s="79"/>
      <c r="T386" s="79" t="s">
        <v>414</v>
      </c>
      <c r="U386" s="79"/>
      <c r="V386" s="82" t="s">
        <v>515</v>
      </c>
      <c r="W386" s="81">
        <v>43540.63145833334</v>
      </c>
      <c r="X386" s="82" t="s">
        <v>612</v>
      </c>
      <c r="Y386" s="79"/>
      <c r="Z386" s="79"/>
      <c r="AA386" s="85" t="s">
        <v>737</v>
      </c>
      <c r="AB386" s="79"/>
      <c r="AC386" s="79" t="b">
        <v>0</v>
      </c>
      <c r="AD386" s="79">
        <v>0</v>
      </c>
      <c r="AE386" s="85" t="s">
        <v>785</v>
      </c>
      <c r="AF386" s="79" t="b">
        <v>0</v>
      </c>
      <c r="AG386" s="79" t="s">
        <v>791</v>
      </c>
      <c r="AH386" s="79"/>
      <c r="AI386" s="85" t="s">
        <v>785</v>
      </c>
      <c r="AJ386" s="79" t="b">
        <v>0</v>
      </c>
      <c r="AK386" s="79">
        <v>49</v>
      </c>
      <c r="AL386" s="85" t="s">
        <v>766</v>
      </c>
      <c r="AM386" s="79" t="s">
        <v>802</v>
      </c>
      <c r="AN386" s="79" t="b">
        <v>0</v>
      </c>
      <c r="AO386" s="85" t="s">
        <v>766</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2</v>
      </c>
      <c r="BD386" s="48"/>
      <c r="BE386" s="49"/>
      <c r="BF386" s="48"/>
      <c r="BG386" s="49"/>
      <c r="BH386" s="48"/>
      <c r="BI386" s="49"/>
      <c r="BJ386" s="48"/>
      <c r="BK386" s="49"/>
      <c r="BL386" s="48"/>
    </row>
    <row r="387" spans="1:64" ht="15">
      <c r="A387" s="64" t="s">
        <v>281</v>
      </c>
      <c r="B387" s="64" t="s">
        <v>263</v>
      </c>
      <c r="C387" s="65" t="s">
        <v>2229</v>
      </c>
      <c r="D387" s="66">
        <v>3</v>
      </c>
      <c r="E387" s="67" t="s">
        <v>132</v>
      </c>
      <c r="F387" s="68">
        <v>32</v>
      </c>
      <c r="G387" s="65"/>
      <c r="H387" s="69"/>
      <c r="I387" s="70"/>
      <c r="J387" s="70"/>
      <c r="K387" s="34" t="s">
        <v>65</v>
      </c>
      <c r="L387" s="77">
        <v>387</v>
      </c>
      <c r="M387" s="77"/>
      <c r="N387" s="72"/>
      <c r="O387" s="79" t="s">
        <v>340</v>
      </c>
      <c r="P387" s="81">
        <v>43540.63145833334</v>
      </c>
      <c r="Q387" s="79" t="s">
        <v>369</v>
      </c>
      <c r="R387" s="79"/>
      <c r="S387" s="79"/>
      <c r="T387" s="79" t="s">
        <v>414</v>
      </c>
      <c r="U387" s="79"/>
      <c r="V387" s="82" t="s">
        <v>515</v>
      </c>
      <c r="W387" s="81">
        <v>43540.63145833334</v>
      </c>
      <c r="X387" s="82" t="s">
        <v>612</v>
      </c>
      <c r="Y387" s="79"/>
      <c r="Z387" s="79"/>
      <c r="AA387" s="85" t="s">
        <v>737</v>
      </c>
      <c r="AB387" s="79"/>
      <c r="AC387" s="79" t="b">
        <v>0</v>
      </c>
      <c r="AD387" s="79">
        <v>0</v>
      </c>
      <c r="AE387" s="85" t="s">
        <v>785</v>
      </c>
      <c r="AF387" s="79" t="b">
        <v>0</v>
      </c>
      <c r="AG387" s="79" t="s">
        <v>791</v>
      </c>
      <c r="AH387" s="79"/>
      <c r="AI387" s="85" t="s">
        <v>785</v>
      </c>
      <c r="AJ387" s="79" t="b">
        <v>0</v>
      </c>
      <c r="AK387" s="79">
        <v>49</v>
      </c>
      <c r="AL387" s="85" t="s">
        <v>766</v>
      </c>
      <c r="AM387" s="79" t="s">
        <v>802</v>
      </c>
      <c r="AN387" s="79" t="b">
        <v>0</v>
      </c>
      <c r="AO387" s="85" t="s">
        <v>766</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3</v>
      </c>
      <c r="BD387" s="48">
        <v>0</v>
      </c>
      <c r="BE387" s="49">
        <v>0</v>
      </c>
      <c r="BF387" s="48">
        <v>0</v>
      </c>
      <c r="BG387" s="49">
        <v>0</v>
      </c>
      <c r="BH387" s="48">
        <v>0</v>
      </c>
      <c r="BI387" s="49">
        <v>0</v>
      </c>
      <c r="BJ387" s="48">
        <v>17</v>
      </c>
      <c r="BK387" s="49">
        <v>100</v>
      </c>
      <c r="BL387" s="48">
        <v>17</v>
      </c>
    </row>
    <row r="388" spans="1:64" ht="15">
      <c r="A388" s="64" t="s">
        <v>282</v>
      </c>
      <c r="B388" s="64" t="s">
        <v>310</v>
      </c>
      <c r="C388" s="65" t="s">
        <v>2229</v>
      </c>
      <c r="D388" s="66">
        <v>3</v>
      </c>
      <c r="E388" s="67" t="s">
        <v>132</v>
      </c>
      <c r="F388" s="68">
        <v>32</v>
      </c>
      <c r="G388" s="65"/>
      <c r="H388" s="69"/>
      <c r="I388" s="70"/>
      <c r="J388" s="70"/>
      <c r="K388" s="34" t="s">
        <v>65</v>
      </c>
      <c r="L388" s="77">
        <v>388</v>
      </c>
      <c r="M388" s="77"/>
      <c r="N388" s="72"/>
      <c r="O388" s="79" t="s">
        <v>340</v>
      </c>
      <c r="P388" s="81">
        <v>43540.6397337963</v>
      </c>
      <c r="Q388" s="79" t="s">
        <v>369</v>
      </c>
      <c r="R388" s="79"/>
      <c r="S388" s="79"/>
      <c r="T388" s="79" t="s">
        <v>414</v>
      </c>
      <c r="U388" s="79"/>
      <c r="V388" s="82" t="s">
        <v>516</v>
      </c>
      <c r="W388" s="81">
        <v>43540.6397337963</v>
      </c>
      <c r="X388" s="82" t="s">
        <v>613</v>
      </c>
      <c r="Y388" s="79"/>
      <c r="Z388" s="79"/>
      <c r="AA388" s="85" t="s">
        <v>738</v>
      </c>
      <c r="AB388" s="79"/>
      <c r="AC388" s="79" t="b">
        <v>0</v>
      </c>
      <c r="AD388" s="79">
        <v>0</v>
      </c>
      <c r="AE388" s="85" t="s">
        <v>785</v>
      </c>
      <c r="AF388" s="79" t="b">
        <v>0</v>
      </c>
      <c r="AG388" s="79" t="s">
        <v>791</v>
      </c>
      <c r="AH388" s="79"/>
      <c r="AI388" s="85" t="s">
        <v>785</v>
      </c>
      <c r="AJ388" s="79" t="b">
        <v>0</v>
      </c>
      <c r="AK388" s="79">
        <v>49</v>
      </c>
      <c r="AL388" s="85" t="s">
        <v>766</v>
      </c>
      <c r="AM388" s="79" t="s">
        <v>802</v>
      </c>
      <c r="AN388" s="79" t="b">
        <v>0</v>
      </c>
      <c r="AO388" s="85" t="s">
        <v>766</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1</v>
      </c>
      <c r="BD388" s="48"/>
      <c r="BE388" s="49"/>
      <c r="BF388" s="48"/>
      <c r="BG388" s="49"/>
      <c r="BH388" s="48"/>
      <c r="BI388" s="49"/>
      <c r="BJ388" s="48"/>
      <c r="BK388" s="49"/>
      <c r="BL388" s="48"/>
    </row>
    <row r="389" spans="1:64" ht="15">
      <c r="A389" s="64" t="s">
        <v>282</v>
      </c>
      <c r="B389" s="64" t="s">
        <v>311</v>
      </c>
      <c r="C389" s="65" t="s">
        <v>2229</v>
      </c>
      <c r="D389" s="66">
        <v>3</v>
      </c>
      <c r="E389" s="67" t="s">
        <v>132</v>
      </c>
      <c r="F389" s="68">
        <v>32</v>
      </c>
      <c r="G389" s="65"/>
      <c r="H389" s="69"/>
      <c r="I389" s="70"/>
      <c r="J389" s="70"/>
      <c r="K389" s="34" t="s">
        <v>65</v>
      </c>
      <c r="L389" s="77">
        <v>389</v>
      </c>
      <c r="M389" s="77"/>
      <c r="N389" s="72"/>
      <c r="O389" s="79" t="s">
        <v>340</v>
      </c>
      <c r="P389" s="81">
        <v>43540.6397337963</v>
      </c>
      <c r="Q389" s="79" t="s">
        <v>369</v>
      </c>
      <c r="R389" s="79"/>
      <c r="S389" s="79"/>
      <c r="T389" s="79" t="s">
        <v>414</v>
      </c>
      <c r="U389" s="79"/>
      <c r="V389" s="82" t="s">
        <v>516</v>
      </c>
      <c r="W389" s="81">
        <v>43540.6397337963</v>
      </c>
      <c r="X389" s="82" t="s">
        <v>613</v>
      </c>
      <c r="Y389" s="79"/>
      <c r="Z389" s="79"/>
      <c r="AA389" s="85" t="s">
        <v>738</v>
      </c>
      <c r="AB389" s="79"/>
      <c r="AC389" s="79" t="b">
        <v>0</v>
      </c>
      <c r="AD389" s="79">
        <v>0</v>
      </c>
      <c r="AE389" s="85" t="s">
        <v>785</v>
      </c>
      <c r="AF389" s="79" t="b">
        <v>0</v>
      </c>
      <c r="AG389" s="79" t="s">
        <v>791</v>
      </c>
      <c r="AH389" s="79"/>
      <c r="AI389" s="85" t="s">
        <v>785</v>
      </c>
      <c r="AJ389" s="79" t="b">
        <v>0</v>
      </c>
      <c r="AK389" s="79">
        <v>49</v>
      </c>
      <c r="AL389" s="85" t="s">
        <v>766</v>
      </c>
      <c r="AM389" s="79" t="s">
        <v>802</v>
      </c>
      <c r="AN389" s="79" t="b">
        <v>0</v>
      </c>
      <c r="AO389" s="85" t="s">
        <v>766</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c r="BE389" s="49"/>
      <c r="BF389" s="48"/>
      <c r="BG389" s="49"/>
      <c r="BH389" s="48"/>
      <c r="BI389" s="49"/>
      <c r="BJ389" s="48"/>
      <c r="BK389" s="49"/>
      <c r="BL389" s="48"/>
    </row>
    <row r="390" spans="1:64" ht="15">
      <c r="A390" s="64" t="s">
        <v>282</v>
      </c>
      <c r="B390" s="64" t="s">
        <v>312</v>
      </c>
      <c r="C390" s="65" t="s">
        <v>2229</v>
      </c>
      <c r="D390" s="66">
        <v>3</v>
      </c>
      <c r="E390" s="67" t="s">
        <v>132</v>
      </c>
      <c r="F390" s="68">
        <v>32</v>
      </c>
      <c r="G390" s="65"/>
      <c r="H390" s="69"/>
      <c r="I390" s="70"/>
      <c r="J390" s="70"/>
      <c r="K390" s="34" t="s">
        <v>65</v>
      </c>
      <c r="L390" s="77">
        <v>390</v>
      </c>
      <c r="M390" s="77"/>
      <c r="N390" s="72"/>
      <c r="O390" s="79" t="s">
        <v>340</v>
      </c>
      <c r="P390" s="81">
        <v>43540.6397337963</v>
      </c>
      <c r="Q390" s="79" t="s">
        <v>369</v>
      </c>
      <c r="R390" s="79"/>
      <c r="S390" s="79"/>
      <c r="T390" s="79" t="s">
        <v>414</v>
      </c>
      <c r="U390" s="79"/>
      <c r="V390" s="82" t="s">
        <v>516</v>
      </c>
      <c r="W390" s="81">
        <v>43540.6397337963</v>
      </c>
      <c r="X390" s="82" t="s">
        <v>613</v>
      </c>
      <c r="Y390" s="79"/>
      <c r="Z390" s="79"/>
      <c r="AA390" s="85" t="s">
        <v>738</v>
      </c>
      <c r="AB390" s="79"/>
      <c r="AC390" s="79" t="b">
        <v>0</v>
      </c>
      <c r="AD390" s="79">
        <v>0</v>
      </c>
      <c r="AE390" s="85" t="s">
        <v>785</v>
      </c>
      <c r="AF390" s="79" t="b">
        <v>0</v>
      </c>
      <c r="AG390" s="79" t="s">
        <v>791</v>
      </c>
      <c r="AH390" s="79"/>
      <c r="AI390" s="85" t="s">
        <v>785</v>
      </c>
      <c r="AJ390" s="79" t="b">
        <v>0</v>
      </c>
      <c r="AK390" s="79">
        <v>49</v>
      </c>
      <c r="AL390" s="85" t="s">
        <v>766</v>
      </c>
      <c r="AM390" s="79" t="s">
        <v>802</v>
      </c>
      <c r="AN390" s="79" t="b">
        <v>0</v>
      </c>
      <c r="AO390" s="85" t="s">
        <v>766</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1</v>
      </c>
      <c r="BC390" s="78" t="str">
        <f>REPLACE(INDEX(GroupVertices[Group],MATCH(Edges[[#This Row],[Vertex 2]],GroupVertices[Vertex],0)),1,1,"")</f>
        <v>1</v>
      </c>
      <c r="BD390" s="48"/>
      <c r="BE390" s="49"/>
      <c r="BF390" s="48"/>
      <c r="BG390" s="49"/>
      <c r="BH390" s="48"/>
      <c r="BI390" s="49"/>
      <c r="BJ390" s="48"/>
      <c r="BK390" s="49"/>
      <c r="BL390" s="48"/>
    </row>
    <row r="391" spans="1:64" ht="15">
      <c r="A391" s="64" t="s">
        <v>282</v>
      </c>
      <c r="B391" s="64" t="s">
        <v>313</v>
      </c>
      <c r="C391" s="65" t="s">
        <v>2229</v>
      </c>
      <c r="D391" s="66">
        <v>3</v>
      </c>
      <c r="E391" s="67" t="s">
        <v>132</v>
      </c>
      <c r="F391" s="68">
        <v>32</v>
      </c>
      <c r="G391" s="65"/>
      <c r="H391" s="69"/>
      <c r="I391" s="70"/>
      <c r="J391" s="70"/>
      <c r="K391" s="34" t="s">
        <v>65</v>
      </c>
      <c r="L391" s="77">
        <v>391</v>
      </c>
      <c r="M391" s="77"/>
      <c r="N391" s="72"/>
      <c r="O391" s="79" t="s">
        <v>340</v>
      </c>
      <c r="P391" s="81">
        <v>43540.6397337963</v>
      </c>
      <c r="Q391" s="79" t="s">
        <v>369</v>
      </c>
      <c r="R391" s="79"/>
      <c r="S391" s="79"/>
      <c r="T391" s="79" t="s">
        <v>414</v>
      </c>
      <c r="U391" s="79"/>
      <c r="V391" s="82" t="s">
        <v>516</v>
      </c>
      <c r="W391" s="81">
        <v>43540.6397337963</v>
      </c>
      <c r="X391" s="82" t="s">
        <v>613</v>
      </c>
      <c r="Y391" s="79"/>
      <c r="Z391" s="79"/>
      <c r="AA391" s="85" t="s">
        <v>738</v>
      </c>
      <c r="AB391" s="79"/>
      <c r="AC391" s="79" t="b">
        <v>0</v>
      </c>
      <c r="AD391" s="79">
        <v>0</v>
      </c>
      <c r="AE391" s="85" t="s">
        <v>785</v>
      </c>
      <c r="AF391" s="79" t="b">
        <v>0</v>
      </c>
      <c r="AG391" s="79" t="s">
        <v>791</v>
      </c>
      <c r="AH391" s="79"/>
      <c r="AI391" s="85" t="s">
        <v>785</v>
      </c>
      <c r="AJ391" s="79" t="b">
        <v>0</v>
      </c>
      <c r="AK391" s="79">
        <v>49</v>
      </c>
      <c r="AL391" s="85" t="s">
        <v>766</v>
      </c>
      <c r="AM391" s="79" t="s">
        <v>802</v>
      </c>
      <c r="AN391" s="79" t="b">
        <v>0</v>
      </c>
      <c r="AO391" s="85" t="s">
        <v>766</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1</v>
      </c>
      <c r="BD391" s="48"/>
      <c r="BE391" s="49"/>
      <c r="BF391" s="48"/>
      <c r="BG391" s="49"/>
      <c r="BH391" s="48"/>
      <c r="BI391" s="49"/>
      <c r="BJ391" s="48"/>
      <c r="BK391" s="49"/>
      <c r="BL391" s="48"/>
    </row>
    <row r="392" spans="1:64" ht="15">
      <c r="A392" s="64" t="s">
        <v>282</v>
      </c>
      <c r="B392" s="64" t="s">
        <v>314</v>
      </c>
      <c r="C392" s="65" t="s">
        <v>2229</v>
      </c>
      <c r="D392" s="66">
        <v>3</v>
      </c>
      <c r="E392" s="67" t="s">
        <v>132</v>
      </c>
      <c r="F392" s="68">
        <v>32</v>
      </c>
      <c r="G392" s="65"/>
      <c r="H392" s="69"/>
      <c r="I392" s="70"/>
      <c r="J392" s="70"/>
      <c r="K392" s="34" t="s">
        <v>65</v>
      </c>
      <c r="L392" s="77">
        <v>392</v>
      </c>
      <c r="M392" s="77"/>
      <c r="N392" s="72"/>
      <c r="O392" s="79" t="s">
        <v>340</v>
      </c>
      <c r="P392" s="81">
        <v>43540.6397337963</v>
      </c>
      <c r="Q392" s="79" t="s">
        <v>369</v>
      </c>
      <c r="R392" s="79"/>
      <c r="S392" s="79"/>
      <c r="T392" s="79" t="s">
        <v>414</v>
      </c>
      <c r="U392" s="79"/>
      <c r="V392" s="82" t="s">
        <v>516</v>
      </c>
      <c r="W392" s="81">
        <v>43540.6397337963</v>
      </c>
      <c r="X392" s="82" t="s">
        <v>613</v>
      </c>
      <c r="Y392" s="79"/>
      <c r="Z392" s="79"/>
      <c r="AA392" s="85" t="s">
        <v>738</v>
      </c>
      <c r="AB392" s="79"/>
      <c r="AC392" s="79" t="b">
        <v>0</v>
      </c>
      <c r="AD392" s="79">
        <v>0</v>
      </c>
      <c r="AE392" s="85" t="s">
        <v>785</v>
      </c>
      <c r="AF392" s="79" t="b">
        <v>0</v>
      </c>
      <c r="AG392" s="79" t="s">
        <v>791</v>
      </c>
      <c r="AH392" s="79"/>
      <c r="AI392" s="85" t="s">
        <v>785</v>
      </c>
      <c r="AJ392" s="79" t="b">
        <v>0</v>
      </c>
      <c r="AK392" s="79">
        <v>49</v>
      </c>
      <c r="AL392" s="85" t="s">
        <v>766</v>
      </c>
      <c r="AM392" s="79" t="s">
        <v>802</v>
      </c>
      <c r="AN392" s="79" t="b">
        <v>0</v>
      </c>
      <c r="AO392" s="85" t="s">
        <v>766</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1</v>
      </c>
      <c r="BC392" s="78" t="str">
        <f>REPLACE(INDEX(GroupVertices[Group],MATCH(Edges[[#This Row],[Vertex 2]],GroupVertices[Vertex],0)),1,1,"")</f>
        <v>1</v>
      </c>
      <c r="BD392" s="48"/>
      <c r="BE392" s="49"/>
      <c r="BF392" s="48"/>
      <c r="BG392" s="49"/>
      <c r="BH392" s="48"/>
      <c r="BI392" s="49"/>
      <c r="BJ392" s="48"/>
      <c r="BK392" s="49"/>
      <c r="BL392" s="48"/>
    </row>
    <row r="393" spans="1:64" ht="15">
      <c r="A393" s="64" t="s">
        <v>282</v>
      </c>
      <c r="B393" s="64" t="s">
        <v>315</v>
      </c>
      <c r="C393" s="65" t="s">
        <v>2229</v>
      </c>
      <c r="D393" s="66">
        <v>3</v>
      </c>
      <c r="E393" s="67" t="s">
        <v>132</v>
      </c>
      <c r="F393" s="68">
        <v>32</v>
      </c>
      <c r="G393" s="65"/>
      <c r="H393" s="69"/>
      <c r="I393" s="70"/>
      <c r="J393" s="70"/>
      <c r="K393" s="34" t="s">
        <v>65</v>
      </c>
      <c r="L393" s="77">
        <v>393</v>
      </c>
      <c r="M393" s="77"/>
      <c r="N393" s="72"/>
      <c r="O393" s="79" t="s">
        <v>340</v>
      </c>
      <c r="P393" s="81">
        <v>43540.6397337963</v>
      </c>
      <c r="Q393" s="79" t="s">
        <v>369</v>
      </c>
      <c r="R393" s="79"/>
      <c r="S393" s="79"/>
      <c r="T393" s="79" t="s">
        <v>414</v>
      </c>
      <c r="U393" s="79"/>
      <c r="V393" s="82" t="s">
        <v>516</v>
      </c>
      <c r="W393" s="81">
        <v>43540.6397337963</v>
      </c>
      <c r="X393" s="82" t="s">
        <v>613</v>
      </c>
      <c r="Y393" s="79"/>
      <c r="Z393" s="79"/>
      <c r="AA393" s="85" t="s">
        <v>738</v>
      </c>
      <c r="AB393" s="79"/>
      <c r="AC393" s="79" t="b">
        <v>0</v>
      </c>
      <c r="AD393" s="79">
        <v>0</v>
      </c>
      <c r="AE393" s="85" t="s">
        <v>785</v>
      </c>
      <c r="AF393" s="79" t="b">
        <v>0</v>
      </c>
      <c r="AG393" s="79" t="s">
        <v>791</v>
      </c>
      <c r="AH393" s="79"/>
      <c r="AI393" s="85" t="s">
        <v>785</v>
      </c>
      <c r="AJ393" s="79" t="b">
        <v>0</v>
      </c>
      <c r="AK393" s="79">
        <v>49</v>
      </c>
      <c r="AL393" s="85" t="s">
        <v>766</v>
      </c>
      <c r="AM393" s="79" t="s">
        <v>802</v>
      </c>
      <c r="AN393" s="79" t="b">
        <v>0</v>
      </c>
      <c r="AO393" s="85" t="s">
        <v>766</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1</v>
      </c>
      <c r="BC393" s="78" t="str">
        <f>REPLACE(INDEX(GroupVertices[Group],MATCH(Edges[[#This Row],[Vertex 2]],GroupVertices[Vertex],0)),1,1,"")</f>
        <v>1</v>
      </c>
      <c r="BD393" s="48"/>
      <c r="BE393" s="49"/>
      <c r="BF393" s="48"/>
      <c r="BG393" s="49"/>
      <c r="BH393" s="48"/>
      <c r="BI393" s="49"/>
      <c r="BJ393" s="48"/>
      <c r="BK393" s="49"/>
      <c r="BL393" s="48"/>
    </row>
    <row r="394" spans="1:64" ht="15">
      <c r="A394" s="64" t="s">
        <v>282</v>
      </c>
      <c r="B394" s="64" t="s">
        <v>316</v>
      </c>
      <c r="C394" s="65" t="s">
        <v>2229</v>
      </c>
      <c r="D394" s="66">
        <v>3</v>
      </c>
      <c r="E394" s="67" t="s">
        <v>132</v>
      </c>
      <c r="F394" s="68">
        <v>32</v>
      </c>
      <c r="G394" s="65"/>
      <c r="H394" s="69"/>
      <c r="I394" s="70"/>
      <c r="J394" s="70"/>
      <c r="K394" s="34" t="s">
        <v>65</v>
      </c>
      <c r="L394" s="77">
        <v>394</v>
      </c>
      <c r="M394" s="77"/>
      <c r="N394" s="72"/>
      <c r="O394" s="79" t="s">
        <v>340</v>
      </c>
      <c r="P394" s="81">
        <v>43540.6397337963</v>
      </c>
      <c r="Q394" s="79" t="s">
        <v>369</v>
      </c>
      <c r="R394" s="79"/>
      <c r="S394" s="79"/>
      <c r="T394" s="79" t="s">
        <v>414</v>
      </c>
      <c r="U394" s="79"/>
      <c r="V394" s="82" t="s">
        <v>516</v>
      </c>
      <c r="W394" s="81">
        <v>43540.6397337963</v>
      </c>
      <c r="X394" s="82" t="s">
        <v>613</v>
      </c>
      <c r="Y394" s="79"/>
      <c r="Z394" s="79"/>
      <c r="AA394" s="85" t="s">
        <v>738</v>
      </c>
      <c r="AB394" s="79"/>
      <c r="AC394" s="79" t="b">
        <v>0</v>
      </c>
      <c r="AD394" s="79">
        <v>0</v>
      </c>
      <c r="AE394" s="85" t="s">
        <v>785</v>
      </c>
      <c r="AF394" s="79" t="b">
        <v>0</v>
      </c>
      <c r="AG394" s="79" t="s">
        <v>791</v>
      </c>
      <c r="AH394" s="79"/>
      <c r="AI394" s="85" t="s">
        <v>785</v>
      </c>
      <c r="AJ394" s="79" t="b">
        <v>0</v>
      </c>
      <c r="AK394" s="79">
        <v>49</v>
      </c>
      <c r="AL394" s="85" t="s">
        <v>766</v>
      </c>
      <c r="AM394" s="79" t="s">
        <v>802</v>
      </c>
      <c r="AN394" s="79" t="b">
        <v>0</v>
      </c>
      <c r="AO394" s="85" t="s">
        <v>766</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1</v>
      </c>
      <c r="BD394" s="48"/>
      <c r="BE394" s="49"/>
      <c r="BF394" s="48"/>
      <c r="BG394" s="49"/>
      <c r="BH394" s="48"/>
      <c r="BI394" s="49"/>
      <c r="BJ394" s="48"/>
      <c r="BK394" s="49"/>
      <c r="BL394" s="48"/>
    </row>
    <row r="395" spans="1:64" ht="15">
      <c r="A395" s="64" t="s">
        <v>282</v>
      </c>
      <c r="B395" s="64" t="s">
        <v>217</v>
      </c>
      <c r="C395" s="65" t="s">
        <v>2229</v>
      </c>
      <c r="D395" s="66">
        <v>3</v>
      </c>
      <c r="E395" s="67" t="s">
        <v>132</v>
      </c>
      <c r="F395" s="68">
        <v>32</v>
      </c>
      <c r="G395" s="65"/>
      <c r="H395" s="69"/>
      <c r="I395" s="70"/>
      <c r="J395" s="70"/>
      <c r="K395" s="34" t="s">
        <v>65</v>
      </c>
      <c r="L395" s="77">
        <v>395</v>
      </c>
      <c r="M395" s="77"/>
      <c r="N395" s="72"/>
      <c r="O395" s="79" t="s">
        <v>340</v>
      </c>
      <c r="P395" s="81">
        <v>43540.6397337963</v>
      </c>
      <c r="Q395" s="79" t="s">
        <v>369</v>
      </c>
      <c r="R395" s="79"/>
      <c r="S395" s="79"/>
      <c r="T395" s="79" t="s">
        <v>414</v>
      </c>
      <c r="U395" s="79"/>
      <c r="V395" s="82" t="s">
        <v>516</v>
      </c>
      <c r="W395" s="81">
        <v>43540.6397337963</v>
      </c>
      <c r="X395" s="82" t="s">
        <v>613</v>
      </c>
      <c r="Y395" s="79"/>
      <c r="Z395" s="79"/>
      <c r="AA395" s="85" t="s">
        <v>738</v>
      </c>
      <c r="AB395" s="79"/>
      <c r="AC395" s="79" t="b">
        <v>0</v>
      </c>
      <c r="AD395" s="79">
        <v>0</v>
      </c>
      <c r="AE395" s="85" t="s">
        <v>785</v>
      </c>
      <c r="AF395" s="79" t="b">
        <v>0</v>
      </c>
      <c r="AG395" s="79" t="s">
        <v>791</v>
      </c>
      <c r="AH395" s="79"/>
      <c r="AI395" s="85" t="s">
        <v>785</v>
      </c>
      <c r="AJ395" s="79" t="b">
        <v>0</v>
      </c>
      <c r="AK395" s="79">
        <v>49</v>
      </c>
      <c r="AL395" s="85" t="s">
        <v>766</v>
      </c>
      <c r="AM395" s="79" t="s">
        <v>802</v>
      </c>
      <c r="AN395" s="79" t="b">
        <v>0</v>
      </c>
      <c r="AO395" s="85" t="s">
        <v>766</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2</v>
      </c>
      <c r="BD395" s="48"/>
      <c r="BE395" s="49"/>
      <c r="BF395" s="48"/>
      <c r="BG395" s="49"/>
      <c r="BH395" s="48"/>
      <c r="BI395" s="49"/>
      <c r="BJ395" s="48"/>
      <c r="BK395" s="49"/>
      <c r="BL395" s="48"/>
    </row>
    <row r="396" spans="1:64" ht="15">
      <c r="A396" s="64" t="s">
        <v>282</v>
      </c>
      <c r="B396" s="64" t="s">
        <v>263</v>
      </c>
      <c r="C396" s="65" t="s">
        <v>2229</v>
      </c>
      <c r="D396" s="66">
        <v>3</v>
      </c>
      <c r="E396" s="67" t="s">
        <v>132</v>
      </c>
      <c r="F396" s="68">
        <v>32</v>
      </c>
      <c r="G396" s="65"/>
      <c r="H396" s="69"/>
      <c r="I396" s="70"/>
      <c r="J396" s="70"/>
      <c r="K396" s="34" t="s">
        <v>65</v>
      </c>
      <c r="L396" s="77">
        <v>396</v>
      </c>
      <c r="M396" s="77"/>
      <c r="N396" s="72"/>
      <c r="O396" s="79" t="s">
        <v>340</v>
      </c>
      <c r="P396" s="81">
        <v>43540.6397337963</v>
      </c>
      <c r="Q396" s="79" t="s">
        <v>369</v>
      </c>
      <c r="R396" s="79"/>
      <c r="S396" s="79"/>
      <c r="T396" s="79" t="s">
        <v>414</v>
      </c>
      <c r="U396" s="79"/>
      <c r="V396" s="82" t="s">
        <v>516</v>
      </c>
      <c r="W396" s="81">
        <v>43540.6397337963</v>
      </c>
      <c r="X396" s="82" t="s">
        <v>613</v>
      </c>
      <c r="Y396" s="79"/>
      <c r="Z396" s="79"/>
      <c r="AA396" s="85" t="s">
        <v>738</v>
      </c>
      <c r="AB396" s="79"/>
      <c r="AC396" s="79" t="b">
        <v>0</v>
      </c>
      <c r="AD396" s="79">
        <v>0</v>
      </c>
      <c r="AE396" s="85" t="s">
        <v>785</v>
      </c>
      <c r="AF396" s="79" t="b">
        <v>0</v>
      </c>
      <c r="AG396" s="79" t="s">
        <v>791</v>
      </c>
      <c r="AH396" s="79"/>
      <c r="AI396" s="85" t="s">
        <v>785</v>
      </c>
      <c r="AJ396" s="79" t="b">
        <v>0</v>
      </c>
      <c r="AK396" s="79">
        <v>49</v>
      </c>
      <c r="AL396" s="85" t="s">
        <v>766</v>
      </c>
      <c r="AM396" s="79" t="s">
        <v>802</v>
      </c>
      <c r="AN396" s="79" t="b">
        <v>0</v>
      </c>
      <c r="AO396" s="85" t="s">
        <v>766</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3</v>
      </c>
      <c r="BD396" s="48">
        <v>0</v>
      </c>
      <c r="BE396" s="49">
        <v>0</v>
      </c>
      <c r="BF396" s="48">
        <v>0</v>
      </c>
      <c r="BG396" s="49">
        <v>0</v>
      </c>
      <c r="BH396" s="48">
        <v>0</v>
      </c>
      <c r="BI396" s="49">
        <v>0</v>
      </c>
      <c r="BJ396" s="48">
        <v>17</v>
      </c>
      <c r="BK396" s="49">
        <v>100</v>
      </c>
      <c r="BL396" s="48">
        <v>17</v>
      </c>
    </row>
    <row r="397" spans="1:64" ht="15">
      <c r="A397" s="64" t="s">
        <v>283</v>
      </c>
      <c r="B397" s="64" t="s">
        <v>308</v>
      </c>
      <c r="C397" s="65" t="s">
        <v>2231</v>
      </c>
      <c r="D397" s="66">
        <v>10</v>
      </c>
      <c r="E397" s="67" t="s">
        <v>136</v>
      </c>
      <c r="F397" s="68">
        <v>25.5</v>
      </c>
      <c r="G397" s="65"/>
      <c r="H397" s="69"/>
      <c r="I397" s="70"/>
      <c r="J397" s="70"/>
      <c r="K397" s="34" t="s">
        <v>65</v>
      </c>
      <c r="L397" s="77">
        <v>397</v>
      </c>
      <c r="M397" s="77"/>
      <c r="N397" s="72"/>
      <c r="O397" s="79" t="s">
        <v>340</v>
      </c>
      <c r="P397" s="81">
        <v>43536.630694444444</v>
      </c>
      <c r="Q397" s="79" t="s">
        <v>373</v>
      </c>
      <c r="R397" s="79"/>
      <c r="S397" s="79"/>
      <c r="T397" s="79" t="s">
        <v>424</v>
      </c>
      <c r="U397" s="82" t="s">
        <v>442</v>
      </c>
      <c r="V397" s="82" t="s">
        <v>442</v>
      </c>
      <c r="W397" s="81">
        <v>43536.630694444444</v>
      </c>
      <c r="X397" s="82" t="s">
        <v>614</v>
      </c>
      <c r="Y397" s="79"/>
      <c r="Z397" s="79"/>
      <c r="AA397" s="85" t="s">
        <v>739</v>
      </c>
      <c r="AB397" s="85" t="s">
        <v>750</v>
      </c>
      <c r="AC397" s="79" t="b">
        <v>0</v>
      </c>
      <c r="AD397" s="79">
        <v>7</v>
      </c>
      <c r="AE397" s="85" t="s">
        <v>786</v>
      </c>
      <c r="AF397" s="79" t="b">
        <v>0</v>
      </c>
      <c r="AG397" s="79" t="s">
        <v>791</v>
      </c>
      <c r="AH397" s="79"/>
      <c r="AI397" s="85" t="s">
        <v>785</v>
      </c>
      <c r="AJ397" s="79" t="b">
        <v>0</v>
      </c>
      <c r="AK397" s="79">
        <v>2</v>
      </c>
      <c r="AL397" s="85" t="s">
        <v>785</v>
      </c>
      <c r="AM397" s="79" t="s">
        <v>799</v>
      </c>
      <c r="AN397" s="79" t="b">
        <v>0</v>
      </c>
      <c r="AO397" s="85" t="s">
        <v>750</v>
      </c>
      <c r="AP397" s="79" t="s">
        <v>176</v>
      </c>
      <c r="AQ397" s="79">
        <v>0</v>
      </c>
      <c r="AR397" s="79">
        <v>0</v>
      </c>
      <c r="AS397" s="79"/>
      <c r="AT397" s="79"/>
      <c r="AU397" s="79"/>
      <c r="AV397" s="79"/>
      <c r="AW397" s="79"/>
      <c r="AX397" s="79"/>
      <c r="AY397" s="79"/>
      <c r="AZ397" s="79"/>
      <c r="BA397">
        <v>2</v>
      </c>
      <c r="BB397" s="78" t="str">
        <f>REPLACE(INDEX(GroupVertices[Group],MATCH(Edges[[#This Row],[Vertex 1]],GroupVertices[Vertex],0)),1,1,"")</f>
        <v>2</v>
      </c>
      <c r="BC397" s="78" t="str">
        <f>REPLACE(INDEX(GroupVertices[Group],MATCH(Edges[[#This Row],[Vertex 2]],GroupVertices[Vertex],0)),1,1,"")</f>
        <v>2</v>
      </c>
      <c r="BD397" s="48"/>
      <c r="BE397" s="49"/>
      <c r="BF397" s="48"/>
      <c r="BG397" s="49"/>
      <c r="BH397" s="48"/>
      <c r="BI397" s="49"/>
      <c r="BJ397" s="48"/>
      <c r="BK397" s="49"/>
      <c r="BL397" s="48"/>
    </row>
    <row r="398" spans="1:64" ht="15">
      <c r="A398" s="64" t="s">
        <v>283</v>
      </c>
      <c r="B398" s="64" t="s">
        <v>308</v>
      </c>
      <c r="C398" s="65" t="s">
        <v>2231</v>
      </c>
      <c r="D398" s="66">
        <v>10</v>
      </c>
      <c r="E398" s="67" t="s">
        <v>136</v>
      </c>
      <c r="F398" s="68">
        <v>25.5</v>
      </c>
      <c r="G398" s="65"/>
      <c r="H398" s="69"/>
      <c r="I398" s="70"/>
      <c r="J398" s="70"/>
      <c r="K398" s="34" t="s">
        <v>65</v>
      </c>
      <c r="L398" s="77">
        <v>398</v>
      </c>
      <c r="M398" s="77"/>
      <c r="N398" s="72"/>
      <c r="O398" s="79" t="s">
        <v>340</v>
      </c>
      <c r="P398" s="81">
        <v>43538.01729166666</v>
      </c>
      <c r="Q398" s="79" t="s">
        <v>374</v>
      </c>
      <c r="R398" s="79"/>
      <c r="S398" s="79"/>
      <c r="T398" s="79" t="s">
        <v>425</v>
      </c>
      <c r="U398" s="79"/>
      <c r="V398" s="82" t="s">
        <v>517</v>
      </c>
      <c r="W398" s="81">
        <v>43538.01729166666</v>
      </c>
      <c r="X398" s="82" t="s">
        <v>615</v>
      </c>
      <c r="Y398" s="79"/>
      <c r="Z398" s="79"/>
      <c r="AA398" s="85" t="s">
        <v>740</v>
      </c>
      <c r="AB398" s="79"/>
      <c r="AC398" s="79" t="b">
        <v>0</v>
      </c>
      <c r="AD398" s="79">
        <v>22</v>
      </c>
      <c r="AE398" s="85" t="s">
        <v>785</v>
      </c>
      <c r="AF398" s="79" t="b">
        <v>0</v>
      </c>
      <c r="AG398" s="79" t="s">
        <v>791</v>
      </c>
      <c r="AH398" s="79"/>
      <c r="AI398" s="85" t="s">
        <v>785</v>
      </c>
      <c r="AJ398" s="79" t="b">
        <v>0</v>
      </c>
      <c r="AK398" s="79">
        <v>5</v>
      </c>
      <c r="AL398" s="85" t="s">
        <v>785</v>
      </c>
      <c r="AM398" s="79" t="s">
        <v>800</v>
      </c>
      <c r="AN398" s="79" t="b">
        <v>0</v>
      </c>
      <c r="AO398" s="85" t="s">
        <v>740</v>
      </c>
      <c r="AP398" s="79" t="s">
        <v>176</v>
      </c>
      <c r="AQ398" s="79">
        <v>0</v>
      </c>
      <c r="AR398" s="79">
        <v>0</v>
      </c>
      <c r="AS398" s="79"/>
      <c r="AT398" s="79"/>
      <c r="AU398" s="79"/>
      <c r="AV398" s="79"/>
      <c r="AW398" s="79"/>
      <c r="AX398" s="79"/>
      <c r="AY398" s="79"/>
      <c r="AZ398" s="79"/>
      <c r="BA398">
        <v>2</v>
      </c>
      <c r="BB398" s="78" t="str">
        <f>REPLACE(INDEX(GroupVertices[Group],MATCH(Edges[[#This Row],[Vertex 1]],GroupVertices[Vertex],0)),1,1,"")</f>
        <v>2</v>
      </c>
      <c r="BC398" s="78" t="str">
        <f>REPLACE(INDEX(GroupVertices[Group],MATCH(Edges[[#This Row],[Vertex 2]],GroupVertices[Vertex],0)),1,1,"")</f>
        <v>2</v>
      </c>
      <c r="BD398" s="48"/>
      <c r="BE398" s="49"/>
      <c r="BF398" s="48"/>
      <c r="BG398" s="49"/>
      <c r="BH398" s="48"/>
      <c r="BI398" s="49"/>
      <c r="BJ398" s="48"/>
      <c r="BK398" s="49"/>
      <c r="BL398" s="48"/>
    </row>
    <row r="399" spans="1:64" ht="15">
      <c r="A399" s="64" t="s">
        <v>284</v>
      </c>
      <c r="B399" s="64" t="s">
        <v>308</v>
      </c>
      <c r="C399" s="65" t="s">
        <v>2229</v>
      </c>
      <c r="D399" s="66">
        <v>3</v>
      </c>
      <c r="E399" s="67" t="s">
        <v>132</v>
      </c>
      <c r="F399" s="68">
        <v>32</v>
      </c>
      <c r="G399" s="65"/>
      <c r="H399" s="69"/>
      <c r="I399" s="70"/>
      <c r="J399" s="70"/>
      <c r="K399" s="34" t="s">
        <v>65</v>
      </c>
      <c r="L399" s="77">
        <v>399</v>
      </c>
      <c r="M399" s="77"/>
      <c r="N399" s="72"/>
      <c r="O399" s="79" t="s">
        <v>340</v>
      </c>
      <c r="P399" s="81">
        <v>43537.515543981484</v>
      </c>
      <c r="Q399" s="79" t="s">
        <v>363</v>
      </c>
      <c r="R399" s="79"/>
      <c r="S399" s="79"/>
      <c r="T399" s="79"/>
      <c r="U399" s="79"/>
      <c r="V399" s="82" t="s">
        <v>518</v>
      </c>
      <c r="W399" s="81">
        <v>43537.515543981484</v>
      </c>
      <c r="X399" s="82" t="s">
        <v>616</v>
      </c>
      <c r="Y399" s="79"/>
      <c r="Z399" s="79"/>
      <c r="AA399" s="85" t="s">
        <v>741</v>
      </c>
      <c r="AB399" s="79"/>
      <c r="AC399" s="79" t="b">
        <v>0</v>
      </c>
      <c r="AD399" s="79">
        <v>0</v>
      </c>
      <c r="AE399" s="85" t="s">
        <v>785</v>
      </c>
      <c r="AF399" s="79" t="b">
        <v>0</v>
      </c>
      <c r="AG399" s="79" t="s">
        <v>791</v>
      </c>
      <c r="AH399" s="79"/>
      <c r="AI399" s="85" t="s">
        <v>785</v>
      </c>
      <c r="AJ399" s="79" t="b">
        <v>0</v>
      </c>
      <c r="AK399" s="79">
        <v>2</v>
      </c>
      <c r="AL399" s="85" t="s">
        <v>739</v>
      </c>
      <c r="AM399" s="79" t="s">
        <v>802</v>
      </c>
      <c r="AN399" s="79" t="b">
        <v>0</v>
      </c>
      <c r="AO399" s="85" t="s">
        <v>739</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2</v>
      </c>
      <c r="BC399" s="78" t="str">
        <f>REPLACE(INDEX(GroupVertices[Group],MATCH(Edges[[#This Row],[Vertex 2]],GroupVertices[Vertex],0)),1,1,"")</f>
        <v>2</v>
      </c>
      <c r="BD399" s="48"/>
      <c r="BE399" s="49"/>
      <c r="BF399" s="48"/>
      <c r="BG399" s="49"/>
      <c r="BH399" s="48"/>
      <c r="BI399" s="49"/>
      <c r="BJ399" s="48"/>
      <c r="BK399" s="49"/>
      <c r="BL399" s="48"/>
    </row>
    <row r="400" spans="1:64" ht="15">
      <c r="A400" s="64" t="s">
        <v>217</v>
      </c>
      <c r="B400" s="64" t="s">
        <v>284</v>
      </c>
      <c r="C400" s="65" t="s">
        <v>2229</v>
      </c>
      <c r="D400" s="66">
        <v>3</v>
      </c>
      <c r="E400" s="67" t="s">
        <v>132</v>
      </c>
      <c r="F400" s="68">
        <v>32</v>
      </c>
      <c r="G400" s="65"/>
      <c r="H400" s="69"/>
      <c r="I400" s="70"/>
      <c r="J400" s="70"/>
      <c r="K400" s="34" t="s">
        <v>66</v>
      </c>
      <c r="L400" s="77">
        <v>400</v>
      </c>
      <c r="M400" s="77"/>
      <c r="N400" s="72"/>
      <c r="O400" s="79" t="s">
        <v>340</v>
      </c>
      <c r="P400" s="81">
        <v>43532.348078703704</v>
      </c>
      <c r="Q400" s="79" t="s">
        <v>344</v>
      </c>
      <c r="R400" s="79"/>
      <c r="S400" s="79"/>
      <c r="T400" s="79" t="s">
        <v>410</v>
      </c>
      <c r="U400" s="82" t="s">
        <v>434</v>
      </c>
      <c r="V400" s="82" t="s">
        <v>434</v>
      </c>
      <c r="W400" s="81">
        <v>43532.348078703704</v>
      </c>
      <c r="X400" s="82" t="s">
        <v>537</v>
      </c>
      <c r="Y400" s="79"/>
      <c r="Z400" s="79"/>
      <c r="AA400" s="85" t="s">
        <v>662</v>
      </c>
      <c r="AB400" s="85" t="s">
        <v>679</v>
      </c>
      <c r="AC400" s="79" t="b">
        <v>0</v>
      </c>
      <c r="AD400" s="79">
        <v>3</v>
      </c>
      <c r="AE400" s="85" t="s">
        <v>786</v>
      </c>
      <c r="AF400" s="79" t="b">
        <v>0</v>
      </c>
      <c r="AG400" s="79" t="s">
        <v>791</v>
      </c>
      <c r="AH400" s="79"/>
      <c r="AI400" s="85" t="s">
        <v>785</v>
      </c>
      <c r="AJ400" s="79" t="b">
        <v>0</v>
      </c>
      <c r="AK400" s="79">
        <v>0</v>
      </c>
      <c r="AL400" s="85" t="s">
        <v>785</v>
      </c>
      <c r="AM400" s="79" t="s">
        <v>800</v>
      </c>
      <c r="AN400" s="79" t="b">
        <v>0</v>
      </c>
      <c r="AO400" s="85" t="s">
        <v>679</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2</v>
      </c>
      <c r="BC400" s="78" t="str">
        <f>REPLACE(INDEX(GroupVertices[Group],MATCH(Edges[[#This Row],[Vertex 2]],GroupVertices[Vertex],0)),1,1,"")</f>
        <v>2</v>
      </c>
      <c r="BD400" s="48">
        <v>2</v>
      </c>
      <c r="BE400" s="49">
        <v>4.3478260869565215</v>
      </c>
      <c r="BF400" s="48">
        <v>0</v>
      </c>
      <c r="BG400" s="49">
        <v>0</v>
      </c>
      <c r="BH400" s="48">
        <v>0</v>
      </c>
      <c r="BI400" s="49">
        <v>0</v>
      </c>
      <c r="BJ400" s="48">
        <v>44</v>
      </c>
      <c r="BK400" s="49">
        <v>95.65217391304348</v>
      </c>
      <c r="BL400" s="48">
        <v>46</v>
      </c>
    </row>
    <row r="401" spans="1:64" ht="15">
      <c r="A401" s="64" t="s">
        <v>283</v>
      </c>
      <c r="B401" s="64" t="s">
        <v>284</v>
      </c>
      <c r="C401" s="65" t="s">
        <v>2229</v>
      </c>
      <c r="D401" s="66">
        <v>3</v>
      </c>
      <c r="E401" s="67" t="s">
        <v>132</v>
      </c>
      <c r="F401" s="68">
        <v>32</v>
      </c>
      <c r="G401" s="65"/>
      <c r="H401" s="69"/>
      <c r="I401" s="70"/>
      <c r="J401" s="70"/>
      <c r="K401" s="34" t="s">
        <v>66</v>
      </c>
      <c r="L401" s="77">
        <v>401</v>
      </c>
      <c r="M401" s="77"/>
      <c r="N401" s="72"/>
      <c r="O401" s="79" t="s">
        <v>340</v>
      </c>
      <c r="P401" s="81">
        <v>43538.01729166666</v>
      </c>
      <c r="Q401" s="79" t="s">
        <v>374</v>
      </c>
      <c r="R401" s="79"/>
      <c r="S401" s="79"/>
      <c r="T401" s="79" t="s">
        <v>425</v>
      </c>
      <c r="U401" s="79"/>
      <c r="V401" s="82" t="s">
        <v>517</v>
      </c>
      <c r="W401" s="81">
        <v>43538.01729166666</v>
      </c>
      <c r="X401" s="82" t="s">
        <v>615</v>
      </c>
      <c r="Y401" s="79"/>
      <c r="Z401" s="79"/>
      <c r="AA401" s="85" t="s">
        <v>740</v>
      </c>
      <c r="AB401" s="79"/>
      <c r="AC401" s="79" t="b">
        <v>0</v>
      </c>
      <c r="AD401" s="79">
        <v>22</v>
      </c>
      <c r="AE401" s="85" t="s">
        <v>785</v>
      </c>
      <c r="AF401" s="79" t="b">
        <v>0</v>
      </c>
      <c r="AG401" s="79" t="s">
        <v>791</v>
      </c>
      <c r="AH401" s="79"/>
      <c r="AI401" s="85" t="s">
        <v>785</v>
      </c>
      <c r="AJ401" s="79" t="b">
        <v>0</v>
      </c>
      <c r="AK401" s="79">
        <v>5</v>
      </c>
      <c r="AL401" s="85" t="s">
        <v>785</v>
      </c>
      <c r="AM401" s="79" t="s">
        <v>800</v>
      </c>
      <c r="AN401" s="79" t="b">
        <v>0</v>
      </c>
      <c r="AO401" s="85" t="s">
        <v>740</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2</v>
      </c>
      <c r="BC401" s="78" t="str">
        <f>REPLACE(INDEX(GroupVertices[Group],MATCH(Edges[[#This Row],[Vertex 2]],GroupVertices[Vertex],0)),1,1,"")</f>
        <v>2</v>
      </c>
      <c r="BD401" s="48"/>
      <c r="BE401" s="49"/>
      <c r="BF401" s="48"/>
      <c r="BG401" s="49"/>
      <c r="BH401" s="48"/>
      <c r="BI401" s="49"/>
      <c r="BJ401" s="48"/>
      <c r="BK401" s="49"/>
      <c r="BL401" s="48"/>
    </row>
    <row r="402" spans="1:64" ht="15">
      <c r="A402" s="64" t="s">
        <v>284</v>
      </c>
      <c r="B402" s="64" t="s">
        <v>217</v>
      </c>
      <c r="C402" s="65" t="s">
        <v>2229</v>
      </c>
      <c r="D402" s="66">
        <v>3</v>
      </c>
      <c r="E402" s="67" t="s">
        <v>132</v>
      </c>
      <c r="F402" s="68">
        <v>32</v>
      </c>
      <c r="G402" s="65"/>
      <c r="H402" s="69"/>
      <c r="I402" s="70"/>
      <c r="J402" s="70"/>
      <c r="K402" s="34" t="s">
        <v>66</v>
      </c>
      <c r="L402" s="77">
        <v>402</v>
      </c>
      <c r="M402" s="77"/>
      <c r="N402" s="72"/>
      <c r="O402" s="79" t="s">
        <v>340</v>
      </c>
      <c r="P402" s="81">
        <v>43537.515543981484</v>
      </c>
      <c r="Q402" s="79" t="s">
        <v>363</v>
      </c>
      <c r="R402" s="79"/>
      <c r="S402" s="79"/>
      <c r="T402" s="79"/>
      <c r="U402" s="79"/>
      <c r="V402" s="82" t="s">
        <v>518</v>
      </c>
      <c r="W402" s="81">
        <v>43537.515543981484</v>
      </c>
      <c r="X402" s="82" t="s">
        <v>616</v>
      </c>
      <c r="Y402" s="79"/>
      <c r="Z402" s="79"/>
      <c r="AA402" s="85" t="s">
        <v>741</v>
      </c>
      <c r="AB402" s="79"/>
      <c r="AC402" s="79" t="b">
        <v>0</v>
      </c>
      <c r="AD402" s="79">
        <v>0</v>
      </c>
      <c r="AE402" s="85" t="s">
        <v>785</v>
      </c>
      <c r="AF402" s="79" t="b">
        <v>0</v>
      </c>
      <c r="AG402" s="79" t="s">
        <v>791</v>
      </c>
      <c r="AH402" s="79"/>
      <c r="AI402" s="85" t="s">
        <v>785</v>
      </c>
      <c r="AJ402" s="79" t="b">
        <v>0</v>
      </c>
      <c r="AK402" s="79">
        <v>2</v>
      </c>
      <c r="AL402" s="85" t="s">
        <v>739</v>
      </c>
      <c r="AM402" s="79" t="s">
        <v>802</v>
      </c>
      <c r="AN402" s="79" t="b">
        <v>0</v>
      </c>
      <c r="AO402" s="85" t="s">
        <v>739</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284</v>
      </c>
      <c r="B403" s="64" t="s">
        <v>233</v>
      </c>
      <c r="C403" s="65" t="s">
        <v>2229</v>
      </c>
      <c r="D403" s="66">
        <v>3</v>
      </c>
      <c r="E403" s="67" t="s">
        <v>132</v>
      </c>
      <c r="F403" s="68">
        <v>32</v>
      </c>
      <c r="G403" s="65"/>
      <c r="H403" s="69"/>
      <c r="I403" s="70"/>
      <c r="J403" s="70"/>
      <c r="K403" s="34" t="s">
        <v>65</v>
      </c>
      <c r="L403" s="77">
        <v>403</v>
      </c>
      <c r="M403" s="77"/>
      <c r="N403" s="72"/>
      <c r="O403" s="79" t="s">
        <v>340</v>
      </c>
      <c r="P403" s="81">
        <v>43537.515543981484</v>
      </c>
      <c r="Q403" s="79" t="s">
        <v>363</v>
      </c>
      <c r="R403" s="79"/>
      <c r="S403" s="79"/>
      <c r="T403" s="79"/>
      <c r="U403" s="79"/>
      <c r="V403" s="82" t="s">
        <v>518</v>
      </c>
      <c r="W403" s="81">
        <v>43537.515543981484</v>
      </c>
      <c r="X403" s="82" t="s">
        <v>616</v>
      </c>
      <c r="Y403" s="79"/>
      <c r="Z403" s="79"/>
      <c r="AA403" s="85" t="s">
        <v>741</v>
      </c>
      <c r="AB403" s="79"/>
      <c r="AC403" s="79" t="b">
        <v>0</v>
      </c>
      <c r="AD403" s="79">
        <v>0</v>
      </c>
      <c r="AE403" s="85" t="s">
        <v>785</v>
      </c>
      <c r="AF403" s="79" t="b">
        <v>0</v>
      </c>
      <c r="AG403" s="79" t="s">
        <v>791</v>
      </c>
      <c r="AH403" s="79"/>
      <c r="AI403" s="85" t="s">
        <v>785</v>
      </c>
      <c r="AJ403" s="79" t="b">
        <v>0</v>
      </c>
      <c r="AK403" s="79">
        <v>2</v>
      </c>
      <c r="AL403" s="85" t="s">
        <v>739</v>
      </c>
      <c r="AM403" s="79" t="s">
        <v>802</v>
      </c>
      <c r="AN403" s="79" t="b">
        <v>0</v>
      </c>
      <c r="AO403" s="85" t="s">
        <v>739</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2</v>
      </c>
      <c r="BC403" s="78" t="str">
        <f>REPLACE(INDEX(GroupVertices[Group],MATCH(Edges[[#This Row],[Vertex 2]],GroupVertices[Vertex],0)),1,1,"")</f>
        <v>2</v>
      </c>
      <c r="BD403" s="48"/>
      <c r="BE403" s="49"/>
      <c r="BF403" s="48"/>
      <c r="BG403" s="49"/>
      <c r="BH403" s="48"/>
      <c r="BI403" s="49"/>
      <c r="BJ403" s="48"/>
      <c r="BK403" s="49"/>
      <c r="BL403" s="48"/>
    </row>
    <row r="404" spans="1:64" ht="15">
      <c r="A404" s="64" t="s">
        <v>284</v>
      </c>
      <c r="B404" s="64" t="s">
        <v>283</v>
      </c>
      <c r="C404" s="65" t="s">
        <v>2231</v>
      </c>
      <c r="D404" s="66">
        <v>10</v>
      </c>
      <c r="E404" s="67" t="s">
        <v>136</v>
      </c>
      <c r="F404" s="68">
        <v>25.5</v>
      </c>
      <c r="G404" s="65"/>
      <c r="H404" s="69"/>
      <c r="I404" s="70"/>
      <c r="J404" s="70"/>
      <c r="K404" s="34" t="s">
        <v>66</v>
      </c>
      <c r="L404" s="77">
        <v>404</v>
      </c>
      <c r="M404" s="77"/>
      <c r="N404" s="72"/>
      <c r="O404" s="79" t="s">
        <v>340</v>
      </c>
      <c r="P404" s="81">
        <v>43537.515543981484</v>
      </c>
      <c r="Q404" s="79" t="s">
        <v>363</v>
      </c>
      <c r="R404" s="79"/>
      <c r="S404" s="79"/>
      <c r="T404" s="79"/>
      <c r="U404" s="79"/>
      <c r="V404" s="82" t="s">
        <v>518</v>
      </c>
      <c r="W404" s="81">
        <v>43537.515543981484</v>
      </c>
      <c r="X404" s="82" t="s">
        <v>616</v>
      </c>
      <c r="Y404" s="79"/>
      <c r="Z404" s="79"/>
      <c r="AA404" s="85" t="s">
        <v>741</v>
      </c>
      <c r="AB404" s="79"/>
      <c r="AC404" s="79" t="b">
        <v>0</v>
      </c>
      <c r="AD404" s="79">
        <v>0</v>
      </c>
      <c r="AE404" s="85" t="s">
        <v>785</v>
      </c>
      <c r="AF404" s="79" t="b">
        <v>0</v>
      </c>
      <c r="AG404" s="79" t="s">
        <v>791</v>
      </c>
      <c r="AH404" s="79"/>
      <c r="AI404" s="85" t="s">
        <v>785</v>
      </c>
      <c r="AJ404" s="79" t="b">
        <v>0</v>
      </c>
      <c r="AK404" s="79">
        <v>2</v>
      </c>
      <c r="AL404" s="85" t="s">
        <v>739</v>
      </c>
      <c r="AM404" s="79" t="s">
        <v>802</v>
      </c>
      <c r="AN404" s="79" t="b">
        <v>0</v>
      </c>
      <c r="AO404" s="85" t="s">
        <v>739</v>
      </c>
      <c r="AP404" s="79" t="s">
        <v>176</v>
      </c>
      <c r="AQ404" s="79">
        <v>0</v>
      </c>
      <c r="AR404" s="79">
        <v>0</v>
      </c>
      <c r="AS404" s="79"/>
      <c r="AT404" s="79"/>
      <c r="AU404" s="79"/>
      <c r="AV404" s="79"/>
      <c r="AW404" s="79"/>
      <c r="AX404" s="79"/>
      <c r="AY404" s="79"/>
      <c r="AZ404" s="79"/>
      <c r="BA404">
        <v>2</v>
      </c>
      <c r="BB404" s="78" t="str">
        <f>REPLACE(INDEX(GroupVertices[Group],MATCH(Edges[[#This Row],[Vertex 1]],GroupVertices[Vertex],0)),1,1,"")</f>
        <v>2</v>
      </c>
      <c r="BC404" s="78" t="str">
        <f>REPLACE(INDEX(GroupVertices[Group],MATCH(Edges[[#This Row],[Vertex 2]],GroupVertices[Vertex],0)),1,1,"")</f>
        <v>2</v>
      </c>
      <c r="BD404" s="48">
        <v>0</v>
      </c>
      <c r="BE404" s="49">
        <v>0</v>
      </c>
      <c r="BF404" s="48">
        <v>0</v>
      </c>
      <c r="BG404" s="49">
        <v>0</v>
      </c>
      <c r="BH404" s="48">
        <v>0</v>
      </c>
      <c r="BI404" s="49">
        <v>0</v>
      </c>
      <c r="BJ404" s="48">
        <v>24</v>
      </c>
      <c r="BK404" s="49">
        <v>100</v>
      </c>
      <c r="BL404" s="48">
        <v>24</v>
      </c>
    </row>
    <row r="405" spans="1:64" ht="15">
      <c r="A405" s="64" t="s">
        <v>284</v>
      </c>
      <c r="B405" s="64" t="s">
        <v>283</v>
      </c>
      <c r="C405" s="65" t="s">
        <v>2231</v>
      </c>
      <c r="D405" s="66">
        <v>10</v>
      </c>
      <c r="E405" s="67" t="s">
        <v>136</v>
      </c>
      <c r="F405" s="68">
        <v>25.5</v>
      </c>
      <c r="G405" s="65"/>
      <c r="H405" s="69"/>
      <c r="I405" s="70"/>
      <c r="J405" s="70"/>
      <c r="K405" s="34" t="s">
        <v>66</v>
      </c>
      <c r="L405" s="77">
        <v>405</v>
      </c>
      <c r="M405" s="77"/>
      <c r="N405" s="72"/>
      <c r="O405" s="79" t="s">
        <v>340</v>
      </c>
      <c r="P405" s="81">
        <v>43540.64063657408</v>
      </c>
      <c r="Q405" s="79" t="s">
        <v>365</v>
      </c>
      <c r="R405" s="79"/>
      <c r="S405" s="79"/>
      <c r="T405" s="79" t="s">
        <v>421</v>
      </c>
      <c r="U405" s="79"/>
      <c r="V405" s="82" t="s">
        <v>518</v>
      </c>
      <c r="W405" s="81">
        <v>43540.64063657408</v>
      </c>
      <c r="X405" s="82" t="s">
        <v>617</v>
      </c>
      <c r="Y405" s="79"/>
      <c r="Z405" s="79"/>
      <c r="AA405" s="85" t="s">
        <v>742</v>
      </c>
      <c r="AB405" s="79"/>
      <c r="AC405" s="79" t="b">
        <v>0</v>
      </c>
      <c r="AD405" s="79">
        <v>0</v>
      </c>
      <c r="AE405" s="85" t="s">
        <v>785</v>
      </c>
      <c r="AF405" s="79" t="b">
        <v>0</v>
      </c>
      <c r="AG405" s="79" t="s">
        <v>791</v>
      </c>
      <c r="AH405" s="79"/>
      <c r="AI405" s="85" t="s">
        <v>785</v>
      </c>
      <c r="AJ405" s="79" t="b">
        <v>0</v>
      </c>
      <c r="AK405" s="79">
        <v>5</v>
      </c>
      <c r="AL405" s="85" t="s">
        <v>740</v>
      </c>
      <c r="AM405" s="79" t="s">
        <v>802</v>
      </c>
      <c r="AN405" s="79" t="b">
        <v>0</v>
      </c>
      <c r="AO405" s="85" t="s">
        <v>740</v>
      </c>
      <c r="AP405" s="79" t="s">
        <v>176</v>
      </c>
      <c r="AQ405" s="79">
        <v>0</v>
      </c>
      <c r="AR405" s="79">
        <v>0</v>
      </c>
      <c r="AS405" s="79"/>
      <c r="AT405" s="79"/>
      <c r="AU405" s="79"/>
      <c r="AV405" s="79"/>
      <c r="AW405" s="79"/>
      <c r="AX405" s="79"/>
      <c r="AY405" s="79"/>
      <c r="AZ405" s="79"/>
      <c r="BA405">
        <v>2</v>
      </c>
      <c r="BB405" s="78" t="str">
        <f>REPLACE(INDEX(GroupVertices[Group],MATCH(Edges[[#This Row],[Vertex 1]],GroupVertices[Vertex],0)),1,1,"")</f>
        <v>2</v>
      </c>
      <c r="BC405" s="78" t="str">
        <f>REPLACE(INDEX(GroupVertices[Group],MATCH(Edges[[#This Row],[Vertex 2]],GroupVertices[Vertex],0)),1,1,"")</f>
        <v>2</v>
      </c>
      <c r="BD405" s="48">
        <v>3</v>
      </c>
      <c r="BE405" s="49">
        <v>15.789473684210526</v>
      </c>
      <c r="BF405" s="48">
        <v>0</v>
      </c>
      <c r="BG405" s="49">
        <v>0</v>
      </c>
      <c r="BH405" s="48">
        <v>0</v>
      </c>
      <c r="BI405" s="49">
        <v>0</v>
      </c>
      <c r="BJ405" s="48">
        <v>16</v>
      </c>
      <c r="BK405" s="49">
        <v>84.21052631578948</v>
      </c>
      <c r="BL405" s="48">
        <v>19</v>
      </c>
    </row>
    <row r="406" spans="1:64" ht="15">
      <c r="A406" s="64" t="s">
        <v>285</v>
      </c>
      <c r="B406" s="64" t="s">
        <v>310</v>
      </c>
      <c r="C406" s="65" t="s">
        <v>2229</v>
      </c>
      <c r="D406" s="66">
        <v>3</v>
      </c>
      <c r="E406" s="67" t="s">
        <v>132</v>
      </c>
      <c r="F406" s="68">
        <v>32</v>
      </c>
      <c r="G406" s="65"/>
      <c r="H406" s="69"/>
      <c r="I406" s="70"/>
      <c r="J406" s="70"/>
      <c r="K406" s="34" t="s">
        <v>65</v>
      </c>
      <c r="L406" s="77">
        <v>406</v>
      </c>
      <c r="M406" s="77"/>
      <c r="N406" s="72"/>
      <c r="O406" s="79" t="s">
        <v>340</v>
      </c>
      <c r="P406" s="81">
        <v>43540.64298611111</v>
      </c>
      <c r="Q406" s="79" t="s">
        <v>369</v>
      </c>
      <c r="R406" s="79"/>
      <c r="S406" s="79"/>
      <c r="T406" s="79" t="s">
        <v>414</v>
      </c>
      <c r="U406" s="79"/>
      <c r="V406" s="82" t="s">
        <v>519</v>
      </c>
      <c r="W406" s="81">
        <v>43540.64298611111</v>
      </c>
      <c r="X406" s="82" t="s">
        <v>618</v>
      </c>
      <c r="Y406" s="79"/>
      <c r="Z406" s="79"/>
      <c r="AA406" s="85" t="s">
        <v>743</v>
      </c>
      <c r="AB406" s="79"/>
      <c r="AC406" s="79" t="b">
        <v>0</v>
      </c>
      <c r="AD406" s="79">
        <v>0</v>
      </c>
      <c r="AE406" s="85" t="s">
        <v>785</v>
      </c>
      <c r="AF406" s="79" t="b">
        <v>0</v>
      </c>
      <c r="AG406" s="79" t="s">
        <v>791</v>
      </c>
      <c r="AH406" s="79"/>
      <c r="AI406" s="85" t="s">
        <v>785</v>
      </c>
      <c r="AJ406" s="79" t="b">
        <v>0</v>
      </c>
      <c r="AK406" s="79">
        <v>49</v>
      </c>
      <c r="AL406" s="85" t="s">
        <v>766</v>
      </c>
      <c r="AM406" s="79" t="s">
        <v>800</v>
      </c>
      <c r="AN406" s="79" t="b">
        <v>0</v>
      </c>
      <c r="AO406" s="85" t="s">
        <v>766</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v>
      </c>
      <c r="BC406" s="78" t="str">
        <f>REPLACE(INDEX(GroupVertices[Group],MATCH(Edges[[#This Row],[Vertex 2]],GroupVertices[Vertex],0)),1,1,"")</f>
        <v>1</v>
      </c>
      <c r="BD406" s="48"/>
      <c r="BE406" s="49"/>
      <c r="BF406" s="48"/>
      <c r="BG406" s="49"/>
      <c r="BH406" s="48"/>
      <c r="BI406" s="49"/>
      <c r="BJ406" s="48"/>
      <c r="BK406" s="49"/>
      <c r="BL406" s="48"/>
    </row>
    <row r="407" spans="1:64" ht="15">
      <c r="A407" s="64" t="s">
        <v>285</v>
      </c>
      <c r="B407" s="64" t="s">
        <v>311</v>
      </c>
      <c r="C407" s="65" t="s">
        <v>2229</v>
      </c>
      <c r="D407" s="66">
        <v>3</v>
      </c>
      <c r="E407" s="67" t="s">
        <v>132</v>
      </c>
      <c r="F407" s="68">
        <v>32</v>
      </c>
      <c r="G407" s="65"/>
      <c r="H407" s="69"/>
      <c r="I407" s="70"/>
      <c r="J407" s="70"/>
      <c r="K407" s="34" t="s">
        <v>65</v>
      </c>
      <c r="L407" s="77">
        <v>407</v>
      </c>
      <c r="M407" s="77"/>
      <c r="N407" s="72"/>
      <c r="O407" s="79" t="s">
        <v>340</v>
      </c>
      <c r="P407" s="81">
        <v>43540.64298611111</v>
      </c>
      <c r="Q407" s="79" t="s">
        <v>369</v>
      </c>
      <c r="R407" s="79"/>
      <c r="S407" s="79"/>
      <c r="T407" s="79" t="s">
        <v>414</v>
      </c>
      <c r="U407" s="79"/>
      <c r="V407" s="82" t="s">
        <v>519</v>
      </c>
      <c r="W407" s="81">
        <v>43540.64298611111</v>
      </c>
      <c r="X407" s="82" t="s">
        <v>618</v>
      </c>
      <c r="Y407" s="79"/>
      <c r="Z407" s="79"/>
      <c r="AA407" s="85" t="s">
        <v>743</v>
      </c>
      <c r="AB407" s="79"/>
      <c r="AC407" s="79" t="b">
        <v>0</v>
      </c>
      <c r="AD407" s="79">
        <v>0</v>
      </c>
      <c r="AE407" s="85" t="s">
        <v>785</v>
      </c>
      <c r="AF407" s="79" t="b">
        <v>0</v>
      </c>
      <c r="AG407" s="79" t="s">
        <v>791</v>
      </c>
      <c r="AH407" s="79"/>
      <c r="AI407" s="85" t="s">
        <v>785</v>
      </c>
      <c r="AJ407" s="79" t="b">
        <v>0</v>
      </c>
      <c r="AK407" s="79">
        <v>49</v>
      </c>
      <c r="AL407" s="85" t="s">
        <v>766</v>
      </c>
      <c r="AM407" s="79" t="s">
        <v>800</v>
      </c>
      <c r="AN407" s="79" t="b">
        <v>0</v>
      </c>
      <c r="AO407" s="85" t="s">
        <v>766</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285</v>
      </c>
      <c r="B408" s="64" t="s">
        <v>312</v>
      </c>
      <c r="C408" s="65" t="s">
        <v>2229</v>
      </c>
      <c r="D408" s="66">
        <v>3</v>
      </c>
      <c r="E408" s="67" t="s">
        <v>132</v>
      </c>
      <c r="F408" s="68">
        <v>32</v>
      </c>
      <c r="G408" s="65"/>
      <c r="H408" s="69"/>
      <c r="I408" s="70"/>
      <c r="J408" s="70"/>
      <c r="K408" s="34" t="s">
        <v>65</v>
      </c>
      <c r="L408" s="77">
        <v>408</v>
      </c>
      <c r="M408" s="77"/>
      <c r="N408" s="72"/>
      <c r="O408" s="79" t="s">
        <v>340</v>
      </c>
      <c r="P408" s="81">
        <v>43540.64298611111</v>
      </c>
      <c r="Q408" s="79" t="s">
        <v>369</v>
      </c>
      <c r="R408" s="79"/>
      <c r="S408" s="79"/>
      <c r="T408" s="79" t="s">
        <v>414</v>
      </c>
      <c r="U408" s="79"/>
      <c r="V408" s="82" t="s">
        <v>519</v>
      </c>
      <c r="W408" s="81">
        <v>43540.64298611111</v>
      </c>
      <c r="X408" s="82" t="s">
        <v>618</v>
      </c>
      <c r="Y408" s="79"/>
      <c r="Z408" s="79"/>
      <c r="AA408" s="85" t="s">
        <v>743</v>
      </c>
      <c r="AB408" s="79"/>
      <c r="AC408" s="79" t="b">
        <v>0</v>
      </c>
      <c r="AD408" s="79">
        <v>0</v>
      </c>
      <c r="AE408" s="85" t="s">
        <v>785</v>
      </c>
      <c r="AF408" s="79" t="b">
        <v>0</v>
      </c>
      <c r="AG408" s="79" t="s">
        <v>791</v>
      </c>
      <c r="AH408" s="79"/>
      <c r="AI408" s="85" t="s">
        <v>785</v>
      </c>
      <c r="AJ408" s="79" t="b">
        <v>0</v>
      </c>
      <c r="AK408" s="79">
        <v>49</v>
      </c>
      <c r="AL408" s="85" t="s">
        <v>766</v>
      </c>
      <c r="AM408" s="79" t="s">
        <v>800</v>
      </c>
      <c r="AN408" s="79" t="b">
        <v>0</v>
      </c>
      <c r="AO408" s="85" t="s">
        <v>766</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1</v>
      </c>
      <c r="BD408" s="48"/>
      <c r="BE408" s="49"/>
      <c r="BF408" s="48"/>
      <c r="BG408" s="49"/>
      <c r="BH408" s="48"/>
      <c r="BI408" s="49"/>
      <c r="BJ408" s="48"/>
      <c r="BK408" s="49"/>
      <c r="BL408" s="48"/>
    </row>
    <row r="409" spans="1:64" ht="15">
      <c r="A409" s="64" t="s">
        <v>285</v>
      </c>
      <c r="B409" s="64" t="s">
        <v>313</v>
      </c>
      <c r="C409" s="65" t="s">
        <v>2229</v>
      </c>
      <c r="D409" s="66">
        <v>3</v>
      </c>
      <c r="E409" s="67" t="s">
        <v>132</v>
      </c>
      <c r="F409" s="68">
        <v>32</v>
      </c>
      <c r="G409" s="65"/>
      <c r="H409" s="69"/>
      <c r="I409" s="70"/>
      <c r="J409" s="70"/>
      <c r="K409" s="34" t="s">
        <v>65</v>
      </c>
      <c r="L409" s="77">
        <v>409</v>
      </c>
      <c r="M409" s="77"/>
      <c r="N409" s="72"/>
      <c r="O409" s="79" t="s">
        <v>340</v>
      </c>
      <c r="P409" s="81">
        <v>43540.64298611111</v>
      </c>
      <c r="Q409" s="79" t="s">
        <v>369</v>
      </c>
      <c r="R409" s="79"/>
      <c r="S409" s="79"/>
      <c r="T409" s="79" t="s">
        <v>414</v>
      </c>
      <c r="U409" s="79"/>
      <c r="V409" s="82" t="s">
        <v>519</v>
      </c>
      <c r="W409" s="81">
        <v>43540.64298611111</v>
      </c>
      <c r="X409" s="82" t="s">
        <v>618</v>
      </c>
      <c r="Y409" s="79"/>
      <c r="Z409" s="79"/>
      <c r="AA409" s="85" t="s">
        <v>743</v>
      </c>
      <c r="AB409" s="79"/>
      <c r="AC409" s="79" t="b">
        <v>0</v>
      </c>
      <c r="AD409" s="79">
        <v>0</v>
      </c>
      <c r="AE409" s="85" t="s">
        <v>785</v>
      </c>
      <c r="AF409" s="79" t="b">
        <v>0</v>
      </c>
      <c r="AG409" s="79" t="s">
        <v>791</v>
      </c>
      <c r="AH409" s="79"/>
      <c r="AI409" s="85" t="s">
        <v>785</v>
      </c>
      <c r="AJ409" s="79" t="b">
        <v>0</v>
      </c>
      <c r="AK409" s="79">
        <v>49</v>
      </c>
      <c r="AL409" s="85" t="s">
        <v>766</v>
      </c>
      <c r="AM409" s="79" t="s">
        <v>800</v>
      </c>
      <c r="AN409" s="79" t="b">
        <v>0</v>
      </c>
      <c r="AO409" s="85" t="s">
        <v>766</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v>
      </c>
      <c r="BC409" s="78" t="str">
        <f>REPLACE(INDEX(GroupVertices[Group],MATCH(Edges[[#This Row],[Vertex 2]],GroupVertices[Vertex],0)),1,1,"")</f>
        <v>1</v>
      </c>
      <c r="BD409" s="48"/>
      <c r="BE409" s="49"/>
      <c r="BF409" s="48"/>
      <c r="BG409" s="49"/>
      <c r="BH409" s="48"/>
      <c r="BI409" s="49"/>
      <c r="BJ409" s="48"/>
      <c r="BK409" s="49"/>
      <c r="BL409" s="48"/>
    </row>
    <row r="410" spans="1:64" ht="15">
      <c r="A410" s="64" t="s">
        <v>285</v>
      </c>
      <c r="B410" s="64" t="s">
        <v>314</v>
      </c>
      <c r="C410" s="65" t="s">
        <v>2229</v>
      </c>
      <c r="D410" s="66">
        <v>3</v>
      </c>
      <c r="E410" s="67" t="s">
        <v>132</v>
      </c>
      <c r="F410" s="68">
        <v>32</v>
      </c>
      <c r="G410" s="65"/>
      <c r="H410" s="69"/>
      <c r="I410" s="70"/>
      <c r="J410" s="70"/>
      <c r="K410" s="34" t="s">
        <v>65</v>
      </c>
      <c r="L410" s="77">
        <v>410</v>
      </c>
      <c r="M410" s="77"/>
      <c r="N410" s="72"/>
      <c r="O410" s="79" t="s">
        <v>340</v>
      </c>
      <c r="P410" s="81">
        <v>43540.64298611111</v>
      </c>
      <c r="Q410" s="79" t="s">
        <v>369</v>
      </c>
      <c r="R410" s="79"/>
      <c r="S410" s="79"/>
      <c r="T410" s="79" t="s">
        <v>414</v>
      </c>
      <c r="U410" s="79"/>
      <c r="V410" s="82" t="s">
        <v>519</v>
      </c>
      <c r="W410" s="81">
        <v>43540.64298611111</v>
      </c>
      <c r="X410" s="82" t="s">
        <v>618</v>
      </c>
      <c r="Y410" s="79"/>
      <c r="Z410" s="79"/>
      <c r="AA410" s="85" t="s">
        <v>743</v>
      </c>
      <c r="AB410" s="79"/>
      <c r="AC410" s="79" t="b">
        <v>0</v>
      </c>
      <c r="AD410" s="79">
        <v>0</v>
      </c>
      <c r="AE410" s="85" t="s">
        <v>785</v>
      </c>
      <c r="AF410" s="79" t="b">
        <v>0</v>
      </c>
      <c r="AG410" s="79" t="s">
        <v>791</v>
      </c>
      <c r="AH410" s="79"/>
      <c r="AI410" s="85" t="s">
        <v>785</v>
      </c>
      <c r="AJ410" s="79" t="b">
        <v>0</v>
      </c>
      <c r="AK410" s="79">
        <v>49</v>
      </c>
      <c r="AL410" s="85" t="s">
        <v>766</v>
      </c>
      <c r="AM410" s="79" t="s">
        <v>800</v>
      </c>
      <c r="AN410" s="79" t="b">
        <v>0</v>
      </c>
      <c r="AO410" s="85" t="s">
        <v>766</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1</v>
      </c>
      <c r="BC410" s="78" t="str">
        <f>REPLACE(INDEX(GroupVertices[Group],MATCH(Edges[[#This Row],[Vertex 2]],GroupVertices[Vertex],0)),1,1,"")</f>
        <v>1</v>
      </c>
      <c r="BD410" s="48"/>
      <c r="BE410" s="49"/>
      <c r="BF410" s="48"/>
      <c r="BG410" s="49"/>
      <c r="BH410" s="48"/>
      <c r="BI410" s="49"/>
      <c r="BJ410" s="48"/>
      <c r="BK410" s="49"/>
      <c r="BL410" s="48"/>
    </row>
    <row r="411" spans="1:64" ht="15">
      <c r="A411" s="64" t="s">
        <v>285</v>
      </c>
      <c r="B411" s="64" t="s">
        <v>315</v>
      </c>
      <c r="C411" s="65" t="s">
        <v>2229</v>
      </c>
      <c r="D411" s="66">
        <v>3</v>
      </c>
      <c r="E411" s="67" t="s">
        <v>132</v>
      </c>
      <c r="F411" s="68">
        <v>32</v>
      </c>
      <c r="G411" s="65"/>
      <c r="H411" s="69"/>
      <c r="I411" s="70"/>
      <c r="J411" s="70"/>
      <c r="K411" s="34" t="s">
        <v>65</v>
      </c>
      <c r="L411" s="77">
        <v>411</v>
      </c>
      <c r="M411" s="77"/>
      <c r="N411" s="72"/>
      <c r="O411" s="79" t="s">
        <v>340</v>
      </c>
      <c r="P411" s="81">
        <v>43540.64298611111</v>
      </c>
      <c r="Q411" s="79" t="s">
        <v>369</v>
      </c>
      <c r="R411" s="79"/>
      <c r="S411" s="79"/>
      <c r="T411" s="79" t="s">
        <v>414</v>
      </c>
      <c r="U411" s="79"/>
      <c r="V411" s="82" t="s">
        <v>519</v>
      </c>
      <c r="W411" s="81">
        <v>43540.64298611111</v>
      </c>
      <c r="X411" s="82" t="s">
        <v>618</v>
      </c>
      <c r="Y411" s="79"/>
      <c r="Z411" s="79"/>
      <c r="AA411" s="85" t="s">
        <v>743</v>
      </c>
      <c r="AB411" s="79"/>
      <c r="AC411" s="79" t="b">
        <v>0</v>
      </c>
      <c r="AD411" s="79">
        <v>0</v>
      </c>
      <c r="AE411" s="85" t="s">
        <v>785</v>
      </c>
      <c r="AF411" s="79" t="b">
        <v>0</v>
      </c>
      <c r="AG411" s="79" t="s">
        <v>791</v>
      </c>
      <c r="AH411" s="79"/>
      <c r="AI411" s="85" t="s">
        <v>785</v>
      </c>
      <c r="AJ411" s="79" t="b">
        <v>0</v>
      </c>
      <c r="AK411" s="79">
        <v>49</v>
      </c>
      <c r="AL411" s="85" t="s">
        <v>766</v>
      </c>
      <c r="AM411" s="79" t="s">
        <v>800</v>
      </c>
      <c r="AN411" s="79" t="b">
        <v>0</v>
      </c>
      <c r="AO411" s="85" t="s">
        <v>766</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285</v>
      </c>
      <c r="B412" s="64" t="s">
        <v>316</v>
      </c>
      <c r="C412" s="65" t="s">
        <v>2229</v>
      </c>
      <c r="D412" s="66">
        <v>3</v>
      </c>
      <c r="E412" s="67" t="s">
        <v>132</v>
      </c>
      <c r="F412" s="68">
        <v>32</v>
      </c>
      <c r="G412" s="65"/>
      <c r="H412" s="69"/>
      <c r="I412" s="70"/>
      <c r="J412" s="70"/>
      <c r="K412" s="34" t="s">
        <v>65</v>
      </c>
      <c r="L412" s="77">
        <v>412</v>
      </c>
      <c r="M412" s="77"/>
      <c r="N412" s="72"/>
      <c r="O412" s="79" t="s">
        <v>340</v>
      </c>
      <c r="P412" s="81">
        <v>43540.64298611111</v>
      </c>
      <c r="Q412" s="79" t="s">
        <v>369</v>
      </c>
      <c r="R412" s="79"/>
      <c r="S412" s="79"/>
      <c r="T412" s="79" t="s">
        <v>414</v>
      </c>
      <c r="U412" s="79"/>
      <c r="V412" s="82" t="s">
        <v>519</v>
      </c>
      <c r="W412" s="81">
        <v>43540.64298611111</v>
      </c>
      <c r="X412" s="82" t="s">
        <v>618</v>
      </c>
      <c r="Y412" s="79"/>
      <c r="Z412" s="79"/>
      <c r="AA412" s="85" t="s">
        <v>743</v>
      </c>
      <c r="AB412" s="79"/>
      <c r="AC412" s="79" t="b">
        <v>0</v>
      </c>
      <c r="AD412" s="79">
        <v>0</v>
      </c>
      <c r="AE412" s="85" t="s">
        <v>785</v>
      </c>
      <c r="AF412" s="79" t="b">
        <v>0</v>
      </c>
      <c r="AG412" s="79" t="s">
        <v>791</v>
      </c>
      <c r="AH412" s="79"/>
      <c r="AI412" s="85" t="s">
        <v>785</v>
      </c>
      <c r="AJ412" s="79" t="b">
        <v>0</v>
      </c>
      <c r="AK412" s="79">
        <v>49</v>
      </c>
      <c r="AL412" s="85" t="s">
        <v>766</v>
      </c>
      <c r="AM412" s="79" t="s">
        <v>800</v>
      </c>
      <c r="AN412" s="79" t="b">
        <v>0</v>
      </c>
      <c r="AO412" s="85" t="s">
        <v>766</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285</v>
      </c>
      <c r="B413" s="64" t="s">
        <v>217</v>
      </c>
      <c r="C413" s="65" t="s">
        <v>2229</v>
      </c>
      <c r="D413" s="66">
        <v>3</v>
      </c>
      <c r="E413" s="67" t="s">
        <v>132</v>
      </c>
      <c r="F413" s="68">
        <v>32</v>
      </c>
      <c r="G413" s="65"/>
      <c r="H413" s="69"/>
      <c r="I413" s="70"/>
      <c r="J413" s="70"/>
      <c r="K413" s="34" t="s">
        <v>65</v>
      </c>
      <c r="L413" s="77">
        <v>413</v>
      </c>
      <c r="M413" s="77"/>
      <c r="N413" s="72"/>
      <c r="O413" s="79" t="s">
        <v>340</v>
      </c>
      <c r="P413" s="81">
        <v>43540.64298611111</v>
      </c>
      <c r="Q413" s="79" t="s">
        <v>369</v>
      </c>
      <c r="R413" s="79"/>
      <c r="S413" s="79"/>
      <c r="T413" s="79" t="s">
        <v>414</v>
      </c>
      <c r="U413" s="79"/>
      <c r="V413" s="82" t="s">
        <v>519</v>
      </c>
      <c r="W413" s="81">
        <v>43540.64298611111</v>
      </c>
      <c r="X413" s="82" t="s">
        <v>618</v>
      </c>
      <c r="Y413" s="79"/>
      <c r="Z413" s="79"/>
      <c r="AA413" s="85" t="s">
        <v>743</v>
      </c>
      <c r="AB413" s="79"/>
      <c r="AC413" s="79" t="b">
        <v>0</v>
      </c>
      <c r="AD413" s="79">
        <v>0</v>
      </c>
      <c r="AE413" s="85" t="s">
        <v>785</v>
      </c>
      <c r="AF413" s="79" t="b">
        <v>0</v>
      </c>
      <c r="AG413" s="79" t="s">
        <v>791</v>
      </c>
      <c r="AH413" s="79"/>
      <c r="AI413" s="85" t="s">
        <v>785</v>
      </c>
      <c r="AJ413" s="79" t="b">
        <v>0</v>
      </c>
      <c r="AK413" s="79">
        <v>49</v>
      </c>
      <c r="AL413" s="85" t="s">
        <v>766</v>
      </c>
      <c r="AM413" s="79" t="s">
        <v>800</v>
      </c>
      <c r="AN413" s="79" t="b">
        <v>0</v>
      </c>
      <c r="AO413" s="85" t="s">
        <v>766</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v>
      </c>
      <c r="BC413" s="78" t="str">
        <f>REPLACE(INDEX(GroupVertices[Group],MATCH(Edges[[#This Row],[Vertex 2]],GroupVertices[Vertex],0)),1,1,"")</f>
        <v>2</v>
      </c>
      <c r="BD413" s="48"/>
      <c r="BE413" s="49"/>
      <c r="BF413" s="48"/>
      <c r="BG413" s="49"/>
      <c r="BH413" s="48"/>
      <c r="BI413" s="49"/>
      <c r="BJ413" s="48"/>
      <c r="BK413" s="49"/>
      <c r="BL413" s="48"/>
    </row>
    <row r="414" spans="1:64" ht="15">
      <c r="A414" s="64" t="s">
        <v>285</v>
      </c>
      <c r="B414" s="64" t="s">
        <v>263</v>
      </c>
      <c r="C414" s="65" t="s">
        <v>2229</v>
      </c>
      <c r="D414" s="66">
        <v>3</v>
      </c>
      <c r="E414" s="67" t="s">
        <v>132</v>
      </c>
      <c r="F414" s="68">
        <v>32</v>
      </c>
      <c r="G414" s="65"/>
      <c r="H414" s="69"/>
      <c r="I414" s="70"/>
      <c r="J414" s="70"/>
      <c r="K414" s="34" t="s">
        <v>65</v>
      </c>
      <c r="L414" s="77">
        <v>414</v>
      </c>
      <c r="M414" s="77"/>
      <c r="N414" s="72"/>
      <c r="O414" s="79" t="s">
        <v>340</v>
      </c>
      <c r="P414" s="81">
        <v>43540.64298611111</v>
      </c>
      <c r="Q414" s="79" t="s">
        <v>369</v>
      </c>
      <c r="R414" s="79"/>
      <c r="S414" s="79"/>
      <c r="T414" s="79" t="s">
        <v>414</v>
      </c>
      <c r="U414" s="79"/>
      <c r="V414" s="82" t="s">
        <v>519</v>
      </c>
      <c r="W414" s="81">
        <v>43540.64298611111</v>
      </c>
      <c r="X414" s="82" t="s">
        <v>618</v>
      </c>
      <c r="Y414" s="79"/>
      <c r="Z414" s="79"/>
      <c r="AA414" s="85" t="s">
        <v>743</v>
      </c>
      <c r="AB414" s="79"/>
      <c r="AC414" s="79" t="b">
        <v>0</v>
      </c>
      <c r="AD414" s="79">
        <v>0</v>
      </c>
      <c r="AE414" s="85" t="s">
        <v>785</v>
      </c>
      <c r="AF414" s="79" t="b">
        <v>0</v>
      </c>
      <c r="AG414" s="79" t="s">
        <v>791</v>
      </c>
      <c r="AH414" s="79"/>
      <c r="AI414" s="85" t="s">
        <v>785</v>
      </c>
      <c r="AJ414" s="79" t="b">
        <v>0</v>
      </c>
      <c r="AK414" s="79">
        <v>49</v>
      </c>
      <c r="AL414" s="85" t="s">
        <v>766</v>
      </c>
      <c r="AM414" s="79" t="s">
        <v>800</v>
      </c>
      <c r="AN414" s="79" t="b">
        <v>0</v>
      </c>
      <c r="AO414" s="85" t="s">
        <v>766</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3</v>
      </c>
      <c r="BD414" s="48">
        <v>0</v>
      </c>
      <c r="BE414" s="49">
        <v>0</v>
      </c>
      <c r="BF414" s="48">
        <v>0</v>
      </c>
      <c r="BG414" s="49">
        <v>0</v>
      </c>
      <c r="BH414" s="48">
        <v>0</v>
      </c>
      <c r="BI414" s="49">
        <v>0</v>
      </c>
      <c r="BJ414" s="48">
        <v>17</v>
      </c>
      <c r="BK414" s="49">
        <v>100</v>
      </c>
      <c r="BL414" s="48">
        <v>17</v>
      </c>
    </row>
    <row r="415" spans="1:64" ht="15">
      <c r="A415" s="64" t="s">
        <v>286</v>
      </c>
      <c r="B415" s="64" t="s">
        <v>310</v>
      </c>
      <c r="C415" s="65" t="s">
        <v>2229</v>
      </c>
      <c r="D415" s="66">
        <v>3</v>
      </c>
      <c r="E415" s="67" t="s">
        <v>132</v>
      </c>
      <c r="F415" s="68">
        <v>32</v>
      </c>
      <c r="G415" s="65"/>
      <c r="H415" s="69"/>
      <c r="I415" s="70"/>
      <c r="J415" s="70"/>
      <c r="K415" s="34" t="s">
        <v>65</v>
      </c>
      <c r="L415" s="77">
        <v>415</v>
      </c>
      <c r="M415" s="77"/>
      <c r="N415" s="72"/>
      <c r="O415" s="79" t="s">
        <v>340</v>
      </c>
      <c r="P415" s="81">
        <v>43540.64616898148</v>
      </c>
      <c r="Q415" s="79" t="s">
        <v>369</v>
      </c>
      <c r="R415" s="79"/>
      <c r="S415" s="79"/>
      <c r="T415" s="79" t="s">
        <v>414</v>
      </c>
      <c r="U415" s="79"/>
      <c r="V415" s="82" t="s">
        <v>520</v>
      </c>
      <c r="W415" s="81">
        <v>43540.64616898148</v>
      </c>
      <c r="X415" s="82" t="s">
        <v>619</v>
      </c>
      <c r="Y415" s="79"/>
      <c r="Z415" s="79"/>
      <c r="AA415" s="85" t="s">
        <v>744</v>
      </c>
      <c r="AB415" s="79"/>
      <c r="AC415" s="79" t="b">
        <v>0</v>
      </c>
      <c r="AD415" s="79">
        <v>0</v>
      </c>
      <c r="AE415" s="85" t="s">
        <v>785</v>
      </c>
      <c r="AF415" s="79" t="b">
        <v>0</v>
      </c>
      <c r="AG415" s="79" t="s">
        <v>791</v>
      </c>
      <c r="AH415" s="79"/>
      <c r="AI415" s="85" t="s">
        <v>785</v>
      </c>
      <c r="AJ415" s="79" t="b">
        <v>0</v>
      </c>
      <c r="AK415" s="79">
        <v>49</v>
      </c>
      <c r="AL415" s="85" t="s">
        <v>766</v>
      </c>
      <c r="AM415" s="79" t="s">
        <v>804</v>
      </c>
      <c r="AN415" s="79" t="b">
        <v>0</v>
      </c>
      <c r="AO415" s="85" t="s">
        <v>766</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1</v>
      </c>
      <c r="BD415" s="48"/>
      <c r="BE415" s="49"/>
      <c r="BF415" s="48"/>
      <c r="BG415" s="49"/>
      <c r="BH415" s="48"/>
      <c r="BI415" s="49"/>
      <c r="BJ415" s="48"/>
      <c r="BK415" s="49"/>
      <c r="BL415" s="48"/>
    </row>
    <row r="416" spans="1:64" ht="15">
      <c r="A416" s="64" t="s">
        <v>286</v>
      </c>
      <c r="B416" s="64" t="s">
        <v>311</v>
      </c>
      <c r="C416" s="65" t="s">
        <v>2229</v>
      </c>
      <c r="D416" s="66">
        <v>3</v>
      </c>
      <c r="E416" s="67" t="s">
        <v>132</v>
      </c>
      <c r="F416" s="68">
        <v>32</v>
      </c>
      <c r="G416" s="65"/>
      <c r="H416" s="69"/>
      <c r="I416" s="70"/>
      <c r="J416" s="70"/>
      <c r="K416" s="34" t="s">
        <v>65</v>
      </c>
      <c r="L416" s="77">
        <v>416</v>
      </c>
      <c r="M416" s="77"/>
      <c r="N416" s="72"/>
      <c r="O416" s="79" t="s">
        <v>340</v>
      </c>
      <c r="P416" s="81">
        <v>43540.64616898148</v>
      </c>
      <c r="Q416" s="79" t="s">
        <v>369</v>
      </c>
      <c r="R416" s="79"/>
      <c r="S416" s="79"/>
      <c r="T416" s="79" t="s">
        <v>414</v>
      </c>
      <c r="U416" s="79"/>
      <c r="V416" s="82" t="s">
        <v>520</v>
      </c>
      <c r="W416" s="81">
        <v>43540.64616898148</v>
      </c>
      <c r="X416" s="82" t="s">
        <v>619</v>
      </c>
      <c r="Y416" s="79"/>
      <c r="Z416" s="79"/>
      <c r="AA416" s="85" t="s">
        <v>744</v>
      </c>
      <c r="AB416" s="79"/>
      <c r="AC416" s="79" t="b">
        <v>0</v>
      </c>
      <c r="AD416" s="79">
        <v>0</v>
      </c>
      <c r="AE416" s="85" t="s">
        <v>785</v>
      </c>
      <c r="AF416" s="79" t="b">
        <v>0</v>
      </c>
      <c r="AG416" s="79" t="s">
        <v>791</v>
      </c>
      <c r="AH416" s="79"/>
      <c r="AI416" s="85" t="s">
        <v>785</v>
      </c>
      <c r="AJ416" s="79" t="b">
        <v>0</v>
      </c>
      <c r="AK416" s="79">
        <v>49</v>
      </c>
      <c r="AL416" s="85" t="s">
        <v>766</v>
      </c>
      <c r="AM416" s="79" t="s">
        <v>804</v>
      </c>
      <c r="AN416" s="79" t="b">
        <v>0</v>
      </c>
      <c r="AO416" s="85" t="s">
        <v>766</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1</v>
      </c>
      <c r="BC416" s="78" t="str">
        <f>REPLACE(INDEX(GroupVertices[Group],MATCH(Edges[[#This Row],[Vertex 2]],GroupVertices[Vertex],0)),1,1,"")</f>
        <v>1</v>
      </c>
      <c r="BD416" s="48"/>
      <c r="BE416" s="49"/>
      <c r="BF416" s="48"/>
      <c r="BG416" s="49"/>
      <c r="BH416" s="48"/>
      <c r="BI416" s="49"/>
      <c r="BJ416" s="48"/>
      <c r="BK416" s="49"/>
      <c r="BL416" s="48"/>
    </row>
    <row r="417" spans="1:64" ht="15">
      <c r="A417" s="64" t="s">
        <v>286</v>
      </c>
      <c r="B417" s="64" t="s">
        <v>312</v>
      </c>
      <c r="C417" s="65" t="s">
        <v>2229</v>
      </c>
      <c r="D417" s="66">
        <v>3</v>
      </c>
      <c r="E417" s="67" t="s">
        <v>132</v>
      </c>
      <c r="F417" s="68">
        <v>32</v>
      </c>
      <c r="G417" s="65"/>
      <c r="H417" s="69"/>
      <c r="I417" s="70"/>
      <c r="J417" s="70"/>
      <c r="K417" s="34" t="s">
        <v>65</v>
      </c>
      <c r="L417" s="77">
        <v>417</v>
      </c>
      <c r="M417" s="77"/>
      <c r="N417" s="72"/>
      <c r="O417" s="79" t="s">
        <v>340</v>
      </c>
      <c r="P417" s="81">
        <v>43540.64616898148</v>
      </c>
      <c r="Q417" s="79" t="s">
        <v>369</v>
      </c>
      <c r="R417" s="79"/>
      <c r="S417" s="79"/>
      <c r="T417" s="79" t="s">
        <v>414</v>
      </c>
      <c r="U417" s="79"/>
      <c r="V417" s="82" t="s">
        <v>520</v>
      </c>
      <c r="W417" s="81">
        <v>43540.64616898148</v>
      </c>
      <c r="X417" s="82" t="s">
        <v>619</v>
      </c>
      <c r="Y417" s="79"/>
      <c r="Z417" s="79"/>
      <c r="AA417" s="85" t="s">
        <v>744</v>
      </c>
      <c r="AB417" s="79"/>
      <c r="AC417" s="79" t="b">
        <v>0</v>
      </c>
      <c r="AD417" s="79">
        <v>0</v>
      </c>
      <c r="AE417" s="85" t="s">
        <v>785</v>
      </c>
      <c r="AF417" s="79" t="b">
        <v>0</v>
      </c>
      <c r="AG417" s="79" t="s">
        <v>791</v>
      </c>
      <c r="AH417" s="79"/>
      <c r="AI417" s="85" t="s">
        <v>785</v>
      </c>
      <c r="AJ417" s="79" t="b">
        <v>0</v>
      </c>
      <c r="AK417" s="79">
        <v>49</v>
      </c>
      <c r="AL417" s="85" t="s">
        <v>766</v>
      </c>
      <c r="AM417" s="79" t="s">
        <v>804</v>
      </c>
      <c r="AN417" s="79" t="b">
        <v>0</v>
      </c>
      <c r="AO417" s="85" t="s">
        <v>766</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1</v>
      </c>
      <c r="BC417" s="78" t="str">
        <f>REPLACE(INDEX(GroupVertices[Group],MATCH(Edges[[#This Row],[Vertex 2]],GroupVertices[Vertex],0)),1,1,"")</f>
        <v>1</v>
      </c>
      <c r="BD417" s="48"/>
      <c r="BE417" s="49"/>
      <c r="BF417" s="48"/>
      <c r="BG417" s="49"/>
      <c r="BH417" s="48"/>
      <c r="BI417" s="49"/>
      <c r="BJ417" s="48"/>
      <c r="BK417" s="49"/>
      <c r="BL417" s="48"/>
    </row>
    <row r="418" spans="1:64" ht="15">
      <c r="A418" s="64" t="s">
        <v>286</v>
      </c>
      <c r="B418" s="64" t="s">
        <v>313</v>
      </c>
      <c r="C418" s="65" t="s">
        <v>2229</v>
      </c>
      <c r="D418" s="66">
        <v>3</v>
      </c>
      <c r="E418" s="67" t="s">
        <v>132</v>
      </c>
      <c r="F418" s="68">
        <v>32</v>
      </c>
      <c r="G418" s="65"/>
      <c r="H418" s="69"/>
      <c r="I418" s="70"/>
      <c r="J418" s="70"/>
      <c r="K418" s="34" t="s">
        <v>65</v>
      </c>
      <c r="L418" s="77">
        <v>418</v>
      </c>
      <c r="M418" s="77"/>
      <c r="N418" s="72"/>
      <c r="O418" s="79" t="s">
        <v>340</v>
      </c>
      <c r="P418" s="81">
        <v>43540.64616898148</v>
      </c>
      <c r="Q418" s="79" t="s">
        <v>369</v>
      </c>
      <c r="R418" s="79"/>
      <c r="S418" s="79"/>
      <c r="T418" s="79" t="s">
        <v>414</v>
      </c>
      <c r="U418" s="79"/>
      <c r="V418" s="82" t="s">
        <v>520</v>
      </c>
      <c r="W418" s="81">
        <v>43540.64616898148</v>
      </c>
      <c r="X418" s="82" t="s">
        <v>619</v>
      </c>
      <c r="Y418" s="79"/>
      <c r="Z418" s="79"/>
      <c r="AA418" s="85" t="s">
        <v>744</v>
      </c>
      <c r="AB418" s="79"/>
      <c r="AC418" s="79" t="b">
        <v>0</v>
      </c>
      <c r="AD418" s="79">
        <v>0</v>
      </c>
      <c r="AE418" s="85" t="s">
        <v>785</v>
      </c>
      <c r="AF418" s="79" t="b">
        <v>0</v>
      </c>
      <c r="AG418" s="79" t="s">
        <v>791</v>
      </c>
      <c r="AH418" s="79"/>
      <c r="AI418" s="85" t="s">
        <v>785</v>
      </c>
      <c r="AJ418" s="79" t="b">
        <v>0</v>
      </c>
      <c r="AK418" s="79">
        <v>49</v>
      </c>
      <c r="AL418" s="85" t="s">
        <v>766</v>
      </c>
      <c r="AM418" s="79" t="s">
        <v>804</v>
      </c>
      <c r="AN418" s="79" t="b">
        <v>0</v>
      </c>
      <c r="AO418" s="85" t="s">
        <v>766</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1</v>
      </c>
      <c r="BC418" s="78" t="str">
        <f>REPLACE(INDEX(GroupVertices[Group],MATCH(Edges[[#This Row],[Vertex 2]],GroupVertices[Vertex],0)),1,1,"")</f>
        <v>1</v>
      </c>
      <c r="BD418" s="48"/>
      <c r="BE418" s="49"/>
      <c r="BF418" s="48"/>
      <c r="BG418" s="49"/>
      <c r="BH418" s="48"/>
      <c r="BI418" s="49"/>
      <c r="BJ418" s="48"/>
      <c r="BK418" s="49"/>
      <c r="BL418" s="48"/>
    </row>
    <row r="419" spans="1:64" ht="15">
      <c r="A419" s="64" t="s">
        <v>286</v>
      </c>
      <c r="B419" s="64" t="s">
        <v>314</v>
      </c>
      <c r="C419" s="65" t="s">
        <v>2229</v>
      </c>
      <c r="D419" s="66">
        <v>3</v>
      </c>
      <c r="E419" s="67" t="s">
        <v>132</v>
      </c>
      <c r="F419" s="68">
        <v>32</v>
      </c>
      <c r="G419" s="65"/>
      <c r="H419" s="69"/>
      <c r="I419" s="70"/>
      <c r="J419" s="70"/>
      <c r="K419" s="34" t="s">
        <v>65</v>
      </c>
      <c r="L419" s="77">
        <v>419</v>
      </c>
      <c r="M419" s="77"/>
      <c r="N419" s="72"/>
      <c r="O419" s="79" t="s">
        <v>340</v>
      </c>
      <c r="P419" s="81">
        <v>43540.64616898148</v>
      </c>
      <c r="Q419" s="79" t="s">
        <v>369</v>
      </c>
      <c r="R419" s="79"/>
      <c r="S419" s="79"/>
      <c r="T419" s="79" t="s">
        <v>414</v>
      </c>
      <c r="U419" s="79"/>
      <c r="V419" s="82" t="s">
        <v>520</v>
      </c>
      <c r="W419" s="81">
        <v>43540.64616898148</v>
      </c>
      <c r="X419" s="82" t="s">
        <v>619</v>
      </c>
      <c r="Y419" s="79"/>
      <c r="Z419" s="79"/>
      <c r="AA419" s="85" t="s">
        <v>744</v>
      </c>
      <c r="AB419" s="79"/>
      <c r="AC419" s="79" t="b">
        <v>0</v>
      </c>
      <c r="AD419" s="79">
        <v>0</v>
      </c>
      <c r="AE419" s="85" t="s">
        <v>785</v>
      </c>
      <c r="AF419" s="79" t="b">
        <v>0</v>
      </c>
      <c r="AG419" s="79" t="s">
        <v>791</v>
      </c>
      <c r="AH419" s="79"/>
      <c r="AI419" s="85" t="s">
        <v>785</v>
      </c>
      <c r="AJ419" s="79" t="b">
        <v>0</v>
      </c>
      <c r="AK419" s="79">
        <v>49</v>
      </c>
      <c r="AL419" s="85" t="s">
        <v>766</v>
      </c>
      <c r="AM419" s="79" t="s">
        <v>804</v>
      </c>
      <c r="AN419" s="79" t="b">
        <v>0</v>
      </c>
      <c r="AO419" s="85" t="s">
        <v>766</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1</v>
      </c>
      <c r="BC419" s="78" t="str">
        <f>REPLACE(INDEX(GroupVertices[Group],MATCH(Edges[[#This Row],[Vertex 2]],GroupVertices[Vertex],0)),1,1,"")</f>
        <v>1</v>
      </c>
      <c r="BD419" s="48"/>
      <c r="BE419" s="49"/>
      <c r="BF419" s="48"/>
      <c r="BG419" s="49"/>
      <c r="BH419" s="48"/>
      <c r="BI419" s="49"/>
      <c r="BJ419" s="48"/>
      <c r="BK419" s="49"/>
      <c r="BL419" s="48"/>
    </row>
    <row r="420" spans="1:64" ht="15">
      <c r="A420" s="64" t="s">
        <v>286</v>
      </c>
      <c r="B420" s="64" t="s">
        <v>315</v>
      </c>
      <c r="C420" s="65" t="s">
        <v>2229</v>
      </c>
      <c r="D420" s="66">
        <v>3</v>
      </c>
      <c r="E420" s="67" t="s">
        <v>132</v>
      </c>
      <c r="F420" s="68">
        <v>32</v>
      </c>
      <c r="G420" s="65"/>
      <c r="H420" s="69"/>
      <c r="I420" s="70"/>
      <c r="J420" s="70"/>
      <c r="K420" s="34" t="s">
        <v>65</v>
      </c>
      <c r="L420" s="77">
        <v>420</v>
      </c>
      <c r="M420" s="77"/>
      <c r="N420" s="72"/>
      <c r="O420" s="79" t="s">
        <v>340</v>
      </c>
      <c r="P420" s="81">
        <v>43540.64616898148</v>
      </c>
      <c r="Q420" s="79" t="s">
        <v>369</v>
      </c>
      <c r="R420" s="79"/>
      <c r="S420" s="79"/>
      <c r="T420" s="79" t="s">
        <v>414</v>
      </c>
      <c r="U420" s="79"/>
      <c r="V420" s="82" t="s">
        <v>520</v>
      </c>
      <c r="W420" s="81">
        <v>43540.64616898148</v>
      </c>
      <c r="X420" s="82" t="s">
        <v>619</v>
      </c>
      <c r="Y420" s="79"/>
      <c r="Z420" s="79"/>
      <c r="AA420" s="85" t="s">
        <v>744</v>
      </c>
      <c r="AB420" s="79"/>
      <c r="AC420" s="79" t="b">
        <v>0</v>
      </c>
      <c r="AD420" s="79">
        <v>0</v>
      </c>
      <c r="AE420" s="85" t="s">
        <v>785</v>
      </c>
      <c r="AF420" s="79" t="b">
        <v>0</v>
      </c>
      <c r="AG420" s="79" t="s">
        <v>791</v>
      </c>
      <c r="AH420" s="79"/>
      <c r="AI420" s="85" t="s">
        <v>785</v>
      </c>
      <c r="AJ420" s="79" t="b">
        <v>0</v>
      </c>
      <c r="AK420" s="79">
        <v>49</v>
      </c>
      <c r="AL420" s="85" t="s">
        <v>766</v>
      </c>
      <c r="AM420" s="79" t="s">
        <v>804</v>
      </c>
      <c r="AN420" s="79" t="b">
        <v>0</v>
      </c>
      <c r="AO420" s="85" t="s">
        <v>766</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1</v>
      </c>
      <c r="BC420" s="78" t="str">
        <f>REPLACE(INDEX(GroupVertices[Group],MATCH(Edges[[#This Row],[Vertex 2]],GroupVertices[Vertex],0)),1,1,"")</f>
        <v>1</v>
      </c>
      <c r="BD420" s="48"/>
      <c r="BE420" s="49"/>
      <c r="BF420" s="48"/>
      <c r="BG420" s="49"/>
      <c r="BH420" s="48"/>
      <c r="BI420" s="49"/>
      <c r="BJ420" s="48"/>
      <c r="BK420" s="49"/>
      <c r="BL420" s="48"/>
    </row>
    <row r="421" spans="1:64" ht="15">
      <c r="A421" s="64" t="s">
        <v>286</v>
      </c>
      <c r="B421" s="64" t="s">
        <v>316</v>
      </c>
      <c r="C421" s="65" t="s">
        <v>2229</v>
      </c>
      <c r="D421" s="66">
        <v>3</v>
      </c>
      <c r="E421" s="67" t="s">
        <v>132</v>
      </c>
      <c r="F421" s="68">
        <v>32</v>
      </c>
      <c r="G421" s="65"/>
      <c r="H421" s="69"/>
      <c r="I421" s="70"/>
      <c r="J421" s="70"/>
      <c r="K421" s="34" t="s">
        <v>65</v>
      </c>
      <c r="L421" s="77">
        <v>421</v>
      </c>
      <c r="M421" s="77"/>
      <c r="N421" s="72"/>
      <c r="O421" s="79" t="s">
        <v>340</v>
      </c>
      <c r="P421" s="81">
        <v>43540.64616898148</v>
      </c>
      <c r="Q421" s="79" t="s">
        <v>369</v>
      </c>
      <c r="R421" s="79"/>
      <c r="S421" s="79"/>
      <c r="T421" s="79" t="s">
        <v>414</v>
      </c>
      <c r="U421" s="79"/>
      <c r="V421" s="82" t="s">
        <v>520</v>
      </c>
      <c r="W421" s="81">
        <v>43540.64616898148</v>
      </c>
      <c r="X421" s="82" t="s">
        <v>619</v>
      </c>
      <c r="Y421" s="79"/>
      <c r="Z421" s="79"/>
      <c r="AA421" s="85" t="s">
        <v>744</v>
      </c>
      <c r="AB421" s="79"/>
      <c r="AC421" s="79" t="b">
        <v>0</v>
      </c>
      <c r="AD421" s="79">
        <v>0</v>
      </c>
      <c r="AE421" s="85" t="s">
        <v>785</v>
      </c>
      <c r="AF421" s="79" t="b">
        <v>0</v>
      </c>
      <c r="AG421" s="79" t="s">
        <v>791</v>
      </c>
      <c r="AH421" s="79"/>
      <c r="AI421" s="85" t="s">
        <v>785</v>
      </c>
      <c r="AJ421" s="79" t="b">
        <v>0</v>
      </c>
      <c r="AK421" s="79">
        <v>49</v>
      </c>
      <c r="AL421" s="85" t="s">
        <v>766</v>
      </c>
      <c r="AM421" s="79" t="s">
        <v>804</v>
      </c>
      <c r="AN421" s="79" t="b">
        <v>0</v>
      </c>
      <c r="AO421" s="85" t="s">
        <v>766</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1</v>
      </c>
      <c r="BC421" s="78" t="str">
        <f>REPLACE(INDEX(GroupVertices[Group],MATCH(Edges[[#This Row],[Vertex 2]],GroupVertices[Vertex],0)),1,1,"")</f>
        <v>1</v>
      </c>
      <c r="BD421" s="48"/>
      <c r="BE421" s="49"/>
      <c r="BF421" s="48"/>
      <c r="BG421" s="49"/>
      <c r="BH421" s="48"/>
      <c r="BI421" s="49"/>
      <c r="BJ421" s="48"/>
      <c r="BK421" s="49"/>
      <c r="BL421" s="48"/>
    </row>
    <row r="422" spans="1:64" ht="15">
      <c r="A422" s="64" t="s">
        <v>286</v>
      </c>
      <c r="B422" s="64" t="s">
        <v>217</v>
      </c>
      <c r="C422" s="65" t="s">
        <v>2229</v>
      </c>
      <c r="D422" s="66">
        <v>3</v>
      </c>
      <c r="E422" s="67" t="s">
        <v>132</v>
      </c>
      <c r="F422" s="68">
        <v>32</v>
      </c>
      <c r="G422" s="65"/>
      <c r="H422" s="69"/>
      <c r="I422" s="70"/>
      <c r="J422" s="70"/>
      <c r="K422" s="34" t="s">
        <v>65</v>
      </c>
      <c r="L422" s="77">
        <v>422</v>
      </c>
      <c r="M422" s="77"/>
      <c r="N422" s="72"/>
      <c r="O422" s="79" t="s">
        <v>340</v>
      </c>
      <c r="P422" s="81">
        <v>43540.64616898148</v>
      </c>
      <c r="Q422" s="79" t="s">
        <v>369</v>
      </c>
      <c r="R422" s="79"/>
      <c r="S422" s="79"/>
      <c r="T422" s="79" t="s">
        <v>414</v>
      </c>
      <c r="U422" s="79"/>
      <c r="V422" s="82" t="s">
        <v>520</v>
      </c>
      <c r="W422" s="81">
        <v>43540.64616898148</v>
      </c>
      <c r="X422" s="82" t="s">
        <v>619</v>
      </c>
      <c r="Y422" s="79"/>
      <c r="Z422" s="79"/>
      <c r="AA422" s="85" t="s">
        <v>744</v>
      </c>
      <c r="AB422" s="79"/>
      <c r="AC422" s="79" t="b">
        <v>0</v>
      </c>
      <c r="AD422" s="79">
        <v>0</v>
      </c>
      <c r="AE422" s="85" t="s">
        <v>785</v>
      </c>
      <c r="AF422" s="79" t="b">
        <v>0</v>
      </c>
      <c r="AG422" s="79" t="s">
        <v>791</v>
      </c>
      <c r="AH422" s="79"/>
      <c r="AI422" s="85" t="s">
        <v>785</v>
      </c>
      <c r="AJ422" s="79" t="b">
        <v>0</v>
      </c>
      <c r="AK422" s="79">
        <v>49</v>
      </c>
      <c r="AL422" s="85" t="s">
        <v>766</v>
      </c>
      <c r="AM422" s="79" t="s">
        <v>804</v>
      </c>
      <c r="AN422" s="79" t="b">
        <v>0</v>
      </c>
      <c r="AO422" s="85" t="s">
        <v>766</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1</v>
      </c>
      <c r="BC422" s="78" t="str">
        <f>REPLACE(INDEX(GroupVertices[Group],MATCH(Edges[[#This Row],[Vertex 2]],GroupVertices[Vertex],0)),1,1,"")</f>
        <v>2</v>
      </c>
      <c r="BD422" s="48"/>
      <c r="BE422" s="49"/>
      <c r="BF422" s="48"/>
      <c r="BG422" s="49"/>
      <c r="BH422" s="48"/>
      <c r="BI422" s="49"/>
      <c r="BJ422" s="48"/>
      <c r="BK422" s="49"/>
      <c r="BL422" s="48"/>
    </row>
    <row r="423" spans="1:64" ht="15">
      <c r="A423" s="64" t="s">
        <v>286</v>
      </c>
      <c r="B423" s="64" t="s">
        <v>263</v>
      </c>
      <c r="C423" s="65" t="s">
        <v>2229</v>
      </c>
      <c r="D423" s="66">
        <v>3</v>
      </c>
      <c r="E423" s="67" t="s">
        <v>132</v>
      </c>
      <c r="F423" s="68">
        <v>32</v>
      </c>
      <c r="G423" s="65"/>
      <c r="H423" s="69"/>
      <c r="I423" s="70"/>
      <c r="J423" s="70"/>
      <c r="K423" s="34" t="s">
        <v>65</v>
      </c>
      <c r="L423" s="77">
        <v>423</v>
      </c>
      <c r="M423" s="77"/>
      <c r="N423" s="72"/>
      <c r="O423" s="79" t="s">
        <v>340</v>
      </c>
      <c r="P423" s="81">
        <v>43540.64616898148</v>
      </c>
      <c r="Q423" s="79" t="s">
        <v>369</v>
      </c>
      <c r="R423" s="79"/>
      <c r="S423" s="79"/>
      <c r="T423" s="79" t="s">
        <v>414</v>
      </c>
      <c r="U423" s="79"/>
      <c r="V423" s="82" t="s">
        <v>520</v>
      </c>
      <c r="W423" s="81">
        <v>43540.64616898148</v>
      </c>
      <c r="X423" s="82" t="s">
        <v>619</v>
      </c>
      <c r="Y423" s="79"/>
      <c r="Z423" s="79"/>
      <c r="AA423" s="85" t="s">
        <v>744</v>
      </c>
      <c r="AB423" s="79"/>
      <c r="AC423" s="79" t="b">
        <v>0</v>
      </c>
      <c r="AD423" s="79">
        <v>0</v>
      </c>
      <c r="AE423" s="85" t="s">
        <v>785</v>
      </c>
      <c r="AF423" s="79" t="b">
        <v>0</v>
      </c>
      <c r="AG423" s="79" t="s">
        <v>791</v>
      </c>
      <c r="AH423" s="79"/>
      <c r="AI423" s="85" t="s">
        <v>785</v>
      </c>
      <c r="AJ423" s="79" t="b">
        <v>0</v>
      </c>
      <c r="AK423" s="79">
        <v>49</v>
      </c>
      <c r="AL423" s="85" t="s">
        <v>766</v>
      </c>
      <c r="AM423" s="79" t="s">
        <v>804</v>
      </c>
      <c r="AN423" s="79" t="b">
        <v>0</v>
      </c>
      <c r="AO423" s="85" t="s">
        <v>766</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1</v>
      </c>
      <c r="BC423" s="78" t="str">
        <f>REPLACE(INDEX(GroupVertices[Group],MATCH(Edges[[#This Row],[Vertex 2]],GroupVertices[Vertex],0)),1,1,"")</f>
        <v>3</v>
      </c>
      <c r="BD423" s="48">
        <v>0</v>
      </c>
      <c r="BE423" s="49">
        <v>0</v>
      </c>
      <c r="BF423" s="48">
        <v>0</v>
      </c>
      <c r="BG423" s="49">
        <v>0</v>
      </c>
      <c r="BH423" s="48">
        <v>0</v>
      </c>
      <c r="BI423" s="49">
        <v>0</v>
      </c>
      <c r="BJ423" s="48">
        <v>17</v>
      </c>
      <c r="BK423" s="49">
        <v>100</v>
      </c>
      <c r="BL423" s="48">
        <v>17</v>
      </c>
    </row>
    <row r="424" spans="1:64" ht="15">
      <c r="A424" s="64" t="s">
        <v>217</v>
      </c>
      <c r="B424" s="64" t="s">
        <v>299</v>
      </c>
      <c r="C424" s="65" t="s">
        <v>2229</v>
      </c>
      <c r="D424" s="66">
        <v>3</v>
      </c>
      <c r="E424" s="67" t="s">
        <v>132</v>
      </c>
      <c r="F424" s="68">
        <v>32</v>
      </c>
      <c r="G424" s="65"/>
      <c r="H424" s="69"/>
      <c r="I424" s="70"/>
      <c r="J424" s="70"/>
      <c r="K424" s="34" t="s">
        <v>65</v>
      </c>
      <c r="L424" s="77">
        <v>424</v>
      </c>
      <c r="M424" s="77"/>
      <c r="N424" s="72"/>
      <c r="O424" s="79" t="s">
        <v>340</v>
      </c>
      <c r="P424" s="81">
        <v>43533.978159722225</v>
      </c>
      <c r="Q424" s="79" t="s">
        <v>375</v>
      </c>
      <c r="R424" s="82" t="s">
        <v>402</v>
      </c>
      <c r="S424" s="79" t="s">
        <v>405</v>
      </c>
      <c r="T424" s="79" t="s">
        <v>411</v>
      </c>
      <c r="U424" s="79"/>
      <c r="V424" s="82" t="s">
        <v>469</v>
      </c>
      <c r="W424" s="81">
        <v>43533.978159722225</v>
      </c>
      <c r="X424" s="82" t="s">
        <v>620</v>
      </c>
      <c r="Y424" s="79"/>
      <c r="Z424" s="79"/>
      <c r="AA424" s="85" t="s">
        <v>745</v>
      </c>
      <c r="AB424" s="79"/>
      <c r="AC424" s="79" t="b">
        <v>0</v>
      </c>
      <c r="AD424" s="79">
        <v>19</v>
      </c>
      <c r="AE424" s="85" t="s">
        <v>785</v>
      </c>
      <c r="AF424" s="79" t="b">
        <v>1</v>
      </c>
      <c r="AG424" s="79" t="s">
        <v>791</v>
      </c>
      <c r="AH424" s="79"/>
      <c r="AI424" s="85" t="s">
        <v>794</v>
      </c>
      <c r="AJ424" s="79" t="b">
        <v>0</v>
      </c>
      <c r="AK424" s="79">
        <v>7</v>
      </c>
      <c r="AL424" s="85" t="s">
        <v>785</v>
      </c>
      <c r="AM424" s="79" t="s">
        <v>800</v>
      </c>
      <c r="AN424" s="79" t="b">
        <v>0</v>
      </c>
      <c r="AO424" s="85" t="s">
        <v>745</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2</v>
      </c>
      <c r="BC424" s="78" t="str">
        <f>REPLACE(INDEX(GroupVertices[Group],MATCH(Edges[[#This Row],[Vertex 2]],GroupVertices[Vertex],0)),1,1,"")</f>
        <v>2</v>
      </c>
      <c r="BD424" s="48">
        <v>1</v>
      </c>
      <c r="BE424" s="49">
        <v>5</v>
      </c>
      <c r="BF424" s="48">
        <v>1</v>
      </c>
      <c r="BG424" s="49">
        <v>5</v>
      </c>
      <c r="BH424" s="48">
        <v>0</v>
      </c>
      <c r="BI424" s="49">
        <v>0</v>
      </c>
      <c r="BJ424" s="48">
        <v>18</v>
      </c>
      <c r="BK424" s="49">
        <v>90</v>
      </c>
      <c r="BL424" s="48">
        <v>20</v>
      </c>
    </row>
    <row r="425" spans="1:64" ht="15">
      <c r="A425" s="64" t="s">
        <v>234</v>
      </c>
      <c r="B425" s="64" t="s">
        <v>299</v>
      </c>
      <c r="C425" s="65" t="s">
        <v>2229</v>
      </c>
      <c r="D425" s="66">
        <v>3</v>
      </c>
      <c r="E425" s="67" t="s">
        <v>132</v>
      </c>
      <c r="F425" s="68">
        <v>32</v>
      </c>
      <c r="G425" s="65"/>
      <c r="H425" s="69"/>
      <c r="I425" s="70"/>
      <c r="J425" s="70"/>
      <c r="K425" s="34" t="s">
        <v>65</v>
      </c>
      <c r="L425" s="77">
        <v>425</v>
      </c>
      <c r="M425" s="77"/>
      <c r="N425" s="72"/>
      <c r="O425" s="79" t="s">
        <v>340</v>
      </c>
      <c r="P425" s="81">
        <v>43534.005891203706</v>
      </c>
      <c r="Q425" s="79" t="s">
        <v>346</v>
      </c>
      <c r="R425" s="79"/>
      <c r="S425" s="79"/>
      <c r="T425" s="79" t="s">
        <v>411</v>
      </c>
      <c r="U425" s="79"/>
      <c r="V425" s="82" t="s">
        <v>468</v>
      </c>
      <c r="W425" s="81">
        <v>43534.005891203706</v>
      </c>
      <c r="X425" s="82" t="s">
        <v>621</v>
      </c>
      <c r="Y425" s="79"/>
      <c r="Z425" s="79"/>
      <c r="AA425" s="85" t="s">
        <v>746</v>
      </c>
      <c r="AB425" s="79"/>
      <c r="AC425" s="79" t="b">
        <v>0</v>
      </c>
      <c r="AD425" s="79">
        <v>0</v>
      </c>
      <c r="AE425" s="85" t="s">
        <v>785</v>
      </c>
      <c r="AF425" s="79" t="b">
        <v>1</v>
      </c>
      <c r="AG425" s="79" t="s">
        <v>791</v>
      </c>
      <c r="AH425" s="79"/>
      <c r="AI425" s="85" t="s">
        <v>794</v>
      </c>
      <c r="AJ425" s="79" t="b">
        <v>0</v>
      </c>
      <c r="AK425" s="79">
        <v>7</v>
      </c>
      <c r="AL425" s="85" t="s">
        <v>745</v>
      </c>
      <c r="AM425" s="79" t="s">
        <v>802</v>
      </c>
      <c r="AN425" s="79" t="b">
        <v>0</v>
      </c>
      <c r="AO425" s="85" t="s">
        <v>745</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2</v>
      </c>
      <c r="BC425" s="78" t="str">
        <f>REPLACE(INDEX(GroupVertices[Group],MATCH(Edges[[#This Row],[Vertex 2]],GroupVertices[Vertex],0)),1,1,"")</f>
        <v>2</v>
      </c>
      <c r="BD425" s="48"/>
      <c r="BE425" s="49"/>
      <c r="BF425" s="48"/>
      <c r="BG425" s="49"/>
      <c r="BH425" s="48"/>
      <c r="BI425" s="49"/>
      <c r="BJ425" s="48"/>
      <c r="BK425" s="49"/>
      <c r="BL425" s="48"/>
    </row>
    <row r="426" spans="1:64" ht="15">
      <c r="A426" s="64" t="s">
        <v>287</v>
      </c>
      <c r="B426" s="64" t="s">
        <v>299</v>
      </c>
      <c r="C426" s="65" t="s">
        <v>2231</v>
      </c>
      <c r="D426" s="66">
        <v>10</v>
      </c>
      <c r="E426" s="67" t="s">
        <v>136</v>
      </c>
      <c r="F426" s="68">
        <v>25.5</v>
      </c>
      <c r="G426" s="65"/>
      <c r="H426" s="69"/>
      <c r="I426" s="70"/>
      <c r="J426" s="70"/>
      <c r="K426" s="34" t="s">
        <v>65</v>
      </c>
      <c r="L426" s="77">
        <v>426</v>
      </c>
      <c r="M426" s="77"/>
      <c r="N426" s="72"/>
      <c r="O426" s="79" t="s">
        <v>340</v>
      </c>
      <c r="P426" s="81">
        <v>43535.346504629626</v>
      </c>
      <c r="Q426" s="79" t="s">
        <v>346</v>
      </c>
      <c r="R426" s="79"/>
      <c r="S426" s="79"/>
      <c r="T426" s="79" t="s">
        <v>411</v>
      </c>
      <c r="U426" s="79"/>
      <c r="V426" s="82" t="s">
        <v>521</v>
      </c>
      <c r="W426" s="81">
        <v>43535.346504629626</v>
      </c>
      <c r="X426" s="82" t="s">
        <v>622</v>
      </c>
      <c r="Y426" s="79"/>
      <c r="Z426" s="79"/>
      <c r="AA426" s="85" t="s">
        <v>747</v>
      </c>
      <c r="AB426" s="79"/>
      <c r="AC426" s="79" t="b">
        <v>0</v>
      </c>
      <c r="AD426" s="79">
        <v>0</v>
      </c>
      <c r="AE426" s="85" t="s">
        <v>785</v>
      </c>
      <c r="AF426" s="79" t="b">
        <v>1</v>
      </c>
      <c r="AG426" s="79" t="s">
        <v>791</v>
      </c>
      <c r="AH426" s="79"/>
      <c r="AI426" s="85" t="s">
        <v>794</v>
      </c>
      <c r="AJ426" s="79" t="b">
        <v>0</v>
      </c>
      <c r="AK426" s="79">
        <v>7</v>
      </c>
      <c r="AL426" s="85" t="s">
        <v>745</v>
      </c>
      <c r="AM426" s="79" t="s">
        <v>799</v>
      </c>
      <c r="AN426" s="79" t="b">
        <v>0</v>
      </c>
      <c r="AO426" s="85" t="s">
        <v>745</v>
      </c>
      <c r="AP426" s="79" t="s">
        <v>176</v>
      </c>
      <c r="AQ426" s="79">
        <v>0</v>
      </c>
      <c r="AR426" s="79">
        <v>0</v>
      </c>
      <c r="AS426" s="79"/>
      <c r="AT426" s="79"/>
      <c r="AU426" s="79"/>
      <c r="AV426" s="79"/>
      <c r="AW426" s="79"/>
      <c r="AX426" s="79"/>
      <c r="AY426" s="79"/>
      <c r="AZ426" s="79"/>
      <c r="BA426">
        <v>2</v>
      </c>
      <c r="BB426" s="78" t="str">
        <f>REPLACE(INDEX(GroupVertices[Group],MATCH(Edges[[#This Row],[Vertex 1]],GroupVertices[Vertex],0)),1,1,"")</f>
        <v>2</v>
      </c>
      <c r="BC426" s="78" t="str">
        <f>REPLACE(INDEX(GroupVertices[Group],MATCH(Edges[[#This Row],[Vertex 2]],GroupVertices[Vertex],0)),1,1,"")</f>
        <v>2</v>
      </c>
      <c r="BD426" s="48">
        <v>1</v>
      </c>
      <c r="BE426" s="49">
        <v>4.761904761904762</v>
      </c>
      <c r="BF426" s="48">
        <v>1</v>
      </c>
      <c r="BG426" s="49">
        <v>4.761904761904762</v>
      </c>
      <c r="BH426" s="48">
        <v>0</v>
      </c>
      <c r="BI426" s="49">
        <v>0</v>
      </c>
      <c r="BJ426" s="48">
        <v>19</v>
      </c>
      <c r="BK426" s="49">
        <v>90.47619047619048</v>
      </c>
      <c r="BL426" s="48">
        <v>21</v>
      </c>
    </row>
    <row r="427" spans="1:64" ht="15">
      <c r="A427" s="64" t="s">
        <v>287</v>
      </c>
      <c r="B427" s="64" t="s">
        <v>299</v>
      </c>
      <c r="C427" s="65" t="s">
        <v>2231</v>
      </c>
      <c r="D427" s="66">
        <v>10</v>
      </c>
      <c r="E427" s="67" t="s">
        <v>136</v>
      </c>
      <c r="F427" s="68">
        <v>25.5</v>
      </c>
      <c r="G427" s="65"/>
      <c r="H427" s="69"/>
      <c r="I427" s="70"/>
      <c r="J427" s="70"/>
      <c r="K427" s="34" t="s">
        <v>65</v>
      </c>
      <c r="L427" s="77">
        <v>427</v>
      </c>
      <c r="M427" s="77"/>
      <c r="N427" s="72"/>
      <c r="O427" s="79" t="s">
        <v>340</v>
      </c>
      <c r="P427" s="81">
        <v>43535.34931712963</v>
      </c>
      <c r="Q427" s="79" t="s">
        <v>376</v>
      </c>
      <c r="R427" s="82" t="s">
        <v>402</v>
      </c>
      <c r="S427" s="79" t="s">
        <v>405</v>
      </c>
      <c r="T427" s="79" t="s">
        <v>426</v>
      </c>
      <c r="U427" s="79"/>
      <c r="V427" s="82" t="s">
        <v>521</v>
      </c>
      <c r="W427" s="81">
        <v>43535.34931712963</v>
      </c>
      <c r="X427" s="82" t="s">
        <v>623</v>
      </c>
      <c r="Y427" s="79"/>
      <c r="Z427" s="79"/>
      <c r="AA427" s="85" t="s">
        <v>748</v>
      </c>
      <c r="AB427" s="79"/>
      <c r="AC427" s="79" t="b">
        <v>0</v>
      </c>
      <c r="AD427" s="79">
        <v>1</v>
      </c>
      <c r="AE427" s="85" t="s">
        <v>785</v>
      </c>
      <c r="AF427" s="79" t="b">
        <v>1</v>
      </c>
      <c r="AG427" s="79" t="s">
        <v>791</v>
      </c>
      <c r="AH427" s="79"/>
      <c r="AI427" s="85" t="s">
        <v>794</v>
      </c>
      <c r="AJ427" s="79" t="b">
        <v>0</v>
      </c>
      <c r="AK427" s="79">
        <v>1</v>
      </c>
      <c r="AL427" s="85" t="s">
        <v>785</v>
      </c>
      <c r="AM427" s="79" t="s">
        <v>799</v>
      </c>
      <c r="AN427" s="79" t="b">
        <v>0</v>
      </c>
      <c r="AO427" s="85" t="s">
        <v>748</v>
      </c>
      <c r="AP427" s="79" t="s">
        <v>176</v>
      </c>
      <c r="AQ427" s="79">
        <v>0</v>
      </c>
      <c r="AR427" s="79">
        <v>0</v>
      </c>
      <c r="AS427" s="79"/>
      <c r="AT427" s="79"/>
      <c r="AU427" s="79"/>
      <c r="AV427" s="79"/>
      <c r="AW427" s="79"/>
      <c r="AX427" s="79"/>
      <c r="AY427" s="79"/>
      <c r="AZ427" s="79"/>
      <c r="BA427">
        <v>2</v>
      </c>
      <c r="BB427" s="78" t="str">
        <f>REPLACE(INDEX(GroupVertices[Group],MATCH(Edges[[#This Row],[Vertex 1]],GroupVertices[Vertex],0)),1,1,"")</f>
        <v>2</v>
      </c>
      <c r="BC427" s="78" t="str">
        <f>REPLACE(INDEX(GroupVertices[Group],MATCH(Edges[[#This Row],[Vertex 2]],GroupVertices[Vertex],0)),1,1,"")</f>
        <v>2</v>
      </c>
      <c r="BD427" s="48">
        <v>6</v>
      </c>
      <c r="BE427" s="49">
        <v>14.634146341463415</v>
      </c>
      <c r="BF427" s="48">
        <v>0</v>
      </c>
      <c r="BG427" s="49">
        <v>0</v>
      </c>
      <c r="BH427" s="48">
        <v>0</v>
      </c>
      <c r="BI427" s="49">
        <v>0</v>
      </c>
      <c r="BJ427" s="48">
        <v>35</v>
      </c>
      <c r="BK427" s="49">
        <v>85.36585365853658</v>
      </c>
      <c r="BL427" s="48">
        <v>41</v>
      </c>
    </row>
    <row r="428" spans="1:64" ht="15">
      <c r="A428" s="64" t="s">
        <v>287</v>
      </c>
      <c r="B428" s="64" t="s">
        <v>320</v>
      </c>
      <c r="C428" s="65" t="s">
        <v>2229</v>
      </c>
      <c r="D428" s="66">
        <v>3</v>
      </c>
      <c r="E428" s="67" t="s">
        <v>132</v>
      </c>
      <c r="F428" s="68">
        <v>32</v>
      </c>
      <c r="G428" s="65"/>
      <c r="H428" s="69"/>
      <c r="I428" s="70"/>
      <c r="J428" s="70"/>
      <c r="K428" s="34" t="s">
        <v>65</v>
      </c>
      <c r="L428" s="77">
        <v>428</v>
      </c>
      <c r="M428" s="77"/>
      <c r="N428" s="72"/>
      <c r="O428" s="79" t="s">
        <v>340</v>
      </c>
      <c r="P428" s="81">
        <v>43536.53158564815</v>
      </c>
      <c r="Q428" s="79" t="s">
        <v>377</v>
      </c>
      <c r="R428" s="79"/>
      <c r="S428" s="79"/>
      <c r="T428" s="79" t="s">
        <v>414</v>
      </c>
      <c r="U428" s="79"/>
      <c r="V428" s="82" t="s">
        <v>521</v>
      </c>
      <c r="W428" s="81">
        <v>43536.53158564815</v>
      </c>
      <c r="X428" s="82" t="s">
        <v>624</v>
      </c>
      <c r="Y428" s="79"/>
      <c r="Z428" s="79"/>
      <c r="AA428" s="85" t="s">
        <v>749</v>
      </c>
      <c r="AB428" s="85" t="s">
        <v>782</v>
      </c>
      <c r="AC428" s="79" t="b">
        <v>0</v>
      </c>
      <c r="AD428" s="79">
        <v>7</v>
      </c>
      <c r="AE428" s="85" t="s">
        <v>787</v>
      </c>
      <c r="AF428" s="79" t="b">
        <v>0</v>
      </c>
      <c r="AG428" s="79" t="s">
        <v>791</v>
      </c>
      <c r="AH428" s="79"/>
      <c r="AI428" s="85" t="s">
        <v>785</v>
      </c>
      <c r="AJ428" s="79" t="b">
        <v>0</v>
      </c>
      <c r="AK428" s="79">
        <v>1</v>
      </c>
      <c r="AL428" s="85" t="s">
        <v>785</v>
      </c>
      <c r="AM428" s="79" t="s">
        <v>802</v>
      </c>
      <c r="AN428" s="79" t="b">
        <v>0</v>
      </c>
      <c r="AO428" s="85" t="s">
        <v>782</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234</v>
      </c>
      <c r="B429" s="64" t="s">
        <v>217</v>
      </c>
      <c r="C429" s="65" t="s">
        <v>2231</v>
      </c>
      <c r="D429" s="66">
        <v>10</v>
      </c>
      <c r="E429" s="67" t="s">
        <v>136</v>
      </c>
      <c r="F429" s="68">
        <v>25.5</v>
      </c>
      <c r="G429" s="65"/>
      <c r="H429" s="69"/>
      <c r="I429" s="70"/>
      <c r="J429" s="70"/>
      <c r="K429" s="34" t="s">
        <v>65</v>
      </c>
      <c r="L429" s="77">
        <v>429</v>
      </c>
      <c r="M429" s="77"/>
      <c r="N429" s="72"/>
      <c r="O429" s="79" t="s">
        <v>340</v>
      </c>
      <c r="P429" s="81">
        <v>43534.005891203706</v>
      </c>
      <c r="Q429" s="79" t="s">
        <v>346</v>
      </c>
      <c r="R429" s="79"/>
      <c r="S429" s="79"/>
      <c r="T429" s="79" t="s">
        <v>411</v>
      </c>
      <c r="U429" s="79"/>
      <c r="V429" s="82" t="s">
        <v>468</v>
      </c>
      <c r="W429" s="81">
        <v>43534.005891203706</v>
      </c>
      <c r="X429" s="82" t="s">
        <v>621</v>
      </c>
      <c r="Y429" s="79"/>
      <c r="Z429" s="79"/>
      <c r="AA429" s="85" t="s">
        <v>746</v>
      </c>
      <c r="AB429" s="79"/>
      <c r="AC429" s="79" t="b">
        <v>0</v>
      </c>
      <c r="AD429" s="79">
        <v>0</v>
      </c>
      <c r="AE429" s="85" t="s">
        <v>785</v>
      </c>
      <c r="AF429" s="79" t="b">
        <v>1</v>
      </c>
      <c r="AG429" s="79" t="s">
        <v>791</v>
      </c>
      <c r="AH429" s="79"/>
      <c r="AI429" s="85" t="s">
        <v>794</v>
      </c>
      <c r="AJ429" s="79" t="b">
        <v>0</v>
      </c>
      <c r="AK429" s="79">
        <v>7</v>
      </c>
      <c r="AL429" s="85" t="s">
        <v>745</v>
      </c>
      <c r="AM429" s="79" t="s">
        <v>802</v>
      </c>
      <c r="AN429" s="79" t="b">
        <v>0</v>
      </c>
      <c r="AO429" s="85" t="s">
        <v>745</v>
      </c>
      <c r="AP429" s="79" t="s">
        <v>176</v>
      </c>
      <c r="AQ429" s="79">
        <v>0</v>
      </c>
      <c r="AR429" s="79">
        <v>0</v>
      </c>
      <c r="AS429" s="79"/>
      <c r="AT429" s="79"/>
      <c r="AU429" s="79"/>
      <c r="AV429" s="79"/>
      <c r="AW429" s="79"/>
      <c r="AX429" s="79"/>
      <c r="AY429" s="79"/>
      <c r="AZ429" s="79"/>
      <c r="BA429">
        <v>2</v>
      </c>
      <c r="BB429" s="78" t="str">
        <f>REPLACE(INDEX(GroupVertices[Group],MATCH(Edges[[#This Row],[Vertex 1]],GroupVertices[Vertex],0)),1,1,"")</f>
        <v>2</v>
      </c>
      <c r="BC429" s="78" t="str">
        <f>REPLACE(INDEX(GroupVertices[Group],MATCH(Edges[[#This Row],[Vertex 2]],GroupVertices[Vertex],0)),1,1,"")</f>
        <v>2</v>
      </c>
      <c r="BD429" s="48">
        <v>1</v>
      </c>
      <c r="BE429" s="49">
        <v>4.761904761904762</v>
      </c>
      <c r="BF429" s="48">
        <v>1</v>
      </c>
      <c r="BG429" s="49">
        <v>4.761904761904762</v>
      </c>
      <c r="BH429" s="48">
        <v>0</v>
      </c>
      <c r="BI429" s="49">
        <v>0</v>
      </c>
      <c r="BJ429" s="48">
        <v>19</v>
      </c>
      <c r="BK429" s="49">
        <v>90.47619047619048</v>
      </c>
      <c r="BL429" s="48">
        <v>21</v>
      </c>
    </row>
    <row r="430" spans="1:64" ht="15">
      <c r="A430" s="64" t="s">
        <v>234</v>
      </c>
      <c r="B430" s="64" t="s">
        <v>321</v>
      </c>
      <c r="C430" s="65" t="s">
        <v>2229</v>
      </c>
      <c r="D430" s="66">
        <v>3</v>
      </c>
      <c r="E430" s="67" t="s">
        <v>132</v>
      </c>
      <c r="F430" s="68">
        <v>32</v>
      </c>
      <c r="G430" s="65"/>
      <c r="H430" s="69"/>
      <c r="I430" s="70"/>
      <c r="J430" s="70"/>
      <c r="K430" s="34" t="s">
        <v>65</v>
      </c>
      <c r="L430" s="77">
        <v>430</v>
      </c>
      <c r="M430" s="77"/>
      <c r="N430" s="72"/>
      <c r="O430" s="79" t="s">
        <v>340</v>
      </c>
      <c r="P430" s="81">
        <v>43537.140127314815</v>
      </c>
      <c r="Q430" s="79" t="s">
        <v>356</v>
      </c>
      <c r="R430" s="79"/>
      <c r="S430" s="79"/>
      <c r="T430" s="79"/>
      <c r="U430" s="79"/>
      <c r="V430" s="82" t="s">
        <v>468</v>
      </c>
      <c r="W430" s="81">
        <v>43537.140127314815</v>
      </c>
      <c r="X430" s="82" t="s">
        <v>557</v>
      </c>
      <c r="Y430" s="79"/>
      <c r="Z430" s="79"/>
      <c r="AA430" s="85" t="s">
        <v>682</v>
      </c>
      <c r="AB430" s="79"/>
      <c r="AC430" s="79" t="b">
        <v>0</v>
      </c>
      <c r="AD430" s="79">
        <v>0</v>
      </c>
      <c r="AE430" s="85" t="s">
        <v>785</v>
      </c>
      <c r="AF430" s="79" t="b">
        <v>0</v>
      </c>
      <c r="AG430" s="79" t="s">
        <v>791</v>
      </c>
      <c r="AH430" s="79"/>
      <c r="AI430" s="85" t="s">
        <v>785</v>
      </c>
      <c r="AJ430" s="79" t="b">
        <v>0</v>
      </c>
      <c r="AK430" s="79">
        <v>1</v>
      </c>
      <c r="AL430" s="85" t="s">
        <v>749</v>
      </c>
      <c r="AM430" s="79" t="s">
        <v>802</v>
      </c>
      <c r="AN430" s="79" t="b">
        <v>0</v>
      </c>
      <c r="AO430" s="85" t="s">
        <v>749</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2</v>
      </c>
      <c r="BC430" s="78" t="str">
        <f>REPLACE(INDEX(GroupVertices[Group],MATCH(Edges[[#This Row],[Vertex 2]],GroupVertices[Vertex],0)),1,1,"")</f>
        <v>2</v>
      </c>
      <c r="BD430" s="48"/>
      <c r="BE430" s="49"/>
      <c r="BF430" s="48"/>
      <c r="BG430" s="49"/>
      <c r="BH430" s="48"/>
      <c r="BI430" s="49"/>
      <c r="BJ430" s="48"/>
      <c r="BK430" s="49"/>
      <c r="BL430" s="48"/>
    </row>
    <row r="431" spans="1:64" ht="15">
      <c r="A431" s="64" t="s">
        <v>234</v>
      </c>
      <c r="B431" s="64" t="s">
        <v>322</v>
      </c>
      <c r="C431" s="65" t="s">
        <v>2229</v>
      </c>
      <c r="D431" s="66">
        <v>3</v>
      </c>
      <c r="E431" s="67" t="s">
        <v>132</v>
      </c>
      <c r="F431" s="68">
        <v>32</v>
      </c>
      <c r="G431" s="65"/>
      <c r="H431" s="69"/>
      <c r="I431" s="70"/>
      <c r="J431" s="70"/>
      <c r="K431" s="34" t="s">
        <v>65</v>
      </c>
      <c r="L431" s="77">
        <v>431</v>
      </c>
      <c r="M431" s="77"/>
      <c r="N431" s="72"/>
      <c r="O431" s="79" t="s">
        <v>340</v>
      </c>
      <c r="P431" s="81">
        <v>43537.140127314815</v>
      </c>
      <c r="Q431" s="79" t="s">
        <v>356</v>
      </c>
      <c r="R431" s="79"/>
      <c r="S431" s="79"/>
      <c r="T431" s="79"/>
      <c r="U431" s="79"/>
      <c r="V431" s="82" t="s">
        <v>468</v>
      </c>
      <c r="W431" s="81">
        <v>43537.140127314815</v>
      </c>
      <c r="X431" s="82" t="s">
        <v>557</v>
      </c>
      <c r="Y431" s="79"/>
      <c r="Z431" s="79"/>
      <c r="AA431" s="85" t="s">
        <v>682</v>
      </c>
      <c r="AB431" s="79"/>
      <c r="AC431" s="79" t="b">
        <v>0</v>
      </c>
      <c r="AD431" s="79">
        <v>0</v>
      </c>
      <c r="AE431" s="85" t="s">
        <v>785</v>
      </c>
      <c r="AF431" s="79" t="b">
        <v>0</v>
      </c>
      <c r="AG431" s="79" t="s">
        <v>791</v>
      </c>
      <c r="AH431" s="79"/>
      <c r="AI431" s="85" t="s">
        <v>785</v>
      </c>
      <c r="AJ431" s="79" t="b">
        <v>0</v>
      </c>
      <c r="AK431" s="79">
        <v>1</v>
      </c>
      <c r="AL431" s="85" t="s">
        <v>749</v>
      </c>
      <c r="AM431" s="79" t="s">
        <v>802</v>
      </c>
      <c r="AN431" s="79" t="b">
        <v>0</v>
      </c>
      <c r="AO431" s="85" t="s">
        <v>749</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2</v>
      </c>
      <c r="BC431" s="78" t="str">
        <f>REPLACE(INDEX(GroupVertices[Group],MATCH(Edges[[#This Row],[Vertex 2]],GroupVertices[Vertex],0)),1,1,"")</f>
        <v>2</v>
      </c>
      <c r="BD431" s="48"/>
      <c r="BE431" s="49"/>
      <c r="BF431" s="48"/>
      <c r="BG431" s="49"/>
      <c r="BH431" s="48"/>
      <c r="BI431" s="49"/>
      <c r="BJ431" s="48"/>
      <c r="BK431" s="49"/>
      <c r="BL431" s="48"/>
    </row>
    <row r="432" spans="1:64" ht="15">
      <c r="A432" s="64" t="s">
        <v>234</v>
      </c>
      <c r="B432" s="64" t="s">
        <v>289</v>
      </c>
      <c r="C432" s="65" t="s">
        <v>2229</v>
      </c>
      <c r="D432" s="66">
        <v>3</v>
      </c>
      <c r="E432" s="67" t="s">
        <v>132</v>
      </c>
      <c r="F432" s="68">
        <v>32</v>
      </c>
      <c r="G432" s="65"/>
      <c r="H432" s="69"/>
      <c r="I432" s="70"/>
      <c r="J432" s="70"/>
      <c r="K432" s="34" t="s">
        <v>65</v>
      </c>
      <c r="L432" s="77">
        <v>432</v>
      </c>
      <c r="M432" s="77"/>
      <c r="N432" s="72"/>
      <c r="O432" s="79" t="s">
        <v>340</v>
      </c>
      <c r="P432" s="81">
        <v>43537.140127314815</v>
      </c>
      <c r="Q432" s="79" t="s">
        <v>356</v>
      </c>
      <c r="R432" s="79"/>
      <c r="S432" s="79"/>
      <c r="T432" s="79"/>
      <c r="U432" s="79"/>
      <c r="V432" s="82" t="s">
        <v>468</v>
      </c>
      <c r="W432" s="81">
        <v>43537.140127314815</v>
      </c>
      <c r="X432" s="82" t="s">
        <v>557</v>
      </c>
      <c r="Y432" s="79"/>
      <c r="Z432" s="79"/>
      <c r="AA432" s="85" t="s">
        <v>682</v>
      </c>
      <c r="AB432" s="79"/>
      <c r="AC432" s="79" t="b">
        <v>0</v>
      </c>
      <c r="AD432" s="79">
        <v>0</v>
      </c>
      <c r="AE432" s="85" t="s">
        <v>785</v>
      </c>
      <c r="AF432" s="79" t="b">
        <v>0</v>
      </c>
      <c r="AG432" s="79" t="s">
        <v>791</v>
      </c>
      <c r="AH432" s="79"/>
      <c r="AI432" s="85" t="s">
        <v>785</v>
      </c>
      <c r="AJ432" s="79" t="b">
        <v>0</v>
      </c>
      <c r="AK432" s="79">
        <v>1</v>
      </c>
      <c r="AL432" s="85" t="s">
        <v>749</v>
      </c>
      <c r="AM432" s="79" t="s">
        <v>802</v>
      </c>
      <c r="AN432" s="79" t="b">
        <v>0</v>
      </c>
      <c r="AO432" s="85" t="s">
        <v>749</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234</v>
      </c>
      <c r="B433" s="64" t="s">
        <v>323</v>
      </c>
      <c r="C433" s="65" t="s">
        <v>2229</v>
      </c>
      <c r="D433" s="66">
        <v>3</v>
      </c>
      <c r="E433" s="67" t="s">
        <v>132</v>
      </c>
      <c r="F433" s="68">
        <v>32</v>
      </c>
      <c r="G433" s="65"/>
      <c r="H433" s="69"/>
      <c r="I433" s="70"/>
      <c r="J433" s="70"/>
      <c r="K433" s="34" t="s">
        <v>65</v>
      </c>
      <c r="L433" s="77">
        <v>433</v>
      </c>
      <c r="M433" s="77"/>
      <c r="N433" s="72"/>
      <c r="O433" s="79" t="s">
        <v>340</v>
      </c>
      <c r="P433" s="81">
        <v>43537.140127314815</v>
      </c>
      <c r="Q433" s="79" t="s">
        <v>356</v>
      </c>
      <c r="R433" s="79"/>
      <c r="S433" s="79"/>
      <c r="T433" s="79"/>
      <c r="U433" s="79"/>
      <c r="V433" s="82" t="s">
        <v>468</v>
      </c>
      <c r="W433" s="81">
        <v>43537.140127314815</v>
      </c>
      <c r="X433" s="82" t="s">
        <v>557</v>
      </c>
      <c r="Y433" s="79"/>
      <c r="Z433" s="79"/>
      <c r="AA433" s="85" t="s">
        <v>682</v>
      </c>
      <c r="AB433" s="79"/>
      <c r="AC433" s="79" t="b">
        <v>0</v>
      </c>
      <c r="AD433" s="79">
        <v>0</v>
      </c>
      <c r="AE433" s="85" t="s">
        <v>785</v>
      </c>
      <c r="AF433" s="79" t="b">
        <v>0</v>
      </c>
      <c r="AG433" s="79" t="s">
        <v>791</v>
      </c>
      <c r="AH433" s="79"/>
      <c r="AI433" s="85" t="s">
        <v>785</v>
      </c>
      <c r="AJ433" s="79" t="b">
        <v>0</v>
      </c>
      <c r="AK433" s="79">
        <v>1</v>
      </c>
      <c r="AL433" s="85" t="s">
        <v>749</v>
      </c>
      <c r="AM433" s="79" t="s">
        <v>802</v>
      </c>
      <c r="AN433" s="79" t="b">
        <v>0</v>
      </c>
      <c r="AO433" s="85" t="s">
        <v>749</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234</v>
      </c>
      <c r="B434" s="64" t="s">
        <v>288</v>
      </c>
      <c r="C434" s="65" t="s">
        <v>2229</v>
      </c>
      <c r="D434" s="66">
        <v>3</v>
      </c>
      <c r="E434" s="67" t="s">
        <v>132</v>
      </c>
      <c r="F434" s="68">
        <v>32</v>
      </c>
      <c r="G434" s="65"/>
      <c r="H434" s="69"/>
      <c r="I434" s="70"/>
      <c r="J434" s="70"/>
      <c r="K434" s="34" t="s">
        <v>65</v>
      </c>
      <c r="L434" s="77">
        <v>434</v>
      </c>
      <c r="M434" s="77"/>
      <c r="N434" s="72"/>
      <c r="O434" s="79" t="s">
        <v>340</v>
      </c>
      <c r="P434" s="81">
        <v>43537.140127314815</v>
      </c>
      <c r="Q434" s="79" t="s">
        <v>356</v>
      </c>
      <c r="R434" s="79"/>
      <c r="S434" s="79"/>
      <c r="T434" s="79"/>
      <c r="U434" s="79"/>
      <c r="V434" s="82" t="s">
        <v>468</v>
      </c>
      <c r="W434" s="81">
        <v>43537.140127314815</v>
      </c>
      <c r="X434" s="82" t="s">
        <v>557</v>
      </c>
      <c r="Y434" s="79"/>
      <c r="Z434" s="79"/>
      <c r="AA434" s="85" t="s">
        <v>682</v>
      </c>
      <c r="AB434" s="79"/>
      <c r="AC434" s="79" t="b">
        <v>0</v>
      </c>
      <c r="AD434" s="79">
        <v>0</v>
      </c>
      <c r="AE434" s="85" t="s">
        <v>785</v>
      </c>
      <c r="AF434" s="79" t="b">
        <v>0</v>
      </c>
      <c r="AG434" s="79" t="s">
        <v>791</v>
      </c>
      <c r="AH434" s="79"/>
      <c r="AI434" s="85" t="s">
        <v>785</v>
      </c>
      <c r="AJ434" s="79" t="b">
        <v>0</v>
      </c>
      <c r="AK434" s="79">
        <v>1</v>
      </c>
      <c r="AL434" s="85" t="s">
        <v>749</v>
      </c>
      <c r="AM434" s="79" t="s">
        <v>802</v>
      </c>
      <c r="AN434" s="79" t="b">
        <v>0</v>
      </c>
      <c r="AO434" s="85" t="s">
        <v>749</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234</v>
      </c>
      <c r="B435" s="64" t="s">
        <v>242</v>
      </c>
      <c r="C435" s="65" t="s">
        <v>2229</v>
      </c>
      <c r="D435" s="66">
        <v>3</v>
      </c>
      <c r="E435" s="67" t="s">
        <v>132</v>
      </c>
      <c r="F435" s="68">
        <v>32</v>
      </c>
      <c r="G435" s="65"/>
      <c r="H435" s="69"/>
      <c r="I435" s="70"/>
      <c r="J435" s="70"/>
      <c r="K435" s="34" t="s">
        <v>65</v>
      </c>
      <c r="L435" s="77">
        <v>435</v>
      </c>
      <c r="M435" s="77"/>
      <c r="N435" s="72"/>
      <c r="O435" s="79" t="s">
        <v>340</v>
      </c>
      <c r="P435" s="81">
        <v>43537.140127314815</v>
      </c>
      <c r="Q435" s="79" t="s">
        <v>356</v>
      </c>
      <c r="R435" s="79"/>
      <c r="S435" s="79"/>
      <c r="T435" s="79"/>
      <c r="U435" s="79"/>
      <c r="V435" s="82" t="s">
        <v>468</v>
      </c>
      <c r="W435" s="81">
        <v>43537.140127314815</v>
      </c>
      <c r="X435" s="82" t="s">
        <v>557</v>
      </c>
      <c r="Y435" s="79"/>
      <c r="Z435" s="79"/>
      <c r="AA435" s="85" t="s">
        <v>682</v>
      </c>
      <c r="AB435" s="79"/>
      <c r="AC435" s="79" t="b">
        <v>0</v>
      </c>
      <c r="AD435" s="79">
        <v>0</v>
      </c>
      <c r="AE435" s="85" t="s">
        <v>785</v>
      </c>
      <c r="AF435" s="79" t="b">
        <v>0</v>
      </c>
      <c r="AG435" s="79" t="s">
        <v>791</v>
      </c>
      <c r="AH435" s="79"/>
      <c r="AI435" s="85" t="s">
        <v>785</v>
      </c>
      <c r="AJ435" s="79" t="b">
        <v>0</v>
      </c>
      <c r="AK435" s="79">
        <v>1</v>
      </c>
      <c r="AL435" s="85" t="s">
        <v>749</v>
      </c>
      <c r="AM435" s="79" t="s">
        <v>802</v>
      </c>
      <c r="AN435" s="79" t="b">
        <v>0</v>
      </c>
      <c r="AO435" s="85" t="s">
        <v>749</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234</v>
      </c>
      <c r="B436" s="64" t="s">
        <v>324</v>
      </c>
      <c r="C436" s="65" t="s">
        <v>2229</v>
      </c>
      <c r="D436" s="66">
        <v>3</v>
      </c>
      <c r="E436" s="67" t="s">
        <v>132</v>
      </c>
      <c r="F436" s="68">
        <v>32</v>
      </c>
      <c r="G436" s="65"/>
      <c r="H436" s="69"/>
      <c r="I436" s="70"/>
      <c r="J436" s="70"/>
      <c r="K436" s="34" t="s">
        <v>65</v>
      </c>
      <c r="L436" s="77">
        <v>436</v>
      </c>
      <c r="M436" s="77"/>
      <c r="N436" s="72"/>
      <c r="O436" s="79" t="s">
        <v>340</v>
      </c>
      <c r="P436" s="81">
        <v>43537.140127314815</v>
      </c>
      <c r="Q436" s="79" t="s">
        <v>356</v>
      </c>
      <c r="R436" s="79"/>
      <c r="S436" s="79"/>
      <c r="T436" s="79"/>
      <c r="U436" s="79"/>
      <c r="V436" s="82" t="s">
        <v>468</v>
      </c>
      <c r="W436" s="81">
        <v>43537.140127314815</v>
      </c>
      <c r="X436" s="82" t="s">
        <v>557</v>
      </c>
      <c r="Y436" s="79"/>
      <c r="Z436" s="79"/>
      <c r="AA436" s="85" t="s">
        <v>682</v>
      </c>
      <c r="AB436" s="79"/>
      <c r="AC436" s="79" t="b">
        <v>0</v>
      </c>
      <c r="AD436" s="79">
        <v>0</v>
      </c>
      <c r="AE436" s="85" t="s">
        <v>785</v>
      </c>
      <c r="AF436" s="79" t="b">
        <v>0</v>
      </c>
      <c r="AG436" s="79" t="s">
        <v>791</v>
      </c>
      <c r="AH436" s="79"/>
      <c r="AI436" s="85" t="s">
        <v>785</v>
      </c>
      <c r="AJ436" s="79" t="b">
        <v>0</v>
      </c>
      <c r="AK436" s="79">
        <v>1</v>
      </c>
      <c r="AL436" s="85" t="s">
        <v>749</v>
      </c>
      <c r="AM436" s="79" t="s">
        <v>802</v>
      </c>
      <c r="AN436" s="79" t="b">
        <v>0</v>
      </c>
      <c r="AO436" s="85" t="s">
        <v>749</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234</v>
      </c>
      <c r="B437" s="64" t="s">
        <v>264</v>
      </c>
      <c r="C437" s="65" t="s">
        <v>2229</v>
      </c>
      <c r="D437" s="66">
        <v>3</v>
      </c>
      <c r="E437" s="67" t="s">
        <v>132</v>
      </c>
      <c r="F437" s="68">
        <v>32</v>
      </c>
      <c r="G437" s="65"/>
      <c r="H437" s="69"/>
      <c r="I437" s="70"/>
      <c r="J437" s="70"/>
      <c r="K437" s="34" t="s">
        <v>65</v>
      </c>
      <c r="L437" s="77">
        <v>437</v>
      </c>
      <c r="M437" s="77"/>
      <c r="N437" s="72"/>
      <c r="O437" s="79" t="s">
        <v>340</v>
      </c>
      <c r="P437" s="81">
        <v>43537.140127314815</v>
      </c>
      <c r="Q437" s="79" t="s">
        <v>356</v>
      </c>
      <c r="R437" s="79"/>
      <c r="S437" s="79"/>
      <c r="T437" s="79"/>
      <c r="U437" s="79"/>
      <c r="V437" s="82" t="s">
        <v>468</v>
      </c>
      <c r="W437" s="81">
        <v>43537.140127314815</v>
      </c>
      <c r="X437" s="82" t="s">
        <v>557</v>
      </c>
      <c r="Y437" s="79"/>
      <c r="Z437" s="79"/>
      <c r="AA437" s="85" t="s">
        <v>682</v>
      </c>
      <c r="AB437" s="79"/>
      <c r="AC437" s="79" t="b">
        <v>0</v>
      </c>
      <c r="AD437" s="79">
        <v>0</v>
      </c>
      <c r="AE437" s="85" t="s">
        <v>785</v>
      </c>
      <c r="AF437" s="79" t="b">
        <v>0</v>
      </c>
      <c r="AG437" s="79" t="s">
        <v>791</v>
      </c>
      <c r="AH437" s="79"/>
      <c r="AI437" s="85" t="s">
        <v>785</v>
      </c>
      <c r="AJ437" s="79" t="b">
        <v>0</v>
      </c>
      <c r="AK437" s="79">
        <v>1</v>
      </c>
      <c r="AL437" s="85" t="s">
        <v>749</v>
      </c>
      <c r="AM437" s="79" t="s">
        <v>802</v>
      </c>
      <c r="AN437" s="79" t="b">
        <v>0</v>
      </c>
      <c r="AO437" s="85" t="s">
        <v>749</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v>
      </c>
      <c r="BC437" s="78" t="str">
        <f>REPLACE(INDEX(GroupVertices[Group],MATCH(Edges[[#This Row],[Vertex 2]],GroupVertices[Vertex],0)),1,1,"")</f>
        <v>3</v>
      </c>
      <c r="BD437" s="48"/>
      <c r="BE437" s="49"/>
      <c r="BF437" s="48"/>
      <c r="BG437" s="49"/>
      <c r="BH437" s="48"/>
      <c r="BI437" s="49"/>
      <c r="BJ437" s="48"/>
      <c r="BK437" s="49"/>
      <c r="BL437" s="48"/>
    </row>
    <row r="438" spans="1:64" ht="15">
      <c r="A438" s="64" t="s">
        <v>234</v>
      </c>
      <c r="B438" s="64" t="s">
        <v>217</v>
      </c>
      <c r="C438" s="65" t="s">
        <v>2231</v>
      </c>
      <c r="D438" s="66">
        <v>10</v>
      </c>
      <c r="E438" s="67" t="s">
        <v>136</v>
      </c>
      <c r="F438" s="68">
        <v>25.5</v>
      </c>
      <c r="G438" s="65"/>
      <c r="H438" s="69"/>
      <c r="I438" s="70"/>
      <c r="J438" s="70"/>
      <c r="K438" s="34" t="s">
        <v>65</v>
      </c>
      <c r="L438" s="77">
        <v>438</v>
      </c>
      <c r="M438" s="77"/>
      <c r="N438" s="72"/>
      <c r="O438" s="79" t="s">
        <v>340</v>
      </c>
      <c r="P438" s="81">
        <v>43537.140127314815</v>
      </c>
      <c r="Q438" s="79" t="s">
        <v>356</v>
      </c>
      <c r="R438" s="79"/>
      <c r="S438" s="79"/>
      <c r="T438" s="79"/>
      <c r="U438" s="79"/>
      <c r="V438" s="82" t="s">
        <v>468</v>
      </c>
      <c r="W438" s="81">
        <v>43537.140127314815</v>
      </c>
      <c r="X438" s="82" t="s">
        <v>557</v>
      </c>
      <c r="Y438" s="79"/>
      <c r="Z438" s="79"/>
      <c r="AA438" s="85" t="s">
        <v>682</v>
      </c>
      <c r="AB438" s="79"/>
      <c r="AC438" s="79" t="b">
        <v>0</v>
      </c>
      <c r="AD438" s="79">
        <v>0</v>
      </c>
      <c r="AE438" s="85" t="s">
        <v>785</v>
      </c>
      <c r="AF438" s="79" t="b">
        <v>0</v>
      </c>
      <c r="AG438" s="79" t="s">
        <v>791</v>
      </c>
      <c r="AH438" s="79"/>
      <c r="AI438" s="85" t="s">
        <v>785</v>
      </c>
      <c r="AJ438" s="79" t="b">
        <v>0</v>
      </c>
      <c r="AK438" s="79">
        <v>1</v>
      </c>
      <c r="AL438" s="85" t="s">
        <v>749</v>
      </c>
      <c r="AM438" s="79" t="s">
        <v>802</v>
      </c>
      <c r="AN438" s="79" t="b">
        <v>0</v>
      </c>
      <c r="AO438" s="85" t="s">
        <v>749</v>
      </c>
      <c r="AP438" s="79" t="s">
        <v>176</v>
      </c>
      <c r="AQ438" s="79">
        <v>0</v>
      </c>
      <c r="AR438" s="79">
        <v>0</v>
      </c>
      <c r="AS438" s="79"/>
      <c r="AT438" s="79"/>
      <c r="AU438" s="79"/>
      <c r="AV438" s="79"/>
      <c r="AW438" s="79"/>
      <c r="AX438" s="79"/>
      <c r="AY438" s="79"/>
      <c r="AZ438" s="79"/>
      <c r="BA438">
        <v>2</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234</v>
      </c>
      <c r="B439" s="64" t="s">
        <v>325</v>
      </c>
      <c r="C439" s="65" t="s">
        <v>2229</v>
      </c>
      <c r="D439" s="66">
        <v>3</v>
      </c>
      <c r="E439" s="67" t="s">
        <v>132</v>
      </c>
      <c r="F439" s="68">
        <v>32</v>
      </c>
      <c r="G439" s="65"/>
      <c r="H439" s="69"/>
      <c r="I439" s="70"/>
      <c r="J439" s="70"/>
      <c r="K439" s="34" t="s">
        <v>65</v>
      </c>
      <c r="L439" s="77">
        <v>439</v>
      </c>
      <c r="M439" s="77"/>
      <c r="N439" s="72"/>
      <c r="O439" s="79" t="s">
        <v>340</v>
      </c>
      <c r="P439" s="81">
        <v>43537.140127314815</v>
      </c>
      <c r="Q439" s="79" t="s">
        <v>356</v>
      </c>
      <c r="R439" s="79"/>
      <c r="S439" s="79"/>
      <c r="T439" s="79"/>
      <c r="U439" s="79"/>
      <c r="V439" s="82" t="s">
        <v>468</v>
      </c>
      <c r="W439" s="81">
        <v>43537.140127314815</v>
      </c>
      <c r="X439" s="82" t="s">
        <v>557</v>
      </c>
      <c r="Y439" s="79"/>
      <c r="Z439" s="79"/>
      <c r="AA439" s="85" t="s">
        <v>682</v>
      </c>
      <c r="AB439" s="79"/>
      <c r="AC439" s="79" t="b">
        <v>0</v>
      </c>
      <c r="AD439" s="79">
        <v>0</v>
      </c>
      <c r="AE439" s="85" t="s">
        <v>785</v>
      </c>
      <c r="AF439" s="79" t="b">
        <v>0</v>
      </c>
      <c r="AG439" s="79" t="s">
        <v>791</v>
      </c>
      <c r="AH439" s="79"/>
      <c r="AI439" s="85" t="s">
        <v>785</v>
      </c>
      <c r="AJ439" s="79" t="b">
        <v>0</v>
      </c>
      <c r="AK439" s="79">
        <v>1</v>
      </c>
      <c r="AL439" s="85" t="s">
        <v>749</v>
      </c>
      <c r="AM439" s="79" t="s">
        <v>802</v>
      </c>
      <c r="AN439" s="79" t="b">
        <v>0</v>
      </c>
      <c r="AO439" s="85" t="s">
        <v>749</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v>
      </c>
      <c r="BC439" s="78" t="str">
        <f>REPLACE(INDEX(GroupVertices[Group],MATCH(Edges[[#This Row],[Vertex 2]],GroupVertices[Vertex],0)),1,1,"")</f>
        <v>2</v>
      </c>
      <c r="BD439" s="48">
        <v>0</v>
      </c>
      <c r="BE439" s="49">
        <v>0</v>
      </c>
      <c r="BF439" s="48">
        <v>0</v>
      </c>
      <c r="BG439" s="49">
        <v>0</v>
      </c>
      <c r="BH439" s="48">
        <v>0</v>
      </c>
      <c r="BI439" s="49">
        <v>0</v>
      </c>
      <c r="BJ439" s="48">
        <v>14</v>
      </c>
      <c r="BK439" s="49">
        <v>100</v>
      </c>
      <c r="BL439" s="48">
        <v>14</v>
      </c>
    </row>
    <row r="440" spans="1:64" ht="15">
      <c r="A440" s="64" t="s">
        <v>234</v>
      </c>
      <c r="B440" s="64" t="s">
        <v>235</v>
      </c>
      <c r="C440" s="65" t="s">
        <v>2229</v>
      </c>
      <c r="D440" s="66">
        <v>3</v>
      </c>
      <c r="E440" s="67" t="s">
        <v>132</v>
      </c>
      <c r="F440" s="68">
        <v>32</v>
      </c>
      <c r="G440" s="65"/>
      <c r="H440" s="69"/>
      <c r="I440" s="70"/>
      <c r="J440" s="70"/>
      <c r="K440" s="34" t="s">
        <v>65</v>
      </c>
      <c r="L440" s="77">
        <v>440</v>
      </c>
      <c r="M440" s="77"/>
      <c r="N440" s="72"/>
      <c r="O440" s="79" t="s">
        <v>340</v>
      </c>
      <c r="P440" s="81">
        <v>43537.140127314815</v>
      </c>
      <c r="Q440" s="79" t="s">
        <v>356</v>
      </c>
      <c r="R440" s="79"/>
      <c r="S440" s="79"/>
      <c r="T440" s="79"/>
      <c r="U440" s="79"/>
      <c r="V440" s="82" t="s">
        <v>468</v>
      </c>
      <c r="W440" s="81">
        <v>43537.140127314815</v>
      </c>
      <c r="X440" s="82" t="s">
        <v>557</v>
      </c>
      <c r="Y440" s="79"/>
      <c r="Z440" s="79"/>
      <c r="AA440" s="85" t="s">
        <v>682</v>
      </c>
      <c r="AB440" s="79"/>
      <c r="AC440" s="79" t="b">
        <v>0</v>
      </c>
      <c r="AD440" s="79">
        <v>0</v>
      </c>
      <c r="AE440" s="85" t="s">
        <v>785</v>
      </c>
      <c r="AF440" s="79" t="b">
        <v>0</v>
      </c>
      <c r="AG440" s="79" t="s">
        <v>791</v>
      </c>
      <c r="AH440" s="79"/>
      <c r="AI440" s="85" t="s">
        <v>785</v>
      </c>
      <c r="AJ440" s="79" t="b">
        <v>0</v>
      </c>
      <c r="AK440" s="79">
        <v>1</v>
      </c>
      <c r="AL440" s="85" t="s">
        <v>749</v>
      </c>
      <c r="AM440" s="79" t="s">
        <v>802</v>
      </c>
      <c r="AN440" s="79" t="b">
        <v>0</v>
      </c>
      <c r="AO440" s="85" t="s">
        <v>749</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2</v>
      </c>
      <c r="BC440" s="78" t="str">
        <f>REPLACE(INDEX(GroupVertices[Group],MATCH(Edges[[#This Row],[Vertex 2]],GroupVertices[Vertex],0)),1,1,"")</f>
        <v>2</v>
      </c>
      <c r="BD440" s="48"/>
      <c r="BE440" s="49"/>
      <c r="BF440" s="48"/>
      <c r="BG440" s="49"/>
      <c r="BH440" s="48"/>
      <c r="BI440" s="49"/>
      <c r="BJ440" s="48"/>
      <c r="BK440" s="49"/>
      <c r="BL440" s="48"/>
    </row>
    <row r="441" spans="1:64" ht="15">
      <c r="A441" s="64" t="s">
        <v>234</v>
      </c>
      <c r="B441" s="64" t="s">
        <v>287</v>
      </c>
      <c r="C441" s="65" t="s">
        <v>2229</v>
      </c>
      <c r="D441" s="66">
        <v>3</v>
      </c>
      <c r="E441" s="67" t="s">
        <v>132</v>
      </c>
      <c r="F441" s="68">
        <v>32</v>
      </c>
      <c r="G441" s="65"/>
      <c r="H441" s="69"/>
      <c r="I441" s="70"/>
      <c r="J441" s="70"/>
      <c r="K441" s="34" t="s">
        <v>66</v>
      </c>
      <c r="L441" s="77">
        <v>441</v>
      </c>
      <c r="M441" s="77"/>
      <c r="N441" s="72"/>
      <c r="O441" s="79" t="s">
        <v>340</v>
      </c>
      <c r="P441" s="81">
        <v>43537.140127314815</v>
      </c>
      <c r="Q441" s="79" t="s">
        <v>356</v>
      </c>
      <c r="R441" s="79"/>
      <c r="S441" s="79"/>
      <c r="T441" s="79"/>
      <c r="U441" s="79"/>
      <c r="V441" s="82" t="s">
        <v>468</v>
      </c>
      <c r="W441" s="81">
        <v>43537.140127314815</v>
      </c>
      <c r="X441" s="82" t="s">
        <v>557</v>
      </c>
      <c r="Y441" s="79"/>
      <c r="Z441" s="79"/>
      <c r="AA441" s="85" t="s">
        <v>682</v>
      </c>
      <c r="AB441" s="79"/>
      <c r="AC441" s="79" t="b">
        <v>0</v>
      </c>
      <c r="AD441" s="79">
        <v>0</v>
      </c>
      <c r="AE441" s="85" t="s">
        <v>785</v>
      </c>
      <c r="AF441" s="79" t="b">
        <v>0</v>
      </c>
      <c r="AG441" s="79" t="s">
        <v>791</v>
      </c>
      <c r="AH441" s="79"/>
      <c r="AI441" s="85" t="s">
        <v>785</v>
      </c>
      <c r="AJ441" s="79" t="b">
        <v>0</v>
      </c>
      <c r="AK441" s="79">
        <v>1</v>
      </c>
      <c r="AL441" s="85" t="s">
        <v>749</v>
      </c>
      <c r="AM441" s="79" t="s">
        <v>802</v>
      </c>
      <c r="AN441" s="79" t="b">
        <v>0</v>
      </c>
      <c r="AO441" s="85" t="s">
        <v>749</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2</v>
      </c>
      <c r="BC441" s="78" t="str">
        <f>REPLACE(INDEX(GroupVertices[Group],MATCH(Edges[[#This Row],[Vertex 2]],GroupVertices[Vertex],0)),1,1,"")</f>
        <v>2</v>
      </c>
      <c r="BD441" s="48"/>
      <c r="BE441" s="49"/>
      <c r="BF441" s="48"/>
      <c r="BG441" s="49"/>
      <c r="BH441" s="48"/>
      <c r="BI441" s="49"/>
      <c r="BJ441" s="48"/>
      <c r="BK441" s="49"/>
      <c r="BL441" s="48"/>
    </row>
    <row r="442" spans="1:64" ht="15">
      <c r="A442" s="64" t="s">
        <v>287</v>
      </c>
      <c r="B442" s="64" t="s">
        <v>234</v>
      </c>
      <c r="C442" s="65" t="s">
        <v>2229</v>
      </c>
      <c r="D442" s="66">
        <v>3</v>
      </c>
      <c r="E442" s="67" t="s">
        <v>132</v>
      </c>
      <c r="F442" s="68">
        <v>32</v>
      </c>
      <c r="G442" s="65"/>
      <c r="H442" s="69"/>
      <c r="I442" s="70"/>
      <c r="J442" s="70"/>
      <c r="K442" s="34" t="s">
        <v>66</v>
      </c>
      <c r="L442" s="77">
        <v>442</v>
      </c>
      <c r="M442" s="77"/>
      <c r="N442" s="72"/>
      <c r="O442" s="79" t="s">
        <v>340</v>
      </c>
      <c r="P442" s="81">
        <v>43536.53158564815</v>
      </c>
      <c r="Q442" s="79" t="s">
        <v>377</v>
      </c>
      <c r="R442" s="79"/>
      <c r="S442" s="79"/>
      <c r="T442" s="79" t="s">
        <v>414</v>
      </c>
      <c r="U442" s="79"/>
      <c r="V442" s="82" t="s">
        <v>521</v>
      </c>
      <c r="W442" s="81">
        <v>43536.53158564815</v>
      </c>
      <c r="X442" s="82" t="s">
        <v>624</v>
      </c>
      <c r="Y442" s="79"/>
      <c r="Z442" s="79"/>
      <c r="AA442" s="85" t="s">
        <v>749</v>
      </c>
      <c r="AB442" s="85" t="s">
        <v>782</v>
      </c>
      <c r="AC442" s="79" t="b">
        <v>0</v>
      </c>
      <c r="AD442" s="79">
        <v>7</v>
      </c>
      <c r="AE442" s="85" t="s">
        <v>787</v>
      </c>
      <c r="AF442" s="79" t="b">
        <v>0</v>
      </c>
      <c r="AG442" s="79" t="s">
        <v>791</v>
      </c>
      <c r="AH442" s="79"/>
      <c r="AI442" s="85" t="s">
        <v>785</v>
      </c>
      <c r="AJ442" s="79" t="b">
        <v>0</v>
      </c>
      <c r="AK442" s="79">
        <v>1</v>
      </c>
      <c r="AL442" s="85" t="s">
        <v>785</v>
      </c>
      <c r="AM442" s="79" t="s">
        <v>802</v>
      </c>
      <c r="AN442" s="79" t="b">
        <v>0</v>
      </c>
      <c r="AO442" s="85" t="s">
        <v>782</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2</v>
      </c>
      <c r="BC442" s="78" t="str">
        <f>REPLACE(INDEX(GroupVertices[Group],MATCH(Edges[[#This Row],[Vertex 2]],GroupVertices[Vertex],0)),1,1,"")</f>
        <v>2</v>
      </c>
      <c r="BD442" s="48"/>
      <c r="BE442" s="49"/>
      <c r="BF442" s="48"/>
      <c r="BG442" s="49"/>
      <c r="BH442" s="48"/>
      <c r="BI442" s="49"/>
      <c r="BJ442" s="48"/>
      <c r="BK442" s="49"/>
      <c r="BL442" s="48"/>
    </row>
    <row r="443" spans="1:64" ht="15">
      <c r="A443" s="64" t="s">
        <v>217</v>
      </c>
      <c r="B443" s="64" t="s">
        <v>233</v>
      </c>
      <c r="C443" s="65" t="s">
        <v>2229</v>
      </c>
      <c r="D443" s="66">
        <v>3</v>
      </c>
      <c r="E443" s="67" t="s">
        <v>132</v>
      </c>
      <c r="F443" s="68">
        <v>32</v>
      </c>
      <c r="G443" s="65"/>
      <c r="H443" s="69"/>
      <c r="I443" s="70"/>
      <c r="J443" s="70"/>
      <c r="K443" s="34" t="s">
        <v>66</v>
      </c>
      <c r="L443" s="77">
        <v>443</v>
      </c>
      <c r="M443" s="77"/>
      <c r="N443" s="72"/>
      <c r="O443" s="79" t="s">
        <v>341</v>
      </c>
      <c r="P443" s="81">
        <v>43532.348078703704</v>
      </c>
      <c r="Q443" s="79" t="s">
        <v>344</v>
      </c>
      <c r="R443" s="79"/>
      <c r="S443" s="79"/>
      <c r="T443" s="79" t="s">
        <v>410</v>
      </c>
      <c r="U443" s="82" t="s">
        <v>434</v>
      </c>
      <c r="V443" s="82" t="s">
        <v>434</v>
      </c>
      <c r="W443" s="81">
        <v>43532.348078703704</v>
      </c>
      <c r="X443" s="82" t="s">
        <v>537</v>
      </c>
      <c r="Y443" s="79"/>
      <c r="Z443" s="79"/>
      <c r="AA443" s="85" t="s">
        <v>662</v>
      </c>
      <c r="AB443" s="85" t="s">
        <v>679</v>
      </c>
      <c r="AC443" s="79" t="b">
        <v>0</v>
      </c>
      <c r="AD443" s="79">
        <v>3</v>
      </c>
      <c r="AE443" s="85" t="s">
        <v>786</v>
      </c>
      <c r="AF443" s="79" t="b">
        <v>0</v>
      </c>
      <c r="AG443" s="79" t="s">
        <v>791</v>
      </c>
      <c r="AH443" s="79"/>
      <c r="AI443" s="85" t="s">
        <v>785</v>
      </c>
      <c r="AJ443" s="79" t="b">
        <v>0</v>
      </c>
      <c r="AK443" s="79">
        <v>0</v>
      </c>
      <c r="AL443" s="85" t="s">
        <v>785</v>
      </c>
      <c r="AM443" s="79" t="s">
        <v>800</v>
      </c>
      <c r="AN443" s="79" t="b">
        <v>0</v>
      </c>
      <c r="AO443" s="85" t="s">
        <v>679</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2</v>
      </c>
      <c r="BC443" s="78" t="str">
        <f>REPLACE(INDEX(GroupVertices[Group],MATCH(Edges[[#This Row],[Vertex 2]],GroupVertices[Vertex],0)),1,1,"")</f>
        <v>2</v>
      </c>
      <c r="BD443" s="48"/>
      <c r="BE443" s="49"/>
      <c r="BF443" s="48"/>
      <c r="BG443" s="49"/>
      <c r="BH443" s="48"/>
      <c r="BI443" s="49"/>
      <c r="BJ443" s="48"/>
      <c r="BK443" s="49"/>
      <c r="BL443" s="48"/>
    </row>
    <row r="444" spans="1:64" ht="15">
      <c r="A444" s="64" t="s">
        <v>233</v>
      </c>
      <c r="B444" s="64" t="s">
        <v>217</v>
      </c>
      <c r="C444" s="65" t="s">
        <v>2232</v>
      </c>
      <c r="D444" s="66">
        <v>10</v>
      </c>
      <c r="E444" s="67" t="s">
        <v>136</v>
      </c>
      <c r="F444" s="68">
        <v>6</v>
      </c>
      <c r="G444" s="65"/>
      <c r="H444" s="69"/>
      <c r="I444" s="70"/>
      <c r="J444" s="70"/>
      <c r="K444" s="34" t="s">
        <v>66</v>
      </c>
      <c r="L444" s="77">
        <v>444</v>
      </c>
      <c r="M444" s="77"/>
      <c r="N444" s="72"/>
      <c r="O444" s="79" t="s">
        <v>340</v>
      </c>
      <c r="P444" s="81">
        <v>43532.34144675926</v>
      </c>
      <c r="Q444" s="79" t="s">
        <v>353</v>
      </c>
      <c r="R444" s="82" t="s">
        <v>396</v>
      </c>
      <c r="S444" s="79" t="s">
        <v>405</v>
      </c>
      <c r="T444" s="79" t="s">
        <v>415</v>
      </c>
      <c r="U444" s="79"/>
      <c r="V444" s="82" t="s">
        <v>467</v>
      </c>
      <c r="W444" s="81">
        <v>43532.34144675926</v>
      </c>
      <c r="X444" s="82" t="s">
        <v>554</v>
      </c>
      <c r="Y444" s="79"/>
      <c r="Z444" s="79"/>
      <c r="AA444" s="85" t="s">
        <v>679</v>
      </c>
      <c r="AB444" s="79"/>
      <c r="AC444" s="79" t="b">
        <v>0</v>
      </c>
      <c r="AD444" s="79">
        <v>3</v>
      </c>
      <c r="AE444" s="85" t="s">
        <v>785</v>
      </c>
      <c r="AF444" s="79" t="b">
        <v>1</v>
      </c>
      <c r="AG444" s="79" t="s">
        <v>791</v>
      </c>
      <c r="AH444" s="79"/>
      <c r="AI444" s="85" t="s">
        <v>795</v>
      </c>
      <c r="AJ444" s="79" t="b">
        <v>0</v>
      </c>
      <c r="AK444" s="79">
        <v>0</v>
      </c>
      <c r="AL444" s="85" t="s">
        <v>785</v>
      </c>
      <c r="AM444" s="79" t="s">
        <v>799</v>
      </c>
      <c r="AN444" s="79" t="b">
        <v>0</v>
      </c>
      <c r="AO444" s="85" t="s">
        <v>679</v>
      </c>
      <c r="AP444" s="79" t="s">
        <v>176</v>
      </c>
      <c r="AQ444" s="79">
        <v>0</v>
      </c>
      <c r="AR444" s="79">
        <v>0</v>
      </c>
      <c r="AS444" s="79"/>
      <c r="AT444" s="79"/>
      <c r="AU444" s="79"/>
      <c r="AV444" s="79"/>
      <c r="AW444" s="79"/>
      <c r="AX444" s="79"/>
      <c r="AY444" s="79"/>
      <c r="AZ444" s="79"/>
      <c r="BA444">
        <v>5</v>
      </c>
      <c r="BB444" s="78" t="str">
        <f>REPLACE(INDEX(GroupVertices[Group],MATCH(Edges[[#This Row],[Vertex 1]],GroupVertices[Vertex],0)),1,1,"")</f>
        <v>2</v>
      </c>
      <c r="BC444" s="78" t="str">
        <f>REPLACE(INDEX(GroupVertices[Group],MATCH(Edges[[#This Row],[Vertex 2]],GroupVertices[Vertex],0)),1,1,"")</f>
        <v>2</v>
      </c>
      <c r="BD444" s="48"/>
      <c r="BE444" s="49"/>
      <c r="BF444" s="48"/>
      <c r="BG444" s="49"/>
      <c r="BH444" s="48"/>
      <c r="BI444" s="49"/>
      <c r="BJ444" s="48"/>
      <c r="BK444" s="49"/>
      <c r="BL444" s="48"/>
    </row>
    <row r="445" spans="1:64" ht="15">
      <c r="A445" s="64" t="s">
        <v>233</v>
      </c>
      <c r="B445" s="64" t="s">
        <v>217</v>
      </c>
      <c r="C445" s="65" t="s">
        <v>2232</v>
      </c>
      <c r="D445" s="66">
        <v>10</v>
      </c>
      <c r="E445" s="67" t="s">
        <v>136</v>
      </c>
      <c r="F445" s="68">
        <v>6</v>
      </c>
      <c r="G445" s="65"/>
      <c r="H445" s="69"/>
      <c r="I445" s="70"/>
      <c r="J445" s="70"/>
      <c r="K445" s="34" t="s">
        <v>66</v>
      </c>
      <c r="L445" s="77">
        <v>445</v>
      </c>
      <c r="M445" s="77"/>
      <c r="N445" s="72"/>
      <c r="O445" s="79" t="s">
        <v>340</v>
      </c>
      <c r="P445" s="81">
        <v>43533.37127314815</v>
      </c>
      <c r="Q445" s="79" t="s">
        <v>354</v>
      </c>
      <c r="R445" s="79"/>
      <c r="S445" s="79"/>
      <c r="T445" s="79" t="s">
        <v>416</v>
      </c>
      <c r="U445" s="82" t="s">
        <v>437</v>
      </c>
      <c r="V445" s="82" t="s">
        <v>437</v>
      </c>
      <c r="W445" s="81">
        <v>43533.37127314815</v>
      </c>
      <c r="X445" s="82" t="s">
        <v>555</v>
      </c>
      <c r="Y445" s="79"/>
      <c r="Z445" s="79"/>
      <c r="AA445" s="85" t="s">
        <v>680</v>
      </c>
      <c r="AB445" s="79"/>
      <c r="AC445" s="79" t="b">
        <v>0</v>
      </c>
      <c r="AD445" s="79">
        <v>4</v>
      </c>
      <c r="AE445" s="85" t="s">
        <v>785</v>
      </c>
      <c r="AF445" s="79" t="b">
        <v>0</v>
      </c>
      <c r="AG445" s="79" t="s">
        <v>791</v>
      </c>
      <c r="AH445" s="79"/>
      <c r="AI445" s="85" t="s">
        <v>785</v>
      </c>
      <c r="AJ445" s="79" t="b">
        <v>0</v>
      </c>
      <c r="AK445" s="79">
        <v>0</v>
      </c>
      <c r="AL445" s="85" t="s">
        <v>785</v>
      </c>
      <c r="AM445" s="79" t="s">
        <v>799</v>
      </c>
      <c r="AN445" s="79" t="b">
        <v>0</v>
      </c>
      <c r="AO445" s="85" t="s">
        <v>680</v>
      </c>
      <c r="AP445" s="79" t="s">
        <v>176</v>
      </c>
      <c r="AQ445" s="79">
        <v>0</v>
      </c>
      <c r="AR445" s="79">
        <v>0</v>
      </c>
      <c r="AS445" s="79"/>
      <c r="AT445" s="79"/>
      <c r="AU445" s="79"/>
      <c r="AV445" s="79"/>
      <c r="AW445" s="79"/>
      <c r="AX445" s="79"/>
      <c r="AY445" s="79"/>
      <c r="AZ445" s="79"/>
      <c r="BA445">
        <v>5</v>
      </c>
      <c r="BB445" s="78" t="str">
        <f>REPLACE(INDEX(GroupVertices[Group],MATCH(Edges[[#This Row],[Vertex 1]],GroupVertices[Vertex],0)),1,1,"")</f>
        <v>2</v>
      </c>
      <c r="BC445" s="78" t="str">
        <f>REPLACE(INDEX(GroupVertices[Group],MATCH(Edges[[#This Row],[Vertex 2]],GroupVertices[Vertex],0)),1,1,"")</f>
        <v>2</v>
      </c>
      <c r="BD445" s="48"/>
      <c r="BE445" s="49"/>
      <c r="BF445" s="48"/>
      <c r="BG445" s="49"/>
      <c r="BH445" s="48"/>
      <c r="BI445" s="49"/>
      <c r="BJ445" s="48"/>
      <c r="BK445" s="49"/>
      <c r="BL445" s="48"/>
    </row>
    <row r="446" spans="1:64" ht="15">
      <c r="A446" s="64" t="s">
        <v>233</v>
      </c>
      <c r="B446" s="64" t="s">
        <v>217</v>
      </c>
      <c r="C446" s="65" t="s">
        <v>2232</v>
      </c>
      <c r="D446" s="66">
        <v>10</v>
      </c>
      <c r="E446" s="67" t="s">
        <v>136</v>
      </c>
      <c r="F446" s="68">
        <v>6</v>
      </c>
      <c r="G446" s="65"/>
      <c r="H446" s="69"/>
      <c r="I446" s="70"/>
      <c r="J446" s="70"/>
      <c r="K446" s="34" t="s">
        <v>66</v>
      </c>
      <c r="L446" s="77">
        <v>446</v>
      </c>
      <c r="M446" s="77"/>
      <c r="N446" s="72"/>
      <c r="O446" s="79" t="s">
        <v>340</v>
      </c>
      <c r="P446" s="81">
        <v>43534.680555555555</v>
      </c>
      <c r="Q446" s="79" t="s">
        <v>355</v>
      </c>
      <c r="R446" s="79"/>
      <c r="S446" s="79"/>
      <c r="T446" s="79" t="s">
        <v>417</v>
      </c>
      <c r="U446" s="82" t="s">
        <v>438</v>
      </c>
      <c r="V446" s="82" t="s">
        <v>438</v>
      </c>
      <c r="W446" s="81">
        <v>43534.680555555555</v>
      </c>
      <c r="X446" s="82" t="s">
        <v>556</v>
      </c>
      <c r="Y446" s="79"/>
      <c r="Z446" s="79"/>
      <c r="AA446" s="85" t="s">
        <v>681</v>
      </c>
      <c r="AB446" s="79"/>
      <c r="AC446" s="79" t="b">
        <v>0</v>
      </c>
      <c r="AD446" s="79">
        <v>3</v>
      </c>
      <c r="AE446" s="85" t="s">
        <v>785</v>
      </c>
      <c r="AF446" s="79" t="b">
        <v>0</v>
      </c>
      <c r="AG446" s="79" t="s">
        <v>791</v>
      </c>
      <c r="AH446" s="79"/>
      <c r="AI446" s="85" t="s">
        <v>785</v>
      </c>
      <c r="AJ446" s="79" t="b">
        <v>0</v>
      </c>
      <c r="AK446" s="79">
        <v>0</v>
      </c>
      <c r="AL446" s="85" t="s">
        <v>785</v>
      </c>
      <c r="AM446" s="79" t="s">
        <v>799</v>
      </c>
      <c r="AN446" s="79" t="b">
        <v>0</v>
      </c>
      <c r="AO446" s="85" t="s">
        <v>681</v>
      </c>
      <c r="AP446" s="79" t="s">
        <v>176</v>
      </c>
      <c r="AQ446" s="79">
        <v>0</v>
      </c>
      <c r="AR446" s="79">
        <v>0</v>
      </c>
      <c r="AS446" s="79"/>
      <c r="AT446" s="79"/>
      <c r="AU446" s="79"/>
      <c r="AV446" s="79"/>
      <c r="AW446" s="79"/>
      <c r="AX446" s="79"/>
      <c r="AY446" s="79"/>
      <c r="AZ446" s="79"/>
      <c r="BA446">
        <v>5</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233</v>
      </c>
      <c r="B447" s="64" t="s">
        <v>217</v>
      </c>
      <c r="C447" s="65" t="s">
        <v>2232</v>
      </c>
      <c r="D447" s="66">
        <v>10</v>
      </c>
      <c r="E447" s="67" t="s">
        <v>136</v>
      </c>
      <c r="F447" s="68">
        <v>6</v>
      </c>
      <c r="G447" s="65"/>
      <c r="H447" s="69"/>
      <c r="I447" s="70"/>
      <c r="J447" s="70"/>
      <c r="K447" s="34" t="s">
        <v>66</v>
      </c>
      <c r="L447" s="77">
        <v>447</v>
      </c>
      <c r="M447" s="77"/>
      <c r="N447" s="72"/>
      <c r="O447" s="79" t="s">
        <v>340</v>
      </c>
      <c r="P447" s="81">
        <v>43535.24884259259</v>
      </c>
      <c r="Q447" s="79" t="s">
        <v>361</v>
      </c>
      <c r="R447" s="79"/>
      <c r="S447" s="79"/>
      <c r="T447" s="79" t="s">
        <v>420</v>
      </c>
      <c r="U447" s="82" t="s">
        <v>439</v>
      </c>
      <c r="V447" s="82" t="s">
        <v>439</v>
      </c>
      <c r="W447" s="81">
        <v>43535.24884259259</v>
      </c>
      <c r="X447" s="82" t="s">
        <v>562</v>
      </c>
      <c r="Y447" s="79"/>
      <c r="Z447" s="79"/>
      <c r="AA447" s="85" t="s">
        <v>687</v>
      </c>
      <c r="AB447" s="79"/>
      <c r="AC447" s="79" t="b">
        <v>0</v>
      </c>
      <c r="AD447" s="79">
        <v>6</v>
      </c>
      <c r="AE447" s="85" t="s">
        <v>785</v>
      </c>
      <c r="AF447" s="79" t="b">
        <v>0</v>
      </c>
      <c r="AG447" s="79" t="s">
        <v>791</v>
      </c>
      <c r="AH447" s="79"/>
      <c r="AI447" s="85" t="s">
        <v>785</v>
      </c>
      <c r="AJ447" s="79" t="b">
        <v>0</v>
      </c>
      <c r="AK447" s="79">
        <v>2</v>
      </c>
      <c r="AL447" s="85" t="s">
        <v>785</v>
      </c>
      <c r="AM447" s="79" t="s">
        <v>800</v>
      </c>
      <c r="AN447" s="79" t="b">
        <v>0</v>
      </c>
      <c r="AO447" s="85" t="s">
        <v>687</v>
      </c>
      <c r="AP447" s="79" t="s">
        <v>176</v>
      </c>
      <c r="AQ447" s="79">
        <v>0</v>
      </c>
      <c r="AR447" s="79">
        <v>0</v>
      </c>
      <c r="AS447" s="79"/>
      <c r="AT447" s="79"/>
      <c r="AU447" s="79"/>
      <c r="AV447" s="79"/>
      <c r="AW447" s="79"/>
      <c r="AX447" s="79"/>
      <c r="AY447" s="79"/>
      <c r="AZ447" s="79"/>
      <c r="BA447">
        <v>5</v>
      </c>
      <c r="BB447" s="78" t="str">
        <f>REPLACE(INDEX(GroupVertices[Group],MATCH(Edges[[#This Row],[Vertex 1]],GroupVertices[Vertex],0)),1,1,"")</f>
        <v>2</v>
      </c>
      <c r="BC447" s="78" t="str">
        <f>REPLACE(INDEX(GroupVertices[Group],MATCH(Edges[[#This Row],[Vertex 2]],GroupVertices[Vertex],0)),1,1,"")</f>
        <v>2</v>
      </c>
      <c r="BD447" s="48">
        <v>1</v>
      </c>
      <c r="BE447" s="49">
        <v>3.5714285714285716</v>
      </c>
      <c r="BF447" s="48">
        <v>0</v>
      </c>
      <c r="BG447" s="49">
        <v>0</v>
      </c>
      <c r="BH447" s="48">
        <v>0</v>
      </c>
      <c r="BI447" s="49">
        <v>0</v>
      </c>
      <c r="BJ447" s="48">
        <v>27</v>
      </c>
      <c r="BK447" s="49">
        <v>96.42857142857143</v>
      </c>
      <c r="BL447" s="48">
        <v>28</v>
      </c>
    </row>
    <row r="448" spans="1:64" ht="15">
      <c r="A448" s="64" t="s">
        <v>233</v>
      </c>
      <c r="B448" s="64" t="s">
        <v>283</v>
      </c>
      <c r="C448" s="65" t="s">
        <v>2229</v>
      </c>
      <c r="D448" s="66">
        <v>3</v>
      </c>
      <c r="E448" s="67" t="s">
        <v>132</v>
      </c>
      <c r="F448" s="68">
        <v>32</v>
      </c>
      <c r="G448" s="65"/>
      <c r="H448" s="69"/>
      <c r="I448" s="70"/>
      <c r="J448" s="70"/>
      <c r="K448" s="34" t="s">
        <v>66</v>
      </c>
      <c r="L448" s="77">
        <v>448</v>
      </c>
      <c r="M448" s="77"/>
      <c r="N448" s="72"/>
      <c r="O448" s="79" t="s">
        <v>340</v>
      </c>
      <c r="P448" s="81">
        <v>43536.094675925924</v>
      </c>
      <c r="Q448" s="79" t="s">
        <v>378</v>
      </c>
      <c r="R448" s="79"/>
      <c r="S448" s="79"/>
      <c r="T448" s="79" t="s">
        <v>424</v>
      </c>
      <c r="U448" s="82" t="s">
        <v>443</v>
      </c>
      <c r="V448" s="82" t="s">
        <v>443</v>
      </c>
      <c r="W448" s="81">
        <v>43536.094675925924</v>
      </c>
      <c r="X448" s="82" t="s">
        <v>625</v>
      </c>
      <c r="Y448" s="79"/>
      <c r="Z448" s="79"/>
      <c r="AA448" s="85" t="s">
        <v>750</v>
      </c>
      <c r="AB448" s="79"/>
      <c r="AC448" s="79" t="b">
        <v>0</v>
      </c>
      <c r="AD448" s="79">
        <v>4</v>
      </c>
      <c r="AE448" s="85" t="s">
        <v>785</v>
      </c>
      <c r="AF448" s="79" t="b">
        <v>0</v>
      </c>
      <c r="AG448" s="79" t="s">
        <v>791</v>
      </c>
      <c r="AH448" s="79"/>
      <c r="AI448" s="85" t="s">
        <v>785</v>
      </c>
      <c r="AJ448" s="79" t="b">
        <v>0</v>
      </c>
      <c r="AK448" s="79">
        <v>1</v>
      </c>
      <c r="AL448" s="85" t="s">
        <v>785</v>
      </c>
      <c r="AM448" s="79" t="s">
        <v>799</v>
      </c>
      <c r="AN448" s="79" t="b">
        <v>0</v>
      </c>
      <c r="AO448" s="85" t="s">
        <v>750</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2</v>
      </c>
      <c r="BC448" s="78" t="str">
        <f>REPLACE(INDEX(GroupVertices[Group],MATCH(Edges[[#This Row],[Vertex 2]],GroupVertices[Vertex],0)),1,1,"")</f>
        <v>2</v>
      </c>
      <c r="BD448" s="48">
        <v>1</v>
      </c>
      <c r="BE448" s="49">
        <v>3.5714285714285716</v>
      </c>
      <c r="BF448" s="48">
        <v>0</v>
      </c>
      <c r="BG448" s="49">
        <v>0</v>
      </c>
      <c r="BH448" s="48">
        <v>0</v>
      </c>
      <c r="BI448" s="49">
        <v>0</v>
      </c>
      <c r="BJ448" s="48">
        <v>27</v>
      </c>
      <c r="BK448" s="49">
        <v>96.42857142857143</v>
      </c>
      <c r="BL448" s="48">
        <v>28</v>
      </c>
    </row>
    <row r="449" spans="1:64" ht="15">
      <c r="A449" s="64" t="s">
        <v>233</v>
      </c>
      <c r="B449" s="64" t="s">
        <v>217</v>
      </c>
      <c r="C449" s="65" t="s">
        <v>2232</v>
      </c>
      <c r="D449" s="66">
        <v>10</v>
      </c>
      <c r="E449" s="67" t="s">
        <v>136</v>
      </c>
      <c r="F449" s="68">
        <v>6</v>
      </c>
      <c r="G449" s="65"/>
      <c r="H449" s="69"/>
      <c r="I449" s="70"/>
      <c r="J449" s="70"/>
      <c r="K449" s="34" t="s">
        <v>66</v>
      </c>
      <c r="L449" s="77">
        <v>449</v>
      </c>
      <c r="M449" s="77"/>
      <c r="N449" s="72"/>
      <c r="O449" s="79" t="s">
        <v>340</v>
      </c>
      <c r="P449" s="81">
        <v>43536.094675925924</v>
      </c>
      <c r="Q449" s="79" t="s">
        <v>378</v>
      </c>
      <c r="R449" s="79"/>
      <c r="S449" s="79"/>
      <c r="T449" s="79" t="s">
        <v>424</v>
      </c>
      <c r="U449" s="82" t="s">
        <v>443</v>
      </c>
      <c r="V449" s="82" t="s">
        <v>443</v>
      </c>
      <c r="W449" s="81">
        <v>43536.094675925924</v>
      </c>
      <c r="X449" s="82" t="s">
        <v>625</v>
      </c>
      <c r="Y449" s="79"/>
      <c r="Z449" s="79"/>
      <c r="AA449" s="85" t="s">
        <v>750</v>
      </c>
      <c r="AB449" s="79"/>
      <c r="AC449" s="79" t="b">
        <v>0</v>
      </c>
      <c r="AD449" s="79">
        <v>4</v>
      </c>
      <c r="AE449" s="85" t="s">
        <v>785</v>
      </c>
      <c r="AF449" s="79" t="b">
        <v>0</v>
      </c>
      <c r="AG449" s="79" t="s">
        <v>791</v>
      </c>
      <c r="AH449" s="79"/>
      <c r="AI449" s="85" t="s">
        <v>785</v>
      </c>
      <c r="AJ449" s="79" t="b">
        <v>0</v>
      </c>
      <c r="AK449" s="79">
        <v>1</v>
      </c>
      <c r="AL449" s="85" t="s">
        <v>785</v>
      </c>
      <c r="AM449" s="79" t="s">
        <v>799</v>
      </c>
      <c r="AN449" s="79" t="b">
        <v>0</v>
      </c>
      <c r="AO449" s="85" t="s">
        <v>750</v>
      </c>
      <c r="AP449" s="79" t="s">
        <v>176</v>
      </c>
      <c r="AQ449" s="79">
        <v>0</v>
      </c>
      <c r="AR449" s="79">
        <v>0</v>
      </c>
      <c r="AS449" s="79"/>
      <c r="AT449" s="79"/>
      <c r="AU449" s="79"/>
      <c r="AV449" s="79"/>
      <c r="AW449" s="79"/>
      <c r="AX449" s="79"/>
      <c r="AY449" s="79"/>
      <c r="AZ449" s="79"/>
      <c r="BA449">
        <v>5</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283</v>
      </c>
      <c r="B450" s="64" t="s">
        <v>233</v>
      </c>
      <c r="C450" s="65" t="s">
        <v>2229</v>
      </c>
      <c r="D450" s="66">
        <v>3</v>
      </c>
      <c r="E450" s="67" t="s">
        <v>132</v>
      </c>
      <c r="F450" s="68">
        <v>32</v>
      </c>
      <c r="G450" s="65"/>
      <c r="H450" s="69"/>
      <c r="I450" s="70"/>
      <c r="J450" s="70"/>
      <c r="K450" s="34" t="s">
        <v>66</v>
      </c>
      <c r="L450" s="77">
        <v>450</v>
      </c>
      <c r="M450" s="77"/>
      <c r="N450" s="72"/>
      <c r="O450" s="79" t="s">
        <v>341</v>
      </c>
      <c r="P450" s="81">
        <v>43536.630694444444</v>
      </c>
      <c r="Q450" s="79" t="s">
        <v>373</v>
      </c>
      <c r="R450" s="79"/>
      <c r="S450" s="79"/>
      <c r="T450" s="79" t="s">
        <v>424</v>
      </c>
      <c r="U450" s="82" t="s">
        <v>442</v>
      </c>
      <c r="V450" s="82" t="s">
        <v>442</v>
      </c>
      <c r="W450" s="81">
        <v>43536.630694444444</v>
      </c>
      <c r="X450" s="82" t="s">
        <v>614</v>
      </c>
      <c r="Y450" s="79"/>
      <c r="Z450" s="79"/>
      <c r="AA450" s="85" t="s">
        <v>739</v>
      </c>
      <c r="AB450" s="85" t="s">
        <v>750</v>
      </c>
      <c r="AC450" s="79" t="b">
        <v>0</v>
      </c>
      <c r="AD450" s="79">
        <v>7</v>
      </c>
      <c r="AE450" s="85" t="s">
        <v>786</v>
      </c>
      <c r="AF450" s="79" t="b">
        <v>0</v>
      </c>
      <c r="AG450" s="79" t="s">
        <v>791</v>
      </c>
      <c r="AH450" s="79"/>
      <c r="AI450" s="85" t="s">
        <v>785</v>
      </c>
      <c r="AJ450" s="79" t="b">
        <v>0</v>
      </c>
      <c r="AK450" s="79">
        <v>2</v>
      </c>
      <c r="AL450" s="85" t="s">
        <v>785</v>
      </c>
      <c r="AM450" s="79" t="s">
        <v>799</v>
      </c>
      <c r="AN450" s="79" t="b">
        <v>0</v>
      </c>
      <c r="AO450" s="85" t="s">
        <v>750</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287</v>
      </c>
      <c r="B451" s="64" t="s">
        <v>233</v>
      </c>
      <c r="C451" s="65" t="s">
        <v>2229</v>
      </c>
      <c r="D451" s="66">
        <v>3</v>
      </c>
      <c r="E451" s="67" t="s">
        <v>132</v>
      </c>
      <c r="F451" s="68">
        <v>32</v>
      </c>
      <c r="G451" s="65"/>
      <c r="H451" s="69"/>
      <c r="I451" s="70"/>
      <c r="J451" s="70"/>
      <c r="K451" s="34" t="s">
        <v>65</v>
      </c>
      <c r="L451" s="77">
        <v>451</v>
      </c>
      <c r="M451" s="77"/>
      <c r="N451" s="72"/>
      <c r="O451" s="79" t="s">
        <v>340</v>
      </c>
      <c r="P451" s="81">
        <v>43536.53158564815</v>
      </c>
      <c r="Q451" s="79" t="s">
        <v>377</v>
      </c>
      <c r="R451" s="79"/>
      <c r="S451" s="79"/>
      <c r="T451" s="79" t="s">
        <v>414</v>
      </c>
      <c r="U451" s="79"/>
      <c r="V451" s="82" t="s">
        <v>521</v>
      </c>
      <c r="W451" s="81">
        <v>43536.53158564815</v>
      </c>
      <c r="X451" s="82" t="s">
        <v>624</v>
      </c>
      <c r="Y451" s="79"/>
      <c r="Z451" s="79"/>
      <c r="AA451" s="85" t="s">
        <v>749</v>
      </c>
      <c r="AB451" s="85" t="s">
        <v>782</v>
      </c>
      <c r="AC451" s="79" t="b">
        <v>0</v>
      </c>
      <c r="AD451" s="79">
        <v>7</v>
      </c>
      <c r="AE451" s="85" t="s">
        <v>787</v>
      </c>
      <c r="AF451" s="79" t="b">
        <v>0</v>
      </c>
      <c r="AG451" s="79" t="s">
        <v>791</v>
      </c>
      <c r="AH451" s="79"/>
      <c r="AI451" s="85" t="s">
        <v>785</v>
      </c>
      <c r="AJ451" s="79" t="b">
        <v>0</v>
      </c>
      <c r="AK451" s="79">
        <v>1</v>
      </c>
      <c r="AL451" s="85" t="s">
        <v>785</v>
      </c>
      <c r="AM451" s="79" t="s">
        <v>802</v>
      </c>
      <c r="AN451" s="79" t="b">
        <v>0</v>
      </c>
      <c r="AO451" s="85" t="s">
        <v>782</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287</v>
      </c>
      <c r="B452" s="64" t="s">
        <v>326</v>
      </c>
      <c r="C452" s="65" t="s">
        <v>2229</v>
      </c>
      <c r="D452" s="66">
        <v>3</v>
      </c>
      <c r="E452" s="67" t="s">
        <v>132</v>
      </c>
      <c r="F452" s="68">
        <v>32</v>
      </c>
      <c r="G452" s="65"/>
      <c r="H452" s="69"/>
      <c r="I452" s="70"/>
      <c r="J452" s="70"/>
      <c r="K452" s="34" t="s">
        <v>65</v>
      </c>
      <c r="L452" s="77">
        <v>452</v>
      </c>
      <c r="M452" s="77"/>
      <c r="N452" s="72"/>
      <c r="O452" s="79" t="s">
        <v>340</v>
      </c>
      <c r="P452" s="81">
        <v>43536.53158564815</v>
      </c>
      <c r="Q452" s="79" t="s">
        <v>377</v>
      </c>
      <c r="R452" s="79"/>
      <c r="S452" s="79"/>
      <c r="T452" s="79" t="s">
        <v>414</v>
      </c>
      <c r="U452" s="79"/>
      <c r="V452" s="82" t="s">
        <v>521</v>
      </c>
      <c r="W452" s="81">
        <v>43536.53158564815</v>
      </c>
      <c r="X452" s="82" t="s">
        <v>624</v>
      </c>
      <c r="Y452" s="79"/>
      <c r="Z452" s="79"/>
      <c r="AA452" s="85" t="s">
        <v>749</v>
      </c>
      <c r="AB452" s="85" t="s">
        <v>782</v>
      </c>
      <c r="AC452" s="79" t="b">
        <v>0</v>
      </c>
      <c r="AD452" s="79">
        <v>7</v>
      </c>
      <c r="AE452" s="85" t="s">
        <v>787</v>
      </c>
      <c r="AF452" s="79" t="b">
        <v>0</v>
      </c>
      <c r="AG452" s="79" t="s">
        <v>791</v>
      </c>
      <c r="AH452" s="79"/>
      <c r="AI452" s="85" t="s">
        <v>785</v>
      </c>
      <c r="AJ452" s="79" t="b">
        <v>0</v>
      </c>
      <c r="AK452" s="79">
        <v>1</v>
      </c>
      <c r="AL452" s="85" t="s">
        <v>785</v>
      </c>
      <c r="AM452" s="79" t="s">
        <v>802</v>
      </c>
      <c r="AN452" s="79" t="b">
        <v>0</v>
      </c>
      <c r="AO452" s="85" t="s">
        <v>782</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2</v>
      </c>
      <c r="BC452" s="78" t="str">
        <f>REPLACE(INDEX(GroupVertices[Group],MATCH(Edges[[#This Row],[Vertex 2]],GroupVertices[Vertex],0)),1,1,"")</f>
        <v>2</v>
      </c>
      <c r="BD452" s="48"/>
      <c r="BE452" s="49"/>
      <c r="BF452" s="48"/>
      <c r="BG452" s="49"/>
      <c r="BH452" s="48"/>
      <c r="BI452" s="49"/>
      <c r="BJ452" s="48"/>
      <c r="BK452" s="49"/>
      <c r="BL452" s="48"/>
    </row>
    <row r="453" spans="1:64" ht="15">
      <c r="A453" s="64" t="s">
        <v>287</v>
      </c>
      <c r="B453" s="64" t="s">
        <v>327</v>
      </c>
      <c r="C453" s="65" t="s">
        <v>2229</v>
      </c>
      <c r="D453" s="66">
        <v>3</v>
      </c>
      <c r="E453" s="67" t="s">
        <v>132</v>
      </c>
      <c r="F453" s="68">
        <v>32</v>
      </c>
      <c r="G453" s="65"/>
      <c r="H453" s="69"/>
      <c r="I453" s="70"/>
      <c r="J453" s="70"/>
      <c r="K453" s="34" t="s">
        <v>65</v>
      </c>
      <c r="L453" s="77">
        <v>453</v>
      </c>
      <c r="M453" s="77"/>
      <c r="N453" s="72"/>
      <c r="O453" s="79" t="s">
        <v>340</v>
      </c>
      <c r="P453" s="81">
        <v>43536.53158564815</v>
      </c>
      <c r="Q453" s="79" t="s">
        <v>377</v>
      </c>
      <c r="R453" s="79"/>
      <c r="S453" s="79"/>
      <c r="T453" s="79" t="s">
        <v>414</v>
      </c>
      <c r="U453" s="79"/>
      <c r="V453" s="82" t="s">
        <v>521</v>
      </c>
      <c r="W453" s="81">
        <v>43536.53158564815</v>
      </c>
      <c r="X453" s="82" t="s">
        <v>624</v>
      </c>
      <c r="Y453" s="79"/>
      <c r="Z453" s="79"/>
      <c r="AA453" s="85" t="s">
        <v>749</v>
      </c>
      <c r="AB453" s="85" t="s">
        <v>782</v>
      </c>
      <c r="AC453" s="79" t="b">
        <v>0</v>
      </c>
      <c r="AD453" s="79">
        <v>7</v>
      </c>
      <c r="AE453" s="85" t="s">
        <v>787</v>
      </c>
      <c r="AF453" s="79" t="b">
        <v>0</v>
      </c>
      <c r="AG453" s="79" t="s">
        <v>791</v>
      </c>
      <c r="AH453" s="79"/>
      <c r="AI453" s="85" t="s">
        <v>785</v>
      </c>
      <c r="AJ453" s="79" t="b">
        <v>0</v>
      </c>
      <c r="AK453" s="79">
        <v>1</v>
      </c>
      <c r="AL453" s="85" t="s">
        <v>785</v>
      </c>
      <c r="AM453" s="79" t="s">
        <v>802</v>
      </c>
      <c r="AN453" s="79" t="b">
        <v>0</v>
      </c>
      <c r="AO453" s="85" t="s">
        <v>782</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287</v>
      </c>
      <c r="B454" s="64" t="s">
        <v>321</v>
      </c>
      <c r="C454" s="65" t="s">
        <v>2229</v>
      </c>
      <c r="D454" s="66">
        <v>3</v>
      </c>
      <c r="E454" s="67" t="s">
        <v>132</v>
      </c>
      <c r="F454" s="68">
        <v>32</v>
      </c>
      <c r="G454" s="65"/>
      <c r="H454" s="69"/>
      <c r="I454" s="70"/>
      <c r="J454" s="70"/>
      <c r="K454" s="34" t="s">
        <v>65</v>
      </c>
      <c r="L454" s="77">
        <v>454</v>
      </c>
      <c r="M454" s="77"/>
      <c r="N454" s="72"/>
      <c r="O454" s="79" t="s">
        <v>340</v>
      </c>
      <c r="P454" s="81">
        <v>43536.53158564815</v>
      </c>
      <c r="Q454" s="79" t="s">
        <v>377</v>
      </c>
      <c r="R454" s="79"/>
      <c r="S454" s="79"/>
      <c r="T454" s="79" t="s">
        <v>414</v>
      </c>
      <c r="U454" s="79"/>
      <c r="V454" s="82" t="s">
        <v>521</v>
      </c>
      <c r="W454" s="81">
        <v>43536.53158564815</v>
      </c>
      <c r="X454" s="82" t="s">
        <v>624</v>
      </c>
      <c r="Y454" s="79"/>
      <c r="Z454" s="79"/>
      <c r="AA454" s="85" t="s">
        <v>749</v>
      </c>
      <c r="AB454" s="85" t="s">
        <v>782</v>
      </c>
      <c r="AC454" s="79" t="b">
        <v>0</v>
      </c>
      <c r="AD454" s="79">
        <v>7</v>
      </c>
      <c r="AE454" s="85" t="s">
        <v>787</v>
      </c>
      <c r="AF454" s="79" t="b">
        <v>0</v>
      </c>
      <c r="AG454" s="79" t="s">
        <v>791</v>
      </c>
      <c r="AH454" s="79"/>
      <c r="AI454" s="85" t="s">
        <v>785</v>
      </c>
      <c r="AJ454" s="79" t="b">
        <v>0</v>
      </c>
      <c r="AK454" s="79">
        <v>1</v>
      </c>
      <c r="AL454" s="85" t="s">
        <v>785</v>
      </c>
      <c r="AM454" s="79" t="s">
        <v>802</v>
      </c>
      <c r="AN454" s="79" t="b">
        <v>0</v>
      </c>
      <c r="AO454" s="85" t="s">
        <v>782</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287</v>
      </c>
      <c r="B455" s="64" t="s">
        <v>322</v>
      </c>
      <c r="C455" s="65" t="s">
        <v>2229</v>
      </c>
      <c r="D455" s="66">
        <v>3</v>
      </c>
      <c r="E455" s="67" t="s">
        <v>132</v>
      </c>
      <c r="F455" s="68">
        <v>32</v>
      </c>
      <c r="G455" s="65"/>
      <c r="H455" s="69"/>
      <c r="I455" s="70"/>
      <c r="J455" s="70"/>
      <c r="K455" s="34" t="s">
        <v>65</v>
      </c>
      <c r="L455" s="77">
        <v>455</v>
      </c>
      <c r="M455" s="77"/>
      <c r="N455" s="72"/>
      <c r="O455" s="79" t="s">
        <v>340</v>
      </c>
      <c r="P455" s="81">
        <v>43536.53158564815</v>
      </c>
      <c r="Q455" s="79" t="s">
        <v>377</v>
      </c>
      <c r="R455" s="79"/>
      <c r="S455" s="79"/>
      <c r="T455" s="79" t="s">
        <v>414</v>
      </c>
      <c r="U455" s="79"/>
      <c r="V455" s="82" t="s">
        <v>521</v>
      </c>
      <c r="W455" s="81">
        <v>43536.53158564815</v>
      </c>
      <c r="X455" s="82" t="s">
        <v>624</v>
      </c>
      <c r="Y455" s="79"/>
      <c r="Z455" s="79"/>
      <c r="AA455" s="85" t="s">
        <v>749</v>
      </c>
      <c r="AB455" s="85" t="s">
        <v>782</v>
      </c>
      <c r="AC455" s="79" t="b">
        <v>0</v>
      </c>
      <c r="AD455" s="79">
        <v>7</v>
      </c>
      <c r="AE455" s="85" t="s">
        <v>787</v>
      </c>
      <c r="AF455" s="79" t="b">
        <v>0</v>
      </c>
      <c r="AG455" s="79" t="s">
        <v>791</v>
      </c>
      <c r="AH455" s="79"/>
      <c r="AI455" s="85" t="s">
        <v>785</v>
      </c>
      <c r="AJ455" s="79" t="b">
        <v>0</v>
      </c>
      <c r="AK455" s="79">
        <v>1</v>
      </c>
      <c r="AL455" s="85" t="s">
        <v>785</v>
      </c>
      <c r="AM455" s="79" t="s">
        <v>802</v>
      </c>
      <c r="AN455" s="79" t="b">
        <v>0</v>
      </c>
      <c r="AO455" s="85" t="s">
        <v>782</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287</v>
      </c>
      <c r="B456" s="64" t="s">
        <v>323</v>
      </c>
      <c r="C456" s="65" t="s">
        <v>2229</v>
      </c>
      <c r="D456" s="66">
        <v>3</v>
      </c>
      <c r="E456" s="67" t="s">
        <v>132</v>
      </c>
      <c r="F456" s="68">
        <v>32</v>
      </c>
      <c r="G456" s="65"/>
      <c r="H456" s="69"/>
      <c r="I456" s="70"/>
      <c r="J456" s="70"/>
      <c r="K456" s="34" t="s">
        <v>65</v>
      </c>
      <c r="L456" s="77">
        <v>456</v>
      </c>
      <c r="M456" s="77"/>
      <c r="N456" s="72"/>
      <c r="O456" s="79" t="s">
        <v>340</v>
      </c>
      <c r="P456" s="81">
        <v>43536.53158564815</v>
      </c>
      <c r="Q456" s="79" t="s">
        <v>377</v>
      </c>
      <c r="R456" s="79"/>
      <c r="S456" s="79"/>
      <c r="T456" s="79" t="s">
        <v>414</v>
      </c>
      <c r="U456" s="79"/>
      <c r="V456" s="82" t="s">
        <v>521</v>
      </c>
      <c r="W456" s="81">
        <v>43536.53158564815</v>
      </c>
      <c r="X456" s="82" t="s">
        <v>624</v>
      </c>
      <c r="Y456" s="79"/>
      <c r="Z456" s="79"/>
      <c r="AA456" s="85" t="s">
        <v>749</v>
      </c>
      <c r="AB456" s="85" t="s">
        <v>782</v>
      </c>
      <c r="AC456" s="79" t="b">
        <v>0</v>
      </c>
      <c r="AD456" s="79">
        <v>7</v>
      </c>
      <c r="AE456" s="85" t="s">
        <v>787</v>
      </c>
      <c r="AF456" s="79" t="b">
        <v>0</v>
      </c>
      <c r="AG456" s="79" t="s">
        <v>791</v>
      </c>
      <c r="AH456" s="79"/>
      <c r="AI456" s="85" t="s">
        <v>785</v>
      </c>
      <c r="AJ456" s="79" t="b">
        <v>0</v>
      </c>
      <c r="AK456" s="79">
        <v>1</v>
      </c>
      <c r="AL456" s="85" t="s">
        <v>785</v>
      </c>
      <c r="AM456" s="79" t="s">
        <v>802</v>
      </c>
      <c r="AN456" s="79" t="b">
        <v>0</v>
      </c>
      <c r="AO456" s="85" t="s">
        <v>782</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2</v>
      </c>
      <c r="BC456" s="78" t="str">
        <f>REPLACE(INDEX(GroupVertices[Group],MATCH(Edges[[#This Row],[Vertex 2]],GroupVertices[Vertex],0)),1,1,"")</f>
        <v>2</v>
      </c>
      <c r="BD456" s="48"/>
      <c r="BE456" s="49"/>
      <c r="BF456" s="48"/>
      <c r="BG456" s="49"/>
      <c r="BH456" s="48"/>
      <c r="BI456" s="49"/>
      <c r="BJ456" s="48"/>
      <c r="BK456" s="49"/>
      <c r="BL456" s="48"/>
    </row>
    <row r="457" spans="1:64" ht="15">
      <c r="A457" s="64" t="s">
        <v>217</v>
      </c>
      <c r="B457" s="64" t="s">
        <v>242</v>
      </c>
      <c r="C457" s="65" t="s">
        <v>2229</v>
      </c>
      <c r="D457" s="66">
        <v>3</v>
      </c>
      <c r="E457" s="67" t="s">
        <v>132</v>
      </c>
      <c r="F457" s="68">
        <v>32</v>
      </c>
      <c r="G457" s="65"/>
      <c r="H457" s="69"/>
      <c r="I457" s="70"/>
      <c r="J457" s="70"/>
      <c r="K457" s="34" t="s">
        <v>66</v>
      </c>
      <c r="L457" s="77">
        <v>457</v>
      </c>
      <c r="M457" s="77"/>
      <c r="N457" s="72"/>
      <c r="O457" s="79" t="s">
        <v>340</v>
      </c>
      <c r="P457" s="81">
        <v>43532.348078703704</v>
      </c>
      <c r="Q457" s="79" t="s">
        <v>344</v>
      </c>
      <c r="R457" s="79"/>
      <c r="S457" s="79"/>
      <c r="T457" s="79" t="s">
        <v>410</v>
      </c>
      <c r="U457" s="82" t="s">
        <v>434</v>
      </c>
      <c r="V457" s="82" t="s">
        <v>434</v>
      </c>
      <c r="W457" s="81">
        <v>43532.348078703704</v>
      </c>
      <c r="X457" s="82" t="s">
        <v>537</v>
      </c>
      <c r="Y457" s="79"/>
      <c r="Z457" s="79"/>
      <c r="AA457" s="85" t="s">
        <v>662</v>
      </c>
      <c r="AB457" s="85" t="s">
        <v>679</v>
      </c>
      <c r="AC457" s="79" t="b">
        <v>0</v>
      </c>
      <c r="AD457" s="79">
        <v>3</v>
      </c>
      <c r="AE457" s="85" t="s">
        <v>786</v>
      </c>
      <c r="AF457" s="79" t="b">
        <v>0</v>
      </c>
      <c r="AG457" s="79" t="s">
        <v>791</v>
      </c>
      <c r="AH457" s="79"/>
      <c r="AI457" s="85" t="s">
        <v>785</v>
      </c>
      <c r="AJ457" s="79" t="b">
        <v>0</v>
      </c>
      <c r="AK457" s="79">
        <v>0</v>
      </c>
      <c r="AL457" s="85" t="s">
        <v>785</v>
      </c>
      <c r="AM457" s="79" t="s">
        <v>800</v>
      </c>
      <c r="AN457" s="79" t="b">
        <v>0</v>
      </c>
      <c r="AO457" s="85" t="s">
        <v>679</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2</v>
      </c>
      <c r="BC457" s="78" t="str">
        <f>REPLACE(INDEX(GroupVertices[Group],MATCH(Edges[[#This Row],[Vertex 2]],GroupVertices[Vertex],0)),1,1,"")</f>
        <v>2</v>
      </c>
      <c r="BD457" s="48"/>
      <c r="BE457" s="49"/>
      <c r="BF457" s="48"/>
      <c r="BG457" s="49"/>
      <c r="BH457" s="48"/>
      <c r="BI457" s="49"/>
      <c r="BJ457" s="48"/>
      <c r="BK457" s="49"/>
      <c r="BL457" s="48"/>
    </row>
    <row r="458" spans="1:64" ht="15">
      <c r="A458" s="64" t="s">
        <v>242</v>
      </c>
      <c r="B458" s="64" t="s">
        <v>217</v>
      </c>
      <c r="C458" s="65" t="s">
        <v>2231</v>
      </c>
      <c r="D458" s="66">
        <v>10</v>
      </c>
      <c r="E458" s="67" t="s">
        <v>136</v>
      </c>
      <c r="F458" s="68">
        <v>25.5</v>
      </c>
      <c r="G458" s="65"/>
      <c r="H458" s="69"/>
      <c r="I458" s="70"/>
      <c r="J458" s="70"/>
      <c r="K458" s="34" t="s">
        <v>66</v>
      </c>
      <c r="L458" s="77">
        <v>458</v>
      </c>
      <c r="M458" s="77"/>
      <c r="N458" s="72"/>
      <c r="O458" s="79" t="s">
        <v>340</v>
      </c>
      <c r="P458" s="81">
        <v>43532.591527777775</v>
      </c>
      <c r="Q458" s="79" t="s">
        <v>367</v>
      </c>
      <c r="R458" s="79"/>
      <c r="S458" s="79"/>
      <c r="T458" s="79" t="s">
        <v>410</v>
      </c>
      <c r="U458" s="82" t="s">
        <v>441</v>
      </c>
      <c r="V458" s="82" t="s">
        <v>441</v>
      </c>
      <c r="W458" s="81">
        <v>43532.591527777775</v>
      </c>
      <c r="X458" s="82" t="s">
        <v>570</v>
      </c>
      <c r="Y458" s="79"/>
      <c r="Z458" s="79"/>
      <c r="AA458" s="85" t="s">
        <v>695</v>
      </c>
      <c r="AB458" s="79"/>
      <c r="AC458" s="79" t="b">
        <v>0</v>
      </c>
      <c r="AD458" s="79">
        <v>6</v>
      </c>
      <c r="AE458" s="85" t="s">
        <v>785</v>
      </c>
      <c r="AF458" s="79" t="b">
        <v>0</v>
      </c>
      <c r="AG458" s="79" t="s">
        <v>791</v>
      </c>
      <c r="AH458" s="79"/>
      <c r="AI458" s="85" t="s">
        <v>785</v>
      </c>
      <c r="AJ458" s="79" t="b">
        <v>0</v>
      </c>
      <c r="AK458" s="79">
        <v>1</v>
      </c>
      <c r="AL458" s="85" t="s">
        <v>785</v>
      </c>
      <c r="AM458" s="79" t="s">
        <v>800</v>
      </c>
      <c r="AN458" s="79" t="b">
        <v>0</v>
      </c>
      <c r="AO458" s="85" t="s">
        <v>695</v>
      </c>
      <c r="AP458" s="79" t="s">
        <v>176</v>
      </c>
      <c r="AQ458" s="79">
        <v>0</v>
      </c>
      <c r="AR458" s="79">
        <v>0</v>
      </c>
      <c r="AS458" s="79"/>
      <c r="AT458" s="79"/>
      <c r="AU458" s="79"/>
      <c r="AV458" s="79"/>
      <c r="AW458" s="79"/>
      <c r="AX458" s="79"/>
      <c r="AY458" s="79"/>
      <c r="AZ458" s="79"/>
      <c r="BA458">
        <v>2</v>
      </c>
      <c r="BB458" s="78" t="str">
        <f>REPLACE(INDEX(GroupVertices[Group],MATCH(Edges[[#This Row],[Vertex 1]],GroupVertices[Vertex],0)),1,1,"")</f>
        <v>2</v>
      </c>
      <c r="BC458" s="78" t="str">
        <f>REPLACE(INDEX(GroupVertices[Group],MATCH(Edges[[#This Row],[Vertex 2]],GroupVertices[Vertex],0)),1,1,"")</f>
        <v>2</v>
      </c>
      <c r="BD458" s="48"/>
      <c r="BE458" s="49"/>
      <c r="BF458" s="48"/>
      <c r="BG458" s="49"/>
      <c r="BH458" s="48"/>
      <c r="BI458" s="49"/>
      <c r="BJ458" s="48"/>
      <c r="BK458" s="49"/>
      <c r="BL458" s="48"/>
    </row>
    <row r="459" spans="1:64" ht="15">
      <c r="A459" s="64" t="s">
        <v>242</v>
      </c>
      <c r="B459" s="64" t="s">
        <v>217</v>
      </c>
      <c r="C459" s="65" t="s">
        <v>2231</v>
      </c>
      <c r="D459" s="66">
        <v>10</v>
      </c>
      <c r="E459" s="67" t="s">
        <v>136</v>
      </c>
      <c r="F459" s="68">
        <v>25.5</v>
      </c>
      <c r="G459" s="65"/>
      <c r="H459" s="69"/>
      <c r="I459" s="70"/>
      <c r="J459" s="70"/>
      <c r="K459" s="34" t="s">
        <v>66</v>
      </c>
      <c r="L459" s="77">
        <v>459</v>
      </c>
      <c r="M459" s="77"/>
      <c r="N459" s="72"/>
      <c r="O459" s="79" t="s">
        <v>340</v>
      </c>
      <c r="P459" s="81">
        <v>43535.34957175926</v>
      </c>
      <c r="Q459" s="79" t="s">
        <v>379</v>
      </c>
      <c r="R459" s="79"/>
      <c r="S459" s="79"/>
      <c r="T459" s="79" t="s">
        <v>427</v>
      </c>
      <c r="U459" s="82" t="s">
        <v>444</v>
      </c>
      <c r="V459" s="82" t="s">
        <v>444</v>
      </c>
      <c r="W459" s="81">
        <v>43535.34957175926</v>
      </c>
      <c r="X459" s="82" t="s">
        <v>626</v>
      </c>
      <c r="Y459" s="79"/>
      <c r="Z459" s="79"/>
      <c r="AA459" s="85" t="s">
        <v>751</v>
      </c>
      <c r="AB459" s="85" t="s">
        <v>695</v>
      </c>
      <c r="AC459" s="79" t="b">
        <v>0</v>
      </c>
      <c r="AD459" s="79">
        <v>1</v>
      </c>
      <c r="AE459" s="85" t="s">
        <v>788</v>
      </c>
      <c r="AF459" s="79" t="b">
        <v>0</v>
      </c>
      <c r="AG459" s="79" t="s">
        <v>791</v>
      </c>
      <c r="AH459" s="79"/>
      <c r="AI459" s="85" t="s">
        <v>785</v>
      </c>
      <c r="AJ459" s="79" t="b">
        <v>0</v>
      </c>
      <c r="AK459" s="79">
        <v>0</v>
      </c>
      <c r="AL459" s="85" t="s">
        <v>785</v>
      </c>
      <c r="AM459" s="79" t="s">
        <v>800</v>
      </c>
      <c r="AN459" s="79" t="b">
        <v>0</v>
      </c>
      <c r="AO459" s="85" t="s">
        <v>695</v>
      </c>
      <c r="AP459" s="79" t="s">
        <v>176</v>
      </c>
      <c r="AQ459" s="79">
        <v>0</v>
      </c>
      <c r="AR459" s="79">
        <v>0</v>
      </c>
      <c r="AS459" s="79"/>
      <c r="AT459" s="79"/>
      <c r="AU459" s="79"/>
      <c r="AV459" s="79"/>
      <c r="AW459" s="79"/>
      <c r="AX459" s="79"/>
      <c r="AY459" s="79"/>
      <c r="AZ459" s="79"/>
      <c r="BA459">
        <v>2</v>
      </c>
      <c r="BB459" s="78" t="str">
        <f>REPLACE(INDEX(GroupVertices[Group],MATCH(Edges[[#This Row],[Vertex 1]],GroupVertices[Vertex],0)),1,1,"")</f>
        <v>2</v>
      </c>
      <c r="BC459" s="78" t="str">
        <f>REPLACE(INDEX(GroupVertices[Group],MATCH(Edges[[#This Row],[Vertex 2]],GroupVertices[Vertex],0)),1,1,"")</f>
        <v>2</v>
      </c>
      <c r="BD459" s="48">
        <v>2</v>
      </c>
      <c r="BE459" s="49">
        <v>11.11111111111111</v>
      </c>
      <c r="BF459" s="48">
        <v>0</v>
      </c>
      <c r="BG459" s="49">
        <v>0</v>
      </c>
      <c r="BH459" s="48">
        <v>0</v>
      </c>
      <c r="BI459" s="49">
        <v>0</v>
      </c>
      <c r="BJ459" s="48">
        <v>16</v>
      </c>
      <c r="BK459" s="49">
        <v>88.88888888888889</v>
      </c>
      <c r="BL459" s="48">
        <v>18</v>
      </c>
    </row>
    <row r="460" spans="1:64" ht="15">
      <c r="A460" s="64" t="s">
        <v>287</v>
      </c>
      <c r="B460" s="64" t="s">
        <v>242</v>
      </c>
      <c r="C460" s="65" t="s">
        <v>2229</v>
      </c>
      <c r="D460" s="66">
        <v>3</v>
      </c>
      <c r="E460" s="67" t="s">
        <v>132</v>
      </c>
      <c r="F460" s="68">
        <v>32</v>
      </c>
      <c r="G460" s="65"/>
      <c r="H460" s="69"/>
      <c r="I460" s="70"/>
      <c r="J460" s="70"/>
      <c r="K460" s="34" t="s">
        <v>65</v>
      </c>
      <c r="L460" s="77">
        <v>460</v>
      </c>
      <c r="M460" s="77"/>
      <c r="N460" s="72"/>
      <c r="O460" s="79" t="s">
        <v>340</v>
      </c>
      <c r="P460" s="81">
        <v>43536.53158564815</v>
      </c>
      <c r="Q460" s="79" t="s">
        <v>377</v>
      </c>
      <c r="R460" s="79"/>
      <c r="S460" s="79"/>
      <c r="T460" s="79" t="s">
        <v>414</v>
      </c>
      <c r="U460" s="79"/>
      <c r="V460" s="82" t="s">
        <v>521</v>
      </c>
      <c r="W460" s="81">
        <v>43536.53158564815</v>
      </c>
      <c r="X460" s="82" t="s">
        <v>624</v>
      </c>
      <c r="Y460" s="79"/>
      <c r="Z460" s="79"/>
      <c r="AA460" s="85" t="s">
        <v>749</v>
      </c>
      <c r="AB460" s="85" t="s">
        <v>782</v>
      </c>
      <c r="AC460" s="79" t="b">
        <v>0</v>
      </c>
      <c r="AD460" s="79">
        <v>7</v>
      </c>
      <c r="AE460" s="85" t="s">
        <v>787</v>
      </c>
      <c r="AF460" s="79" t="b">
        <v>0</v>
      </c>
      <c r="AG460" s="79" t="s">
        <v>791</v>
      </c>
      <c r="AH460" s="79"/>
      <c r="AI460" s="85" t="s">
        <v>785</v>
      </c>
      <c r="AJ460" s="79" t="b">
        <v>0</v>
      </c>
      <c r="AK460" s="79">
        <v>1</v>
      </c>
      <c r="AL460" s="85" t="s">
        <v>785</v>
      </c>
      <c r="AM460" s="79" t="s">
        <v>802</v>
      </c>
      <c r="AN460" s="79" t="b">
        <v>0</v>
      </c>
      <c r="AO460" s="85" t="s">
        <v>782</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2</v>
      </c>
      <c r="BC460" s="78" t="str">
        <f>REPLACE(INDEX(GroupVertices[Group],MATCH(Edges[[#This Row],[Vertex 2]],GroupVertices[Vertex],0)),1,1,"")</f>
        <v>2</v>
      </c>
      <c r="BD460" s="48"/>
      <c r="BE460" s="49"/>
      <c r="BF460" s="48"/>
      <c r="BG460" s="49"/>
      <c r="BH460" s="48"/>
      <c r="BI460" s="49"/>
      <c r="BJ460" s="48"/>
      <c r="BK460" s="49"/>
      <c r="BL460" s="48"/>
    </row>
    <row r="461" spans="1:64" ht="15">
      <c r="A461" s="64" t="s">
        <v>287</v>
      </c>
      <c r="B461" s="64" t="s">
        <v>325</v>
      </c>
      <c r="C461" s="65" t="s">
        <v>2229</v>
      </c>
      <c r="D461" s="66">
        <v>3</v>
      </c>
      <c r="E461" s="67" t="s">
        <v>132</v>
      </c>
      <c r="F461" s="68">
        <v>32</v>
      </c>
      <c r="G461" s="65"/>
      <c r="H461" s="69"/>
      <c r="I461" s="70"/>
      <c r="J461" s="70"/>
      <c r="K461" s="34" t="s">
        <v>65</v>
      </c>
      <c r="L461" s="77">
        <v>461</v>
      </c>
      <c r="M461" s="77"/>
      <c r="N461" s="72"/>
      <c r="O461" s="79" t="s">
        <v>340</v>
      </c>
      <c r="P461" s="81">
        <v>43536.53158564815</v>
      </c>
      <c r="Q461" s="79" t="s">
        <v>377</v>
      </c>
      <c r="R461" s="79"/>
      <c r="S461" s="79"/>
      <c r="T461" s="79" t="s">
        <v>414</v>
      </c>
      <c r="U461" s="79"/>
      <c r="V461" s="82" t="s">
        <v>521</v>
      </c>
      <c r="W461" s="81">
        <v>43536.53158564815</v>
      </c>
      <c r="X461" s="82" t="s">
        <v>624</v>
      </c>
      <c r="Y461" s="79"/>
      <c r="Z461" s="79"/>
      <c r="AA461" s="85" t="s">
        <v>749</v>
      </c>
      <c r="AB461" s="85" t="s">
        <v>782</v>
      </c>
      <c r="AC461" s="79" t="b">
        <v>0</v>
      </c>
      <c r="AD461" s="79">
        <v>7</v>
      </c>
      <c r="AE461" s="85" t="s">
        <v>787</v>
      </c>
      <c r="AF461" s="79" t="b">
        <v>0</v>
      </c>
      <c r="AG461" s="79" t="s">
        <v>791</v>
      </c>
      <c r="AH461" s="79"/>
      <c r="AI461" s="85" t="s">
        <v>785</v>
      </c>
      <c r="AJ461" s="79" t="b">
        <v>0</v>
      </c>
      <c r="AK461" s="79">
        <v>1</v>
      </c>
      <c r="AL461" s="85" t="s">
        <v>785</v>
      </c>
      <c r="AM461" s="79" t="s">
        <v>802</v>
      </c>
      <c r="AN461" s="79" t="b">
        <v>0</v>
      </c>
      <c r="AO461" s="85" t="s">
        <v>782</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235</v>
      </c>
      <c r="B462" s="64" t="s">
        <v>328</v>
      </c>
      <c r="C462" s="65" t="s">
        <v>2229</v>
      </c>
      <c r="D462" s="66">
        <v>3</v>
      </c>
      <c r="E462" s="67" t="s">
        <v>132</v>
      </c>
      <c r="F462" s="68">
        <v>32</v>
      </c>
      <c r="G462" s="65"/>
      <c r="H462" s="69"/>
      <c r="I462" s="70"/>
      <c r="J462" s="70"/>
      <c r="K462" s="34" t="s">
        <v>65</v>
      </c>
      <c r="L462" s="77">
        <v>462</v>
      </c>
      <c r="M462" s="77"/>
      <c r="N462" s="72"/>
      <c r="O462" s="79" t="s">
        <v>340</v>
      </c>
      <c r="P462" s="81">
        <v>43537.51923611111</v>
      </c>
      <c r="Q462" s="79" t="s">
        <v>380</v>
      </c>
      <c r="R462" s="79"/>
      <c r="S462" s="79"/>
      <c r="T462" s="79" t="s">
        <v>414</v>
      </c>
      <c r="U462" s="82" t="s">
        <v>445</v>
      </c>
      <c r="V462" s="82" t="s">
        <v>445</v>
      </c>
      <c r="W462" s="81">
        <v>43537.51923611111</v>
      </c>
      <c r="X462" s="82" t="s">
        <v>627</v>
      </c>
      <c r="Y462" s="79"/>
      <c r="Z462" s="79"/>
      <c r="AA462" s="85" t="s">
        <v>752</v>
      </c>
      <c r="AB462" s="85" t="s">
        <v>783</v>
      </c>
      <c r="AC462" s="79" t="b">
        <v>0</v>
      </c>
      <c r="AD462" s="79">
        <v>10</v>
      </c>
      <c r="AE462" s="85" t="s">
        <v>789</v>
      </c>
      <c r="AF462" s="79" t="b">
        <v>0</v>
      </c>
      <c r="AG462" s="79" t="s">
        <v>791</v>
      </c>
      <c r="AH462" s="79"/>
      <c r="AI462" s="85" t="s">
        <v>785</v>
      </c>
      <c r="AJ462" s="79" t="b">
        <v>0</v>
      </c>
      <c r="AK462" s="79">
        <v>2</v>
      </c>
      <c r="AL462" s="85" t="s">
        <v>785</v>
      </c>
      <c r="AM462" s="79" t="s">
        <v>800</v>
      </c>
      <c r="AN462" s="79" t="b">
        <v>0</v>
      </c>
      <c r="AO462" s="85" t="s">
        <v>783</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2</v>
      </c>
      <c r="BC462" s="78" t="str">
        <f>REPLACE(INDEX(GroupVertices[Group],MATCH(Edges[[#This Row],[Vertex 2]],GroupVertices[Vertex],0)),1,1,"")</f>
        <v>2</v>
      </c>
      <c r="BD462" s="48"/>
      <c r="BE462" s="49"/>
      <c r="BF462" s="48"/>
      <c r="BG462" s="49"/>
      <c r="BH462" s="48"/>
      <c r="BI462" s="49"/>
      <c r="BJ462" s="48"/>
      <c r="BK462" s="49"/>
      <c r="BL462" s="48"/>
    </row>
    <row r="463" spans="1:64" ht="15">
      <c r="A463" s="64" t="s">
        <v>288</v>
      </c>
      <c r="B463" s="64" t="s">
        <v>328</v>
      </c>
      <c r="C463" s="65" t="s">
        <v>2229</v>
      </c>
      <c r="D463" s="66">
        <v>3</v>
      </c>
      <c r="E463" s="67" t="s">
        <v>132</v>
      </c>
      <c r="F463" s="68">
        <v>32</v>
      </c>
      <c r="G463" s="65"/>
      <c r="H463" s="69"/>
      <c r="I463" s="70"/>
      <c r="J463" s="70"/>
      <c r="K463" s="34" t="s">
        <v>65</v>
      </c>
      <c r="L463" s="77">
        <v>463</v>
      </c>
      <c r="M463" s="77"/>
      <c r="N463" s="72"/>
      <c r="O463" s="79" t="s">
        <v>340</v>
      </c>
      <c r="P463" s="81">
        <v>43537.698541666665</v>
      </c>
      <c r="Q463" s="79" t="s">
        <v>381</v>
      </c>
      <c r="R463" s="79"/>
      <c r="S463" s="79"/>
      <c r="T463" s="79" t="s">
        <v>428</v>
      </c>
      <c r="U463" s="79"/>
      <c r="V463" s="82" t="s">
        <v>522</v>
      </c>
      <c r="W463" s="81">
        <v>43537.698541666665</v>
      </c>
      <c r="X463" s="82" t="s">
        <v>628</v>
      </c>
      <c r="Y463" s="79"/>
      <c r="Z463" s="79"/>
      <c r="AA463" s="85" t="s">
        <v>753</v>
      </c>
      <c r="AB463" s="85" t="s">
        <v>752</v>
      </c>
      <c r="AC463" s="79" t="b">
        <v>0</v>
      </c>
      <c r="AD463" s="79">
        <v>8</v>
      </c>
      <c r="AE463" s="85" t="s">
        <v>787</v>
      </c>
      <c r="AF463" s="79" t="b">
        <v>0</v>
      </c>
      <c r="AG463" s="79" t="s">
        <v>791</v>
      </c>
      <c r="AH463" s="79"/>
      <c r="AI463" s="85" t="s">
        <v>785</v>
      </c>
      <c r="AJ463" s="79" t="b">
        <v>0</v>
      </c>
      <c r="AK463" s="79">
        <v>0</v>
      </c>
      <c r="AL463" s="85" t="s">
        <v>785</v>
      </c>
      <c r="AM463" s="79" t="s">
        <v>800</v>
      </c>
      <c r="AN463" s="79" t="b">
        <v>0</v>
      </c>
      <c r="AO463" s="85" t="s">
        <v>752</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2</v>
      </c>
      <c r="BC463" s="78" t="str">
        <f>REPLACE(INDEX(GroupVertices[Group],MATCH(Edges[[#This Row],[Vertex 2]],GroupVertices[Vertex],0)),1,1,"")</f>
        <v>2</v>
      </c>
      <c r="BD463" s="48"/>
      <c r="BE463" s="49"/>
      <c r="BF463" s="48"/>
      <c r="BG463" s="49"/>
      <c r="BH463" s="48"/>
      <c r="BI463" s="49"/>
      <c r="BJ463" s="48"/>
      <c r="BK463" s="49"/>
      <c r="BL463" s="48"/>
    </row>
    <row r="464" spans="1:64" ht="15">
      <c r="A464" s="64" t="s">
        <v>289</v>
      </c>
      <c r="B464" s="64" t="s">
        <v>328</v>
      </c>
      <c r="C464" s="65" t="s">
        <v>2229</v>
      </c>
      <c r="D464" s="66">
        <v>3</v>
      </c>
      <c r="E464" s="67" t="s">
        <v>132</v>
      </c>
      <c r="F464" s="68">
        <v>32</v>
      </c>
      <c r="G464" s="65"/>
      <c r="H464" s="69"/>
      <c r="I464" s="70"/>
      <c r="J464" s="70"/>
      <c r="K464" s="34" t="s">
        <v>65</v>
      </c>
      <c r="L464" s="77">
        <v>464</v>
      </c>
      <c r="M464" s="77"/>
      <c r="N464" s="72"/>
      <c r="O464" s="79" t="s">
        <v>340</v>
      </c>
      <c r="P464" s="81">
        <v>43538.041655092595</v>
      </c>
      <c r="Q464" s="79" t="s">
        <v>382</v>
      </c>
      <c r="R464" s="79"/>
      <c r="S464" s="79"/>
      <c r="T464" s="79" t="s">
        <v>429</v>
      </c>
      <c r="U464" s="79"/>
      <c r="V464" s="82" t="s">
        <v>523</v>
      </c>
      <c r="W464" s="81">
        <v>43538.041655092595</v>
      </c>
      <c r="X464" s="82" t="s">
        <v>629</v>
      </c>
      <c r="Y464" s="79"/>
      <c r="Z464" s="79"/>
      <c r="AA464" s="85" t="s">
        <v>754</v>
      </c>
      <c r="AB464" s="85" t="s">
        <v>783</v>
      </c>
      <c r="AC464" s="79" t="b">
        <v>0</v>
      </c>
      <c r="AD464" s="79">
        <v>9</v>
      </c>
      <c r="AE464" s="85" t="s">
        <v>789</v>
      </c>
      <c r="AF464" s="79" t="b">
        <v>0</v>
      </c>
      <c r="AG464" s="79" t="s">
        <v>791</v>
      </c>
      <c r="AH464" s="79"/>
      <c r="AI464" s="85" t="s">
        <v>785</v>
      </c>
      <c r="AJ464" s="79" t="b">
        <v>0</v>
      </c>
      <c r="AK464" s="79">
        <v>0</v>
      </c>
      <c r="AL464" s="85" t="s">
        <v>785</v>
      </c>
      <c r="AM464" s="79" t="s">
        <v>802</v>
      </c>
      <c r="AN464" s="79" t="b">
        <v>0</v>
      </c>
      <c r="AO464" s="85" t="s">
        <v>783</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2</v>
      </c>
      <c r="BC464" s="78" t="str">
        <f>REPLACE(INDEX(GroupVertices[Group],MATCH(Edges[[#This Row],[Vertex 2]],GroupVertices[Vertex],0)),1,1,"")</f>
        <v>2</v>
      </c>
      <c r="BD464" s="48"/>
      <c r="BE464" s="49"/>
      <c r="BF464" s="48"/>
      <c r="BG464" s="49"/>
      <c r="BH464" s="48"/>
      <c r="BI464" s="49"/>
      <c r="BJ464" s="48"/>
      <c r="BK464" s="49"/>
      <c r="BL464" s="48"/>
    </row>
    <row r="465" spans="1:64" ht="15">
      <c r="A465" s="64" t="s">
        <v>287</v>
      </c>
      <c r="B465" s="64" t="s">
        <v>328</v>
      </c>
      <c r="C465" s="65" t="s">
        <v>2229</v>
      </c>
      <c r="D465" s="66">
        <v>3</v>
      </c>
      <c r="E465" s="67" t="s">
        <v>132</v>
      </c>
      <c r="F465" s="68">
        <v>32</v>
      </c>
      <c r="G465" s="65"/>
      <c r="H465" s="69"/>
      <c r="I465" s="70"/>
      <c r="J465" s="70"/>
      <c r="K465" s="34" t="s">
        <v>65</v>
      </c>
      <c r="L465" s="77">
        <v>465</v>
      </c>
      <c r="M465" s="77"/>
      <c r="N465" s="72"/>
      <c r="O465" s="79" t="s">
        <v>340</v>
      </c>
      <c r="P465" s="81">
        <v>43537.52643518519</v>
      </c>
      <c r="Q465" s="79" t="s">
        <v>383</v>
      </c>
      <c r="R465" s="79"/>
      <c r="S465" s="79"/>
      <c r="T465" s="79" t="s">
        <v>430</v>
      </c>
      <c r="U465" s="79"/>
      <c r="V465" s="82" t="s">
        <v>521</v>
      </c>
      <c r="W465" s="81">
        <v>43537.52643518519</v>
      </c>
      <c r="X465" s="82" t="s">
        <v>630</v>
      </c>
      <c r="Y465" s="79"/>
      <c r="Z465" s="79"/>
      <c r="AA465" s="85" t="s">
        <v>755</v>
      </c>
      <c r="AB465" s="85" t="s">
        <v>752</v>
      </c>
      <c r="AC465" s="79" t="b">
        <v>0</v>
      </c>
      <c r="AD465" s="79">
        <v>9</v>
      </c>
      <c r="AE465" s="85" t="s">
        <v>787</v>
      </c>
      <c r="AF465" s="79" t="b">
        <v>0</v>
      </c>
      <c r="AG465" s="79" t="s">
        <v>791</v>
      </c>
      <c r="AH465" s="79"/>
      <c r="AI465" s="85" t="s">
        <v>785</v>
      </c>
      <c r="AJ465" s="79" t="b">
        <v>0</v>
      </c>
      <c r="AK465" s="79">
        <v>2</v>
      </c>
      <c r="AL465" s="85" t="s">
        <v>785</v>
      </c>
      <c r="AM465" s="79" t="s">
        <v>802</v>
      </c>
      <c r="AN465" s="79" t="b">
        <v>0</v>
      </c>
      <c r="AO465" s="85" t="s">
        <v>752</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2</v>
      </c>
      <c r="BC465" s="78" t="str">
        <f>REPLACE(INDEX(GroupVertices[Group],MATCH(Edges[[#This Row],[Vertex 2]],GroupVertices[Vertex],0)),1,1,"")</f>
        <v>2</v>
      </c>
      <c r="BD465" s="48"/>
      <c r="BE465" s="49"/>
      <c r="BF465" s="48"/>
      <c r="BG465" s="49"/>
      <c r="BH465" s="48"/>
      <c r="BI465" s="49"/>
      <c r="BJ465" s="48"/>
      <c r="BK465" s="49"/>
      <c r="BL465" s="48"/>
    </row>
    <row r="466" spans="1:64" ht="15">
      <c r="A466" s="64" t="s">
        <v>235</v>
      </c>
      <c r="B466" s="64" t="s">
        <v>329</v>
      </c>
      <c r="C466" s="65" t="s">
        <v>2229</v>
      </c>
      <c r="D466" s="66">
        <v>3</v>
      </c>
      <c r="E466" s="67" t="s">
        <v>132</v>
      </c>
      <c r="F466" s="68">
        <v>32</v>
      </c>
      <c r="G466" s="65"/>
      <c r="H466" s="69"/>
      <c r="I466" s="70"/>
      <c r="J466" s="70"/>
      <c r="K466" s="34" t="s">
        <v>65</v>
      </c>
      <c r="L466" s="77">
        <v>466</v>
      </c>
      <c r="M466" s="77"/>
      <c r="N466" s="72"/>
      <c r="O466" s="79" t="s">
        <v>340</v>
      </c>
      <c r="P466" s="81">
        <v>43537.51923611111</v>
      </c>
      <c r="Q466" s="79" t="s">
        <v>380</v>
      </c>
      <c r="R466" s="79"/>
      <c r="S466" s="79"/>
      <c r="T466" s="79" t="s">
        <v>414</v>
      </c>
      <c r="U466" s="82" t="s">
        <v>445</v>
      </c>
      <c r="V466" s="82" t="s">
        <v>445</v>
      </c>
      <c r="W466" s="81">
        <v>43537.51923611111</v>
      </c>
      <c r="X466" s="82" t="s">
        <v>627</v>
      </c>
      <c r="Y466" s="79"/>
      <c r="Z466" s="79"/>
      <c r="AA466" s="85" t="s">
        <v>752</v>
      </c>
      <c r="AB466" s="85" t="s">
        <v>783</v>
      </c>
      <c r="AC466" s="79" t="b">
        <v>0</v>
      </c>
      <c r="AD466" s="79">
        <v>10</v>
      </c>
      <c r="AE466" s="85" t="s">
        <v>789</v>
      </c>
      <c r="AF466" s="79" t="b">
        <v>0</v>
      </c>
      <c r="AG466" s="79" t="s">
        <v>791</v>
      </c>
      <c r="AH466" s="79"/>
      <c r="AI466" s="85" t="s">
        <v>785</v>
      </c>
      <c r="AJ466" s="79" t="b">
        <v>0</v>
      </c>
      <c r="AK466" s="79">
        <v>2</v>
      </c>
      <c r="AL466" s="85" t="s">
        <v>785</v>
      </c>
      <c r="AM466" s="79" t="s">
        <v>800</v>
      </c>
      <c r="AN466" s="79" t="b">
        <v>0</v>
      </c>
      <c r="AO466" s="85" t="s">
        <v>783</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2</v>
      </c>
      <c r="BC466" s="78" t="str">
        <f>REPLACE(INDEX(GroupVertices[Group],MATCH(Edges[[#This Row],[Vertex 2]],GroupVertices[Vertex],0)),1,1,"")</f>
        <v>2</v>
      </c>
      <c r="BD466" s="48"/>
      <c r="BE466" s="49"/>
      <c r="BF466" s="48"/>
      <c r="BG466" s="49"/>
      <c r="BH466" s="48"/>
      <c r="BI466" s="49"/>
      <c r="BJ466" s="48"/>
      <c r="BK466" s="49"/>
      <c r="BL466" s="48"/>
    </row>
    <row r="467" spans="1:64" ht="15">
      <c r="A467" s="64" t="s">
        <v>288</v>
      </c>
      <c r="B467" s="64" t="s">
        <v>329</v>
      </c>
      <c r="C467" s="65" t="s">
        <v>2229</v>
      </c>
      <c r="D467" s="66">
        <v>3</v>
      </c>
      <c r="E467" s="67" t="s">
        <v>132</v>
      </c>
      <c r="F467" s="68">
        <v>32</v>
      </c>
      <c r="G467" s="65"/>
      <c r="H467" s="69"/>
      <c r="I467" s="70"/>
      <c r="J467" s="70"/>
      <c r="K467" s="34" t="s">
        <v>65</v>
      </c>
      <c r="L467" s="77">
        <v>467</v>
      </c>
      <c r="M467" s="77"/>
      <c r="N467" s="72"/>
      <c r="O467" s="79" t="s">
        <v>340</v>
      </c>
      <c r="P467" s="81">
        <v>43537.698541666665</v>
      </c>
      <c r="Q467" s="79" t="s">
        <v>381</v>
      </c>
      <c r="R467" s="79"/>
      <c r="S467" s="79"/>
      <c r="T467" s="79" t="s">
        <v>428</v>
      </c>
      <c r="U467" s="79"/>
      <c r="V467" s="82" t="s">
        <v>522</v>
      </c>
      <c r="W467" s="81">
        <v>43537.698541666665</v>
      </c>
      <c r="X467" s="82" t="s">
        <v>628</v>
      </c>
      <c r="Y467" s="79"/>
      <c r="Z467" s="79"/>
      <c r="AA467" s="85" t="s">
        <v>753</v>
      </c>
      <c r="AB467" s="85" t="s">
        <v>752</v>
      </c>
      <c r="AC467" s="79" t="b">
        <v>0</v>
      </c>
      <c r="AD467" s="79">
        <v>8</v>
      </c>
      <c r="AE467" s="85" t="s">
        <v>787</v>
      </c>
      <c r="AF467" s="79" t="b">
        <v>0</v>
      </c>
      <c r="AG467" s="79" t="s">
        <v>791</v>
      </c>
      <c r="AH467" s="79"/>
      <c r="AI467" s="85" t="s">
        <v>785</v>
      </c>
      <c r="AJ467" s="79" t="b">
        <v>0</v>
      </c>
      <c r="AK467" s="79">
        <v>0</v>
      </c>
      <c r="AL467" s="85" t="s">
        <v>785</v>
      </c>
      <c r="AM467" s="79" t="s">
        <v>800</v>
      </c>
      <c r="AN467" s="79" t="b">
        <v>0</v>
      </c>
      <c r="AO467" s="85" t="s">
        <v>752</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289</v>
      </c>
      <c r="B468" s="64" t="s">
        <v>329</v>
      </c>
      <c r="C468" s="65" t="s">
        <v>2229</v>
      </c>
      <c r="D468" s="66">
        <v>3</v>
      </c>
      <c r="E468" s="67" t="s">
        <v>132</v>
      </c>
      <c r="F468" s="68">
        <v>32</v>
      </c>
      <c r="G468" s="65"/>
      <c r="H468" s="69"/>
      <c r="I468" s="70"/>
      <c r="J468" s="70"/>
      <c r="K468" s="34" t="s">
        <v>65</v>
      </c>
      <c r="L468" s="77">
        <v>468</v>
      </c>
      <c r="M468" s="77"/>
      <c r="N468" s="72"/>
      <c r="O468" s="79" t="s">
        <v>340</v>
      </c>
      <c r="P468" s="81">
        <v>43538.041655092595</v>
      </c>
      <c r="Q468" s="79" t="s">
        <v>382</v>
      </c>
      <c r="R468" s="79"/>
      <c r="S468" s="79"/>
      <c r="T468" s="79" t="s">
        <v>429</v>
      </c>
      <c r="U468" s="79"/>
      <c r="V468" s="82" t="s">
        <v>523</v>
      </c>
      <c r="W468" s="81">
        <v>43538.041655092595</v>
      </c>
      <c r="X468" s="82" t="s">
        <v>629</v>
      </c>
      <c r="Y468" s="79"/>
      <c r="Z468" s="79"/>
      <c r="AA468" s="85" t="s">
        <v>754</v>
      </c>
      <c r="AB468" s="85" t="s">
        <v>783</v>
      </c>
      <c r="AC468" s="79" t="b">
        <v>0</v>
      </c>
      <c r="AD468" s="79">
        <v>9</v>
      </c>
      <c r="AE468" s="85" t="s">
        <v>789</v>
      </c>
      <c r="AF468" s="79" t="b">
        <v>0</v>
      </c>
      <c r="AG468" s="79" t="s">
        <v>791</v>
      </c>
      <c r="AH468" s="79"/>
      <c r="AI468" s="85" t="s">
        <v>785</v>
      </c>
      <c r="AJ468" s="79" t="b">
        <v>0</v>
      </c>
      <c r="AK468" s="79">
        <v>0</v>
      </c>
      <c r="AL468" s="85" t="s">
        <v>785</v>
      </c>
      <c r="AM468" s="79" t="s">
        <v>802</v>
      </c>
      <c r="AN468" s="79" t="b">
        <v>0</v>
      </c>
      <c r="AO468" s="85" t="s">
        <v>783</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2</v>
      </c>
      <c r="BC468" s="78" t="str">
        <f>REPLACE(INDEX(GroupVertices[Group],MATCH(Edges[[#This Row],[Vertex 2]],GroupVertices[Vertex],0)),1,1,"")</f>
        <v>2</v>
      </c>
      <c r="BD468" s="48"/>
      <c r="BE468" s="49"/>
      <c r="BF468" s="48"/>
      <c r="BG468" s="49"/>
      <c r="BH468" s="48"/>
      <c r="BI468" s="49"/>
      <c r="BJ468" s="48"/>
      <c r="BK468" s="49"/>
      <c r="BL468" s="48"/>
    </row>
    <row r="469" spans="1:64" ht="15">
      <c r="A469" s="64" t="s">
        <v>287</v>
      </c>
      <c r="B469" s="64" t="s">
        <v>329</v>
      </c>
      <c r="C469" s="65" t="s">
        <v>2231</v>
      </c>
      <c r="D469" s="66">
        <v>10</v>
      </c>
      <c r="E469" s="67" t="s">
        <v>136</v>
      </c>
      <c r="F469" s="68">
        <v>25.5</v>
      </c>
      <c r="G469" s="65"/>
      <c r="H469" s="69"/>
      <c r="I469" s="70"/>
      <c r="J469" s="70"/>
      <c r="K469" s="34" t="s">
        <v>65</v>
      </c>
      <c r="L469" s="77">
        <v>469</v>
      </c>
      <c r="M469" s="77"/>
      <c r="N469" s="72"/>
      <c r="O469" s="79" t="s">
        <v>340</v>
      </c>
      <c r="P469" s="81">
        <v>43536.53158564815</v>
      </c>
      <c r="Q469" s="79" t="s">
        <v>377</v>
      </c>
      <c r="R469" s="79"/>
      <c r="S469" s="79"/>
      <c r="T469" s="79" t="s">
        <v>414</v>
      </c>
      <c r="U469" s="79"/>
      <c r="V469" s="82" t="s">
        <v>521</v>
      </c>
      <c r="W469" s="81">
        <v>43536.53158564815</v>
      </c>
      <c r="X469" s="82" t="s">
        <v>624</v>
      </c>
      <c r="Y469" s="79"/>
      <c r="Z469" s="79"/>
      <c r="AA469" s="85" t="s">
        <v>749</v>
      </c>
      <c r="AB469" s="85" t="s">
        <v>782</v>
      </c>
      <c r="AC469" s="79" t="b">
        <v>0</v>
      </c>
      <c r="AD469" s="79">
        <v>7</v>
      </c>
      <c r="AE469" s="85" t="s">
        <v>787</v>
      </c>
      <c r="AF469" s="79" t="b">
        <v>0</v>
      </c>
      <c r="AG469" s="79" t="s">
        <v>791</v>
      </c>
      <c r="AH469" s="79"/>
      <c r="AI469" s="85" t="s">
        <v>785</v>
      </c>
      <c r="AJ469" s="79" t="b">
        <v>0</v>
      </c>
      <c r="AK469" s="79">
        <v>1</v>
      </c>
      <c r="AL469" s="85" t="s">
        <v>785</v>
      </c>
      <c r="AM469" s="79" t="s">
        <v>802</v>
      </c>
      <c r="AN469" s="79" t="b">
        <v>0</v>
      </c>
      <c r="AO469" s="85" t="s">
        <v>782</v>
      </c>
      <c r="AP469" s="79" t="s">
        <v>176</v>
      </c>
      <c r="AQ469" s="79">
        <v>0</v>
      </c>
      <c r="AR469" s="79">
        <v>0</v>
      </c>
      <c r="AS469" s="79"/>
      <c r="AT469" s="79"/>
      <c r="AU469" s="79"/>
      <c r="AV469" s="79"/>
      <c r="AW469" s="79"/>
      <c r="AX469" s="79"/>
      <c r="AY469" s="79"/>
      <c r="AZ469" s="79"/>
      <c r="BA469">
        <v>2</v>
      </c>
      <c r="BB469" s="78" t="str">
        <f>REPLACE(INDEX(GroupVertices[Group],MATCH(Edges[[#This Row],[Vertex 1]],GroupVertices[Vertex],0)),1,1,"")</f>
        <v>2</v>
      </c>
      <c r="BC469" s="78" t="str">
        <f>REPLACE(INDEX(GroupVertices[Group],MATCH(Edges[[#This Row],[Vertex 2]],GroupVertices[Vertex],0)),1,1,"")</f>
        <v>2</v>
      </c>
      <c r="BD469" s="48">
        <v>0</v>
      </c>
      <c r="BE469" s="49">
        <v>0</v>
      </c>
      <c r="BF469" s="48">
        <v>1</v>
      </c>
      <c r="BG469" s="49">
        <v>3.4482758620689653</v>
      </c>
      <c r="BH469" s="48">
        <v>0</v>
      </c>
      <c r="BI469" s="49">
        <v>0</v>
      </c>
      <c r="BJ469" s="48">
        <v>28</v>
      </c>
      <c r="BK469" s="49">
        <v>96.55172413793103</v>
      </c>
      <c r="BL469" s="48">
        <v>29</v>
      </c>
    </row>
    <row r="470" spans="1:64" ht="15">
      <c r="A470" s="64" t="s">
        <v>287</v>
      </c>
      <c r="B470" s="64" t="s">
        <v>329</v>
      </c>
      <c r="C470" s="65" t="s">
        <v>2231</v>
      </c>
      <c r="D470" s="66">
        <v>10</v>
      </c>
      <c r="E470" s="67" t="s">
        <v>136</v>
      </c>
      <c r="F470" s="68">
        <v>25.5</v>
      </c>
      <c r="G470" s="65"/>
      <c r="H470" s="69"/>
      <c r="I470" s="70"/>
      <c r="J470" s="70"/>
      <c r="K470" s="34" t="s">
        <v>65</v>
      </c>
      <c r="L470" s="77">
        <v>470</v>
      </c>
      <c r="M470" s="77"/>
      <c r="N470" s="72"/>
      <c r="O470" s="79" t="s">
        <v>340</v>
      </c>
      <c r="P470" s="81">
        <v>43537.52643518519</v>
      </c>
      <c r="Q470" s="79" t="s">
        <v>383</v>
      </c>
      <c r="R470" s="79"/>
      <c r="S470" s="79"/>
      <c r="T470" s="79" t="s">
        <v>430</v>
      </c>
      <c r="U470" s="79"/>
      <c r="V470" s="82" t="s">
        <v>521</v>
      </c>
      <c r="W470" s="81">
        <v>43537.52643518519</v>
      </c>
      <c r="X470" s="82" t="s">
        <v>630</v>
      </c>
      <c r="Y470" s="79"/>
      <c r="Z470" s="79"/>
      <c r="AA470" s="85" t="s">
        <v>755</v>
      </c>
      <c r="AB470" s="85" t="s">
        <v>752</v>
      </c>
      <c r="AC470" s="79" t="b">
        <v>0</v>
      </c>
      <c r="AD470" s="79">
        <v>9</v>
      </c>
      <c r="AE470" s="85" t="s">
        <v>787</v>
      </c>
      <c r="AF470" s="79" t="b">
        <v>0</v>
      </c>
      <c r="AG470" s="79" t="s">
        <v>791</v>
      </c>
      <c r="AH470" s="79"/>
      <c r="AI470" s="85" t="s">
        <v>785</v>
      </c>
      <c r="AJ470" s="79" t="b">
        <v>0</v>
      </c>
      <c r="AK470" s="79">
        <v>2</v>
      </c>
      <c r="AL470" s="85" t="s">
        <v>785</v>
      </c>
      <c r="AM470" s="79" t="s">
        <v>802</v>
      </c>
      <c r="AN470" s="79" t="b">
        <v>0</v>
      </c>
      <c r="AO470" s="85" t="s">
        <v>752</v>
      </c>
      <c r="AP470" s="79" t="s">
        <v>176</v>
      </c>
      <c r="AQ470" s="79">
        <v>0</v>
      </c>
      <c r="AR470" s="79">
        <v>0</v>
      </c>
      <c r="AS470" s="79"/>
      <c r="AT470" s="79"/>
      <c r="AU470" s="79"/>
      <c r="AV470" s="79"/>
      <c r="AW470" s="79"/>
      <c r="AX470" s="79"/>
      <c r="AY470" s="79"/>
      <c r="AZ470" s="79"/>
      <c r="BA470">
        <v>2</v>
      </c>
      <c r="BB470" s="78" t="str">
        <f>REPLACE(INDEX(GroupVertices[Group],MATCH(Edges[[#This Row],[Vertex 1]],GroupVertices[Vertex],0)),1,1,"")</f>
        <v>2</v>
      </c>
      <c r="BC470" s="78" t="str">
        <f>REPLACE(INDEX(GroupVertices[Group],MATCH(Edges[[#This Row],[Vertex 2]],GroupVertices[Vertex],0)),1,1,"")</f>
        <v>2</v>
      </c>
      <c r="BD470" s="48"/>
      <c r="BE470" s="49"/>
      <c r="BF470" s="48"/>
      <c r="BG470" s="49"/>
      <c r="BH470" s="48"/>
      <c r="BI470" s="49"/>
      <c r="BJ470" s="48"/>
      <c r="BK470" s="49"/>
      <c r="BL470" s="48"/>
    </row>
    <row r="471" spans="1:64" ht="15">
      <c r="A471" s="64" t="s">
        <v>235</v>
      </c>
      <c r="B471" s="64" t="s">
        <v>330</v>
      </c>
      <c r="C471" s="65" t="s">
        <v>2229</v>
      </c>
      <c r="D471" s="66">
        <v>3</v>
      </c>
      <c r="E471" s="67" t="s">
        <v>132</v>
      </c>
      <c r="F471" s="68">
        <v>32</v>
      </c>
      <c r="G471" s="65"/>
      <c r="H471" s="69"/>
      <c r="I471" s="70"/>
      <c r="J471" s="70"/>
      <c r="K471" s="34" t="s">
        <v>65</v>
      </c>
      <c r="L471" s="77">
        <v>471</v>
      </c>
      <c r="M471" s="77"/>
      <c r="N471" s="72"/>
      <c r="O471" s="79" t="s">
        <v>340</v>
      </c>
      <c r="P471" s="81">
        <v>43537.51923611111</v>
      </c>
      <c r="Q471" s="79" t="s">
        <v>380</v>
      </c>
      <c r="R471" s="79"/>
      <c r="S471" s="79"/>
      <c r="T471" s="79" t="s">
        <v>414</v>
      </c>
      <c r="U471" s="82" t="s">
        <v>445</v>
      </c>
      <c r="V471" s="82" t="s">
        <v>445</v>
      </c>
      <c r="W471" s="81">
        <v>43537.51923611111</v>
      </c>
      <c r="X471" s="82" t="s">
        <v>627</v>
      </c>
      <c r="Y471" s="79"/>
      <c r="Z471" s="79"/>
      <c r="AA471" s="85" t="s">
        <v>752</v>
      </c>
      <c r="AB471" s="85" t="s">
        <v>783</v>
      </c>
      <c r="AC471" s="79" t="b">
        <v>0</v>
      </c>
      <c r="AD471" s="79">
        <v>10</v>
      </c>
      <c r="AE471" s="85" t="s">
        <v>789</v>
      </c>
      <c r="AF471" s="79" t="b">
        <v>0</v>
      </c>
      <c r="AG471" s="79" t="s">
        <v>791</v>
      </c>
      <c r="AH471" s="79"/>
      <c r="AI471" s="85" t="s">
        <v>785</v>
      </c>
      <c r="AJ471" s="79" t="b">
        <v>0</v>
      </c>
      <c r="AK471" s="79">
        <v>2</v>
      </c>
      <c r="AL471" s="85" t="s">
        <v>785</v>
      </c>
      <c r="AM471" s="79" t="s">
        <v>800</v>
      </c>
      <c r="AN471" s="79" t="b">
        <v>0</v>
      </c>
      <c r="AO471" s="85" t="s">
        <v>783</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288</v>
      </c>
      <c r="B472" s="64" t="s">
        <v>330</v>
      </c>
      <c r="C472" s="65" t="s">
        <v>2229</v>
      </c>
      <c r="D472" s="66">
        <v>3</v>
      </c>
      <c r="E472" s="67" t="s">
        <v>132</v>
      </c>
      <c r="F472" s="68">
        <v>32</v>
      </c>
      <c r="G472" s="65"/>
      <c r="H472" s="69"/>
      <c r="I472" s="70"/>
      <c r="J472" s="70"/>
      <c r="K472" s="34" t="s">
        <v>65</v>
      </c>
      <c r="L472" s="77">
        <v>472</v>
      </c>
      <c r="M472" s="77"/>
      <c r="N472" s="72"/>
      <c r="O472" s="79" t="s">
        <v>340</v>
      </c>
      <c r="P472" s="81">
        <v>43537.698541666665</v>
      </c>
      <c r="Q472" s="79" t="s">
        <v>381</v>
      </c>
      <c r="R472" s="79"/>
      <c r="S472" s="79"/>
      <c r="T472" s="79" t="s">
        <v>428</v>
      </c>
      <c r="U472" s="79"/>
      <c r="V472" s="82" t="s">
        <v>522</v>
      </c>
      <c r="W472" s="81">
        <v>43537.698541666665</v>
      </c>
      <c r="X472" s="82" t="s">
        <v>628</v>
      </c>
      <c r="Y472" s="79"/>
      <c r="Z472" s="79"/>
      <c r="AA472" s="85" t="s">
        <v>753</v>
      </c>
      <c r="AB472" s="85" t="s">
        <v>752</v>
      </c>
      <c r="AC472" s="79" t="b">
        <v>0</v>
      </c>
      <c r="AD472" s="79">
        <v>8</v>
      </c>
      <c r="AE472" s="85" t="s">
        <v>787</v>
      </c>
      <c r="AF472" s="79" t="b">
        <v>0</v>
      </c>
      <c r="AG472" s="79" t="s">
        <v>791</v>
      </c>
      <c r="AH472" s="79"/>
      <c r="AI472" s="85" t="s">
        <v>785</v>
      </c>
      <c r="AJ472" s="79" t="b">
        <v>0</v>
      </c>
      <c r="AK472" s="79">
        <v>0</v>
      </c>
      <c r="AL472" s="85" t="s">
        <v>785</v>
      </c>
      <c r="AM472" s="79" t="s">
        <v>800</v>
      </c>
      <c r="AN472" s="79" t="b">
        <v>0</v>
      </c>
      <c r="AO472" s="85" t="s">
        <v>752</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2</v>
      </c>
      <c r="BC472" s="78" t="str">
        <f>REPLACE(INDEX(GroupVertices[Group],MATCH(Edges[[#This Row],[Vertex 2]],GroupVertices[Vertex],0)),1,1,"")</f>
        <v>2</v>
      </c>
      <c r="BD472" s="48"/>
      <c r="BE472" s="49"/>
      <c r="BF472" s="48"/>
      <c r="BG472" s="49"/>
      <c r="BH472" s="48"/>
      <c r="BI472" s="49"/>
      <c r="BJ472" s="48"/>
      <c r="BK472" s="49"/>
      <c r="BL472" s="48"/>
    </row>
    <row r="473" spans="1:64" ht="15">
      <c r="A473" s="64" t="s">
        <v>289</v>
      </c>
      <c r="B473" s="64" t="s">
        <v>330</v>
      </c>
      <c r="C473" s="65" t="s">
        <v>2229</v>
      </c>
      <c r="D473" s="66">
        <v>3</v>
      </c>
      <c r="E473" s="67" t="s">
        <v>132</v>
      </c>
      <c r="F473" s="68">
        <v>32</v>
      </c>
      <c r="G473" s="65"/>
      <c r="H473" s="69"/>
      <c r="I473" s="70"/>
      <c r="J473" s="70"/>
      <c r="K473" s="34" t="s">
        <v>65</v>
      </c>
      <c r="L473" s="77">
        <v>473</v>
      </c>
      <c r="M473" s="77"/>
      <c r="N473" s="72"/>
      <c r="O473" s="79" t="s">
        <v>340</v>
      </c>
      <c r="P473" s="81">
        <v>43538.041655092595</v>
      </c>
      <c r="Q473" s="79" t="s">
        <v>382</v>
      </c>
      <c r="R473" s="79"/>
      <c r="S473" s="79"/>
      <c r="T473" s="79" t="s">
        <v>429</v>
      </c>
      <c r="U473" s="79"/>
      <c r="V473" s="82" t="s">
        <v>523</v>
      </c>
      <c r="W473" s="81">
        <v>43538.041655092595</v>
      </c>
      <c r="X473" s="82" t="s">
        <v>629</v>
      </c>
      <c r="Y473" s="79"/>
      <c r="Z473" s="79"/>
      <c r="AA473" s="85" t="s">
        <v>754</v>
      </c>
      <c r="AB473" s="85" t="s">
        <v>783</v>
      </c>
      <c r="AC473" s="79" t="b">
        <v>0</v>
      </c>
      <c r="AD473" s="79">
        <v>9</v>
      </c>
      <c r="AE473" s="85" t="s">
        <v>789</v>
      </c>
      <c r="AF473" s="79" t="b">
        <v>0</v>
      </c>
      <c r="AG473" s="79" t="s">
        <v>791</v>
      </c>
      <c r="AH473" s="79"/>
      <c r="AI473" s="85" t="s">
        <v>785</v>
      </c>
      <c r="AJ473" s="79" t="b">
        <v>0</v>
      </c>
      <c r="AK473" s="79">
        <v>0</v>
      </c>
      <c r="AL473" s="85" t="s">
        <v>785</v>
      </c>
      <c r="AM473" s="79" t="s">
        <v>802</v>
      </c>
      <c r="AN473" s="79" t="b">
        <v>0</v>
      </c>
      <c r="AO473" s="85" t="s">
        <v>783</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287</v>
      </c>
      <c r="B474" s="64" t="s">
        <v>330</v>
      </c>
      <c r="C474" s="65" t="s">
        <v>2229</v>
      </c>
      <c r="D474" s="66">
        <v>3</v>
      </c>
      <c r="E474" s="67" t="s">
        <v>132</v>
      </c>
      <c r="F474" s="68">
        <v>32</v>
      </c>
      <c r="G474" s="65"/>
      <c r="H474" s="69"/>
      <c r="I474" s="70"/>
      <c r="J474" s="70"/>
      <c r="K474" s="34" t="s">
        <v>65</v>
      </c>
      <c r="L474" s="77">
        <v>474</v>
      </c>
      <c r="M474" s="77"/>
      <c r="N474" s="72"/>
      <c r="O474" s="79" t="s">
        <v>340</v>
      </c>
      <c r="P474" s="81">
        <v>43537.52643518519</v>
      </c>
      <c r="Q474" s="79" t="s">
        <v>383</v>
      </c>
      <c r="R474" s="79"/>
      <c r="S474" s="79"/>
      <c r="T474" s="79" t="s">
        <v>430</v>
      </c>
      <c r="U474" s="79"/>
      <c r="V474" s="82" t="s">
        <v>521</v>
      </c>
      <c r="W474" s="81">
        <v>43537.52643518519</v>
      </c>
      <c r="X474" s="82" t="s">
        <v>630</v>
      </c>
      <c r="Y474" s="79"/>
      <c r="Z474" s="79"/>
      <c r="AA474" s="85" t="s">
        <v>755</v>
      </c>
      <c r="AB474" s="85" t="s">
        <v>752</v>
      </c>
      <c r="AC474" s="79" t="b">
        <v>0</v>
      </c>
      <c r="AD474" s="79">
        <v>9</v>
      </c>
      <c r="AE474" s="85" t="s">
        <v>787</v>
      </c>
      <c r="AF474" s="79" t="b">
        <v>0</v>
      </c>
      <c r="AG474" s="79" t="s">
        <v>791</v>
      </c>
      <c r="AH474" s="79"/>
      <c r="AI474" s="85" t="s">
        <v>785</v>
      </c>
      <c r="AJ474" s="79" t="b">
        <v>0</v>
      </c>
      <c r="AK474" s="79">
        <v>2</v>
      </c>
      <c r="AL474" s="85" t="s">
        <v>785</v>
      </c>
      <c r="AM474" s="79" t="s">
        <v>802</v>
      </c>
      <c r="AN474" s="79" t="b">
        <v>0</v>
      </c>
      <c r="AO474" s="85" t="s">
        <v>752</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2</v>
      </c>
      <c r="BC474" s="78" t="str">
        <f>REPLACE(INDEX(GroupVertices[Group],MATCH(Edges[[#This Row],[Vertex 2]],GroupVertices[Vertex],0)),1,1,"")</f>
        <v>2</v>
      </c>
      <c r="BD474" s="48"/>
      <c r="BE474" s="49"/>
      <c r="BF474" s="48"/>
      <c r="BG474" s="49"/>
      <c r="BH474" s="48"/>
      <c r="BI474" s="49"/>
      <c r="BJ474" s="48"/>
      <c r="BK474" s="49"/>
      <c r="BL474" s="48"/>
    </row>
    <row r="475" spans="1:64" ht="15">
      <c r="A475" s="64" t="s">
        <v>235</v>
      </c>
      <c r="B475" s="64" t="s">
        <v>331</v>
      </c>
      <c r="C475" s="65" t="s">
        <v>2229</v>
      </c>
      <c r="D475" s="66">
        <v>3</v>
      </c>
      <c r="E475" s="67" t="s">
        <v>132</v>
      </c>
      <c r="F475" s="68">
        <v>32</v>
      </c>
      <c r="G475" s="65"/>
      <c r="H475" s="69"/>
      <c r="I475" s="70"/>
      <c r="J475" s="70"/>
      <c r="K475" s="34" t="s">
        <v>65</v>
      </c>
      <c r="L475" s="77">
        <v>475</v>
      </c>
      <c r="M475" s="77"/>
      <c r="N475" s="72"/>
      <c r="O475" s="79" t="s">
        <v>340</v>
      </c>
      <c r="P475" s="81">
        <v>43537.51923611111</v>
      </c>
      <c r="Q475" s="79" t="s">
        <v>380</v>
      </c>
      <c r="R475" s="79"/>
      <c r="S475" s="79"/>
      <c r="T475" s="79" t="s">
        <v>414</v>
      </c>
      <c r="U475" s="82" t="s">
        <v>445</v>
      </c>
      <c r="V475" s="82" t="s">
        <v>445</v>
      </c>
      <c r="W475" s="81">
        <v>43537.51923611111</v>
      </c>
      <c r="X475" s="82" t="s">
        <v>627</v>
      </c>
      <c r="Y475" s="79"/>
      <c r="Z475" s="79"/>
      <c r="AA475" s="85" t="s">
        <v>752</v>
      </c>
      <c r="AB475" s="85" t="s">
        <v>783</v>
      </c>
      <c r="AC475" s="79" t="b">
        <v>0</v>
      </c>
      <c r="AD475" s="79">
        <v>10</v>
      </c>
      <c r="AE475" s="85" t="s">
        <v>789</v>
      </c>
      <c r="AF475" s="79" t="b">
        <v>0</v>
      </c>
      <c r="AG475" s="79" t="s">
        <v>791</v>
      </c>
      <c r="AH475" s="79"/>
      <c r="AI475" s="85" t="s">
        <v>785</v>
      </c>
      <c r="AJ475" s="79" t="b">
        <v>0</v>
      </c>
      <c r="AK475" s="79">
        <v>2</v>
      </c>
      <c r="AL475" s="85" t="s">
        <v>785</v>
      </c>
      <c r="AM475" s="79" t="s">
        <v>800</v>
      </c>
      <c r="AN475" s="79" t="b">
        <v>0</v>
      </c>
      <c r="AO475" s="85" t="s">
        <v>783</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2</v>
      </c>
      <c r="BC475" s="78" t="str">
        <f>REPLACE(INDEX(GroupVertices[Group],MATCH(Edges[[#This Row],[Vertex 2]],GroupVertices[Vertex],0)),1,1,"")</f>
        <v>2</v>
      </c>
      <c r="BD475" s="48"/>
      <c r="BE475" s="49"/>
      <c r="BF475" s="48"/>
      <c r="BG475" s="49"/>
      <c r="BH475" s="48"/>
      <c r="BI475" s="49"/>
      <c r="BJ475" s="48"/>
      <c r="BK475" s="49"/>
      <c r="BL475" s="48"/>
    </row>
    <row r="476" spans="1:64" ht="15">
      <c r="A476" s="64" t="s">
        <v>288</v>
      </c>
      <c r="B476" s="64" t="s">
        <v>331</v>
      </c>
      <c r="C476" s="65" t="s">
        <v>2229</v>
      </c>
      <c r="D476" s="66">
        <v>3</v>
      </c>
      <c r="E476" s="67" t="s">
        <v>132</v>
      </c>
      <c r="F476" s="68">
        <v>32</v>
      </c>
      <c r="G476" s="65"/>
      <c r="H476" s="69"/>
      <c r="I476" s="70"/>
      <c r="J476" s="70"/>
      <c r="K476" s="34" t="s">
        <v>65</v>
      </c>
      <c r="L476" s="77">
        <v>476</v>
      </c>
      <c r="M476" s="77"/>
      <c r="N476" s="72"/>
      <c r="O476" s="79" t="s">
        <v>340</v>
      </c>
      <c r="P476" s="81">
        <v>43537.698541666665</v>
      </c>
      <c r="Q476" s="79" t="s">
        <v>381</v>
      </c>
      <c r="R476" s="79"/>
      <c r="S476" s="79"/>
      <c r="T476" s="79" t="s">
        <v>428</v>
      </c>
      <c r="U476" s="79"/>
      <c r="V476" s="82" t="s">
        <v>522</v>
      </c>
      <c r="W476" s="81">
        <v>43537.698541666665</v>
      </c>
      <c r="X476" s="82" t="s">
        <v>628</v>
      </c>
      <c r="Y476" s="79"/>
      <c r="Z476" s="79"/>
      <c r="AA476" s="85" t="s">
        <v>753</v>
      </c>
      <c r="AB476" s="85" t="s">
        <v>752</v>
      </c>
      <c r="AC476" s="79" t="b">
        <v>0</v>
      </c>
      <c r="AD476" s="79">
        <v>8</v>
      </c>
      <c r="AE476" s="85" t="s">
        <v>787</v>
      </c>
      <c r="AF476" s="79" t="b">
        <v>0</v>
      </c>
      <c r="AG476" s="79" t="s">
        <v>791</v>
      </c>
      <c r="AH476" s="79"/>
      <c r="AI476" s="85" t="s">
        <v>785</v>
      </c>
      <c r="AJ476" s="79" t="b">
        <v>0</v>
      </c>
      <c r="AK476" s="79">
        <v>0</v>
      </c>
      <c r="AL476" s="85" t="s">
        <v>785</v>
      </c>
      <c r="AM476" s="79" t="s">
        <v>800</v>
      </c>
      <c r="AN476" s="79" t="b">
        <v>0</v>
      </c>
      <c r="AO476" s="85" t="s">
        <v>752</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2</v>
      </c>
      <c r="BC476" s="78" t="str">
        <f>REPLACE(INDEX(GroupVertices[Group],MATCH(Edges[[#This Row],[Vertex 2]],GroupVertices[Vertex],0)),1,1,"")</f>
        <v>2</v>
      </c>
      <c r="BD476" s="48"/>
      <c r="BE476" s="49"/>
      <c r="BF476" s="48"/>
      <c r="BG476" s="49"/>
      <c r="BH476" s="48"/>
      <c r="BI476" s="49"/>
      <c r="BJ476" s="48"/>
      <c r="BK476" s="49"/>
      <c r="BL476" s="48"/>
    </row>
    <row r="477" spans="1:64" ht="15">
      <c r="A477" s="64" t="s">
        <v>289</v>
      </c>
      <c r="B477" s="64" t="s">
        <v>331</v>
      </c>
      <c r="C477" s="65" t="s">
        <v>2229</v>
      </c>
      <c r="D477" s="66">
        <v>3</v>
      </c>
      <c r="E477" s="67" t="s">
        <v>132</v>
      </c>
      <c r="F477" s="68">
        <v>32</v>
      </c>
      <c r="G477" s="65"/>
      <c r="H477" s="69"/>
      <c r="I477" s="70"/>
      <c r="J477" s="70"/>
      <c r="K477" s="34" t="s">
        <v>65</v>
      </c>
      <c r="L477" s="77">
        <v>477</v>
      </c>
      <c r="M477" s="77"/>
      <c r="N477" s="72"/>
      <c r="O477" s="79" t="s">
        <v>340</v>
      </c>
      <c r="P477" s="81">
        <v>43538.041655092595</v>
      </c>
      <c r="Q477" s="79" t="s">
        <v>382</v>
      </c>
      <c r="R477" s="79"/>
      <c r="S477" s="79"/>
      <c r="T477" s="79" t="s">
        <v>429</v>
      </c>
      <c r="U477" s="79"/>
      <c r="V477" s="82" t="s">
        <v>523</v>
      </c>
      <c r="W477" s="81">
        <v>43538.041655092595</v>
      </c>
      <c r="X477" s="82" t="s">
        <v>629</v>
      </c>
      <c r="Y477" s="79"/>
      <c r="Z477" s="79"/>
      <c r="AA477" s="85" t="s">
        <v>754</v>
      </c>
      <c r="AB477" s="85" t="s">
        <v>783</v>
      </c>
      <c r="AC477" s="79" t="b">
        <v>0</v>
      </c>
      <c r="AD477" s="79">
        <v>9</v>
      </c>
      <c r="AE477" s="85" t="s">
        <v>789</v>
      </c>
      <c r="AF477" s="79" t="b">
        <v>0</v>
      </c>
      <c r="AG477" s="79" t="s">
        <v>791</v>
      </c>
      <c r="AH477" s="79"/>
      <c r="AI477" s="85" t="s">
        <v>785</v>
      </c>
      <c r="AJ477" s="79" t="b">
        <v>0</v>
      </c>
      <c r="AK477" s="79">
        <v>0</v>
      </c>
      <c r="AL477" s="85" t="s">
        <v>785</v>
      </c>
      <c r="AM477" s="79" t="s">
        <v>802</v>
      </c>
      <c r="AN477" s="79" t="b">
        <v>0</v>
      </c>
      <c r="AO477" s="85" t="s">
        <v>783</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2</v>
      </c>
      <c r="BC477" s="78" t="str">
        <f>REPLACE(INDEX(GroupVertices[Group],MATCH(Edges[[#This Row],[Vertex 2]],GroupVertices[Vertex],0)),1,1,"")</f>
        <v>2</v>
      </c>
      <c r="BD477" s="48"/>
      <c r="BE477" s="49"/>
      <c r="BF477" s="48"/>
      <c r="BG477" s="49"/>
      <c r="BH477" s="48"/>
      <c r="BI477" s="49"/>
      <c r="BJ477" s="48"/>
      <c r="BK477" s="49"/>
      <c r="BL477" s="48"/>
    </row>
    <row r="478" spans="1:64" ht="15">
      <c r="A478" s="64" t="s">
        <v>287</v>
      </c>
      <c r="B478" s="64" t="s">
        <v>331</v>
      </c>
      <c r="C478" s="65" t="s">
        <v>2229</v>
      </c>
      <c r="D478" s="66">
        <v>3</v>
      </c>
      <c r="E478" s="67" t="s">
        <v>132</v>
      </c>
      <c r="F478" s="68">
        <v>32</v>
      </c>
      <c r="G478" s="65"/>
      <c r="H478" s="69"/>
      <c r="I478" s="70"/>
      <c r="J478" s="70"/>
      <c r="K478" s="34" t="s">
        <v>65</v>
      </c>
      <c r="L478" s="77">
        <v>478</v>
      </c>
      <c r="M478" s="77"/>
      <c r="N478" s="72"/>
      <c r="O478" s="79" t="s">
        <v>340</v>
      </c>
      <c r="P478" s="81">
        <v>43537.52643518519</v>
      </c>
      <c r="Q478" s="79" t="s">
        <v>383</v>
      </c>
      <c r="R478" s="79"/>
      <c r="S478" s="79"/>
      <c r="T478" s="79" t="s">
        <v>430</v>
      </c>
      <c r="U478" s="79"/>
      <c r="V478" s="82" t="s">
        <v>521</v>
      </c>
      <c r="W478" s="81">
        <v>43537.52643518519</v>
      </c>
      <c r="X478" s="82" t="s">
        <v>630</v>
      </c>
      <c r="Y478" s="79"/>
      <c r="Z478" s="79"/>
      <c r="AA478" s="85" t="s">
        <v>755</v>
      </c>
      <c r="AB478" s="85" t="s">
        <v>752</v>
      </c>
      <c r="AC478" s="79" t="b">
        <v>0</v>
      </c>
      <c r="AD478" s="79">
        <v>9</v>
      </c>
      <c r="AE478" s="85" t="s">
        <v>787</v>
      </c>
      <c r="AF478" s="79" t="b">
        <v>0</v>
      </c>
      <c r="AG478" s="79" t="s">
        <v>791</v>
      </c>
      <c r="AH478" s="79"/>
      <c r="AI478" s="85" t="s">
        <v>785</v>
      </c>
      <c r="AJ478" s="79" t="b">
        <v>0</v>
      </c>
      <c r="AK478" s="79">
        <v>2</v>
      </c>
      <c r="AL478" s="85" t="s">
        <v>785</v>
      </c>
      <c r="AM478" s="79" t="s">
        <v>802</v>
      </c>
      <c r="AN478" s="79" t="b">
        <v>0</v>
      </c>
      <c r="AO478" s="85" t="s">
        <v>752</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2</v>
      </c>
      <c r="BC478" s="78" t="str">
        <f>REPLACE(INDEX(GroupVertices[Group],MATCH(Edges[[#This Row],[Vertex 2]],GroupVertices[Vertex],0)),1,1,"")</f>
        <v>2</v>
      </c>
      <c r="BD478" s="48"/>
      <c r="BE478" s="49"/>
      <c r="BF478" s="48"/>
      <c r="BG478" s="49"/>
      <c r="BH478" s="48"/>
      <c r="BI478" s="49"/>
      <c r="BJ478" s="48"/>
      <c r="BK478" s="49"/>
      <c r="BL478" s="48"/>
    </row>
    <row r="479" spans="1:64" ht="15">
      <c r="A479" s="64" t="s">
        <v>235</v>
      </c>
      <c r="B479" s="64" t="s">
        <v>332</v>
      </c>
      <c r="C479" s="65" t="s">
        <v>2229</v>
      </c>
      <c r="D479" s="66">
        <v>3</v>
      </c>
      <c r="E479" s="67" t="s">
        <v>132</v>
      </c>
      <c r="F479" s="68">
        <v>32</v>
      </c>
      <c r="G479" s="65"/>
      <c r="H479" s="69"/>
      <c r="I479" s="70"/>
      <c r="J479" s="70"/>
      <c r="K479" s="34" t="s">
        <v>65</v>
      </c>
      <c r="L479" s="77">
        <v>479</v>
      </c>
      <c r="M479" s="77"/>
      <c r="N479" s="72"/>
      <c r="O479" s="79" t="s">
        <v>340</v>
      </c>
      <c r="P479" s="81">
        <v>43537.51923611111</v>
      </c>
      <c r="Q479" s="79" t="s">
        <v>380</v>
      </c>
      <c r="R479" s="79"/>
      <c r="S479" s="79"/>
      <c r="T479" s="79" t="s">
        <v>414</v>
      </c>
      <c r="U479" s="82" t="s">
        <v>445</v>
      </c>
      <c r="V479" s="82" t="s">
        <v>445</v>
      </c>
      <c r="W479" s="81">
        <v>43537.51923611111</v>
      </c>
      <c r="X479" s="82" t="s">
        <v>627</v>
      </c>
      <c r="Y479" s="79"/>
      <c r="Z479" s="79"/>
      <c r="AA479" s="85" t="s">
        <v>752</v>
      </c>
      <c r="AB479" s="85" t="s">
        <v>783</v>
      </c>
      <c r="AC479" s="79" t="b">
        <v>0</v>
      </c>
      <c r="AD479" s="79">
        <v>10</v>
      </c>
      <c r="AE479" s="85" t="s">
        <v>789</v>
      </c>
      <c r="AF479" s="79" t="b">
        <v>0</v>
      </c>
      <c r="AG479" s="79" t="s">
        <v>791</v>
      </c>
      <c r="AH479" s="79"/>
      <c r="AI479" s="85" t="s">
        <v>785</v>
      </c>
      <c r="AJ479" s="79" t="b">
        <v>0</v>
      </c>
      <c r="AK479" s="79">
        <v>2</v>
      </c>
      <c r="AL479" s="85" t="s">
        <v>785</v>
      </c>
      <c r="AM479" s="79" t="s">
        <v>800</v>
      </c>
      <c r="AN479" s="79" t="b">
        <v>0</v>
      </c>
      <c r="AO479" s="85" t="s">
        <v>783</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2</v>
      </c>
      <c r="BC479" s="78" t="str">
        <f>REPLACE(INDEX(GroupVertices[Group],MATCH(Edges[[#This Row],[Vertex 2]],GroupVertices[Vertex],0)),1,1,"")</f>
        <v>2</v>
      </c>
      <c r="BD479" s="48"/>
      <c r="BE479" s="49"/>
      <c r="BF479" s="48"/>
      <c r="BG479" s="49"/>
      <c r="BH479" s="48"/>
      <c r="BI479" s="49"/>
      <c r="BJ479" s="48"/>
      <c r="BK479" s="49"/>
      <c r="BL479" s="48"/>
    </row>
    <row r="480" spans="1:64" ht="15">
      <c r="A480" s="64" t="s">
        <v>288</v>
      </c>
      <c r="B480" s="64" t="s">
        <v>332</v>
      </c>
      <c r="C480" s="65" t="s">
        <v>2229</v>
      </c>
      <c r="D480" s="66">
        <v>3</v>
      </c>
      <c r="E480" s="67" t="s">
        <v>132</v>
      </c>
      <c r="F480" s="68">
        <v>32</v>
      </c>
      <c r="G480" s="65"/>
      <c r="H480" s="69"/>
      <c r="I480" s="70"/>
      <c r="J480" s="70"/>
      <c r="K480" s="34" t="s">
        <v>65</v>
      </c>
      <c r="L480" s="77">
        <v>480</v>
      </c>
      <c r="M480" s="77"/>
      <c r="N480" s="72"/>
      <c r="O480" s="79" t="s">
        <v>340</v>
      </c>
      <c r="P480" s="81">
        <v>43537.698541666665</v>
      </c>
      <c r="Q480" s="79" t="s">
        <v>381</v>
      </c>
      <c r="R480" s="79"/>
      <c r="S480" s="79"/>
      <c r="T480" s="79" t="s">
        <v>428</v>
      </c>
      <c r="U480" s="79"/>
      <c r="V480" s="82" t="s">
        <v>522</v>
      </c>
      <c r="W480" s="81">
        <v>43537.698541666665</v>
      </c>
      <c r="X480" s="82" t="s">
        <v>628</v>
      </c>
      <c r="Y480" s="79"/>
      <c r="Z480" s="79"/>
      <c r="AA480" s="85" t="s">
        <v>753</v>
      </c>
      <c r="AB480" s="85" t="s">
        <v>752</v>
      </c>
      <c r="AC480" s="79" t="b">
        <v>0</v>
      </c>
      <c r="AD480" s="79">
        <v>8</v>
      </c>
      <c r="AE480" s="85" t="s">
        <v>787</v>
      </c>
      <c r="AF480" s="79" t="b">
        <v>0</v>
      </c>
      <c r="AG480" s="79" t="s">
        <v>791</v>
      </c>
      <c r="AH480" s="79"/>
      <c r="AI480" s="85" t="s">
        <v>785</v>
      </c>
      <c r="AJ480" s="79" t="b">
        <v>0</v>
      </c>
      <c r="AK480" s="79">
        <v>0</v>
      </c>
      <c r="AL480" s="85" t="s">
        <v>785</v>
      </c>
      <c r="AM480" s="79" t="s">
        <v>800</v>
      </c>
      <c r="AN480" s="79" t="b">
        <v>0</v>
      </c>
      <c r="AO480" s="85" t="s">
        <v>752</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2</v>
      </c>
      <c r="BC480" s="78" t="str">
        <f>REPLACE(INDEX(GroupVertices[Group],MATCH(Edges[[#This Row],[Vertex 2]],GroupVertices[Vertex],0)),1,1,"")</f>
        <v>2</v>
      </c>
      <c r="BD480" s="48"/>
      <c r="BE480" s="49"/>
      <c r="BF480" s="48"/>
      <c r="BG480" s="49"/>
      <c r="BH480" s="48"/>
      <c r="BI480" s="49"/>
      <c r="BJ480" s="48"/>
      <c r="BK480" s="49"/>
      <c r="BL480" s="48"/>
    </row>
    <row r="481" spans="1:64" ht="15">
      <c r="A481" s="64" t="s">
        <v>289</v>
      </c>
      <c r="B481" s="64" t="s">
        <v>332</v>
      </c>
      <c r="C481" s="65" t="s">
        <v>2229</v>
      </c>
      <c r="D481" s="66">
        <v>3</v>
      </c>
      <c r="E481" s="67" t="s">
        <v>132</v>
      </c>
      <c r="F481" s="68">
        <v>32</v>
      </c>
      <c r="G481" s="65"/>
      <c r="H481" s="69"/>
      <c r="I481" s="70"/>
      <c r="J481" s="70"/>
      <c r="K481" s="34" t="s">
        <v>65</v>
      </c>
      <c r="L481" s="77">
        <v>481</v>
      </c>
      <c r="M481" s="77"/>
      <c r="N481" s="72"/>
      <c r="O481" s="79" t="s">
        <v>340</v>
      </c>
      <c r="P481" s="81">
        <v>43538.041655092595</v>
      </c>
      <c r="Q481" s="79" t="s">
        <v>382</v>
      </c>
      <c r="R481" s="79"/>
      <c r="S481" s="79"/>
      <c r="T481" s="79" t="s">
        <v>429</v>
      </c>
      <c r="U481" s="79"/>
      <c r="V481" s="82" t="s">
        <v>523</v>
      </c>
      <c r="W481" s="81">
        <v>43538.041655092595</v>
      </c>
      <c r="X481" s="82" t="s">
        <v>629</v>
      </c>
      <c r="Y481" s="79"/>
      <c r="Z481" s="79"/>
      <c r="AA481" s="85" t="s">
        <v>754</v>
      </c>
      <c r="AB481" s="85" t="s">
        <v>783</v>
      </c>
      <c r="AC481" s="79" t="b">
        <v>0</v>
      </c>
      <c r="AD481" s="79">
        <v>9</v>
      </c>
      <c r="AE481" s="85" t="s">
        <v>789</v>
      </c>
      <c r="AF481" s="79" t="b">
        <v>0</v>
      </c>
      <c r="AG481" s="79" t="s">
        <v>791</v>
      </c>
      <c r="AH481" s="79"/>
      <c r="AI481" s="85" t="s">
        <v>785</v>
      </c>
      <c r="AJ481" s="79" t="b">
        <v>0</v>
      </c>
      <c r="AK481" s="79">
        <v>0</v>
      </c>
      <c r="AL481" s="85" t="s">
        <v>785</v>
      </c>
      <c r="AM481" s="79" t="s">
        <v>802</v>
      </c>
      <c r="AN481" s="79" t="b">
        <v>0</v>
      </c>
      <c r="AO481" s="85" t="s">
        <v>783</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2</v>
      </c>
      <c r="BC481" s="78" t="str">
        <f>REPLACE(INDEX(GroupVertices[Group],MATCH(Edges[[#This Row],[Vertex 2]],GroupVertices[Vertex],0)),1,1,"")</f>
        <v>2</v>
      </c>
      <c r="BD481" s="48"/>
      <c r="BE481" s="49"/>
      <c r="BF481" s="48"/>
      <c r="BG481" s="49"/>
      <c r="BH481" s="48"/>
      <c r="BI481" s="49"/>
      <c r="BJ481" s="48"/>
      <c r="BK481" s="49"/>
      <c r="BL481" s="48"/>
    </row>
    <row r="482" spans="1:64" ht="15">
      <c r="A482" s="64" t="s">
        <v>287</v>
      </c>
      <c r="B482" s="64" t="s">
        <v>332</v>
      </c>
      <c r="C482" s="65" t="s">
        <v>2229</v>
      </c>
      <c r="D482" s="66">
        <v>3</v>
      </c>
      <c r="E482" s="67" t="s">
        <v>132</v>
      </c>
      <c r="F482" s="68">
        <v>32</v>
      </c>
      <c r="G482" s="65"/>
      <c r="H482" s="69"/>
      <c r="I482" s="70"/>
      <c r="J482" s="70"/>
      <c r="K482" s="34" t="s">
        <v>65</v>
      </c>
      <c r="L482" s="77">
        <v>482</v>
      </c>
      <c r="M482" s="77"/>
      <c r="N482" s="72"/>
      <c r="O482" s="79" t="s">
        <v>340</v>
      </c>
      <c r="P482" s="81">
        <v>43537.52643518519</v>
      </c>
      <c r="Q482" s="79" t="s">
        <v>383</v>
      </c>
      <c r="R482" s="79"/>
      <c r="S482" s="79"/>
      <c r="T482" s="79" t="s">
        <v>430</v>
      </c>
      <c r="U482" s="79"/>
      <c r="V482" s="82" t="s">
        <v>521</v>
      </c>
      <c r="W482" s="81">
        <v>43537.52643518519</v>
      </c>
      <c r="X482" s="82" t="s">
        <v>630</v>
      </c>
      <c r="Y482" s="79"/>
      <c r="Z482" s="79"/>
      <c r="AA482" s="85" t="s">
        <v>755</v>
      </c>
      <c r="AB482" s="85" t="s">
        <v>752</v>
      </c>
      <c r="AC482" s="79" t="b">
        <v>0</v>
      </c>
      <c r="AD482" s="79">
        <v>9</v>
      </c>
      <c r="AE482" s="85" t="s">
        <v>787</v>
      </c>
      <c r="AF482" s="79" t="b">
        <v>0</v>
      </c>
      <c r="AG482" s="79" t="s">
        <v>791</v>
      </c>
      <c r="AH482" s="79"/>
      <c r="AI482" s="85" t="s">
        <v>785</v>
      </c>
      <c r="AJ482" s="79" t="b">
        <v>0</v>
      </c>
      <c r="AK482" s="79">
        <v>2</v>
      </c>
      <c r="AL482" s="85" t="s">
        <v>785</v>
      </c>
      <c r="AM482" s="79" t="s">
        <v>802</v>
      </c>
      <c r="AN482" s="79" t="b">
        <v>0</v>
      </c>
      <c r="AO482" s="85" t="s">
        <v>752</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2</v>
      </c>
      <c r="BC482" s="78" t="str">
        <f>REPLACE(INDEX(GroupVertices[Group],MATCH(Edges[[#This Row],[Vertex 2]],GroupVertices[Vertex],0)),1,1,"")</f>
        <v>2</v>
      </c>
      <c r="BD482" s="48"/>
      <c r="BE482" s="49"/>
      <c r="BF482" s="48"/>
      <c r="BG482" s="49"/>
      <c r="BH482" s="48"/>
      <c r="BI482" s="49"/>
      <c r="BJ482" s="48"/>
      <c r="BK482" s="49"/>
      <c r="BL482" s="48"/>
    </row>
    <row r="483" spans="1:64" ht="15">
      <c r="A483" s="64" t="s">
        <v>235</v>
      </c>
      <c r="B483" s="64" t="s">
        <v>333</v>
      </c>
      <c r="C483" s="65" t="s">
        <v>2229</v>
      </c>
      <c r="D483" s="66">
        <v>3</v>
      </c>
      <c r="E483" s="67" t="s">
        <v>132</v>
      </c>
      <c r="F483" s="68">
        <v>32</v>
      </c>
      <c r="G483" s="65"/>
      <c r="H483" s="69"/>
      <c r="I483" s="70"/>
      <c r="J483" s="70"/>
      <c r="K483" s="34" t="s">
        <v>65</v>
      </c>
      <c r="L483" s="77">
        <v>483</v>
      </c>
      <c r="M483" s="77"/>
      <c r="N483" s="72"/>
      <c r="O483" s="79" t="s">
        <v>340</v>
      </c>
      <c r="P483" s="81">
        <v>43537.51923611111</v>
      </c>
      <c r="Q483" s="79" t="s">
        <v>380</v>
      </c>
      <c r="R483" s="79"/>
      <c r="S483" s="79"/>
      <c r="T483" s="79" t="s">
        <v>414</v>
      </c>
      <c r="U483" s="82" t="s">
        <v>445</v>
      </c>
      <c r="V483" s="82" t="s">
        <v>445</v>
      </c>
      <c r="W483" s="81">
        <v>43537.51923611111</v>
      </c>
      <c r="X483" s="82" t="s">
        <v>627</v>
      </c>
      <c r="Y483" s="79"/>
      <c r="Z483" s="79"/>
      <c r="AA483" s="85" t="s">
        <v>752</v>
      </c>
      <c r="AB483" s="85" t="s">
        <v>783</v>
      </c>
      <c r="AC483" s="79" t="b">
        <v>0</v>
      </c>
      <c r="AD483" s="79">
        <v>10</v>
      </c>
      <c r="AE483" s="85" t="s">
        <v>789</v>
      </c>
      <c r="AF483" s="79" t="b">
        <v>0</v>
      </c>
      <c r="AG483" s="79" t="s">
        <v>791</v>
      </c>
      <c r="AH483" s="79"/>
      <c r="AI483" s="85" t="s">
        <v>785</v>
      </c>
      <c r="AJ483" s="79" t="b">
        <v>0</v>
      </c>
      <c r="AK483" s="79">
        <v>2</v>
      </c>
      <c r="AL483" s="85" t="s">
        <v>785</v>
      </c>
      <c r="AM483" s="79" t="s">
        <v>800</v>
      </c>
      <c r="AN483" s="79" t="b">
        <v>0</v>
      </c>
      <c r="AO483" s="85" t="s">
        <v>783</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2</v>
      </c>
      <c r="BC483" s="78" t="str">
        <f>REPLACE(INDEX(GroupVertices[Group],MATCH(Edges[[#This Row],[Vertex 2]],GroupVertices[Vertex],0)),1,1,"")</f>
        <v>2</v>
      </c>
      <c r="BD483" s="48"/>
      <c r="BE483" s="49"/>
      <c r="BF483" s="48"/>
      <c r="BG483" s="49"/>
      <c r="BH483" s="48"/>
      <c r="BI483" s="49"/>
      <c r="BJ483" s="48"/>
      <c r="BK483" s="49"/>
      <c r="BL483" s="48"/>
    </row>
    <row r="484" spans="1:64" ht="15">
      <c r="A484" s="64" t="s">
        <v>288</v>
      </c>
      <c r="B484" s="64" t="s">
        <v>333</v>
      </c>
      <c r="C484" s="65" t="s">
        <v>2229</v>
      </c>
      <c r="D484" s="66">
        <v>3</v>
      </c>
      <c r="E484" s="67" t="s">
        <v>132</v>
      </c>
      <c r="F484" s="68">
        <v>32</v>
      </c>
      <c r="G484" s="65"/>
      <c r="H484" s="69"/>
      <c r="I484" s="70"/>
      <c r="J484" s="70"/>
      <c r="K484" s="34" t="s">
        <v>65</v>
      </c>
      <c r="L484" s="77">
        <v>484</v>
      </c>
      <c r="M484" s="77"/>
      <c r="N484" s="72"/>
      <c r="O484" s="79" t="s">
        <v>340</v>
      </c>
      <c r="P484" s="81">
        <v>43537.698541666665</v>
      </c>
      <c r="Q484" s="79" t="s">
        <v>381</v>
      </c>
      <c r="R484" s="79"/>
      <c r="S484" s="79"/>
      <c r="T484" s="79" t="s">
        <v>428</v>
      </c>
      <c r="U484" s="79"/>
      <c r="V484" s="82" t="s">
        <v>522</v>
      </c>
      <c r="W484" s="81">
        <v>43537.698541666665</v>
      </c>
      <c r="X484" s="82" t="s">
        <v>628</v>
      </c>
      <c r="Y484" s="79"/>
      <c r="Z484" s="79"/>
      <c r="AA484" s="85" t="s">
        <v>753</v>
      </c>
      <c r="AB484" s="85" t="s">
        <v>752</v>
      </c>
      <c r="AC484" s="79" t="b">
        <v>0</v>
      </c>
      <c r="AD484" s="79">
        <v>8</v>
      </c>
      <c r="AE484" s="85" t="s">
        <v>787</v>
      </c>
      <c r="AF484" s="79" t="b">
        <v>0</v>
      </c>
      <c r="AG484" s="79" t="s">
        <v>791</v>
      </c>
      <c r="AH484" s="79"/>
      <c r="AI484" s="85" t="s">
        <v>785</v>
      </c>
      <c r="AJ484" s="79" t="b">
        <v>0</v>
      </c>
      <c r="AK484" s="79">
        <v>0</v>
      </c>
      <c r="AL484" s="85" t="s">
        <v>785</v>
      </c>
      <c r="AM484" s="79" t="s">
        <v>800</v>
      </c>
      <c r="AN484" s="79" t="b">
        <v>0</v>
      </c>
      <c r="AO484" s="85" t="s">
        <v>752</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2</v>
      </c>
      <c r="BC484" s="78" t="str">
        <f>REPLACE(INDEX(GroupVertices[Group],MATCH(Edges[[#This Row],[Vertex 2]],GroupVertices[Vertex],0)),1,1,"")</f>
        <v>2</v>
      </c>
      <c r="BD484" s="48"/>
      <c r="BE484" s="49"/>
      <c r="BF484" s="48"/>
      <c r="BG484" s="49"/>
      <c r="BH484" s="48"/>
      <c r="BI484" s="49"/>
      <c r="BJ484" s="48"/>
      <c r="BK484" s="49"/>
      <c r="BL484" s="48"/>
    </row>
    <row r="485" spans="1:64" ht="15">
      <c r="A485" s="64" t="s">
        <v>289</v>
      </c>
      <c r="B485" s="64" t="s">
        <v>333</v>
      </c>
      <c r="C485" s="65" t="s">
        <v>2229</v>
      </c>
      <c r="D485" s="66">
        <v>3</v>
      </c>
      <c r="E485" s="67" t="s">
        <v>132</v>
      </c>
      <c r="F485" s="68">
        <v>32</v>
      </c>
      <c r="G485" s="65"/>
      <c r="H485" s="69"/>
      <c r="I485" s="70"/>
      <c r="J485" s="70"/>
      <c r="K485" s="34" t="s">
        <v>65</v>
      </c>
      <c r="L485" s="77">
        <v>485</v>
      </c>
      <c r="M485" s="77"/>
      <c r="N485" s="72"/>
      <c r="O485" s="79" t="s">
        <v>340</v>
      </c>
      <c r="P485" s="81">
        <v>43538.041655092595</v>
      </c>
      <c r="Q485" s="79" t="s">
        <v>382</v>
      </c>
      <c r="R485" s="79"/>
      <c r="S485" s="79"/>
      <c r="T485" s="79" t="s">
        <v>429</v>
      </c>
      <c r="U485" s="79"/>
      <c r="V485" s="82" t="s">
        <v>523</v>
      </c>
      <c r="W485" s="81">
        <v>43538.041655092595</v>
      </c>
      <c r="X485" s="82" t="s">
        <v>629</v>
      </c>
      <c r="Y485" s="79"/>
      <c r="Z485" s="79"/>
      <c r="AA485" s="85" t="s">
        <v>754</v>
      </c>
      <c r="AB485" s="85" t="s">
        <v>783</v>
      </c>
      <c r="AC485" s="79" t="b">
        <v>0</v>
      </c>
      <c r="AD485" s="79">
        <v>9</v>
      </c>
      <c r="AE485" s="85" t="s">
        <v>789</v>
      </c>
      <c r="AF485" s="79" t="b">
        <v>0</v>
      </c>
      <c r="AG485" s="79" t="s">
        <v>791</v>
      </c>
      <c r="AH485" s="79"/>
      <c r="AI485" s="85" t="s">
        <v>785</v>
      </c>
      <c r="AJ485" s="79" t="b">
        <v>0</v>
      </c>
      <c r="AK485" s="79">
        <v>0</v>
      </c>
      <c r="AL485" s="85" t="s">
        <v>785</v>
      </c>
      <c r="AM485" s="79" t="s">
        <v>802</v>
      </c>
      <c r="AN485" s="79" t="b">
        <v>0</v>
      </c>
      <c r="AO485" s="85" t="s">
        <v>783</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2</v>
      </c>
      <c r="BC485" s="78" t="str">
        <f>REPLACE(INDEX(GroupVertices[Group],MATCH(Edges[[#This Row],[Vertex 2]],GroupVertices[Vertex],0)),1,1,"")</f>
        <v>2</v>
      </c>
      <c r="BD485" s="48"/>
      <c r="BE485" s="49"/>
      <c r="BF485" s="48"/>
      <c r="BG485" s="49"/>
      <c r="BH485" s="48"/>
      <c r="BI485" s="49"/>
      <c r="BJ485" s="48"/>
      <c r="BK485" s="49"/>
      <c r="BL485" s="48"/>
    </row>
    <row r="486" spans="1:64" ht="15">
      <c r="A486" s="64" t="s">
        <v>287</v>
      </c>
      <c r="B486" s="64" t="s">
        <v>333</v>
      </c>
      <c r="C486" s="65" t="s">
        <v>2229</v>
      </c>
      <c r="D486" s="66">
        <v>3</v>
      </c>
      <c r="E486" s="67" t="s">
        <v>132</v>
      </c>
      <c r="F486" s="68">
        <v>32</v>
      </c>
      <c r="G486" s="65"/>
      <c r="H486" s="69"/>
      <c r="I486" s="70"/>
      <c r="J486" s="70"/>
      <c r="K486" s="34" t="s">
        <v>65</v>
      </c>
      <c r="L486" s="77">
        <v>486</v>
      </c>
      <c r="M486" s="77"/>
      <c r="N486" s="72"/>
      <c r="O486" s="79" t="s">
        <v>340</v>
      </c>
      <c r="P486" s="81">
        <v>43537.52643518519</v>
      </c>
      <c r="Q486" s="79" t="s">
        <v>383</v>
      </c>
      <c r="R486" s="79"/>
      <c r="S486" s="79"/>
      <c r="T486" s="79" t="s">
        <v>430</v>
      </c>
      <c r="U486" s="79"/>
      <c r="V486" s="82" t="s">
        <v>521</v>
      </c>
      <c r="W486" s="81">
        <v>43537.52643518519</v>
      </c>
      <c r="X486" s="82" t="s">
        <v>630</v>
      </c>
      <c r="Y486" s="79"/>
      <c r="Z486" s="79"/>
      <c r="AA486" s="85" t="s">
        <v>755</v>
      </c>
      <c r="AB486" s="85" t="s">
        <v>752</v>
      </c>
      <c r="AC486" s="79" t="b">
        <v>0</v>
      </c>
      <c r="AD486" s="79">
        <v>9</v>
      </c>
      <c r="AE486" s="85" t="s">
        <v>787</v>
      </c>
      <c r="AF486" s="79" t="b">
        <v>0</v>
      </c>
      <c r="AG486" s="79" t="s">
        <v>791</v>
      </c>
      <c r="AH486" s="79"/>
      <c r="AI486" s="85" t="s">
        <v>785</v>
      </c>
      <c r="AJ486" s="79" t="b">
        <v>0</v>
      </c>
      <c r="AK486" s="79">
        <v>2</v>
      </c>
      <c r="AL486" s="85" t="s">
        <v>785</v>
      </c>
      <c r="AM486" s="79" t="s">
        <v>802</v>
      </c>
      <c r="AN486" s="79" t="b">
        <v>0</v>
      </c>
      <c r="AO486" s="85" t="s">
        <v>752</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2</v>
      </c>
      <c r="BC486" s="78" t="str">
        <f>REPLACE(INDEX(GroupVertices[Group],MATCH(Edges[[#This Row],[Vertex 2]],GroupVertices[Vertex],0)),1,1,"")</f>
        <v>2</v>
      </c>
      <c r="BD486" s="48"/>
      <c r="BE486" s="49"/>
      <c r="BF486" s="48"/>
      <c r="BG486" s="49"/>
      <c r="BH486" s="48"/>
      <c r="BI486" s="49"/>
      <c r="BJ486" s="48"/>
      <c r="BK486" s="49"/>
      <c r="BL486" s="48"/>
    </row>
    <row r="487" spans="1:64" ht="15">
      <c r="A487" s="64" t="s">
        <v>235</v>
      </c>
      <c r="B487" s="64" t="s">
        <v>334</v>
      </c>
      <c r="C487" s="65" t="s">
        <v>2229</v>
      </c>
      <c r="D487" s="66">
        <v>3</v>
      </c>
      <c r="E487" s="67" t="s">
        <v>132</v>
      </c>
      <c r="F487" s="68">
        <v>32</v>
      </c>
      <c r="G487" s="65"/>
      <c r="H487" s="69"/>
      <c r="I487" s="70"/>
      <c r="J487" s="70"/>
      <c r="K487" s="34" t="s">
        <v>65</v>
      </c>
      <c r="L487" s="77">
        <v>487</v>
      </c>
      <c r="M487" s="77"/>
      <c r="N487" s="72"/>
      <c r="O487" s="79" t="s">
        <v>340</v>
      </c>
      <c r="P487" s="81">
        <v>43537.51923611111</v>
      </c>
      <c r="Q487" s="79" t="s">
        <v>380</v>
      </c>
      <c r="R487" s="79"/>
      <c r="S487" s="79"/>
      <c r="T487" s="79" t="s">
        <v>414</v>
      </c>
      <c r="U487" s="82" t="s">
        <v>445</v>
      </c>
      <c r="V487" s="82" t="s">
        <v>445</v>
      </c>
      <c r="W487" s="81">
        <v>43537.51923611111</v>
      </c>
      <c r="X487" s="82" t="s">
        <v>627</v>
      </c>
      <c r="Y487" s="79"/>
      <c r="Z487" s="79"/>
      <c r="AA487" s="85" t="s">
        <v>752</v>
      </c>
      <c r="AB487" s="85" t="s">
        <v>783</v>
      </c>
      <c r="AC487" s="79" t="b">
        <v>0</v>
      </c>
      <c r="AD487" s="79">
        <v>10</v>
      </c>
      <c r="AE487" s="85" t="s">
        <v>789</v>
      </c>
      <c r="AF487" s="79" t="b">
        <v>0</v>
      </c>
      <c r="AG487" s="79" t="s">
        <v>791</v>
      </c>
      <c r="AH487" s="79"/>
      <c r="AI487" s="85" t="s">
        <v>785</v>
      </c>
      <c r="AJ487" s="79" t="b">
        <v>0</v>
      </c>
      <c r="AK487" s="79">
        <v>2</v>
      </c>
      <c r="AL487" s="85" t="s">
        <v>785</v>
      </c>
      <c r="AM487" s="79" t="s">
        <v>800</v>
      </c>
      <c r="AN487" s="79" t="b">
        <v>0</v>
      </c>
      <c r="AO487" s="85" t="s">
        <v>783</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2</v>
      </c>
      <c r="BC487" s="78" t="str">
        <f>REPLACE(INDEX(GroupVertices[Group],MATCH(Edges[[#This Row],[Vertex 2]],GroupVertices[Vertex],0)),1,1,"")</f>
        <v>2</v>
      </c>
      <c r="BD487" s="48"/>
      <c r="BE487" s="49"/>
      <c r="BF487" s="48"/>
      <c r="BG487" s="49"/>
      <c r="BH487" s="48"/>
      <c r="BI487" s="49"/>
      <c r="BJ487" s="48"/>
      <c r="BK487" s="49"/>
      <c r="BL487" s="48"/>
    </row>
    <row r="488" spans="1:64" ht="15">
      <c r="A488" s="64" t="s">
        <v>288</v>
      </c>
      <c r="B488" s="64" t="s">
        <v>334</v>
      </c>
      <c r="C488" s="65" t="s">
        <v>2229</v>
      </c>
      <c r="D488" s="66">
        <v>3</v>
      </c>
      <c r="E488" s="67" t="s">
        <v>132</v>
      </c>
      <c r="F488" s="68">
        <v>32</v>
      </c>
      <c r="G488" s="65"/>
      <c r="H488" s="69"/>
      <c r="I488" s="70"/>
      <c r="J488" s="70"/>
      <c r="K488" s="34" t="s">
        <v>65</v>
      </c>
      <c r="L488" s="77">
        <v>488</v>
      </c>
      <c r="M488" s="77"/>
      <c r="N488" s="72"/>
      <c r="O488" s="79" t="s">
        <v>340</v>
      </c>
      <c r="P488" s="81">
        <v>43537.698541666665</v>
      </c>
      <c r="Q488" s="79" t="s">
        <v>381</v>
      </c>
      <c r="R488" s="79"/>
      <c r="S488" s="79"/>
      <c r="T488" s="79" t="s">
        <v>428</v>
      </c>
      <c r="U488" s="79"/>
      <c r="V488" s="82" t="s">
        <v>522</v>
      </c>
      <c r="W488" s="81">
        <v>43537.698541666665</v>
      </c>
      <c r="X488" s="82" t="s">
        <v>628</v>
      </c>
      <c r="Y488" s="79"/>
      <c r="Z488" s="79"/>
      <c r="AA488" s="85" t="s">
        <v>753</v>
      </c>
      <c r="AB488" s="85" t="s">
        <v>752</v>
      </c>
      <c r="AC488" s="79" t="b">
        <v>0</v>
      </c>
      <c r="AD488" s="79">
        <v>8</v>
      </c>
      <c r="AE488" s="85" t="s">
        <v>787</v>
      </c>
      <c r="AF488" s="79" t="b">
        <v>0</v>
      </c>
      <c r="AG488" s="79" t="s">
        <v>791</v>
      </c>
      <c r="AH488" s="79"/>
      <c r="AI488" s="85" t="s">
        <v>785</v>
      </c>
      <c r="AJ488" s="79" t="b">
        <v>0</v>
      </c>
      <c r="AK488" s="79">
        <v>0</v>
      </c>
      <c r="AL488" s="85" t="s">
        <v>785</v>
      </c>
      <c r="AM488" s="79" t="s">
        <v>800</v>
      </c>
      <c r="AN488" s="79" t="b">
        <v>0</v>
      </c>
      <c r="AO488" s="85" t="s">
        <v>752</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2</v>
      </c>
      <c r="BC488" s="78" t="str">
        <f>REPLACE(INDEX(GroupVertices[Group],MATCH(Edges[[#This Row],[Vertex 2]],GroupVertices[Vertex],0)),1,1,"")</f>
        <v>2</v>
      </c>
      <c r="BD488" s="48"/>
      <c r="BE488" s="49"/>
      <c r="BF488" s="48"/>
      <c r="BG488" s="49"/>
      <c r="BH488" s="48"/>
      <c r="BI488" s="49"/>
      <c r="BJ488" s="48"/>
      <c r="BK488" s="49"/>
      <c r="BL488" s="48"/>
    </row>
    <row r="489" spans="1:64" ht="15">
      <c r="A489" s="64" t="s">
        <v>289</v>
      </c>
      <c r="B489" s="64" t="s">
        <v>334</v>
      </c>
      <c r="C489" s="65" t="s">
        <v>2229</v>
      </c>
      <c r="D489" s="66">
        <v>3</v>
      </c>
      <c r="E489" s="67" t="s">
        <v>132</v>
      </c>
      <c r="F489" s="68">
        <v>32</v>
      </c>
      <c r="G489" s="65"/>
      <c r="H489" s="69"/>
      <c r="I489" s="70"/>
      <c r="J489" s="70"/>
      <c r="K489" s="34" t="s">
        <v>65</v>
      </c>
      <c r="L489" s="77">
        <v>489</v>
      </c>
      <c r="M489" s="77"/>
      <c r="N489" s="72"/>
      <c r="O489" s="79" t="s">
        <v>340</v>
      </c>
      <c r="P489" s="81">
        <v>43538.041655092595</v>
      </c>
      <c r="Q489" s="79" t="s">
        <v>382</v>
      </c>
      <c r="R489" s="79"/>
      <c r="S489" s="79"/>
      <c r="T489" s="79" t="s">
        <v>429</v>
      </c>
      <c r="U489" s="79"/>
      <c r="V489" s="82" t="s">
        <v>523</v>
      </c>
      <c r="W489" s="81">
        <v>43538.041655092595</v>
      </c>
      <c r="X489" s="82" t="s">
        <v>629</v>
      </c>
      <c r="Y489" s="79"/>
      <c r="Z489" s="79"/>
      <c r="AA489" s="85" t="s">
        <v>754</v>
      </c>
      <c r="AB489" s="85" t="s">
        <v>783</v>
      </c>
      <c r="AC489" s="79" t="b">
        <v>0</v>
      </c>
      <c r="AD489" s="79">
        <v>9</v>
      </c>
      <c r="AE489" s="85" t="s">
        <v>789</v>
      </c>
      <c r="AF489" s="79" t="b">
        <v>0</v>
      </c>
      <c r="AG489" s="79" t="s">
        <v>791</v>
      </c>
      <c r="AH489" s="79"/>
      <c r="AI489" s="85" t="s">
        <v>785</v>
      </c>
      <c r="AJ489" s="79" t="b">
        <v>0</v>
      </c>
      <c r="AK489" s="79">
        <v>0</v>
      </c>
      <c r="AL489" s="85" t="s">
        <v>785</v>
      </c>
      <c r="AM489" s="79" t="s">
        <v>802</v>
      </c>
      <c r="AN489" s="79" t="b">
        <v>0</v>
      </c>
      <c r="AO489" s="85" t="s">
        <v>783</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2</v>
      </c>
      <c r="BC489" s="78" t="str">
        <f>REPLACE(INDEX(GroupVertices[Group],MATCH(Edges[[#This Row],[Vertex 2]],GroupVertices[Vertex],0)),1,1,"")</f>
        <v>2</v>
      </c>
      <c r="BD489" s="48"/>
      <c r="BE489" s="49"/>
      <c r="BF489" s="48"/>
      <c r="BG489" s="49"/>
      <c r="BH489" s="48"/>
      <c r="BI489" s="49"/>
      <c r="BJ489" s="48"/>
      <c r="BK489" s="49"/>
      <c r="BL489" s="48"/>
    </row>
    <row r="490" spans="1:64" ht="15">
      <c r="A490" s="64" t="s">
        <v>287</v>
      </c>
      <c r="B490" s="64" t="s">
        <v>334</v>
      </c>
      <c r="C490" s="65" t="s">
        <v>2229</v>
      </c>
      <c r="D490" s="66">
        <v>3</v>
      </c>
      <c r="E490" s="67" t="s">
        <v>132</v>
      </c>
      <c r="F490" s="68">
        <v>32</v>
      </c>
      <c r="G490" s="65"/>
      <c r="H490" s="69"/>
      <c r="I490" s="70"/>
      <c r="J490" s="70"/>
      <c r="K490" s="34" t="s">
        <v>65</v>
      </c>
      <c r="L490" s="77">
        <v>490</v>
      </c>
      <c r="M490" s="77"/>
      <c r="N490" s="72"/>
      <c r="O490" s="79" t="s">
        <v>340</v>
      </c>
      <c r="P490" s="81">
        <v>43537.52643518519</v>
      </c>
      <c r="Q490" s="79" t="s">
        <v>383</v>
      </c>
      <c r="R490" s="79"/>
      <c r="S490" s="79"/>
      <c r="T490" s="79" t="s">
        <v>430</v>
      </c>
      <c r="U490" s="79"/>
      <c r="V490" s="82" t="s">
        <v>521</v>
      </c>
      <c r="W490" s="81">
        <v>43537.52643518519</v>
      </c>
      <c r="X490" s="82" t="s">
        <v>630</v>
      </c>
      <c r="Y490" s="79"/>
      <c r="Z490" s="79"/>
      <c r="AA490" s="85" t="s">
        <v>755</v>
      </c>
      <c r="AB490" s="85" t="s">
        <v>752</v>
      </c>
      <c r="AC490" s="79" t="b">
        <v>0</v>
      </c>
      <c r="AD490" s="79">
        <v>9</v>
      </c>
      <c r="AE490" s="85" t="s">
        <v>787</v>
      </c>
      <c r="AF490" s="79" t="b">
        <v>0</v>
      </c>
      <c r="AG490" s="79" t="s">
        <v>791</v>
      </c>
      <c r="AH490" s="79"/>
      <c r="AI490" s="85" t="s">
        <v>785</v>
      </c>
      <c r="AJ490" s="79" t="b">
        <v>0</v>
      </c>
      <c r="AK490" s="79">
        <v>2</v>
      </c>
      <c r="AL490" s="85" t="s">
        <v>785</v>
      </c>
      <c r="AM490" s="79" t="s">
        <v>802</v>
      </c>
      <c r="AN490" s="79" t="b">
        <v>0</v>
      </c>
      <c r="AO490" s="85" t="s">
        <v>752</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2</v>
      </c>
      <c r="BC490" s="78" t="str">
        <f>REPLACE(INDEX(GroupVertices[Group],MATCH(Edges[[#This Row],[Vertex 2]],GroupVertices[Vertex],0)),1,1,"")</f>
        <v>2</v>
      </c>
      <c r="BD490" s="48"/>
      <c r="BE490" s="49"/>
      <c r="BF490" s="48"/>
      <c r="BG490" s="49"/>
      <c r="BH490" s="48"/>
      <c r="BI490" s="49"/>
      <c r="BJ490" s="48"/>
      <c r="BK490" s="49"/>
      <c r="BL490" s="48"/>
    </row>
    <row r="491" spans="1:64" ht="15">
      <c r="A491" s="64" t="s">
        <v>235</v>
      </c>
      <c r="B491" s="64" t="s">
        <v>289</v>
      </c>
      <c r="C491" s="65" t="s">
        <v>2231</v>
      </c>
      <c r="D491" s="66">
        <v>10</v>
      </c>
      <c r="E491" s="67" t="s">
        <v>136</v>
      </c>
      <c r="F491" s="68">
        <v>25.5</v>
      </c>
      <c r="G491" s="65"/>
      <c r="H491" s="69"/>
      <c r="I491" s="70"/>
      <c r="J491" s="70"/>
      <c r="K491" s="34" t="s">
        <v>66</v>
      </c>
      <c r="L491" s="77">
        <v>491</v>
      </c>
      <c r="M491" s="77"/>
      <c r="N491" s="72"/>
      <c r="O491" s="79" t="s">
        <v>340</v>
      </c>
      <c r="P491" s="81">
        <v>43537.51923611111</v>
      </c>
      <c r="Q491" s="79" t="s">
        <v>380</v>
      </c>
      <c r="R491" s="79"/>
      <c r="S491" s="79"/>
      <c r="T491" s="79" t="s">
        <v>414</v>
      </c>
      <c r="U491" s="82" t="s">
        <v>445</v>
      </c>
      <c r="V491" s="82" t="s">
        <v>445</v>
      </c>
      <c r="W491" s="81">
        <v>43537.51923611111</v>
      </c>
      <c r="X491" s="82" t="s">
        <v>627</v>
      </c>
      <c r="Y491" s="79"/>
      <c r="Z491" s="79"/>
      <c r="AA491" s="85" t="s">
        <v>752</v>
      </c>
      <c r="AB491" s="85" t="s">
        <v>783</v>
      </c>
      <c r="AC491" s="79" t="b">
        <v>0</v>
      </c>
      <c r="AD491" s="79">
        <v>10</v>
      </c>
      <c r="AE491" s="85" t="s">
        <v>789</v>
      </c>
      <c r="AF491" s="79" t="b">
        <v>0</v>
      </c>
      <c r="AG491" s="79" t="s">
        <v>791</v>
      </c>
      <c r="AH491" s="79"/>
      <c r="AI491" s="85" t="s">
        <v>785</v>
      </c>
      <c r="AJ491" s="79" t="b">
        <v>0</v>
      </c>
      <c r="AK491" s="79">
        <v>2</v>
      </c>
      <c r="AL491" s="85" t="s">
        <v>785</v>
      </c>
      <c r="AM491" s="79" t="s">
        <v>800</v>
      </c>
      <c r="AN491" s="79" t="b">
        <v>0</v>
      </c>
      <c r="AO491" s="85" t="s">
        <v>783</v>
      </c>
      <c r="AP491" s="79" t="s">
        <v>176</v>
      </c>
      <c r="AQ491" s="79">
        <v>0</v>
      </c>
      <c r="AR491" s="79">
        <v>0</v>
      </c>
      <c r="AS491" s="79"/>
      <c r="AT491" s="79"/>
      <c r="AU491" s="79"/>
      <c r="AV491" s="79"/>
      <c r="AW491" s="79"/>
      <c r="AX491" s="79"/>
      <c r="AY491" s="79"/>
      <c r="AZ491" s="79"/>
      <c r="BA491">
        <v>2</v>
      </c>
      <c r="BB491" s="78" t="str">
        <f>REPLACE(INDEX(GroupVertices[Group],MATCH(Edges[[#This Row],[Vertex 1]],GroupVertices[Vertex],0)),1,1,"")</f>
        <v>2</v>
      </c>
      <c r="BC491" s="78" t="str">
        <f>REPLACE(INDEX(GroupVertices[Group],MATCH(Edges[[#This Row],[Vertex 2]],GroupVertices[Vertex],0)),1,1,"")</f>
        <v>2</v>
      </c>
      <c r="BD491" s="48"/>
      <c r="BE491" s="49"/>
      <c r="BF491" s="48"/>
      <c r="BG491" s="49"/>
      <c r="BH491" s="48"/>
      <c r="BI491" s="49"/>
      <c r="BJ491" s="48"/>
      <c r="BK491" s="49"/>
      <c r="BL491" s="48"/>
    </row>
    <row r="492" spans="1:64" ht="15">
      <c r="A492" s="64" t="s">
        <v>235</v>
      </c>
      <c r="B492" s="64" t="s">
        <v>289</v>
      </c>
      <c r="C492" s="65" t="s">
        <v>2231</v>
      </c>
      <c r="D492" s="66">
        <v>10</v>
      </c>
      <c r="E492" s="67" t="s">
        <v>136</v>
      </c>
      <c r="F492" s="68">
        <v>25.5</v>
      </c>
      <c r="G492" s="65"/>
      <c r="H492" s="69"/>
      <c r="I492" s="70"/>
      <c r="J492" s="70"/>
      <c r="K492" s="34" t="s">
        <v>66</v>
      </c>
      <c r="L492" s="77">
        <v>492</v>
      </c>
      <c r="M492" s="77"/>
      <c r="N492" s="72"/>
      <c r="O492" s="79" t="s">
        <v>340</v>
      </c>
      <c r="P492" s="81">
        <v>43537.526875</v>
      </c>
      <c r="Q492" s="79" t="s">
        <v>384</v>
      </c>
      <c r="R492" s="79"/>
      <c r="S492" s="79"/>
      <c r="T492" s="79"/>
      <c r="U492" s="79"/>
      <c r="V492" s="82" t="s">
        <v>470</v>
      </c>
      <c r="W492" s="81">
        <v>43537.526875</v>
      </c>
      <c r="X492" s="82" t="s">
        <v>631</v>
      </c>
      <c r="Y492" s="79"/>
      <c r="Z492" s="79"/>
      <c r="AA492" s="85" t="s">
        <v>756</v>
      </c>
      <c r="AB492" s="79"/>
      <c r="AC492" s="79" t="b">
        <v>0</v>
      </c>
      <c r="AD492" s="79">
        <v>0</v>
      </c>
      <c r="AE492" s="85" t="s">
        <v>785</v>
      </c>
      <c r="AF492" s="79" t="b">
        <v>0</v>
      </c>
      <c r="AG492" s="79" t="s">
        <v>791</v>
      </c>
      <c r="AH492" s="79"/>
      <c r="AI492" s="85" t="s">
        <v>785</v>
      </c>
      <c r="AJ492" s="79" t="b">
        <v>0</v>
      </c>
      <c r="AK492" s="79">
        <v>2</v>
      </c>
      <c r="AL492" s="85" t="s">
        <v>755</v>
      </c>
      <c r="AM492" s="79" t="s">
        <v>800</v>
      </c>
      <c r="AN492" s="79" t="b">
        <v>0</v>
      </c>
      <c r="AO492" s="85" t="s">
        <v>755</v>
      </c>
      <c r="AP492" s="79" t="s">
        <v>176</v>
      </c>
      <c r="AQ492" s="79">
        <v>0</v>
      </c>
      <c r="AR492" s="79">
        <v>0</v>
      </c>
      <c r="AS492" s="79"/>
      <c r="AT492" s="79"/>
      <c r="AU492" s="79"/>
      <c r="AV492" s="79"/>
      <c r="AW492" s="79"/>
      <c r="AX492" s="79"/>
      <c r="AY492" s="79"/>
      <c r="AZ492" s="79"/>
      <c r="BA492">
        <v>2</v>
      </c>
      <c r="BB492" s="78" t="str">
        <f>REPLACE(INDEX(GroupVertices[Group],MATCH(Edges[[#This Row],[Vertex 1]],GroupVertices[Vertex],0)),1,1,"")</f>
        <v>2</v>
      </c>
      <c r="BC492" s="78" t="str">
        <f>REPLACE(INDEX(GroupVertices[Group],MATCH(Edges[[#This Row],[Vertex 2]],GroupVertices[Vertex],0)),1,1,"")</f>
        <v>2</v>
      </c>
      <c r="BD492" s="48"/>
      <c r="BE492" s="49"/>
      <c r="BF492" s="48"/>
      <c r="BG492" s="49"/>
      <c r="BH492" s="48"/>
      <c r="BI492" s="49"/>
      <c r="BJ492" s="48"/>
      <c r="BK492" s="49"/>
      <c r="BL492" s="48"/>
    </row>
    <row r="493" spans="1:64" ht="15">
      <c r="A493" s="64" t="s">
        <v>288</v>
      </c>
      <c r="B493" s="64" t="s">
        <v>289</v>
      </c>
      <c r="C493" s="65" t="s">
        <v>2230</v>
      </c>
      <c r="D493" s="66">
        <v>10</v>
      </c>
      <c r="E493" s="67" t="s">
        <v>136</v>
      </c>
      <c r="F493" s="68">
        <v>19</v>
      </c>
      <c r="G493" s="65"/>
      <c r="H493" s="69"/>
      <c r="I493" s="70"/>
      <c r="J493" s="70"/>
      <c r="K493" s="34" t="s">
        <v>66</v>
      </c>
      <c r="L493" s="77">
        <v>493</v>
      </c>
      <c r="M493" s="77"/>
      <c r="N493" s="72"/>
      <c r="O493" s="79" t="s">
        <v>340</v>
      </c>
      <c r="P493" s="81">
        <v>43537.698541666665</v>
      </c>
      <c r="Q493" s="79" t="s">
        <v>381</v>
      </c>
      <c r="R493" s="79"/>
      <c r="S493" s="79"/>
      <c r="T493" s="79" t="s">
        <v>428</v>
      </c>
      <c r="U493" s="79"/>
      <c r="V493" s="82" t="s">
        <v>522</v>
      </c>
      <c r="W493" s="81">
        <v>43537.698541666665</v>
      </c>
      <c r="X493" s="82" t="s">
        <v>628</v>
      </c>
      <c r="Y493" s="79"/>
      <c r="Z493" s="79"/>
      <c r="AA493" s="85" t="s">
        <v>753</v>
      </c>
      <c r="AB493" s="85" t="s">
        <v>752</v>
      </c>
      <c r="AC493" s="79" t="b">
        <v>0</v>
      </c>
      <c r="AD493" s="79">
        <v>8</v>
      </c>
      <c r="AE493" s="85" t="s">
        <v>787</v>
      </c>
      <c r="AF493" s="79" t="b">
        <v>0</v>
      </c>
      <c r="AG493" s="79" t="s">
        <v>791</v>
      </c>
      <c r="AH493" s="79"/>
      <c r="AI493" s="85" t="s">
        <v>785</v>
      </c>
      <c r="AJ493" s="79" t="b">
        <v>0</v>
      </c>
      <c r="AK493" s="79">
        <v>0</v>
      </c>
      <c r="AL493" s="85" t="s">
        <v>785</v>
      </c>
      <c r="AM493" s="79" t="s">
        <v>800</v>
      </c>
      <c r="AN493" s="79" t="b">
        <v>0</v>
      </c>
      <c r="AO493" s="85" t="s">
        <v>752</v>
      </c>
      <c r="AP493" s="79" t="s">
        <v>176</v>
      </c>
      <c r="AQ493" s="79">
        <v>0</v>
      </c>
      <c r="AR493" s="79">
        <v>0</v>
      </c>
      <c r="AS493" s="79"/>
      <c r="AT493" s="79"/>
      <c r="AU493" s="79"/>
      <c r="AV493" s="79"/>
      <c r="AW493" s="79"/>
      <c r="AX493" s="79"/>
      <c r="AY493" s="79"/>
      <c r="AZ493" s="79"/>
      <c r="BA493">
        <v>3</v>
      </c>
      <c r="BB493" s="78" t="str">
        <f>REPLACE(INDEX(GroupVertices[Group],MATCH(Edges[[#This Row],[Vertex 1]],GroupVertices[Vertex],0)),1,1,"")</f>
        <v>2</v>
      </c>
      <c r="BC493" s="78" t="str">
        <f>REPLACE(INDEX(GroupVertices[Group],MATCH(Edges[[#This Row],[Vertex 2]],GroupVertices[Vertex],0)),1,1,"")</f>
        <v>2</v>
      </c>
      <c r="BD493" s="48"/>
      <c r="BE493" s="49"/>
      <c r="BF493" s="48"/>
      <c r="BG493" s="49"/>
      <c r="BH493" s="48"/>
      <c r="BI493" s="49"/>
      <c r="BJ493" s="48"/>
      <c r="BK493" s="49"/>
      <c r="BL493" s="48"/>
    </row>
    <row r="494" spans="1:64" ht="15">
      <c r="A494" s="64" t="s">
        <v>288</v>
      </c>
      <c r="B494" s="64" t="s">
        <v>289</v>
      </c>
      <c r="C494" s="65" t="s">
        <v>2230</v>
      </c>
      <c r="D494" s="66">
        <v>10</v>
      </c>
      <c r="E494" s="67" t="s">
        <v>136</v>
      </c>
      <c r="F494" s="68">
        <v>19</v>
      </c>
      <c r="G494" s="65"/>
      <c r="H494" s="69"/>
      <c r="I494" s="70"/>
      <c r="J494" s="70"/>
      <c r="K494" s="34" t="s">
        <v>66</v>
      </c>
      <c r="L494" s="77">
        <v>494</v>
      </c>
      <c r="M494" s="77"/>
      <c r="N494" s="72"/>
      <c r="O494" s="79" t="s">
        <v>340</v>
      </c>
      <c r="P494" s="81">
        <v>43537.698900462965</v>
      </c>
      <c r="Q494" s="79" t="s">
        <v>385</v>
      </c>
      <c r="R494" s="79"/>
      <c r="S494" s="79"/>
      <c r="T494" s="79"/>
      <c r="U494" s="79"/>
      <c r="V494" s="82" t="s">
        <v>522</v>
      </c>
      <c r="W494" s="81">
        <v>43537.698900462965</v>
      </c>
      <c r="X494" s="82" t="s">
        <v>632</v>
      </c>
      <c r="Y494" s="79"/>
      <c r="Z494" s="79"/>
      <c r="AA494" s="85" t="s">
        <v>757</v>
      </c>
      <c r="AB494" s="79"/>
      <c r="AC494" s="79" t="b">
        <v>0</v>
      </c>
      <c r="AD494" s="79">
        <v>0</v>
      </c>
      <c r="AE494" s="85" t="s">
        <v>785</v>
      </c>
      <c r="AF494" s="79" t="b">
        <v>0</v>
      </c>
      <c r="AG494" s="79" t="s">
        <v>791</v>
      </c>
      <c r="AH494" s="79"/>
      <c r="AI494" s="85" t="s">
        <v>785</v>
      </c>
      <c r="AJ494" s="79" t="b">
        <v>0</v>
      </c>
      <c r="AK494" s="79">
        <v>2</v>
      </c>
      <c r="AL494" s="85" t="s">
        <v>752</v>
      </c>
      <c r="AM494" s="79" t="s">
        <v>800</v>
      </c>
      <c r="AN494" s="79" t="b">
        <v>0</v>
      </c>
      <c r="AO494" s="85" t="s">
        <v>752</v>
      </c>
      <c r="AP494" s="79" t="s">
        <v>176</v>
      </c>
      <c r="AQ494" s="79">
        <v>0</v>
      </c>
      <c r="AR494" s="79">
        <v>0</v>
      </c>
      <c r="AS494" s="79"/>
      <c r="AT494" s="79"/>
      <c r="AU494" s="79"/>
      <c r="AV494" s="79"/>
      <c r="AW494" s="79"/>
      <c r="AX494" s="79"/>
      <c r="AY494" s="79"/>
      <c r="AZ494" s="79"/>
      <c r="BA494">
        <v>3</v>
      </c>
      <c r="BB494" s="78" t="str">
        <f>REPLACE(INDEX(GroupVertices[Group],MATCH(Edges[[#This Row],[Vertex 1]],GroupVertices[Vertex],0)),1,1,"")</f>
        <v>2</v>
      </c>
      <c r="BC494" s="78" t="str">
        <f>REPLACE(INDEX(GroupVertices[Group],MATCH(Edges[[#This Row],[Vertex 2]],GroupVertices[Vertex],0)),1,1,"")</f>
        <v>2</v>
      </c>
      <c r="BD494" s="48"/>
      <c r="BE494" s="49"/>
      <c r="BF494" s="48"/>
      <c r="BG494" s="49"/>
      <c r="BH494" s="48"/>
      <c r="BI494" s="49"/>
      <c r="BJ494" s="48"/>
      <c r="BK494" s="49"/>
      <c r="BL494" s="48"/>
    </row>
    <row r="495" spans="1:64" ht="15">
      <c r="A495" s="64" t="s">
        <v>288</v>
      </c>
      <c r="B495" s="64" t="s">
        <v>289</v>
      </c>
      <c r="C495" s="65" t="s">
        <v>2230</v>
      </c>
      <c r="D495" s="66">
        <v>10</v>
      </c>
      <c r="E495" s="67" t="s">
        <v>136</v>
      </c>
      <c r="F495" s="68">
        <v>19</v>
      </c>
      <c r="G495" s="65"/>
      <c r="H495" s="69"/>
      <c r="I495" s="70"/>
      <c r="J495" s="70"/>
      <c r="K495" s="34" t="s">
        <v>66</v>
      </c>
      <c r="L495" s="77">
        <v>495</v>
      </c>
      <c r="M495" s="77"/>
      <c r="N495" s="72"/>
      <c r="O495" s="79" t="s">
        <v>340</v>
      </c>
      <c r="P495" s="81">
        <v>43537.69900462963</v>
      </c>
      <c r="Q495" s="79" t="s">
        <v>384</v>
      </c>
      <c r="R495" s="79"/>
      <c r="S495" s="79"/>
      <c r="T495" s="79"/>
      <c r="U495" s="79"/>
      <c r="V495" s="82" t="s">
        <v>522</v>
      </c>
      <c r="W495" s="81">
        <v>43537.69900462963</v>
      </c>
      <c r="X495" s="82" t="s">
        <v>633</v>
      </c>
      <c r="Y495" s="79"/>
      <c r="Z495" s="79"/>
      <c r="AA495" s="85" t="s">
        <v>758</v>
      </c>
      <c r="AB495" s="79"/>
      <c r="AC495" s="79" t="b">
        <v>0</v>
      </c>
      <c r="AD495" s="79">
        <v>0</v>
      </c>
      <c r="AE495" s="85" t="s">
        <v>785</v>
      </c>
      <c r="AF495" s="79" t="b">
        <v>0</v>
      </c>
      <c r="AG495" s="79" t="s">
        <v>791</v>
      </c>
      <c r="AH495" s="79"/>
      <c r="AI495" s="85" t="s">
        <v>785</v>
      </c>
      <c r="AJ495" s="79" t="b">
        <v>0</v>
      </c>
      <c r="AK495" s="79">
        <v>2</v>
      </c>
      <c r="AL495" s="85" t="s">
        <v>755</v>
      </c>
      <c r="AM495" s="79" t="s">
        <v>800</v>
      </c>
      <c r="AN495" s="79" t="b">
        <v>0</v>
      </c>
      <c r="AO495" s="85" t="s">
        <v>755</v>
      </c>
      <c r="AP495" s="79" t="s">
        <v>176</v>
      </c>
      <c r="AQ495" s="79">
        <v>0</v>
      </c>
      <c r="AR495" s="79">
        <v>0</v>
      </c>
      <c r="AS495" s="79"/>
      <c r="AT495" s="79"/>
      <c r="AU495" s="79"/>
      <c r="AV495" s="79"/>
      <c r="AW495" s="79"/>
      <c r="AX495" s="79"/>
      <c r="AY495" s="79"/>
      <c r="AZ495" s="79"/>
      <c r="BA495">
        <v>3</v>
      </c>
      <c r="BB495" s="78" t="str">
        <f>REPLACE(INDEX(GroupVertices[Group],MATCH(Edges[[#This Row],[Vertex 1]],GroupVertices[Vertex],0)),1,1,"")</f>
        <v>2</v>
      </c>
      <c r="BC495" s="78" t="str">
        <f>REPLACE(INDEX(GroupVertices[Group],MATCH(Edges[[#This Row],[Vertex 2]],GroupVertices[Vertex],0)),1,1,"")</f>
        <v>2</v>
      </c>
      <c r="BD495" s="48"/>
      <c r="BE495" s="49"/>
      <c r="BF495" s="48"/>
      <c r="BG495" s="49"/>
      <c r="BH495" s="48"/>
      <c r="BI495" s="49"/>
      <c r="BJ495" s="48"/>
      <c r="BK495" s="49"/>
      <c r="BL495" s="48"/>
    </row>
    <row r="496" spans="1:64" ht="15">
      <c r="A496" s="64" t="s">
        <v>283</v>
      </c>
      <c r="B496" s="64" t="s">
        <v>289</v>
      </c>
      <c r="C496" s="65" t="s">
        <v>2229</v>
      </c>
      <c r="D496" s="66">
        <v>3</v>
      </c>
      <c r="E496" s="67" t="s">
        <v>132</v>
      </c>
      <c r="F496" s="68">
        <v>32</v>
      </c>
      <c r="G496" s="65"/>
      <c r="H496" s="69"/>
      <c r="I496" s="70"/>
      <c r="J496" s="70"/>
      <c r="K496" s="34" t="s">
        <v>65</v>
      </c>
      <c r="L496" s="77">
        <v>496</v>
      </c>
      <c r="M496" s="77"/>
      <c r="N496" s="72"/>
      <c r="O496" s="79" t="s">
        <v>340</v>
      </c>
      <c r="P496" s="81">
        <v>43538.01729166666</v>
      </c>
      <c r="Q496" s="79" t="s">
        <v>374</v>
      </c>
      <c r="R496" s="79"/>
      <c r="S496" s="79"/>
      <c r="T496" s="79" t="s">
        <v>425</v>
      </c>
      <c r="U496" s="79"/>
      <c r="V496" s="82" t="s">
        <v>517</v>
      </c>
      <c r="W496" s="81">
        <v>43538.01729166666</v>
      </c>
      <c r="X496" s="82" t="s">
        <v>615</v>
      </c>
      <c r="Y496" s="79"/>
      <c r="Z496" s="79"/>
      <c r="AA496" s="85" t="s">
        <v>740</v>
      </c>
      <c r="AB496" s="79"/>
      <c r="AC496" s="79" t="b">
        <v>0</v>
      </c>
      <c r="AD496" s="79">
        <v>22</v>
      </c>
      <c r="AE496" s="85" t="s">
        <v>785</v>
      </c>
      <c r="AF496" s="79" t="b">
        <v>0</v>
      </c>
      <c r="AG496" s="79" t="s">
        <v>791</v>
      </c>
      <c r="AH496" s="79"/>
      <c r="AI496" s="85" t="s">
        <v>785</v>
      </c>
      <c r="AJ496" s="79" t="b">
        <v>0</v>
      </c>
      <c r="AK496" s="79">
        <v>5</v>
      </c>
      <c r="AL496" s="85" t="s">
        <v>785</v>
      </c>
      <c r="AM496" s="79" t="s">
        <v>800</v>
      </c>
      <c r="AN496" s="79" t="b">
        <v>0</v>
      </c>
      <c r="AO496" s="85" t="s">
        <v>740</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2</v>
      </c>
      <c r="BC496" s="78" t="str">
        <f>REPLACE(INDEX(GroupVertices[Group],MATCH(Edges[[#This Row],[Vertex 2]],GroupVertices[Vertex],0)),1,1,"")</f>
        <v>2</v>
      </c>
      <c r="BD496" s="48"/>
      <c r="BE496" s="49"/>
      <c r="BF496" s="48"/>
      <c r="BG496" s="49"/>
      <c r="BH496" s="48"/>
      <c r="BI496" s="49"/>
      <c r="BJ496" s="48"/>
      <c r="BK496" s="49"/>
      <c r="BL496" s="48"/>
    </row>
    <row r="497" spans="1:64" ht="15">
      <c r="A497" s="64" t="s">
        <v>289</v>
      </c>
      <c r="B497" s="64" t="s">
        <v>235</v>
      </c>
      <c r="C497" s="65" t="s">
        <v>2229</v>
      </c>
      <c r="D497" s="66">
        <v>3</v>
      </c>
      <c r="E497" s="67" t="s">
        <v>132</v>
      </c>
      <c r="F497" s="68">
        <v>32</v>
      </c>
      <c r="G497" s="65"/>
      <c r="H497" s="69"/>
      <c r="I497" s="70"/>
      <c r="J497" s="70"/>
      <c r="K497" s="34" t="s">
        <v>66</v>
      </c>
      <c r="L497" s="77">
        <v>497</v>
      </c>
      <c r="M497" s="77"/>
      <c r="N497" s="72"/>
      <c r="O497" s="79" t="s">
        <v>340</v>
      </c>
      <c r="P497" s="81">
        <v>43538.041655092595</v>
      </c>
      <c r="Q497" s="79" t="s">
        <v>382</v>
      </c>
      <c r="R497" s="79"/>
      <c r="S497" s="79"/>
      <c r="T497" s="79" t="s">
        <v>429</v>
      </c>
      <c r="U497" s="79"/>
      <c r="V497" s="82" t="s">
        <v>523</v>
      </c>
      <c r="W497" s="81">
        <v>43538.041655092595</v>
      </c>
      <c r="X497" s="82" t="s">
        <v>629</v>
      </c>
      <c r="Y497" s="79"/>
      <c r="Z497" s="79"/>
      <c r="AA497" s="85" t="s">
        <v>754</v>
      </c>
      <c r="AB497" s="85" t="s">
        <v>783</v>
      </c>
      <c r="AC497" s="79" t="b">
        <v>0</v>
      </c>
      <c r="AD497" s="79">
        <v>9</v>
      </c>
      <c r="AE497" s="85" t="s">
        <v>789</v>
      </c>
      <c r="AF497" s="79" t="b">
        <v>0</v>
      </c>
      <c r="AG497" s="79" t="s">
        <v>791</v>
      </c>
      <c r="AH497" s="79"/>
      <c r="AI497" s="85" t="s">
        <v>785</v>
      </c>
      <c r="AJ497" s="79" t="b">
        <v>0</v>
      </c>
      <c r="AK497" s="79">
        <v>0</v>
      </c>
      <c r="AL497" s="85" t="s">
        <v>785</v>
      </c>
      <c r="AM497" s="79" t="s">
        <v>802</v>
      </c>
      <c r="AN497" s="79" t="b">
        <v>0</v>
      </c>
      <c r="AO497" s="85" t="s">
        <v>783</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2</v>
      </c>
      <c r="BC497" s="78" t="str">
        <f>REPLACE(INDEX(GroupVertices[Group],MATCH(Edges[[#This Row],[Vertex 2]],GroupVertices[Vertex],0)),1,1,"")</f>
        <v>2</v>
      </c>
      <c r="BD497" s="48"/>
      <c r="BE497" s="49"/>
      <c r="BF497" s="48"/>
      <c r="BG497" s="49"/>
      <c r="BH497" s="48"/>
      <c r="BI497" s="49"/>
      <c r="BJ497" s="48"/>
      <c r="BK497" s="49"/>
      <c r="BL497" s="48"/>
    </row>
    <row r="498" spans="1:64" ht="15">
      <c r="A498" s="64" t="s">
        <v>289</v>
      </c>
      <c r="B498" s="64" t="s">
        <v>288</v>
      </c>
      <c r="C498" s="65" t="s">
        <v>2229</v>
      </c>
      <c r="D498" s="66">
        <v>3</v>
      </c>
      <c r="E498" s="67" t="s">
        <v>132</v>
      </c>
      <c r="F498" s="68">
        <v>32</v>
      </c>
      <c r="G498" s="65"/>
      <c r="H498" s="69"/>
      <c r="I498" s="70"/>
      <c r="J498" s="70"/>
      <c r="K498" s="34" t="s">
        <v>66</v>
      </c>
      <c r="L498" s="77">
        <v>498</v>
      </c>
      <c r="M498" s="77"/>
      <c r="N498" s="72"/>
      <c r="O498" s="79" t="s">
        <v>340</v>
      </c>
      <c r="P498" s="81">
        <v>43538.041655092595</v>
      </c>
      <c r="Q498" s="79" t="s">
        <v>382</v>
      </c>
      <c r="R498" s="79"/>
      <c r="S498" s="79"/>
      <c r="T498" s="79" t="s">
        <v>429</v>
      </c>
      <c r="U498" s="79"/>
      <c r="V498" s="82" t="s">
        <v>523</v>
      </c>
      <c r="W498" s="81">
        <v>43538.041655092595</v>
      </c>
      <c r="X498" s="82" t="s">
        <v>629</v>
      </c>
      <c r="Y498" s="79"/>
      <c r="Z498" s="79"/>
      <c r="AA498" s="85" t="s">
        <v>754</v>
      </c>
      <c r="AB498" s="85" t="s">
        <v>783</v>
      </c>
      <c r="AC498" s="79" t="b">
        <v>0</v>
      </c>
      <c r="AD498" s="79">
        <v>9</v>
      </c>
      <c r="AE498" s="85" t="s">
        <v>789</v>
      </c>
      <c r="AF498" s="79" t="b">
        <v>0</v>
      </c>
      <c r="AG498" s="79" t="s">
        <v>791</v>
      </c>
      <c r="AH498" s="79"/>
      <c r="AI498" s="85" t="s">
        <v>785</v>
      </c>
      <c r="AJ498" s="79" t="b">
        <v>0</v>
      </c>
      <c r="AK498" s="79">
        <v>0</v>
      </c>
      <c r="AL498" s="85" t="s">
        <v>785</v>
      </c>
      <c r="AM498" s="79" t="s">
        <v>802</v>
      </c>
      <c r="AN498" s="79" t="b">
        <v>0</v>
      </c>
      <c r="AO498" s="85" t="s">
        <v>783</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2</v>
      </c>
      <c r="BC498" s="78" t="str">
        <f>REPLACE(INDEX(GroupVertices[Group],MATCH(Edges[[#This Row],[Vertex 2]],GroupVertices[Vertex],0)),1,1,"")</f>
        <v>2</v>
      </c>
      <c r="BD498" s="48"/>
      <c r="BE498" s="49"/>
      <c r="BF498" s="48"/>
      <c r="BG498" s="49"/>
      <c r="BH498" s="48"/>
      <c r="BI498" s="49"/>
      <c r="BJ498" s="48"/>
      <c r="BK498" s="49"/>
      <c r="BL498" s="48"/>
    </row>
    <row r="499" spans="1:64" ht="15">
      <c r="A499" s="64" t="s">
        <v>289</v>
      </c>
      <c r="B499" s="64" t="s">
        <v>335</v>
      </c>
      <c r="C499" s="65" t="s">
        <v>2229</v>
      </c>
      <c r="D499" s="66">
        <v>3</v>
      </c>
      <c r="E499" s="67" t="s">
        <v>132</v>
      </c>
      <c r="F499" s="68">
        <v>32</v>
      </c>
      <c r="G499" s="65"/>
      <c r="H499" s="69"/>
      <c r="I499" s="70"/>
      <c r="J499" s="70"/>
      <c r="K499" s="34" t="s">
        <v>65</v>
      </c>
      <c r="L499" s="77">
        <v>499</v>
      </c>
      <c r="M499" s="77"/>
      <c r="N499" s="72"/>
      <c r="O499" s="79" t="s">
        <v>340</v>
      </c>
      <c r="P499" s="81">
        <v>43538.041655092595</v>
      </c>
      <c r="Q499" s="79" t="s">
        <v>382</v>
      </c>
      <c r="R499" s="79"/>
      <c r="S499" s="79"/>
      <c r="T499" s="79" t="s">
        <v>429</v>
      </c>
      <c r="U499" s="79"/>
      <c r="V499" s="82" t="s">
        <v>523</v>
      </c>
      <c r="W499" s="81">
        <v>43538.041655092595</v>
      </c>
      <c r="X499" s="82" t="s">
        <v>629</v>
      </c>
      <c r="Y499" s="79"/>
      <c r="Z499" s="79"/>
      <c r="AA499" s="85" t="s">
        <v>754</v>
      </c>
      <c r="AB499" s="85" t="s">
        <v>783</v>
      </c>
      <c r="AC499" s="79" t="b">
        <v>0</v>
      </c>
      <c r="AD499" s="79">
        <v>9</v>
      </c>
      <c r="AE499" s="85" t="s">
        <v>789</v>
      </c>
      <c r="AF499" s="79" t="b">
        <v>0</v>
      </c>
      <c r="AG499" s="79" t="s">
        <v>791</v>
      </c>
      <c r="AH499" s="79"/>
      <c r="AI499" s="85" t="s">
        <v>785</v>
      </c>
      <c r="AJ499" s="79" t="b">
        <v>0</v>
      </c>
      <c r="AK499" s="79">
        <v>0</v>
      </c>
      <c r="AL499" s="85" t="s">
        <v>785</v>
      </c>
      <c r="AM499" s="79" t="s">
        <v>802</v>
      </c>
      <c r="AN499" s="79" t="b">
        <v>0</v>
      </c>
      <c r="AO499" s="85" t="s">
        <v>783</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2</v>
      </c>
      <c r="BC499" s="78" t="str">
        <f>REPLACE(INDEX(GroupVertices[Group],MATCH(Edges[[#This Row],[Vertex 2]],GroupVertices[Vertex],0)),1,1,"")</f>
        <v>2</v>
      </c>
      <c r="BD499" s="48"/>
      <c r="BE499" s="49"/>
      <c r="BF499" s="48"/>
      <c r="BG499" s="49"/>
      <c r="BH499" s="48"/>
      <c r="BI499" s="49"/>
      <c r="BJ499" s="48"/>
      <c r="BK499" s="49"/>
      <c r="BL499" s="48"/>
    </row>
    <row r="500" spans="1:64" ht="15">
      <c r="A500" s="64" t="s">
        <v>289</v>
      </c>
      <c r="B500" s="64" t="s">
        <v>336</v>
      </c>
      <c r="C500" s="65" t="s">
        <v>2229</v>
      </c>
      <c r="D500" s="66">
        <v>3</v>
      </c>
      <c r="E500" s="67" t="s">
        <v>132</v>
      </c>
      <c r="F500" s="68">
        <v>32</v>
      </c>
      <c r="G500" s="65"/>
      <c r="H500" s="69"/>
      <c r="I500" s="70"/>
      <c r="J500" s="70"/>
      <c r="K500" s="34" t="s">
        <v>65</v>
      </c>
      <c r="L500" s="77">
        <v>500</v>
      </c>
      <c r="M500" s="77"/>
      <c r="N500" s="72"/>
      <c r="O500" s="79" t="s">
        <v>340</v>
      </c>
      <c r="P500" s="81">
        <v>43538.041655092595</v>
      </c>
      <c r="Q500" s="79" t="s">
        <v>382</v>
      </c>
      <c r="R500" s="79"/>
      <c r="S500" s="79"/>
      <c r="T500" s="79" t="s">
        <v>429</v>
      </c>
      <c r="U500" s="79"/>
      <c r="V500" s="82" t="s">
        <v>523</v>
      </c>
      <c r="W500" s="81">
        <v>43538.041655092595</v>
      </c>
      <c r="X500" s="82" t="s">
        <v>629</v>
      </c>
      <c r="Y500" s="79"/>
      <c r="Z500" s="79"/>
      <c r="AA500" s="85" t="s">
        <v>754</v>
      </c>
      <c r="AB500" s="85" t="s">
        <v>783</v>
      </c>
      <c r="AC500" s="79" t="b">
        <v>0</v>
      </c>
      <c r="AD500" s="79">
        <v>9</v>
      </c>
      <c r="AE500" s="85" t="s">
        <v>789</v>
      </c>
      <c r="AF500" s="79" t="b">
        <v>0</v>
      </c>
      <c r="AG500" s="79" t="s">
        <v>791</v>
      </c>
      <c r="AH500" s="79"/>
      <c r="AI500" s="85" t="s">
        <v>785</v>
      </c>
      <c r="AJ500" s="79" t="b">
        <v>0</v>
      </c>
      <c r="AK500" s="79">
        <v>0</v>
      </c>
      <c r="AL500" s="85" t="s">
        <v>785</v>
      </c>
      <c r="AM500" s="79" t="s">
        <v>802</v>
      </c>
      <c r="AN500" s="79" t="b">
        <v>0</v>
      </c>
      <c r="AO500" s="85" t="s">
        <v>783</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2</v>
      </c>
      <c r="BC500" s="78" t="str">
        <f>REPLACE(INDEX(GroupVertices[Group],MATCH(Edges[[#This Row],[Vertex 2]],GroupVertices[Vertex],0)),1,1,"")</f>
        <v>2</v>
      </c>
      <c r="BD500" s="48"/>
      <c r="BE500" s="49"/>
      <c r="BF500" s="48"/>
      <c r="BG500" s="49"/>
      <c r="BH500" s="48"/>
      <c r="BI500" s="49"/>
      <c r="BJ500" s="48"/>
      <c r="BK500" s="49"/>
      <c r="BL500" s="48"/>
    </row>
    <row r="501" spans="1:64" ht="15">
      <c r="A501" s="64" t="s">
        <v>289</v>
      </c>
      <c r="B501" s="64" t="s">
        <v>337</v>
      </c>
      <c r="C501" s="65" t="s">
        <v>2229</v>
      </c>
      <c r="D501" s="66">
        <v>3</v>
      </c>
      <c r="E501" s="67" t="s">
        <v>132</v>
      </c>
      <c r="F501" s="68">
        <v>32</v>
      </c>
      <c r="G501" s="65"/>
      <c r="H501" s="69"/>
      <c r="I501" s="70"/>
      <c r="J501" s="70"/>
      <c r="K501" s="34" t="s">
        <v>65</v>
      </c>
      <c r="L501" s="77">
        <v>501</v>
      </c>
      <c r="M501" s="77"/>
      <c r="N501" s="72"/>
      <c r="O501" s="79" t="s">
        <v>340</v>
      </c>
      <c r="P501" s="81">
        <v>43538.041655092595</v>
      </c>
      <c r="Q501" s="79" t="s">
        <v>382</v>
      </c>
      <c r="R501" s="79"/>
      <c r="S501" s="79"/>
      <c r="T501" s="79" t="s">
        <v>429</v>
      </c>
      <c r="U501" s="79"/>
      <c r="V501" s="82" t="s">
        <v>523</v>
      </c>
      <c r="W501" s="81">
        <v>43538.041655092595</v>
      </c>
      <c r="X501" s="82" t="s">
        <v>629</v>
      </c>
      <c r="Y501" s="79"/>
      <c r="Z501" s="79"/>
      <c r="AA501" s="85" t="s">
        <v>754</v>
      </c>
      <c r="AB501" s="85" t="s">
        <v>783</v>
      </c>
      <c r="AC501" s="79" t="b">
        <v>0</v>
      </c>
      <c r="AD501" s="79">
        <v>9</v>
      </c>
      <c r="AE501" s="85" t="s">
        <v>789</v>
      </c>
      <c r="AF501" s="79" t="b">
        <v>0</v>
      </c>
      <c r="AG501" s="79" t="s">
        <v>791</v>
      </c>
      <c r="AH501" s="79"/>
      <c r="AI501" s="85" t="s">
        <v>785</v>
      </c>
      <c r="AJ501" s="79" t="b">
        <v>0</v>
      </c>
      <c r="AK501" s="79">
        <v>0</v>
      </c>
      <c r="AL501" s="85" t="s">
        <v>785</v>
      </c>
      <c r="AM501" s="79" t="s">
        <v>802</v>
      </c>
      <c r="AN501" s="79" t="b">
        <v>0</v>
      </c>
      <c r="AO501" s="85" t="s">
        <v>783</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2</v>
      </c>
      <c r="BC501" s="78" t="str">
        <f>REPLACE(INDEX(GroupVertices[Group],MATCH(Edges[[#This Row],[Vertex 2]],GroupVertices[Vertex],0)),1,1,"")</f>
        <v>2</v>
      </c>
      <c r="BD501" s="48"/>
      <c r="BE501" s="49"/>
      <c r="BF501" s="48"/>
      <c r="BG501" s="49"/>
      <c r="BH501" s="48"/>
      <c r="BI501" s="49"/>
      <c r="BJ501" s="48"/>
      <c r="BK501" s="49"/>
      <c r="BL501" s="48"/>
    </row>
    <row r="502" spans="1:64" ht="15">
      <c r="A502" s="64" t="s">
        <v>289</v>
      </c>
      <c r="B502" s="64" t="s">
        <v>338</v>
      </c>
      <c r="C502" s="65" t="s">
        <v>2229</v>
      </c>
      <c r="D502" s="66">
        <v>3</v>
      </c>
      <c r="E502" s="67" t="s">
        <v>132</v>
      </c>
      <c r="F502" s="68">
        <v>32</v>
      </c>
      <c r="G502" s="65"/>
      <c r="H502" s="69"/>
      <c r="I502" s="70"/>
      <c r="J502" s="70"/>
      <c r="K502" s="34" t="s">
        <v>65</v>
      </c>
      <c r="L502" s="77">
        <v>502</v>
      </c>
      <c r="M502" s="77"/>
      <c r="N502" s="72"/>
      <c r="O502" s="79" t="s">
        <v>340</v>
      </c>
      <c r="P502" s="81">
        <v>43538.041655092595</v>
      </c>
      <c r="Q502" s="79" t="s">
        <v>382</v>
      </c>
      <c r="R502" s="79"/>
      <c r="S502" s="79"/>
      <c r="T502" s="79" t="s">
        <v>429</v>
      </c>
      <c r="U502" s="79"/>
      <c r="V502" s="82" t="s">
        <v>523</v>
      </c>
      <c r="W502" s="81">
        <v>43538.041655092595</v>
      </c>
      <c r="X502" s="82" t="s">
        <v>629</v>
      </c>
      <c r="Y502" s="79"/>
      <c r="Z502" s="79"/>
      <c r="AA502" s="85" t="s">
        <v>754</v>
      </c>
      <c r="AB502" s="85" t="s">
        <v>783</v>
      </c>
      <c r="AC502" s="79" t="b">
        <v>0</v>
      </c>
      <c r="AD502" s="79">
        <v>9</v>
      </c>
      <c r="AE502" s="85" t="s">
        <v>789</v>
      </c>
      <c r="AF502" s="79" t="b">
        <v>0</v>
      </c>
      <c r="AG502" s="79" t="s">
        <v>791</v>
      </c>
      <c r="AH502" s="79"/>
      <c r="AI502" s="85" t="s">
        <v>785</v>
      </c>
      <c r="AJ502" s="79" t="b">
        <v>0</v>
      </c>
      <c r="AK502" s="79">
        <v>0</v>
      </c>
      <c r="AL502" s="85" t="s">
        <v>785</v>
      </c>
      <c r="AM502" s="79" t="s">
        <v>802</v>
      </c>
      <c r="AN502" s="79" t="b">
        <v>0</v>
      </c>
      <c r="AO502" s="85" t="s">
        <v>783</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2</v>
      </c>
      <c r="BC502" s="78" t="str">
        <f>REPLACE(INDEX(GroupVertices[Group],MATCH(Edges[[#This Row],[Vertex 2]],GroupVertices[Vertex],0)),1,1,"")</f>
        <v>2</v>
      </c>
      <c r="BD502" s="48"/>
      <c r="BE502" s="49"/>
      <c r="BF502" s="48"/>
      <c r="BG502" s="49"/>
      <c r="BH502" s="48"/>
      <c r="BI502" s="49"/>
      <c r="BJ502" s="48"/>
      <c r="BK502" s="49"/>
      <c r="BL502" s="48"/>
    </row>
    <row r="503" spans="1:64" ht="15">
      <c r="A503" s="64" t="s">
        <v>289</v>
      </c>
      <c r="B503" s="64" t="s">
        <v>339</v>
      </c>
      <c r="C503" s="65" t="s">
        <v>2229</v>
      </c>
      <c r="D503" s="66">
        <v>3</v>
      </c>
      <c r="E503" s="67" t="s">
        <v>132</v>
      </c>
      <c r="F503" s="68">
        <v>32</v>
      </c>
      <c r="G503" s="65"/>
      <c r="H503" s="69"/>
      <c r="I503" s="70"/>
      <c r="J503" s="70"/>
      <c r="K503" s="34" t="s">
        <v>65</v>
      </c>
      <c r="L503" s="77">
        <v>503</v>
      </c>
      <c r="M503" s="77"/>
      <c r="N503" s="72"/>
      <c r="O503" s="79" t="s">
        <v>340</v>
      </c>
      <c r="P503" s="81">
        <v>43538.041655092595</v>
      </c>
      <c r="Q503" s="79" t="s">
        <v>382</v>
      </c>
      <c r="R503" s="79"/>
      <c r="S503" s="79"/>
      <c r="T503" s="79" t="s">
        <v>429</v>
      </c>
      <c r="U503" s="79"/>
      <c r="V503" s="82" t="s">
        <v>523</v>
      </c>
      <c r="W503" s="81">
        <v>43538.041655092595</v>
      </c>
      <c r="X503" s="82" t="s">
        <v>629</v>
      </c>
      <c r="Y503" s="79"/>
      <c r="Z503" s="79"/>
      <c r="AA503" s="85" t="s">
        <v>754</v>
      </c>
      <c r="AB503" s="85" t="s">
        <v>783</v>
      </c>
      <c r="AC503" s="79" t="b">
        <v>0</v>
      </c>
      <c r="AD503" s="79">
        <v>9</v>
      </c>
      <c r="AE503" s="85" t="s">
        <v>789</v>
      </c>
      <c r="AF503" s="79" t="b">
        <v>0</v>
      </c>
      <c r="AG503" s="79" t="s">
        <v>791</v>
      </c>
      <c r="AH503" s="79"/>
      <c r="AI503" s="85" t="s">
        <v>785</v>
      </c>
      <c r="AJ503" s="79" t="b">
        <v>0</v>
      </c>
      <c r="AK503" s="79">
        <v>0</v>
      </c>
      <c r="AL503" s="85" t="s">
        <v>785</v>
      </c>
      <c r="AM503" s="79" t="s">
        <v>802</v>
      </c>
      <c r="AN503" s="79" t="b">
        <v>0</v>
      </c>
      <c r="AO503" s="85" t="s">
        <v>783</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2</v>
      </c>
      <c r="BC503" s="78" t="str">
        <f>REPLACE(INDEX(GroupVertices[Group],MATCH(Edges[[#This Row],[Vertex 2]],GroupVertices[Vertex],0)),1,1,"")</f>
        <v>2</v>
      </c>
      <c r="BD503" s="48">
        <v>3</v>
      </c>
      <c r="BE503" s="49">
        <v>6.25</v>
      </c>
      <c r="BF503" s="48">
        <v>0</v>
      </c>
      <c r="BG503" s="49">
        <v>0</v>
      </c>
      <c r="BH503" s="48">
        <v>0</v>
      </c>
      <c r="BI503" s="49">
        <v>0</v>
      </c>
      <c r="BJ503" s="48">
        <v>45</v>
      </c>
      <c r="BK503" s="49">
        <v>93.75</v>
      </c>
      <c r="BL503" s="48">
        <v>48</v>
      </c>
    </row>
    <row r="504" spans="1:64" ht="15">
      <c r="A504" s="64" t="s">
        <v>289</v>
      </c>
      <c r="B504" s="64" t="s">
        <v>324</v>
      </c>
      <c r="C504" s="65" t="s">
        <v>2229</v>
      </c>
      <c r="D504" s="66">
        <v>3</v>
      </c>
      <c r="E504" s="67" t="s">
        <v>132</v>
      </c>
      <c r="F504" s="68">
        <v>32</v>
      </c>
      <c r="G504" s="65"/>
      <c r="H504" s="69"/>
      <c r="I504" s="70"/>
      <c r="J504" s="70"/>
      <c r="K504" s="34" t="s">
        <v>65</v>
      </c>
      <c r="L504" s="77">
        <v>504</v>
      </c>
      <c r="M504" s="77"/>
      <c r="N504" s="72"/>
      <c r="O504" s="79" t="s">
        <v>341</v>
      </c>
      <c r="P504" s="81">
        <v>43538.041655092595</v>
      </c>
      <c r="Q504" s="79" t="s">
        <v>382</v>
      </c>
      <c r="R504" s="79"/>
      <c r="S504" s="79"/>
      <c r="T504" s="79" t="s">
        <v>429</v>
      </c>
      <c r="U504" s="79"/>
      <c r="V504" s="82" t="s">
        <v>523</v>
      </c>
      <c r="W504" s="81">
        <v>43538.041655092595</v>
      </c>
      <c r="X504" s="82" t="s">
        <v>629</v>
      </c>
      <c r="Y504" s="79"/>
      <c r="Z504" s="79"/>
      <c r="AA504" s="85" t="s">
        <v>754</v>
      </c>
      <c r="AB504" s="85" t="s">
        <v>783</v>
      </c>
      <c r="AC504" s="79" t="b">
        <v>0</v>
      </c>
      <c r="AD504" s="79">
        <v>9</v>
      </c>
      <c r="AE504" s="85" t="s">
        <v>789</v>
      </c>
      <c r="AF504" s="79" t="b">
        <v>0</v>
      </c>
      <c r="AG504" s="79" t="s">
        <v>791</v>
      </c>
      <c r="AH504" s="79"/>
      <c r="AI504" s="85" t="s">
        <v>785</v>
      </c>
      <c r="AJ504" s="79" t="b">
        <v>0</v>
      </c>
      <c r="AK504" s="79">
        <v>0</v>
      </c>
      <c r="AL504" s="85" t="s">
        <v>785</v>
      </c>
      <c r="AM504" s="79" t="s">
        <v>802</v>
      </c>
      <c r="AN504" s="79" t="b">
        <v>0</v>
      </c>
      <c r="AO504" s="85" t="s">
        <v>783</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2</v>
      </c>
      <c r="BC504" s="78" t="str">
        <f>REPLACE(INDEX(GroupVertices[Group],MATCH(Edges[[#This Row],[Vertex 2]],GroupVertices[Vertex],0)),1,1,"")</f>
        <v>2</v>
      </c>
      <c r="BD504" s="48"/>
      <c r="BE504" s="49"/>
      <c r="BF504" s="48"/>
      <c r="BG504" s="49"/>
      <c r="BH504" s="48"/>
      <c r="BI504" s="49"/>
      <c r="BJ504" s="48"/>
      <c r="BK504" s="49"/>
      <c r="BL504" s="48"/>
    </row>
    <row r="505" spans="1:64" ht="15">
      <c r="A505" s="64" t="s">
        <v>287</v>
      </c>
      <c r="B505" s="64" t="s">
        <v>289</v>
      </c>
      <c r="C505" s="65" t="s">
        <v>2230</v>
      </c>
      <c r="D505" s="66">
        <v>10</v>
      </c>
      <c r="E505" s="67" t="s">
        <v>136</v>
      </c>
      <c r="F505" s="68">
        <v>19</v>
      </c>
      <c r="G505" s="65"/>
      <c r="H505" s="69"/>
      <c r="I505" s="70"/>
      <c r="J505" s="70"/>
      <c r="K505" s="34" t="s">
        <v>65</v>
      </c>
      <c r="L505" s="77">
        <v>505</v>
      </c>
      <c r="M505" s="77"/>
      <c r="N505" s="72"/>
      <c r="O505" s="79" t="s">
        <v>340</v>
      </c>
      <c r="P505" s="81">
        <v>43536.53158564815</v>
      </c>
      <c r="Q505" s="79" t="s">
        <v>377</v>
      </c>
      <c r="R505" s="79"/>
      <c r="S505" s="79"/>
      <c r="T505" s="79" t="s">
        <v>414</v>
      </c>
      <c r="U505" s="79"/>
      <c r="V505" s="82" t="s">
        <v>521</v>
      </c>
      <c r="W505" s="81">
        <v>43536.53158564815</v>
      </c>
      <c r="X505" s="82" t="s">
        <v>624</v>
      </c>
      <c r="Y505" s="79"/>
      <c r="Z505" s="79"/>
      <c r="AA505" s="85" t="s">
        <v>749</v>
      </c>
      <c r="AB505" s="85" t="s">
        <v>782</v>
      </c>
      <c r="AC505" s="79" t="b">
        <v>0</v>
      </c>
      <c r="AD505" s="79">
        <v>7</v>
      </c>
      <c r="AE505" s="85" t="s">
        <v>787</v>
      </c>
      <c r="AF505" s="79" t="b">
        <v>0</v>
      </c>
      <c r="AG505" s="79" t="s">
        <v>791</v>
      </c>
      <c r="AH505" s="79"/>
      <c r="AI505" s="85" t="s">
        <v>785</v>
      </c>
      <c r="AJ505" s="79" t="b">
        <v>0</v>
      </c>
      <c r="AK505" s="79">
        <v>1</v>
      </c>
      <c r="AL505" s="85" t="s">
        <v>785</v>
      </c>
      <c r="AM505" s="79" t="s">
        <v>802</v>
      </c>
      <c r="AN505" s="79" t="b">
        <v>0</v>
      </c>
      <c r="AO505" s="85" t="s">
        <v>782</v>
      </c>
      <c r="AP505" s="79" t="s">
        <v>176</v>
      </c>
      <c r="AQ505" s="79">
        <v>0</v>
      </c>
      <c r="AR505" s="79">
        <v>0</v>
      </c>
      <c r="AS505" s="79"/>
      <c r="AT505" s="79"/>
      <c r="AU505" s="79"/>
      <c r="AV505" s="79"/>
      <c r="AW505" s="79"/>
      <c r="AX505" s="79"/>
      <c r="AY505" s="79"/>
      <c r="AZ505" s="79"/>
      <c r="BA505">
        <v>3</v>
      </c>
      <c r="BB505" s="78" t="str">
        <f>REPLACE(INDEX(GroupVertices[Group],MATCH(Edges[[#This Row],[Vertex 1]],GroupVertices[Vertex],0)),1,1,"")</f>
        <v>2</v>
      </c>
      <c r="BC505" s="78" t="str">
        <f>REPLACE(INDEX(GroupVertices[Group],MATCH(Edges[[#This Row],[Vertex 2]],GroupVertices[Vertex],0)),1,1,"")</f>
        <v>2</v>
      </c>
      <c r="BD505" s="48"/>
      <c r="BE505" s="49"/>
      <c r="BF505" s="48"/>
      <c r="BG505" s="49"/>
      <c r="BH505" s="48"/>
      <c r="BI505" s="49"/>
      <c r="BJ505" s="48"/>
      <c r="BK505" s="49"/>
      <c r="BL505" s="48"/>
    </row>
    <row r="506" spans="1:64" ht="15">
      <c r="A506" s="64" t="s">
        <v>287</v>
      </c>
      <c r="B506" s="64" t="s">
        <v>289</v>
      </c>
      <c r="C506" s="65" t="s">
        <v>2230</v>
      </c>
      <c r="D506" s="66">
        <v>10</v>
      </c>
      <c r="E506" s="67" t="s">
        <v>136</v>
      </c>
      <c r="F506" s="68">
        <v>19</v>
      </c>
      <c r="G506" s="65"/>
      <c r="H506" s="69"/>
      <c r="I506" s="70"/>
      <c r="J506" s="70"/>
      <c r="K506" s="34" t="s">
        <v>65</v>
      </c>
      <c r="L506" s="77">
        <v>506</v>
      </c>
      <c r="M506" s="77"/>
      <c r="N506" s="72"/>
      <c r="O506" s="79" t="s">
        <v>340</v>
      </c>
      <c r="P506" s="81">
        <v>43537.5243287037</v>
      </c>
      <c r="Q506" s="79" t="s">
        <v>385</v>
      </c>
      <c r="R506" s="79"/>
      <c r="S506" s="79"/>
      <c r="T506" s="79"/>
      <c r="U506" s="79"/>
      <c r="V506" s="82" t="s">
        <v>521</v>
      </c>
      <c r="W506" s="81">
        <v>43537.5243287037</v>
      </c>
      <c r="X506" s="82" t="s">
        <v>634</v>
      </c>
      <c r="Y506" s="79"/>
      <c r="Z506" s="79"/>
      <c r="AA506" s="85" t="s">
        <v>759</v>
      </c>
      <c r="AB506" s="79"/>
      <c r="AC506" s="79" t="b">
        <v>0</v>
      </c>
      <c r="AD506" s="79">
        <v>0</v>
      </c>
      <c r="AE506" s="85" t="s">
        <v>785</v>
      </c>
      <c r="AF506" s="79" t="b">
        <v>0</v>
      </c>
      <c r="AG506" s="79" t="s">
        <v>791</v>
      </c>
      <c r="AH506" s="79"/>
      <c r="AI506" s="85" t="s">
        <v>785</v>
      </c>
      <c r="AJ506" s="79" t="b">
        <v>0</v>
      </c>
      <c r="AK506" s="79">
        <v>2</v>
      </c>
      <c r="AL506" s="85" t="s">
        <v>752</v>
      </c>
      <c r="AM506" s="79" t="s">
        <v>802</v>
      </c>
      <c r="AN506" s="79" t="b">
        <v>0</v>
      </c>
      <c r="AO506" s="85" t="s">
        <v>752</v>
      </c>
      <c r="AP506" s="79" t="s">
        <v>176</v>
      </c>
      <c r="AQ506" s="79">
        <v>0</v>
      </c>
      <c r="AR506" s="79">
        <v>0</v>
      </c>
      <c r="AS506" s="79"/>
      <c r="AT506" s="79"/>
      <c r="AU506" s="79"/>
      <c r="AV506" s="79"/>
      <c r="AW506" s="79"/>
      <c r="AX506" s="79"/>
      <c r="AY506" s="79"/>
      <c r="AZ506" s="79"/>
      <c r="BA506">
        <v>3</v>
      </c>
      <c r="BB506" s="78" t="str">
        <f>REPLACE(INDEX(GroupVertices[Group],MATCH(Edges[[#This Row],[Vertex 1]],GroupVertices[Vertex],0)),1,1,"")</f>
        <v>2</v>
      </c>
      <c r="BC506" s="78" t="str">
        <f>REPLACE(INDEX(GroupVertices[Group],MATCH(Edges[[#This Row],[Vertex 2]],GroupVertices[Vertex],0)),1,1,"")</f>
        <v>2</v>
      </c>
      <c r="BD506" s="48"/>
      <c r="BE506" s="49"/>
      <c r="BF506" s="48"/>
      <c r="BG506" s="49"/>
      <c r="BH506" s="48"/>
      <c r="BI506" s="49"/>
      <c r="BJ506" s="48"/>
      <c r="BK506" s="49"/>
      <c r="BL506" s="48"/>
    </row>
    <row r="507" spans="1:64" ht="15">
      <c r="A507" s="64" t="s">
        <v>287</v>
      </c>
      <c r="B507" s="64" t="s">
        <v>289</v>
      </c>
      <c r="C507" s="65" t="s">
        <v>2230</v>
      </c>
      <c r="D507" s="66">
        <v>10</v>
      </c>
      <c r="E507" s="67" t="s">
        <v>136</v>
      </c>
      <c r="F507" s="68">
        <v>19</v>
      </c>
      <c r="G507" s="65"/>
      <c r="H507" s="69"/>
      <c r="I507" s="70"/>
      <c r="J507" s="70"/>
      <c r="K507" s="34" t="s">
        <v>65</v>
      </c>
      <c r="L507" s="77">
        <v>507</v>
      </c>
      <c r="M507" s="77"/>
      <c r="N507" s="72"/>
      <c r="O507" s="79" t="s">
        <v>340</v>
      </c>
      <c r="P507" s="81">
        <v>43537.52643518519</v>
      </c>
      <c r="Q507" s="79" t="s">
        <v>383</v>
      </c>
      <c r="R507" s="79"/>
      <c r="S507" s="79"/>
      <c r="T507" s="79" t="s">
        <v>430</v>
      </c>
      <c r="U507" s="79"/>
      <c r="V507" s="82" t="s">
        <v>521</v>
      </c>
      <c r="W507" s="81">
        <v>43537.52643518519</v>
      </c>
      <c r="X507" s="82" t="s">
        <v>630</v>
      </c>
      <c r="Y507" s="79"/>
      <c r="Z507" s="79"/>
      <c r="AA507" s="85" t="s">
        <v>755</v>
      </c>
      <c r="AB507" s="85" t="s">
        <v>752</v>
      </c>
      <c r="AC507" s="79" t="b">
        <v>0</v>
      </c>
      <c r="AD507" s="79">
        <v>9</v>
      </c>
      <c r="AE507" s="85" t="s">
        <v>787</v>
      </c>
      <c r="AF507" s="79" t="b">
        <v>0</v>
      </c>
      <c r="AG507" s="79" t="s">
        <v>791</v>
      </c>
      <c r="AH507" s="79"/>
      <c r="AI507" s="85" t="s">
        <v>785</v>
      </c>
      <c r="AJ507" s="79" t="b">
        <v>0</v>
      </c>
      <c r="AK507" s="79">
        <v>2</v>
      </c>
      <c r="AL507" s="85" t="s">
        <v>785</v>
      </c>
      <c r="AM507" s="79" t="s">
        <v>802</v>
      </c>
      <c r="AN507" s="79" t="b">
        <v>0</v>
      </c>
      <c r="AO507" s="85" t="s">
        <v>752</v>
      </c>
      <c r="AP507" s="79" t="s">
        <v>176</v>
      </c>
      <c r="AQ507" s="79">
        <v>0</v>
      </c>
      <c r="AR507" s="79">
        <v>0</v>
      </c>
      <c r="AS507" s="79"/>
      <c r="AT507" s="79"/>
      <c r="AU507" s="79"/>
      <c r="AV507" s="79"/>
      <c r="AW507" s="79"/>
      <c r="AX507" s="79"/>
      <c r="AY507" s="79"/>
      <c r="AZ507" s="79"/>
      <c r="BA507">
        <v>3</v>
      </c>
      <c r="BB507" s="78" t="str">
        <f>REPLACE(INDEX(GroupVertices[Group],MATCH(Edges[[#This Row],[Vertex 1]],GroupVertices[Vertex],0)),1,1,"")</f>
        <v>2</v>
      </c>
      <c r="BC507" s="78" t="str">
        <f>REPLACE(INDEX(GroupVertices[Group],MATCH(Edges[[#This Row],[Vertex 2]],GroupVertices[Vertex],0)),1,1,"")</f>
        <v>2</v>
      </c>
      <c r="BD507" s="48"/>
      <c r="BE507" s="49"/>
      <c r="BF507" s="48"/>
      <c r="BG507" s="49"/>
      <c r="BH507" s="48"/>
      <c r="BI507" s="49"/>
      <c r="BJ507" s="48"/>
      <c r="BK507" s="49"/>
      <c r="BL507" s="48"/>
    </row>
    <row r="508" spans="1:64" ht="15">
      <c r="A508" s="64" t="s">
        <v>235</v>
      </c>
      <c r="B508" s="64" t="s">
        <v>288</v>
      </c>
      <c r="C508" s="65" t="s">
        <v>2231</v>
      </c>
      <c r="D508" s="66">
        <v>10</v>
      </c>
      <c r="E508" s="67" t="s">
        <v>136</v>
      </c>
      <c r="F508" s="68">
        <v>25.5</v>
      </c>
      <c r="G508" s="65"/>
      <c r="H508" s="69"/>
      <c r="I508" s="70"/>
      <c r="J508" s="70"/>
      <c r="K508" s="34" t="s">
        <v>66</v>
      </c>
      <c r="L508" s="77">
        <v>508</v>
      </c>
      <c r="M508" s="77"/>
      <c r="N508" s="72"/>
      <c r="O508" s="79" t="s">
        <v>340</v>
      </c>
      <c r="P508" s="81">
        <v>43537.51923611111</v>
      </c>
      <c r="Q508" s="79" t="s">
        <v>380</v>
      </c>
      <c r="R508" s="79"/>
      <c r="S508" s="79"/>
      <c r="T508" s="79" t="s">
        <v>414</v>
      </c>
      <c r="U508" s="82" t="s">
        <v>445</v>
      </c>
      <c r="V508" s="82" t="s">
        <v>445</v>
      </c>
      <c r="W508" s="81">
        <v>43537.51923611111</v>
      </c>
      <c r="X508" s="82" t="s">
        <v>627</v>
      </c>
      <c r="Y508" s="79"/>
      <c r="Z508" s="79"/>
      <c r="AA508" s="85" t="s">
        <v>752</v>
      </c>
      <c r="AB508" s="85" t="s">
        <v>783</v>
      </c>
      <c r="AC508" s="79" t="b">
        <v>0</v>
      </c>
      <c r="AD508" s="79">
        <v>10</v>
      </c>
      <c r="AE508" s="85" t="s">
        <v>789</v>
      </c>
      <c r="AF508" s="79" t="b">
        <v>0</v>
      </c>
      <c r="AG508" s="79" t="s">
        <v>791</v>
      </c>
      <c r="AH508" s="79"/>
      <c r="AI508" s="85" t="s">
        <v>785</v>
      </c>
      <c r="AJ508" s="79" t="b">
        <v>0</v>
      </c>
      <c r="AK508" s="79">
        <v>2</v>
      </c>
      <c r="AL508" s="85" t="s">
        <v>785</v>
      </c>
      <c r="AM508" s="79" t="s">
        <v>800</v>
      </c>
      <c r="AN508" s="79" t="b">
        <v>0</v>
      </c>
      <c r="AO508" s="85" t="s">
        <v>783</v>
      </c>
      <c r="AP508" s="79" t="s">
        <v>176</v>
      </c>
      <c r="AQ508" s="79">
        <v>0</v>
      </c>
      <c r="AR508" s="79">
        <v>0</v>
      </c>
      <c r="AS508" s="79"/>
      <c r="AT508" s="79"/>
      <c r="AU508" s="79"/>
      <c r="AV508" s="79"/>
      <c r="AW508" s="79"/>
      <c r="AX508" s="79"/>
      <c r="AY508" s="79"/>
      <c r="AZ508" s="79"/>
      <c r="BA508">
        <v>2</v>
      </c>
      <c r="BB508" s="78" t="str">
        <f>REPLACE(INDEX(GroupVertices[Group],MATCH(Edges[[#This Row],[Vertex 1]],GroupVertices[Vertex],0)),1,1,"")</f>
        <v>2</v>
      </c>
      <c r="BC508" s="78" t="str">
        <f>REPLACE(INDEX(GroupVertices[Group],MATCH(Edges[[#This Row],[Vertex 2]],GroupVertices[Vertex],0)),1,1,"")</f>
        <v>2</v>
      </c>
      <c r="BD508" s="48"/>
      <c r="BE508" s="49"/>
      <c r="BF508" s="48"/>
      <c r="BG508" s="49"/>
      <c r="BH508" s="48"/>
      <c r="BI508" s="49"/>
      <c r="BJ508" s="48"/>
      <c r="BK508" s="49"/>
      <c r="BL508" s="48"/>
    </row>
    <row r="509" spans="1:64" ht="15">
      <c r="A509" s="64" t="s">
        <v>235</v>
      </c>
      <c r="B509" s="64" t="s">
        <v>288</v>
      </c>
      <c r="C509" s="65" t="s">
        <v>2231</v>
      </c>
      <c r="D509" s="66">
        <v>10</v>
      </c>
      <c r="E509" s="67" t="s">
        <v>136</v>
      </c>
      <c r="F509" s="68">
        <v>25.5</v>
      </c>
      <c r="G509" s="65"/>
      <c r="H509" s="69"/>
      <c r="I509" s="70"/>
      <c r="J509" s="70"/>
      <c r="K509" s="34" t="s">
        <v>66</v>
      </c>
      <c r="L509" s="77">
        <v>509</v>
      </c>
      <c r="M509" s="77"/>
      <c r="N509" s="72"/>
      <c r="O509" s="79" t="s">
        <v>340</v>
      </c>
      <c r="P509" s="81">
        <v>43537.526875</v>
      </c>
      <c r="Q509" s="79" t="s">
        <v>384</v>
      </c>
      <c r="R509" s="79"/>
      <c r="S509" s="79"/>
      <c r="T509" s="79"/>
      <c r="U509" s="79"/>
      <c r="V509" s="82" t="s">
        <v>470</v>
      </c>
      <c r="W509" s="81">
        <v>43537.526875</v>
      </c>
      <c r="X509" s="82" t="s">
        <v>631</v>
      </c>
      <c r="Y509" s="79"/>
      <c r="Z509" s="79"/>
      <c r="AA509" s="85" t="s">
        <v>756</v>
      </c>
      <c r="AB509" s="79"/>
      <c r="AC509" s="79" t="b">
        <v>0</v>
      </c>
      <c r="AD509" s="79">
        <v>0</v>
      </c>
      <c r="AE509" s="85" t="s">
        <v>785</v>
      </c>
      <c r="AF509" s="79" t="b">
        <v>0</v>
      </c>
      <c r="AG509" s="79" t="s">
        <v>791</v>
      </c>
      <c r="AH509" s="79"/>
      <c r="AI509" s="85" t="s">
        <v>785</v>
      </c>
      <c r="AJ509" s="79" t="b">
        <v>0</v>
      </c>
      <c r="AK509" s="79">
        <v>2</v>
      </c>
      <c r="AL509" s="85" t="s">
        <v>755</v>
      </c>
      <c r="AM509" s="79" t="s">
        <v>800</v>
      </c>
      <c r="AN509" s="79" t="b">
        <v>0</v>
      </c>
      <c r="AO509" s="85" t="s">
        <v>755</v>
      </c>
      <c r="AP509" s="79" t="s">
        <v>176</v>
      </c>
      <c r="AQ509" s="79">
        <v>0</v>
      </c>
      <c r="AR509" s="79">
        <v>0</v>
      </c>
      <c r="AS509" s="79"/>
      <c r="AT509" s="79"/>
      <c r="AU509" s="79"/>
      <c r="AV509" s="79"/>
      <c r="AW509" s="79"/>
      <c r="AX509" s="79"/>
      <c r="AY509" s="79"/>
      <c r="AZ509" s="79"/>
      <c r="BA509">
        <v>2</v>
      </c>
      <c r="BB509" s="78" t="str">
        <f>REPLACE(INDEX(GroupVertices[Group],MATCH(Edges[[#This Row],[Vertex 1]],GroupVertices[Vertex],0)),1,1,"")</f>
        <v>2</v>
      </c>
      <c r="BC509" s="78" t="str">
        <f>REPLACE(INDEX(GroupVertices[Group],MATCH(Edges[[#This Row],[Vertex 2]],GroupVertices[Vertex],0)),1,1,"")</f>
        <v>2</v>
      </c>
      <c r="BD509" s="48"/>
      <c r="BE509" s="49"/>
      <c r="BF509" s="48"/>
      <c r="BG509" s="49"/>
      <c r="BH509" s="48"/>
      <c r="BI509" s="49"/>
      <c r="BJ509" s="48"/>
      <c r="BK509" s="49"/>
      <c r="BL509" s="48"/>
    </row>
    <row r="510" spans="1:64" ht="15">
      <c r="A510" s="64" t="s">
        <v>288</v>
      </c>
      <c r="B510" s="64" t="s">
        <v>335</v>
      </c>
      <c r="C510" s="65" t="s">
        <v>2230</v>
      </c>
      <c r="D510" s="66">
        <v>10</v>
      </c>
      <c r="E510" s="67" t="s">
        <v>136</v>
      </c>
      <c r="F510" s="68">
        <v>19</v>
      </c>
      <c r="G510" s="65"/>
      <c r="H510" s="69"/>
      <c r="I510" s="70"/>
      <c r="J510" s="70"/>
      <c r="K510" s="34" t="s">
        <v>65</v>
      </c>
      <c r="L510" s="77">
        <v>510</v>
      </c>
      <c r="M510" s="77"/>
      <c r="N510" s="72"/>
      <c r="O510" s="79" t="s">
        <v>340</v>
      </c>
      <c r="P510" s="81">
        <v>43537.698541666665</v>
      </c>
      <c r="Q510" s="79" t="s">
        <v>381</v>
      </c>
      <c r="R510" s="79"/>
      <c r="S510" s="79"/>
      <c r="T510" s="79" t="s">
        <v>428</v>
      </c>
      <c r="U510" s="79"/>
      <c r="V510" s="82" t="s">
        <v>522</v>
      </c>
      <c r="W510" s="81">
        <v>43537.698541666665</v>
      </c>
      <c r="X510" s="82" t="s">
        <v>628</v>
      </c>
      <c r="Y510" s="79"/>
      <c r="Z510" s="79"/>
      <c r="AA510" s="85" t="s">
        <v>753</v>
      </c>
      <c r="AB510" s="85" t="s">
        <v>752</v>
      </c>
      <c r="AC510" s="79" t="b">
        <v>0</v>
      </c>
      <c r="AD510" s="79">
        <v>8</v>
      </c>
      <c r="AE510" s="85" t="s">
        <v>787</v>
      </c>
      <c r="AF510" s="79" t="b">
        <v>0</v>
      </c>
      <c r="AG510" s="79" t="s">
        <v>791</v>
      </c>
      <c r="AH510" s="79"/>
      <c r="AI510" s="85" t="s">
        <v>785</v>
      </c>
      <c r="AJ510" s="79" t="b">
        <v>0</v>
      </c>
      <c r="AK510" s="79">
        <v>0</v>
      </c>
      <c r="AL510" s="85" t="s">
        <v>785</v>
      </c>
      <c r="AM510" s="79" t="s">
        <v>800</v>
      </c>
      <c r="AN510" s="79" t="b">
        <v>0</v>
      </c>
      <c r="AO510" s="85" t="s">
        <v>752</v>
      </c>
      <c r="AP510" s="79" t="s">
        <v>176</v>
      </c>
      <c r="AQ510" s="79">
        <v>0</v>
      </c>
      <c r="AR510" s="79">
        <v>0</v>
      </c>
      <c r="AS510" s="79"/>
      <c r="AT510" s="79"/>
      <c r="AU510" s="79"/>
      <c r="AV510" s="79"/>
      <c r="AW510" s="79"/>
      <c r="AX510" s="79"/>
      <c r="AY510" s="79"/>
      <c r="AZ510" s="79"/>
      <c r="BA510">
        <v>3</v>
      </c>
      <c r="BB510" s="78" t="str">
        <f>REPLACE(INDEX(GroupVertices[Group],MATCH(Edges[[#This Row],[Vertex 1]],GroupVertices[Vertex],0)),1,1,"")</f>
        <v>2</v>
      </c>
      <c r="BC510" s="78" t="str">
        <f>REPLACE(INDEX(GroupVertices[Group],MATCH(Edges[[#This Row],[Vertex 2]],GroupVertices[Vertex],0)),1,1,"")</f>
        <v>2</v>
      </c>
      <c r="BD510" s="48"/>
      <c r="BE510" s="49"/>
      <c r="BF510" s="48"/>
      <c r="BG510" s="49"/>
      <c r="BH510" s="48"/>
      <c r="BI510" s="49"/>
      <c r="BJ510" s="48"/>
      <c r="BK510" s="49"/>
      <c r="BL510" s="48"/>
    </row>
    <row r="511" spans="1:64" ht="15">
      <c r="A511" s="64" t="s">
        <v>288</v>
      </c>
      <c r="B511" s="64" t="s">
        <v>336</v>
      </c>
      <c r="C511" s="65" t="s">
        <v>2230</v>
      </c>
      <c r="D511" s="66">
        <v>10</v>
      </c>
      <c r="E511" s="67" t="s">
        <v>136</v>
      </c>
      <c r="F511" s="68">
        <v>19</v>
      </c>
      <c r="G511" s="65"/>
      <c r="H511" s="69"/>
      <c r="I511" s="70"/>
      <c r="J511" s="70"/>
      <c r="K511" s="34" t="s">
        <v>65</v>
      </c>
      <c r="L511" s="77">
        <v>511</v>
      </c>
      <c r="M511" s="77"/>
      <c r="N511" s="72"/>
      <c r="O511" s="79" t="s">
        <v>340</v>
      </c>
      <c r="P511" s="81">
        <v>43537.698541666665</v>
      </c>
      <c r="Q511" s="79" t="s">
        <v>381</v>
      </c>
      <c r="R511" s="79"/>
      <c r="S511" s="79"/>
      <c r="T511" s="79" t="s">
        <v>428</v>
      </c>
      <c r="U511" s="79"/>
      <c r="V511" s="82" t="s">
        <v>522</v>
      </c>
      <c r="W511" s="81">
        <v>43537.698541666665</v>
      </c>
      <c r="X511" s="82" t="s">
        <v>628</v>
      </c>
      <c r="Y511" s="79"/>
      <c r="Z511" s="79"/>
      <c r="AA511" s="85" t="s">
        <v>753</v>
      </c>
      <c r="AB511" s="85" t="s">
        <v>752</v>
      </c>
      <c r="AC511" s="79" t="b">
        <v>0</v>
      </c>
      <c r="AD511" s="79">
        <v>8</v>
      </c>
      <c r="AE511" s="85" t="s">
        <v>787</v>
      </c>
      <c r="AF511" s="79" t="b">
        <v>0</v>
      </c>
      <c r="AG511" s="79" t="s">
        <v>791</v>
      </c>
      <c r="AH511" s="79"/>
      <c r="AI511" s="85" t="s">
        <v>785</v>
      </c>
      <c r="AJ511" s="79" t="b">
        <v>0</v>
      </c>
      <c r="AK511" s="79">
        <v>0</v>
      </c>
      <c r="AL511" s="85" t="s">
        <v>785</v>
      </c>
      <c r="AM511" s="79" t="s">
        <v>800</v>
      </c>
      <c r="AN511" s="79" t="b">
        <v>0</v>
      </c>
      <c r="AO511" s="85" t="s">
        <v>752</v>
      </c>
      <c r="AP511" s="79" t="s">
        <v>176</v>
      </c>
      <c r="AQ511" s="79">
        <v>0</v>
      </c>
      <c r="AR511" s="79">
        <v>0</v>
      </c>
      <c r="AS511" s="79"/>
      <c r="AT511" s="79"/>
      <c r="AU511" s="79"/>
      <c r="AV511" s="79"/>
      <c r="AW511" s="79"/>
      <c r="AX511" s="79"/>
      <c r="AY511" s="79"/>
      <c r="AZ511" s="79"/>
      <c r="BA511">
        <v>3</v>
      </c>
      <c r="BB511" s="78" t="str">
        <f>REPLACE(INDEX(GroupVertices[Group],MATCH(Edges[[#This Row],[Vertex 1]],GroupVertices[Vertex],0)),1,1,"")</f>
        <v>2</v>
      </c>
      <c r="BC511" s="78" t="str">
        <f>REPLACE(INDEX(GroupVertices[Group],MATCH(Edges[[#This Row],[Vertex 2]],GroupVertices[Vertex],0)),1,1,"")</f>
        <v>2</v>
      </c>
      <c r="BD511" s="48"/>
      <c r="BE511" s="49"/>
      <c r="BF511" s="48"/>
      <c r="BG511" s="49"/>
      <c r="BH511" s="48"/>
      <c r="BI511" s="49"/>
      <c r="BJ511" s="48"/>
      <c r="BK511" s="49"/>
      <c r="BL511" s="48"/>
    </row>
    <row r="512" spans="1:64" ht="15">
      <c r="A512" s="64" t="s">
        <v>288</v>
      </c>
      <c r="B512" s="64" t="s">
        <v>337</v>
      </c>
      <c r="C512" s="65" t="s">
        <v>2230</v>
      </c>
      <c r="D512" s="66">
        <v>10</v>
      </c>
      <c r="E512" s="67" t="s">
        <v>136</v>
      </c>
      <c r="F512" s="68">
        <v>19</v>
      </c>
      <c r="G512" s="65"/>
      <c r="H512" s="69"/>
      <c r="I512" s="70"/>
      <c r="J512" s="70"/>
      <c r="K512" s="34" t="s">
        <v>65</v>
      </c>
      <c r="L512" s="77">
        <v>512</v>
      </c>
      <c r="M512" s="77"/>
      <c r="N512" s="72"/>
      <c r="O512" s="79" t="s">
        <v>340</v>
      </c>
      <c r="P512" s="81">
        <v>43537.698541666665</v>
      </c>
      <c r="Q512" s="79" t="s">
        <v>381</v>
      </c>
      <c r="R512" s="79"/>
      <c r="S512" s="79"/>
      <c r="T512" s="79" t="s">
        <v>428</v>
      </c>
      <c r="U512" s="79"/>
      <c r="V512" s="82" t="s">
        <v>522</v>
      </c>
      <c r="W512" s="81">
        <v>43537.698541666665</v>
      </c>
      <c r="X512" s="82" t="s">
        <v>628</v>
      </c>
      <c r="Y512" s="79"/>
      <c r="Z512" s="79"/>
      <c r="AA512" s="85" t="s">
        <v>753</v>
      </c>
      <c r="AB512" s="85" t="s">
        <v>752</v>
      </c>
      <c r="AC512" s="79" t="b">
        <v>0</v>
      </c>
      <c r="AD512" s="79">
        <v>8</v>
      </c>
      <c r="AE512" s="85" t="s">
        <v>787</v>
      </c>
      <c r="AF512" s="79" t="b">
        <v>0</v>
      </c>
      <c r="AG512" s="79" t="s">
        <v>791</v>
      </c>
      <c r="AH512" s="79"/>
      <c r="AI512" s="85" t="s">
        <v>785</v>
      </c>
      <c r="AJ512" s="79" t="b">
        <v>0</v>
      </c>
      <c r="AK512" s="79">
        <v>0</v>
      </c>
      <c r="AL512" s="85" t="s">
        <v>785</v>
      </c>
      <c r="AM512" s="79" t="s">
        <v>800</v>
      </c>
      <c r="AN512" s="79" t="b">
        <v>0</v>
      </c>
      <c r="AO512" s="85" t="s">
        <v>752</v>
      </c>
      <c r="AP512" s="79" t="s">
        <v>176</v>
      </c>
      <c r="AQ512" s="79">
        <v>0</v>
      </c>
      <c r="AR512" s="79">
        <v>0</v>
      </c>
      <c r="AS512" s="79"/>
      <c r="AT512" s="79"/>
      <c r="AU512" s="79"/>
      <c r="AV512" s="79"/>
      <c r="AW512" s="79"/>
      <c r="AX512" s="79"/>
      <c r="AY512" s="79"/>
      <c r="AZ512" s="79"/>
      <c r="BA512">
        <v>3</v>
      </c>
      <c r="BB512" s="78" t="str">
        <f>REPLACE(INDEX(GroupVertices[Group],MATCH(Edges[[#This Row],[Vertex 1]],GroupVertices[Vertex],0)),1,1,"")</f>
        <v>2</v>
      </c>
      <c r="BC512" s="78" t="str">
        <f>REPLACE(INDEX(GroupVertices[Group],MATCH(Edges[[#This Row],[Vertex 2]],GroupVertices[Vertex],0)),1,1,"")</f>
        <v>2</v>
      </c>
      <c r="BD512" s="48"/>
      <c r="BE512" s="49"/>
      <c r="BF512" s="48"/>
      <c r="BG512" s="49"/>
      <c r="BH512" s="48"/>
      <c r="BI512" s="49"/>
      <c r="BJ512" s="48"/>
      <c r="BK512" s="49"/>
      <c r="BL512" s="48"/>
    </row>
    <row r="513" spans="1:64" ht="15">
      <c r="A513" s="64" t="s">
        <v>288</v>
      </c>
      <c r="B513" s="64" t="s">
        <v>338</v>
      </c>
      <c r="C513" s="65" t="s">
        <v>2230</v>
      </c>
      <c r="D513" s="66">
        <v>10</v>
      </c>
      <c r="E513" s="67" t="s">
        <v>136</v>
      </c>
      <c r="F513" s="68">
        <v>19</v>
      </c>
      <c r="G513" s="65"/>
      <c r="H513" s="69"/>
      <c r="I513" s="70"/>
      <c r="J513" s="70"/>
      <c r="K513" s="34" t="s">
        <v>65</v>
      </c>
      <c r="L513" s="77">
        <v>513</v>
      </c>
      <c r="M513" s="77"/>
      <c r="N513" s="72"/>
      <c r="O513" s="79" t="s">
        <v>340</v>
      </c>
      <c r="P513" s="81">
        <v>43537.698541666665</v>
      </c>
      <c r="Q513" s="79" t="s">
        <v>381</v>
      </c>
      <c r="R513" s="79"/>
      <c r="S513" s="79"/>
      <c r="T513" s="79" t="s">
        <v>428</v>
      </c>
      <c r="U513" s="79"/>
      <c r="V513" s="82" t="s">
        <v>522</v>
      </c>
      <c r="W513" s="81">
        <v>43537.698541666665</v>
      </c>
      <c r="X513" s="82" t="s">
        <v>628</v>
      </c>
      <c r="Y513" s="79"/>
      <c r="Z513" s="79"/>
      <c r="AA513" s="85" t="s">
        <v>753</v>
      </c>
      <c r="AB513" s="85" t="s">
        <v>752</v>
      </c>
      <c r="AC513" s="79" t="b">
        <v>0</v>
      </c>
      <c r="AD513" s="79">
        <v>8</v>
      </c>
      <c r="AE513" s="85" t="s">
        <v>787</v>
      </c>
      <c r="AF513" s="79" t="b">
        <v>0</v>
      </c>
      <c r="AG513" s="79" t="s">
        <v>791</v>
      </c>
      <c r="AH513" s="79"/>
      <c r="AI513" s="85" t="s">
        <v>785</v>
      </c>
      <c r="AJ513" s="79" t="b">
        <v>0</v>
      </c>
      <c r="AK513" s="79">
        <v>0</v>
      </c>
      <c r="AL513" s="85" t="s">
        <v>785</v>
      </c>
      <c r="AM513" s="79" t="s">
        <v>800</v>
      </c>
      <c r="AN513" s="79" t="b">
        <v>0</v>
      </c>
      <c r="AO513" s="85" t="s">
        <v>752</v>
      </c>
      <c r="AP513" s="79" t="s">
        <v>176</v>
      </c>
      <c r="AQ513" s="79">
        <v>0</v>
      </c>
      <c r="AR513" s="79">
        <v>0</v>
      </c>
      <c r="AS513" s="79"/>
      <c r="AT513" s="79"/>
      <c r="AU513" s="79"/>
      <c r="AV513" s="79"/>
      <c r="AW513" s="79"/>
      <c r="AX513" s="79"/>
      <c r="AY513" s="79"/>
      <c r="AZ513" s="79"/>
      <c r="BA513">
        <v>3</v>
      </c>
      <c r="BB513" s="78" t="str">
        <f>REPLACE(INDEX(GroupVertices[Group],MATCH(Edges[[#This Row],[Vertex 1]],GroupVertices[Vertex],0)),1,1,"")</f>
        <v>2</v>
      </c>
      <c r="BC513" s="78" t="str">
        <f>REPLACE(INDEX(GroupVertices[Group],MATCH(Edges[[#This Row],[Vertex 2]],GroupVertices[Vertex],0)),1,1,"")</f>
        <v>2</v>
      </c>
      <c r="BD513" s="48"/>
      <c r="BE513" s="49"/>
      <c r="BF513" s="48"/>
      <c r="BG513" s="49"/>
      <c r="BH513" s="48"/>
      <c r="BI513" s="49"/>
      <c r="BJ513" s="48"/>
      <c r="BK513" s="49"/>
      <c r="BL513" s="48"/>
    </row>
    <row r="514" spans="1:64" ht="15">
      <c r="A514" s="64" t="s">
        <v>288</v>
      </c>
      <c r="B514" s="64" t="s">
        <v>339</v>
      </c>
      <c r="C514" s="65" t="s">
        <v>2230</v>
      </c>
      <c r="D514" s="66">
        <v>10</v>
      </c>
      <c r="E514" s="67" t="s">
        <v>136</v>
      </c>
      <c r="F514" s="68">
        <v>19</v>
      </c>
      <c r="G514" s="65"/>
      <c r="H514" s="69"/>
      <c r="I514" s="70"/>
      <c r="J514" s="70"/>
      <c r="K514" s="34" t="s">
        <v>65</v>
      </c>
      <c r="L514" s="77">
        <v>514</v>
      </c>
      <c r="M514" s="77"/>
      <c r="N514" s="72"/>
      <c r="O514" s="79" t="s">
        <v>340</v>
      </c>
      <c r="P514" s="81">
        <v>43537.698541666665</v>
      </c>
      <c r="Q514" s="79" t="s">
        <v>381</v>
      </c>
      <c r="R514" s="79"/>
      <c r="S514" s="79"/>
      <c r="T514" s="79" t="s">
        <v>428</v>
      </c>
      <c r="U514" s="79"/>
      <c r="V514" s="82" t="s">
        <v>522</v>
      </c>
      <c r="W514" s="81">
        <v>43537.698541666665</v>
      </c>
      <c r="X514" s="82" t="s">
        <v>628</v>
      </c>
      <c r="Y514" s="79"/>
      <c r="Z514" s="79"/>
      <c r="AA514" s="85" t="s">
        <v>753</v>
      </c>
      <c r="AB514" s="85" t="s">
        <v>752</v>
      </c>
      <c r="AC514" s="79" t="b">
        <v>0</v>
      </c>
      <c r="AD514" s="79">
        <v>8</v>
      </c>
      <c r="AE514" s="85" t="s">
        <v>787</v>
      </c>
      <c r="AF514" s="79" t="b">
        <v>0</v>
      </c>
      <c r="AG514" s="79" t="s">
        <v>791</v>
      </c>
      <c r="AH514" s="79"/>
      <c r="AI514" s="85" t="s">
        <v>785</v>
      </c>
      <c r="AJ514" s="79" t="b">
        <v>0</v>
      </c>
      <c r="AK514" s="79">
        <v>0</v>
      </c>
      <c r="AL514" s="85" t="s">
        <v>785</v>
      </c>
      <c r="AM514" s="79" t="s">
        <v>800</v>
      </c>
      <c r="AN514" s="79" t="b">
        <v>0</v>
      </c>
      <c r="AO514" s="85" t="s">
        <v>752</v>
      </c>
      <c r="AP514" s="79" t="s">
        <v>176</v>
      </c>
      <c r="AQ514" s="79">
        <v>0</v>
      </c>
      <c r="AR514" s="79">
        <v>0</v>
      </c>
      <c r="AS514" s="79"/>
      <c r="AT514" s="79"/>
      <c r="AU514" s="79"/>
      <c r="AV514" s="79"/>
      <c r="AW514" s="79"/>
      <c r="AX514" s="79"/>
      <c r="AY514" s="79"/>
      <c r="AZ514" s="79"/>
      <c r="BA514">
        <v>3</v>
      </c>
      <c r="BB514" s="78" t="str">
        <f>REPLACE(INDEX(GroupVertices[Group],MATCH(Edges[[#This Row],[Vertex 1]],GroupVertices[Vertex],0)),1,1,"")</f>
        <v>2</v>
      </c>
      <c r="BC514" s="78" t="str">
        <f>REPLACE(INDEX(GroupVertices[Group],MATCH(Edges[[#This Row],[Vertex 2]],GroupVertices[Vertex],0)),1,1,"")</f>
        <v>2</v>
      </c>
      <c r="BD514" s="48">
        <v>1</v>
      </c>
      <c r="BE514" s="49">
        <v>2.0408163265306123</v>
      </c>
      <c r="BF514" s="48">
        <v>0</v>
      </c>
      <c r="BG514" s="49">
        <v>0</v>
      </c>
      <c r="BH514" s="48">
        <v>0</v>
      </c>
      <c r="BI514" s="49">
        <v>0</v>
      </c>
      <c r="BJ514" s="48">
        <v>48</v>
      </c>
      <c r="BK514" s="49">
        <v>97.95918367346938</v>
      </c>
      <c r="BL514" s="48">
        <v>49</v>
      </c>
    </row>
    <row r="515" spans="1:64" ht="15">
      <c r="A515" s="64" t="s">
        <v>288</v>
      </c>
      <c r="B515" s="64" t="s">
        <v>324</v>
      </c>
      <c r="C515" s="65" t="s">
        <v>2230</v>
      </c>
      <c r="D515" s="66">
        <v>10</v>
      </c>
      <c r="E515" s="67" t="s">
        <v>136</v>
      </c>
      <c r="F515" s="68">
        <v>19</v>
      </c>
      <c r="G515" s="65"/>
      <c r="H515" s="69"/>
      <c r="I515" s="70"/>
      <c r="J515" s="70"/>
      <c r="K515" s="34" t="s">
        <v>65</v>
      </c>
      <c r="L515" s="77">
        <v>515</v>
      </c>
      <c r="M515" s="77"/>
      <c r="N515" s="72"/>
      <c r="O515" s="79" t="s">
        <v>340</v>
      </c>
      <c r="P515" s="81">
        <v>43537.698541666665</v>
      </c>
      <c r="Q515" s="79" t="s">
        <v>381</v>
      </c>
      <c r="R515" s="79"/>
      <c r="S515" s="79"/>
      <c r="T515" s="79" t="s">
        <v>428</v>
      </c>
      <c r="U515" s="79"/>
      <c r="V515" s="82" t="s">
        <v>522</v>
      </c>
      <c r="W515" s="81">
        <v>43537.698541666665</v>
      </c>
      <c r="X515" s="82" t="s">
        <v>628</v>
      </c>
      <c r="Y515" s="79"/>
      <c r="Z515" s="79"/>
      <c r="AA515" s="85" t="s">
        <v>753</v>
      </c>
      <c r="AB515" s="85" t="s">
        <v>752</v>
      </c>
      <c r="AC515" s="79" t="b">
        <v>0</v>
      </c>
      <c r="AD515" s="79">
        <v>8</v>
      </c>
      <c r="AE515" s="85" t="s">
        <v>787</v>
      </c>
      <c r="AF515" s="79" t="b">
        <v>0</v>
      </c>
      <c r="AG515" s="79" t="s">
        <v>791</v>
      </c>
      <c r="AH515" s="79"/>
      <c r="AI515" s="85" t="s">
        <v>785</v>
      </c>
      <c r="AJ515" s="79" t="b">
        <v>0</v>
      </c>
      <c r="AK515" s="79">
        <v>0</v>
      </c>
      <c r="AL515" s="85" t="s">
        <v>785</v>
      </c>
      <c r="AM515" s="79" t="s">
        <v>800</v>
      </c>
      <c r="AN515" s="79" t="b">
        <v>0</v>
      </c>
      <c r="AO515" s="85" t="s">
        <v>752</v>
      </c>
      <c r="AP515" s="79" t="s">
        <v>176</v>
      </c>
      <c r="AQ515" s="79">
        <v>0</v>
      </c>
      <c r="AR515" s="79">
        <v>0</v>
      </c>
      <c r="AS515" s="79"/>
      <c r="AT515" s="79"/>
      <c r="AU515" s="79"/>
      <c r="AV515" s="79"/>
      <c r="AW515" s="79"/>
      <c r="AX515" s="79"/>
      <c r="AY515" s="79"/>
      <c r="AZ515" s="79"/>
      <c r="BA515">
        <v>3</v>
      </c>
      <c r="BB515" s="78" t="str">
        <f>REPLACE(INDEX(GroupVertices[Group],MATCH(Edges[[#This Row],[Vertex 1]],GroupVertices[Vertex],0)),1,1,"")</f>
        <v>2</v>
      </c>
      <c r="BC515" s="78" t="str">
        <f>REPLACE(INDEX(GroupVertices[Group],MATCH(Edges[[#This Row],[Vertex 2]],GroupVertices[Vertex],0)),1,1,"")</f>
        <v>2</v>
      </c>
      <c r="BD515" s="48"/>
      <c r="BE515" s="49"/>
      <c r="BF515" s="48"/>
      <c r="BG515" s="49"/>
      <c r="BH515" s="48"/>
      <c r="BI515" s="49"/>
      <c r="BJ515" s="48"/>
      <c r="BK515" s="49"/>
      <c r="BL515" s="48"/>
    </row>
    <row r="516" spans="1:64" ht="15">
      <c r="A516" s="64" t="s">
        <v>288</v>
      </c>
      <c r="B516" s="64" t="s">
        <v>235</v>
      </c>
      <c r="C516" s="65" t="s">
        <v>2229</v>
      </c>
      <c r="D516" s="66">
        <v>3</v>
      </c>
      <c r="E516" s="67" t="s">
        <v>132</v>
      </c>
      <c r="F516" s="68">
        <v>32</v>
      </c>
      <c r="G516" s="65"/>
      <c r="H516" s="69"/>
      <c r="I516" s="70"/>
      <c r="J516" s="70"/>
      <c r="K516" s="34" t="s">
        <v>66</v>
      </c>
      <c r="L516" s="77">
        <v>516</v>
      </c>
      <c r="M516" s="77"/>
      <c r="N516" s="72"/>
      <c r="O516" s="79" t="s">
        <v>341</v>
      </c>
      <c r="P516" s="81">
        <v>43537.698541666665</v>
      </c>
      <c r="Q516" s="79" t="s">
        <v>381</v>
      </c>
      <c r="R516" s="79"/>
      <c r="S516" s="79"/>
      <c r="T516" s="79" t="s">
        <v>428</v>
      </c>
      <c r="U516" s="79"/>
      <c r="V516" s="82" t="s">
        <v>522</v>
      </c>
      <c r="W516" s="81">
        <v>43537.698541666665</v>
      </c>
      <c r="X516" s="82" t="s">
        <v>628</v>
      </c>
      <c r="Y516" s="79"/>
      <c r="Z516" s="79"/>
      <c r="AA516" s="85" t="s">
        <v>753</v>
      </c>
      <c r="AB516" s="85" t="s">
        <v>752</v>
      </c>
      <c r="AC516" s="79" t="b">
        <v>0</v>
      </c>
      <c r="AD516" s="79">
        <v>8</v>
      </c>
      <c r="AE516" s="85" t="s">
        <v>787</v>
      </c>
      <c r="AF516" s="79" t="b">
        <v>0</v>
      </c>
      <c r="AG516" s="79" t="s">
        <v>791</v>
      </c>
      <c r="AH516" s="79"/>
      <c r="AI516" s="85" t="s">
        <v>785</v>
      </c>
      <c r="AJ516" s="79" t="b">
        <v>0</v>
      </c>
      <c r="AK516" s="79">
        <v>0</v>
      </c>
      <c r="AL516" s="85" t="s">
        <v>785</v>
      </c>
      <c r="AM516" s="79" t="s">
        <v>800</v>
      </c>
      <c r="AN516" s="79" t="b">
        <v>0</v>
      </c>
      <c r="AO516" s="85" t="s">
        <v>752</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2</v>
      </c>
      <c r="BC516" s="78" t="str">
        <f>REPLACE(INDEX(GroupVertices[Group],MATCH(Edges[[#This Row],[Vertex 2]],GroupVertices[Vertex],0)),1,1,"")</f>
        <v>2</v>
      </c>
      <c r="BD516" s="48"/>
      <c r="BE516" s="49"/>
      <c r="BF516" s="48"/>
      <c r="BG516" s="49"/>
      <c r="BH516" s="48"/>
      <c r="BI516" s="49"/>
      <c r="BJ516" s="48"/>
      <c r="BK516" s="49"/>
      <c r="BL516" s="48"/>
    </row>
    <row r="517" spans="1:64" ht="15">
      <c r="A517" s="64" t="s">
        <v>288</v>
      </c>
      <c r="B517" s="64" t="s">
        <v>335</v>
      </c>
      <c r="C517" s="65" t="s">
        <v>2230</v>
      </c>
      <c r="D517" s="66">
        <v>10</v>
      </c>
      <c r="E517" s="67" t="s">
        <v>136</v>
      </c>
      <c r="F517" s="68">
        <v>19</v>
      </c>
      <c r="G517" s="65"/>
      <c r="H517" s="69"/>
      <c r="I517" s="70"/>
      <c r="J517" s="70"/>
      <c r="K517" s="34" t="s">
        <v>65</v>
      </c>
      <c r="L517" s="77">
        <v>517</v>
      </c>
      <c r="M517" s="77"/>
      <c r="N517" s="72"/>
      <c r="O517" s="79" t="s">
        <v>340</v>
      </c>
      <c r="P517" s="81">
        <v>43537.698900462965</v>
      </c>
      <c r="Q517" s="79" t="s">
        <v>385</v>
      </c>
      <c r="R517" s="79"/>
      <c r="S517" s="79"/>
      <c r="T517" s="79"/>
      <c r="U517" s="79"/>
      <c r="V517" s="82" t="s">
        <v>522</v>
      </c>
      <c r="W517" s="81">
        <v>43537.698900462965</v>
      </c>
      <c r="X517" s="82" t="s">
        <v>632</v>
      </c>
      <c r="Y517" s="79"/>
      <c r="Z517" s="79"/>
      <c r="AA517" s="85" t="s">
        <v>757</v>
      </c>
      <c r="AB517" s="79"/>
      <c r="AC517" s="79" t="b">
        <v>0</v>
      </c>
      <c r="AD517" s="79">
        <v>0</v>
      </c>
      <c r="AE517" s="85" t="s">
        <v>785</v>
      </c>
      <c r="AF517" s="79" t="b">
        <v>0</v>
      </c>
      <c r="AG517" s="79" t="s">
        <v>791</v>
      </c>
      <c r="AH517" s="79"/>
      <c r="AI517" s="85" t="s">
        <v>785</v>
      </c>
      <c r="AJ517" s="79" t="b">
        <v>0</v>
      </c>
      <c r="AK517" s="79">
        <v>2</v>
      </c>
      <c r="AL517" s="85" t="s">
        <v>752</v>
      </c>
      <c r="AM517" s="79" t="s">
        <v>800</v>
      </c>
      <c r="AN517" s="79" t="b">
        <v>0</v>
      </c>
      <c r="AO517" s="85" t="s">
        <v>752</v>
      </c>
      <c r="AP517" s="79" t="s">
        <v>176</v>
      </c>
      <c r="AQ517" s="79">
        <v>0</v>
      </c>
      <c r="AR517" s="79">
        <v>0</v>
      </c>
      <c r="AS517" s="79"/>
      <c r="AT517" s="79"/>
      <c r="AU517" s="79"/>
      <c r="AV517" s="79"/>
      <c r="AW517" s="79"/>
      <c r="AX517" s="79"/>
      <c r="AY517" s="79"/>
      <c r="AZ517" s="79"/>
      <c r="BA517">
        <v>3</v>
      </c>
      <c r="BB517" s="78" t="str">
        <f>REPLACE(INDEX(GroupVertices[Group],MATCH(Edges[[#This Row],[Vertex 1]],GroupVertices[Vertex],0)),1,1,"")</f>
        <v>2</v>
      </c>
      <c r="BC517" s="78" t="str">
        <f>REPLACE(INDEX(GroupVertices[Group],MATCH(Edges[[#This Row],[Vertex 2]],GroupVertices[Vertex],0)),1,1,"")</f>
        <v>2</v>
      </c>
      <c r="BD517" s="48"/>
      <c r="BE517" s="49"/>
      <c r="BF517" s="48"/>
      <c r="BG517" s="49"/>
      <c r="BH517" s="48"/>
      <c r="BI517" s="49"/>
      <c r="BJ517" s="48"/>
      <c r="BK517" s="49"/>
      <c r="BL517" s="48"/>
    </row>
    <row r="518" spans="1:64" ht="15">
      <c r="A518" s="64" t="s">
        <v>288</v>
      </c>
      <c r="B518" s="64" t="s">
        <v>336</v>
      </c>
      <c r="C518" s="65" t="s">
        <v>2230</v>
      </c>
      <c r="D518" s="66">
        <v>10</v>
      </c>
      <c r="E518" s="67" t="s">
        <v>136</v>
      </c>
      <c r="F518" s="68">
        <v>19</v>
      </c>
      <c r="G518" s="65"/>
      <c r="H518" s="69"/>
      <c r="I518" s="70"/>
      <c r="J518" s="70"/>
      <c r="K518" s="34" t="s">
        <v>65</v>
      </c>
      <c r="L518" s="77">
        <v>518</v>
      </c>
      <c r="M518" s="77"/>
      <c r="N518" s="72"/>
      <c r="O518" s="79" t="s">
        <v>340</v>
      </c>
      <c r="P518" s="81">
        <v>43537.698900462965</v>
      </c>
      <c r="Q518" s="79" t="s">
        <v>385</v>
      </c>
      <c r="R518" s="79"/>
      <c r="S518" s="79"/>
      <c r="T518" s="79"/>
      <c r="U518" s="79"/>
      <c r="V518" s="82" t="s">
        <v>522</v>
      </c>
      <c r="W518" s="81">
        <v>43537.698900462965</v>
      </c>
      <c r="X518" s="82" t="s">
        <v>632</v>
      </c>
      <c r="Y518" s="79"/>
      <c r="Z518" s="79"/>
      <c r="AA518" s="85" t="s">
        <v>757</v>
      </c>
      <c r="AB518" s="79"/>
      <c r="AC518" s="79" t="b">
        <v>0</v>
      </c>
      <c r="AD518" s="79">
        <v>0</v>
      </c>
      <c r="AE518" s="85" t="s">
        <v>785</v>
      </c>
      <c r="AF518" s="79" t="b">
        <v>0</v>
      </c>
      <c r="AG518" s="79" t="s">
        <v>791</v>
      </c>
      <c r="AH518" s="79"/>
      <c r="AI518" s="85" t="s">
        <v>785</v>
      </c>
      <c r="AJ518" s="79" t="b">
        <v>0</v>
      </c>
      <c r="AK518" s="79">
        <v>2</v>
      </c>
      <c r="AL518" s="85" t="s">
        <v>752</v>
      </c>
      <c r="AM518" s="79" t="s">
        <v>800</v>
      </c>
      <c r="AN518" s="79" t="b">
        <v>0</v>
      </c>
      <c r="AO518" s="85" t="s">
        <v>752</v>
      </c>
      <c r="AP518" s="79" t="s">
        <v>176</v>
      </c>
      <c r="AQ518" s="79">
        <v>0</v>
      </c>
      <c r="AR518" s="79">
        <v>0</v>
      </c>
      <c r="AS518" s="79"/>
      <c r="AT518" s="79"/>
      <c r="AU518" s="79"/>
      <c r="AV518" s="79"/>
      <c r="AW518" s="79"/>
      <c r="AX518" s="79"/>
      <c r="AY518" s="79"/>
      <c r="AZ518" s="79"/>
      <c r="BA518">
        <v>3</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288</v>
      </c>
      <c r="B519" s="64" t="s">
        <v>337</v>
      </c>
      <c r="C519" s="65" t="s">
        <v>2230</v>
      </c>
      <c r="D519" s="66">
        <v>10</v>
      </c>
      <c r="E519" s="67" t="s">
        <v>136</v>
      </c>
      <c r="F519" s="68">
        <v>19</v>
      </c>
      <c r="G519" s="65"/>
      <c r="H519" s="69"/>
      <c r="I519" s="70"/>
      <c r="J519" s="70"/>
      <c r="K519" s="34" t="s">
        <v>65</v>
      </c>
      <c r="L519" s="77">
        <v>519</v>
      </c>
      <c r="M519" s="77"/>
      <c r="N519" s="72"/>
      <c r="O519" s="79" t="s">
        <v>340</v>
      </c>
      <c r="P519" s="81">
        <v>43537.698900462965</v>
      </c>
      <c r="Q519" s="79" t="s">
        <v>385</v>
      </c>
      <c r="R519" s="79"/>
      <c r="S519" s="79"/>
      <c r="T519" s="79"/>
      <c r="U519" s="79"/>
      <c r="V519" s="82" t="s">
        <v>522</v>
      </c>
      <c r="W519" s="81">
        <v>43537.698900462965</v>
      </c>
      <c r="X519" s="82" t="s">
        <v>632</v>
      </c>
      <c r="Y519" s="79"/>
      <c r="Z519" s="79"/>
      <c r="AA519" s="85" t="s">
        <v>757</v>
      </c>
      <c r="AB519" s="79"/>
      <c r="AC519" s="79" t="b">
        <v>0</v>
      </c>
      <c r="AD519" s="79">
        <v>0</v>
      </c>
      <c r="AE519" s="85" t="s">
        <v>785</v>
      </c>
      <c r="AF519" s="79" t="b">
        <v>0</v>
      </c>
      <c r="AG519" s="79" t="s">
        <v>791</v>
      </c>
      <c r="AH519" s="79"/>
      <c r="AI519" s="85" t="s">
        <v>785</v>
      </c>
      <c r="AJ519" s="79" t="b">
        <v>0</v>
      </c>
      <c r="AK519" s="79">
        <v>2</v>
      </c>
      <c r="AL519" s="85" t="s">
        <v>752</v>
      </c>
      <c r="AM519" s="79" t="s">
        <v>800</v>
      </c>
      <c r="AN519" s="79" t="b">
        <v>0</v>
      </c>
      <c r="AO519" s="85" t="s">
        <v>752</v>
      </c>
      <c r="AP519" s="79" t="s">
        <v>176</v>
      </c>
      <c r="AQ519" s="79">
        <v>0</v>
      </c>
      <c r="AR519" s="79">
        <v>0</v>
      </c>
      <c r="AS519" s="79"/>
      <c r="AT519" s="79"/>
      <c r="AU519" s="79"/>
      <c r="AV519" s="79"/>
      <c r="AW519" s="79"/>
      <c r="AX519" s="79"/>
      <c r="AY519" s="79"/>
      <c r="AZ519" s="79"/>
      <c r="BA519">
        <v>3</v>
      </c>
      <c r="BB519" s="78" t="str">
        <f>REPLACE(INDEX(GroupVertices[Group],MATCH(Edges[[#This Row],[Vertex 1]],GroupVertices[Vertex],0)),1,1,"")</f>
        <v>2</v>
      </c>
      <c r="BC519" s="78" t="str">
        <f>REPLACE(INDEX(GroupVertices[Group],MATCH(Edges[[#This Row],[Vertex 2]],GroupVertices[Vertex],0)),1,1,"")</f>
        <v>2</v>
      </c>
      <c r="BD519" s="48"/>
      <c r="BE519" s="49"/>
      <c r="BF519" s="48"/>
      <c r="BG519" s="49"/>
      <c r="BH519" s="48"/>
      <c r="BI519" s="49"/>
      <c r="BJ519" s="48"/>
      <c r="BK519" s="49"/>
      <c r="BL519" s="48"/>
    </row>
    <row r="520" spans="1:64" ht="15">
      <c r="A520" s="64" t="s">
        <v>288</v>
      </c>
      <c r="B520" s="64" t="s">
        <v>338</v>
      </c>
      <c r="C520" s="65" t="s">
        <v>2230</v>
      </c>
      <c r="D520" s="66">
        <v>10</v>
      </c>
      <c r="E520" s="67" t="s">
        <v>136</v>
      </c>
      <c r="F520" s="68">
        <v>19</v>
      </c>
      <c r="G520" s="65"/>
      <c r="H520" s="69"/>
      <c r="I520" s="70"/>
      <c r="J520" s="70"/>
      <c r="K520" s="34" t="s">
        <v>65</v>
      </c>
      <c r="L520" s="77">
        <v>520</v>
      </c>
      <c r="M520" s="77"/>
      <c r="N520" s="72"/>
      <c r="O520" s="79" t="s">
        <v>340</v>
      </c>
      <c r="P520" s="81">
        <v>43537.698900462965</v>
      </c>
      <c r="Q520" s="79" t="s">
        <v>385</v>
      </c>
      <c r="R520" s="79"/>
      <c r="S520" s="79"/>
      <c r="T520" s="79"/>
      <c r="U520" s="79"/>
      <c r="V520" s="82" t="s">
        <v>522</v>
      </c>
      <c r="W520" s="81">
        <v>43537.698900462965</v>
      </c>
      <c r="X520" s="82" t="s">
        <v>632</v>
      </c>
      <c r="Y520" s="79"/>
      <c r="Z520" s="79"/>
      <c r="AA520" s="85" t="s">
        <v>757</v>
      </c>
      <c r="AB520" s="79"/>
      <c r="AC520" s="79" t="b">
        <v>0</v>
      </c>
      <c r="AD520" s="79">
        <v>0</v>
      </c>
      <c r="AE520" s="85" t="s">
        <v>785</v>
      </c>
      <c r="AF520" s="79" t="b">
        <v>0</v>
      </c>
      <c r="AG520" s="79" t="s">
        <v>791</v>
      </c>
      <c r="AH520" s="79"/>
      <c r="AI520" s="85" t="s">
        <v>785</v>
      </c>
      <c r="AJ520" s="79" t="b">
        <v>0</v>
      </c>
      <c r="AK520" s="79">
        <v>2</v>
      </c>
      <c r="AL520" s="85" t="s">
        <v>752</v>
      </c>
      <c r="AM520" s="79" t="s">
        <v>800</v>
      </c>
      <c r="AN520" s="79" t="b">
        <v>0</v>
      </c>
      <c r="AO520" s="85" t="s">
        <v>752</v>
      </c>
      <c r="AP520" s="79" t="s">
        <v>176</v>
      </c>
      <c r="AQ520" s="79">
        <v>0</v>
      </c>
      <c r="AR520" s="79">
        <v>0</v>
      </c>
      <c r="AS520" s="79"/>
      <c r="AT520" s="79"/>
      <c r="AU520" s="79"/>
      <c r="AV520" s="79"/>
      <c r="AW520" s="79"/>
      <c r="AX520" s="79"/>
      <c r="AY520" s="79"/>
      <c r="AZ520" s="79"/>
      <c r="BA520">
        <v>3</v>
      </c>
      <c r="BB520" s="78" t="str">
        <f>REPLACE(INDEX(GroupVertices[Group],MATCH(Edges[[#This Row],[Vertex 1]],GroupVertices[Vertex],0)),1,1,"")</f>
        <v>2</v>
      </c>
      <c r="BC520" s="78" t="str">
        <f>REPLACE(INDEX(GroupVertices[Group],MATCH(Edges[[#This Row],[Vertex 2]],GroupVertices[Vertex],0)),1,1,"")</f>
        <v>2</v>
      </c>
      <c r="BD520" s="48"/>
      <c r="BE520" s="49"/>
      <c r="BF520" s="48"/>
      <c r="BG520" s="49"/>
      <c r="BH520" s="48"/>
      <c r="BI520" s="49"/>
      <c r="BJ520" s="48"/>
      <c r="BK520" s="49"/>
      <c r="BL520" s="48"/>
    </row>
    <row r="521" spans="1:64" ht="15">
      <c r="A521" s="64" t="s">
        <v>288</v>
      </c>
      <c r="B521" s="64" t="s">
        <v>339</v>
      </c>
      <c r="C521" s="65" t="s">
        <v>2230</v>
      </c>
      <c r="D521" s="66">
        <v>10</v>
      </c>
      <c r="E521" s="67" t="s">
        <v>136</v>
      </c>
      <c r="F521" s="68">
        <v>19</v>
      </c>
      <c r="G521" s="65"/>
      <c r="H521" s="69"/>
      <c r="I521" s="70"/>
      <c r="J521" s="70"/>
      <c r="K521" s="34" t="s">
        <v>65</v>
      </c>
      <c r="L521" s="77">
        <v>521</v>
      </c>
      <c r="M521" s="77"/>
      <c r="N521" s="72"/>
      <c r="O521" s="79" t="s">
        <v>340</v>
      </c>
      <c r="P521" s="81">
        <v>43537.698900462965</v>
      </c>
      <c r="Q521" s="79" t="s">
        <v>385</v>
      </c>
      <c r="R521" s="79"/>
      <c r="S521" s="79"/>
      <c r="T521" s="79"/>
      <c r="U521" s="79"/>
      <c r="V521" s="82" t="s">
        <v>522</v>
      </c>
      <c r="W521" s="81">
        <v>43537.698900462965</v>
      </c>
      <c r="X521" s="82" t="s">
        <v>632</v>
      </c>
      <c r="Y521" s="79"/>
      <c r="Z521" s="79"/>
      <c r="AA521" s="85" t="s">
        <v>757</v>
      </c>
      <c r="AB521" s="79"/>
      <c r="AC521" s="79" t="b">
        <v>0</v>
      </c>
      <c r="AD521" s="79">
        <v>0</v>
      </c>
      <c r="AE521" s="85" t="s">
        <v>785</v>
      </c>
      <c r="AF521" s="79" t="b">
        <v>0</v>
      </c>
      <c r="AG521" s="79" t="s">
        <v>791</v>
      </c>
      <c r="AH521" s="79"/>
      <c r="AI521" s="85" t="s">
        <v>785</v>
      </c>
      <c r="AJ521" s="79" t="b">
        <v>0</v>
      </c>
      <c r="AK521" s="79">
        <v>2</v>
      </c>
      <c r="AL521" s="85" t="s">
        <v>752</v>
      </c>
      <c r="AM521" s="79" t="s">
        <v>800</v>
      </c>
      <c r="AN521" s="79" t="b">
        <v>0</v>
      </c>
      <c r="AO521" s="85" t="s">
        <v>752</v>
      </c>
      <c r="AP521" s="79" t="s">
        <v>176</v>
      </c>
      <c r="AQ521" s="79">
        <v>0</v>
      </c>
      <c r="AR521" s="79">
        <v>0</v>
      </c>
      <c r="AS521" s="79"/>
      <c r="AT521" s="79"/>
      <c r="AU521" s="79"/>
      <c r="AV521" s="79"/>
      <c r="AW521" s="79"/>
      <c r="AX521" s="79"/>
      <c r="AY521" s="79"/>
      <c r="AZ521" s="79"/>
      <c r="BA521">
        <v>3</v>
      </c>
      <c r="BB521" s="78" t="str">
        <f>REPLACE(INDEX(GroupVertices[Group],MATCH(Edges[[#This Row],[Vertex 1]],GroupVertices[Vertex],0)),1,1,"")</f>
        <v>2</v>
      </c>
      <c r="BC521" s="78" t="str">
        <f>REPLACE(INDEX(GroupVertices[Group],MATCH(Edges[[#This Row],[Vertex 2]],GroupVertices[Vertex],0)),1,1,"")</f>
        <v>2</v>
      </c>
      <c r="BD521" s="48">
        <v>0</v>
      </c>
      <c r="BE521" s="49">
        <v>0</v>
      </c>
      <c r="BF521" s="48">
        <v>0</v>
      </c>
      <c r="BG521" s="49">
        <v>0</v>
      </c>
      <c r="BH521" s="48">
        <v>0</v>
      </c>
      <c r="BI521" s="49">
        <v>0</v>
      </c>
      <c r="BJ521" s="48">
        <v>11</v>
      </c>
      <c r="BK521" s="49">
        <v>100</v>
      </c>
      <c r="BL521" s="48">
        <v>11</v>
      </c>
    </row>
    <row r="522" spans="1:64" ht="15">
      <c r="A522" s="64" t="s">
        <v>288</v>
      </c>
      <c r="B522" s="64" t="s">
        <v>324</v>
      </c>
      <c r="C522" s="65" t="s">
        <v>2230</v>
      </c>
      <c r="D522" s="66">
        <v>10</v>
      </c>
      <c r="E522" s="67" t="s">
        <v>136</v>
      </c>
      <c r="F522" s="68">
        <v>19</v>
      </c>
      <c r="G522" s="65"/>
      <c r="H522" s="69"/>
      <c r="I522" s="70"/>
      <c r="J522" s="70"/>
      <c r="K522" s="34" t="s">
        <v>65</v>
      </c>
      <c r="L522" s="77">
        <v>522</v>
      </c>
      <c r="M522" s="77"/>
      <c r="N522" s="72"/>
      <c r="O522" s="79" t="s">
        <v>340</v>
      </c>
      <c r="P522" s="81">
        <v>43537.698900462965</v>
      </c>
      <c r="Q522" s="79" t="s">
        <v>385</v>
      </c>
      <c r="R522" s="79"/>
      <c r="S522" s="79"/>
      <c r="T522" s="79"/>
      <c r="U522" s="79"/>
      <c r="V522" s="82" t="s">
        <v>522</v>
      </c>
      <c r="W522" s="81">
        <v>43537.698900462965</v>
      </c>
      <c r="X522" s="82" t="s">
        <v>632</v>
      </c>
      <c r="Y522" s="79"/>
      <c r="Z522" s="79"/>
      <c r="AA522" s="85" t="s">
        <v>757</v>
      </c>
      <c r="AB522" s="79"/>
      <c r="AC522" s="79" t="b">
        <v>0</v>
      </c>
      <c r="AD522" s="79">
        <v>0</v>
      </c>
      <c r="AE522" s="85" t="s">
        <v>785</v>
      </c>
      <c r="AF522" s="79" t="b">
        <v>0</v>
      </c>
      <c r="AG522" s="79" t="s">
        <v>791</v>
      </c>
      <c r="AH522" s="79"/>
      <c r="AI522" s="85" t="s">
        <v>785</v>
      </c>
      <c r="AJ522" s="79" t="b">
        <v>0</v>
      </c>
      <c r="AK522" s="79">
        <v>2</v>
      </c>
      <c r="AL522" s="85" t="s">
        <v>752</v>
      </c>
      <c r="AM522" s="79" t="s">
        <v>800</v>
      </c>
      <c r="AN522" s="79" t="b">
        <v>0</v>
      </c>
      <c r="AO522" s="85" t="s">
        <v>752</v>
      </c>
      <c r="AP522" s="79" t="s">
        <v>176</v>
      </c>
      <c r="AQ522" s="79">
        <v>0</v>
      </c>
      <c r="AR522" s="79">
        <v>0</v>
      </c>
      <c r="AS522" s="79"/>
      <c r="AT522" s="79"/>
      <c r="AU522" s="79"/>
      <c r="AV522" s="79"/>
      <c r="AW522" s="79"/>
      <c r="AX522" s="79"/>
      <c r="AY522" s="79"/>
      <c r="AZ522" s="79"/>
      <c r="BA522">
        <v>3</v>
      </c>
      <c r="BB522" s="78" t="str">
        <f>REPLACE(INDEX(GroupVertices[Group],MATCH(Edges[[#This Row],[Vertex 1]],GroupVertices[Vertex],0)),1,1,"")</f>
        <v>2</v>
      </c>
      <c r="BC522" s="78" t="str">
        <f>REPLACE(INDEX(GroupVertices[Group],MATCH(Edges[[#This Row],[Vertex 2]],GroupVertices[Vertex],0)),1,1,"")</f>
        <v>2</v>
      </c>
      <c r="BD522" s="48"/>
      <c r="BE522" s="49"/>
      <c r="BF522" s="48"/>
      <c r="BG522" s="49"/>
      <c r="BH522" s="48"/>
      <c r="BI522" s="49"/>
      <c r="BJ522" s="48"/>
      <c r="BK522" s="49"/>
      <c r="BL522" s="48"/>
    </row>
    <row r="523" spans="1:64" ht="15">
      <c r="A523" s="64" t="s">
        <v>288</v>
      </c>
      <c r="B523" s="64" t="s">
        <v>235</v>
      </c>
      <c r="C523" s="65" t="s">
        <v>2231</v>
      </c>
      <c r="D523" s="66">
        <v>10</v>
      </c>
      <c r="E523" s="67" t="s">
        <v>136</v>
      </c>
      <c r="F523" s="68">
        <v>25.5</v>
      </c>
      <c r="G523" s="65"/>
      <c r="H523" s="69"/>
      <c r="I523" s="70"/>
      <c r="J523" s="70"/>
      <c r="K523" s="34" t="s">
        <v>66</v>
      </c>
      <c r="L523" s="77">
        <v>523</v>
      </c>
      <c r="M523" s="77"/>
      <c r="N523" s="72"/>
      <c r="O523" s="79" t="s">
        <v>340</v>
      </c>
      <c r="P523" s="81">
        <v>43537.698900462965</v>
      </c>
      <c r="Q523" s="79" t="s">
        <v>385</v>
      </c>
      <c r="R523" s="79"/>
      <c r="S523" s="79"/>
      <c r="T523" s="79"/>
      <c r="U523" s="79"/>
      <c r="V523" s="82" t="s">
        <v>522</v>
      </c>
      <c r="W523" s="81">
        <v>43537.698900462965</v>
      </c>
      <c r="X523" s="82" t="s">
        <v>632</v>
      </c>
      <c r="Y523" s="79"/>
      <c r="Z523" s="79"/>
      <c r="AA523" s="85" t="s">
        <v>757</v>
      </c>
      <c r="AB523" s="79"/>
      <c r="AC523" s="79" t="b">
        <v>0</v>
      </c>
      <c r="AD523" s="79">
        <v>0</v>
      </c>
      <c r="AE523" s="85" t="s">
        <v>785</v>
      </c>
      <c r="AF523" s="79" t="b">
        <v>0</v>
      </c>
      <c r="AG523" s="79" t="s">
        <v>791</v>
      </c>
      <c r="AH523" s="79"/>
      <c r="AI523" s="85" t="s">
        <v>785</v>
      </c>
      <c r="AJ523" s="79" t="b">
        <v>0</v>
      </c>
      <c r="AK523" s="79">
        <v>2</v>
      </c>
      <c r="AL523" s="85" t="s">
        <v>752</v>
      </c>
      <c r="AM523" s="79" t="s">
        <v>800</v>
      </c>
      <c r="AN523" s="79" t="b">
        <v>0</v>
      </c>
      <c r="AO523" s="85" t="s">
        <v>752</v>
      </c>
      <c r="AP523" s="79" t="s">
        <v>176</v>
      </c>
      <c r="AQ523" s="79">
        <v>0</v>
      </c>
      <c r="AR523" s="79">
        <v>0</v>
      </c>
      <c r="AS523" s="79"/>
      <c r="AT523" s="79"/>
      <c r="AU523" s="79"/>
      <c r="AV523" s="79"/>
      <c r="AW523" s="79"/>
      <c r="AX523" s="79"/>
      <c r="AY523" s="79"/>
      <c r="AZ523" s="79"/>
      <c r="BA523">
        <v>2</v>
      </c>
      <c r="BB523" s="78" t="str">
        <f>REPLACE(INDEX(GroupVertices[Group],MATCH(Edges[[#This Row],[Vertex 1]],GroupVertices[Vertex],0)),1,1,"")</f>
        <v>2</v>
      </c>
      <c r="BC523" s="78" t="str">
        <f>REPLACE(INDEX(GroupVertices[Group],MATCH(Edges[[#This Row],[Vertex 2]],GroupVertices[Vertex],0)),1,1,"")</f>
        <v>2</v>
      </c>
      <c r="BD523" s="48"/>
      <c r="BE523" s="49"/>
      <c r="BF523" s="48"/>
      <c r="BG523" s="49"/>
      <c r="BH523" s="48"/>
      <c r="BI523" s="49"/>
      <c r="BJ523" s="48"/>
      <c r="BK523" s="49"/>
      <c r="BL523" s="48"/>
    </row>
    <row r="524" spans="1:64" ht="15">
      <c r="A524" s="64" t="s">
        <v>288</v>
      </c>
      <c r="B524" s="64" t="s">
        <v>335</v>
      </c>
      <c r="C524" s="65" t="s">
        <v>2230</v>
      </c>
      <c r="D524" s="66">
        <v>10</v>
      </c>
      <c r="E524" s="67" t="s">
        <v>136</v>
      </c>
      <c r="F524" s="68">
        <v>19</v>
      </c>
      <c r="G524" s="65"/>
      <c r="H524" s="69"/>
      <c r="I524" s="70"/>
      <c r="J524" s="70"/>
      <c r="K524" s="34" t="s">
        <v>65</v>
      </c>
      <c r="L524" s="77">
        <v>524</v>
      </c>
      <c r="M524" s="77"/>
      <c r="N524" s="72"/>
      <c r="O524" s="79" t="s">
        <v>340</v>
      </c>
      <c r="P524" s="81">
        <v>43537.69900462963</v>
      </c>
      <c r="Q524" s="79" t="s">
        <v>384</v>
      </c>
      <c r="R524" s="79"/>
      <c r="S524" s="79"/>
      <c r="T524" s="79"/>
      <c r="U524" s="79"/>
      <c r="V524" s="82" t="s">
        <v>522</v>
      </c>
      <c r="W524" s="81">
        <v>43537.69900462963</v>
      </c>
      <c r="X524" s="82" t="s">
        <v>633</v>
      </c>
      <c r="Y524" s="79"/>
      <c r="Z524" s="79"/>
      <c r="AA524" s="85" t="s">
        <v>758</v>
      </c>
      <c r="AB524" s="79"/>
      <c r="AC524" s="79" t="b">
        <v>0</v>
      </c>
      <c r="AD524" s="79">
        <v>0</v>
      </c>
      <c r="AE524" s="85" t="s">
        <v>785</v>
      </c>
      <c r="AF524" s="79" t="b">
        <v>0</v>
      </c>
      <c r="AG524" s="79" t="s">
        <v>791</v>
      </c>
      <c r="AH524" s="79"/>
      <c r="AI524" s="85" t="s">
        <v>785</v>
      </c>
      <c r="AJ524" s="79" t="b">
        <v>0</v>
      </c>
      <c r="AK524" s="79">
        <v>2</v>
      </c>
      <c r="AL524" s="85" t="s">
        <v>755</v>
      </c>
      <c r="AM524" s="79" t="s">
        <v>800</v>
      </c>
      <c r="AN524" s="79" t="b">
        <v>0</v>
      </c>
      <c r="AO524" s="85" t="s">
        <v>755</v>
      </c>
      <c r="AP524" s="79" t="s">
        <v>176</v>
      </c>
      <c r="AQ524" s="79">
        <v>0</v>
      </c>
      <c r="AR524" s="79">
        <v>0</v>
      </c>
      <c r="AS524" s="79"/>
      <c r="AT524" s="79"/>
      <c r="AU524" s="79"/>
      <c r="AV524" s="79"/>
      <c r="AW524" s="79"/>
      <c r="AX524" s="79"/>
      <c r="AY524" s="79"/>
      <c r="AZ524" s="79"/>
      <c r="BA524">
        <v>3</v>
      </c>
      <c r="BB524" s="78" t="str">
        <f>REPLACE(INDEX(GroupVertices[Group],MATCH(Edges[[#This Row],[Vertex 1]],GroupVertices[Vertex],0)),1,1,"")</f>
        <v>2</v>
      </c>
      <c r="BC524" s="78" t="str">
        <f>REPLACE(INDEX(GroupVertices[Group],MATCH(Edges[[#This Row],[Vertex 2]],GroupVertices[Vertex],0)),1,1,"")</f>
        <v>2</v>
      </c>
      <c r="BD524" s="48"/>
      <c r="BE524" s="49"/>
      <c r="BF524" s="48"/>
      <c r="BG524" s="49"/>
      <c r="BH524" s="48"/>
      <c r="BI524" s="49"/>
      <c r="BJ524" s="48"/>
      <c r="BK524" s="49"/>
      <c r="BL524" s="48"/>
    </row>
    <row r="525" spans="1:64" ht="15">
      <c r="A525" s="64" t="s">
        <v>288</v>
      </c>
      <c r="B525" s="64" t="s">
        <v>336</v>
      </c>
      <c r="C525" s="65" t="s">
        <v>2230</v>
      </c>
      <c r="D525" s="66">
        <v>10</v>
      </c>
      <c r="E525" s="67" t="s">
        <v>136</v>
      </c>
      <c r="F525" s="68">
        <v>19</v>
      </c>
      <c r="G525" s="65"/>
      <c r="H525" s="69"/>
      <c r="I525" s="70"/>
      <c r="J525" s="70"/>
      <c r="K525" s="34" t="s">
        <v>65</v>
      </c>
      <c r="L525" s="77">
        <v>525</v>
      </c>
      <c r="M525" s="77"/>
      <c r="N525" s="72"/>
      <c r="O525" s="79" t="s">
        <v>340</v>
      </c>
      <c r="P525" s="81">
        <v>43537.69900462963</v>
      </c>
      <c r="Q525" s="79" t="s">
        <v>384</v>
      </c>
      <c r="R525" s="79"/>
      <c r="S525" s="79"/>
      <c r="T525" s="79"/>
      <c r="U525" s="79"/>
      <c r="V525" s="82" t="s">
        <v>522</v>
      </c>
      <c r="W525" s="81">
        <v>43537.69900462963</v>
      </c>
      <c r="X525" s="82" t="s">
        <v>633</v>
      </c>
      <c r="Y525" s="79"/>
      <c r="Z525" s="79"/>
      <c r="AA525" s="85" t="s">
        <v>758</v>
      </c>
      <c r="AB525" s="79"/>
      <c r="AC525" s="79" t="b">
        <v>0</v>
      </c>
      <c r="AD525" s="79">
        <v>0</v>
      </c>
      <c r="AE525" s="85" t="s">
        <v>785</v>
      </c>
      <c r="AF525" s="79" t="b">
        <v>0</v>
      </c>
      <c r="AG525" s="79" t="s">
        <v>791</v>
      </c>
      <c r="AH525" s="79"/>
      <c r="AI525" s="85" t="s">
        <v>785</v>
      </c>
      <c r="AJ525" s="79" t="b">
        <v>0</v>
      </c>
      <c r="AK525" s="79">
        <v>2</v>
      </c>
      <c r="AL525" s="85" t="s">
        <v>755</v>
      </c>
      <c r="AM525" s="79" t="s">
        <v>800</v>
      </c>
      <c r="AN525" s="79" t="b">
        <v>0</v>
      </c>
      <c r="AO525" s="85" t="s">
        <v>755</v>
      </c>
      <c r="AP525" s="79" t="s">
        <v>176</v>
      </c>
      <c r="AQ525" s="79">
        <v>0</v>
      </c>
      <c r="AR525" s="79">
        <v>0</v>
      </c>
      <c r="AS525" s="79"/>
      <c r="AT525" s="79"/>
      <c r="AU525" s="79"/>
      <c r="AV525" s="79"/>
      <c r="AW525" s="79"/>
      <c r="AX525" s="79"/>
      <c r="AY525" s="79"/>
      <c r="AZ525" s="79"/>
      <c r="BA525">
        <v>3</v>
      </c>
      <c r="BB525" s="78" t="str">
        <f>REPLACE(INDEX(GroupVertices[Group],MATCH(Edges[[#This Row],[Vertex 1]],GroupVertices[Vertex],0)),1,1,"")</f>
        <v>2</v>
      </c>
      <c r="BC525" s="78" t="str">
        <f>REPLACE(INDEX(GroupVertices[Group],MATCH(Edges[[#This Row],[Vertex 2]],GroupVertices[Vertex],0)),1,1,"")</f>
        <v>2</v>
      </c>
      <c r="BD525" s="48"/>
      <c r="BE525" s="49"/>
      <c r="BF525" s="48"/>
      <c r="BG525" s="49"/>
      <c r="BH525" s="48"/>
      <c r="BI525" s="49"/>
      <c r="BJ525" s="48"/>
      <c r="BK525" s="49"/>
      <c r="BL525" s="48"/>
    </row>
    <row r="526" spans="1:64" ht="15">
      <c r="A526" s="64" t="s">
        <v>288</v>
      </c>
      <c r="B526" s="64" t="s">
        <v>337</v>
      </c>
      <c r="C526" s="65" t="s">
        <v>2230</v>
      </c>
      <c r="D526" s="66">
        <v>10</v>
      </c>
      <c r="E526" s="67" t="s">
        <v>136</v>
      </c>
      <c r="F526" s="68">
        <v>19</v>
      </c>
      <c r="G526" s="65"/>
      <c r="H526" s="69"/>
      <c r="I526" s="70"/>
      <c r="J526" s="70"/>
      <c r="K526" s="34" t="s">
        <v>65</v>
      </c>
      <c r="L526" s="77">
        <v>526</v>
      </c>
      <c r="M526" s="77"/>
      <c r="N526" s="72"/>
      <c r="O526" s="79" t="s">
        <v>340</v>
      </c>
      <c r="P526" s="81">
        <v>43537.69900462963</v>
      </c>
      <c r="Q526" s="79" t="s">
        <v>384</v>
      </c>
      <c r="R526" s="79"/>
      <c r="S526" s="79"/>
      <c r="T526" s="79"/>
      <c r="U526" s="79"/>
      <c r="V526" s="82" t="s">
        <v>522</v>
      </c>
      <c r="W526" s="81">
        <v>43537.69900462963</v>
      </c>
      <c r="X526" s="82" t="s">
        <v>633</v>
      </c>
      <c r="Y526" s="79"/>
      <c r="Z526" s="79"/>
      <c r="AA526" s="85" t="s">
        <v>758</v>
      </c>
      <c r="AB526" s="79"/>
      <c r="AC526" s="79" t="b">
        <v>0</v>
      </c>
      <c r="AD526" s="79">
        <v>0</v>
      </c>
      <c r="AE526" s="85" t="s">
        <v>785</v>
      </c>
      <c r="AF526" s="79" t="b">
        <v>0</v>
      </c>
      <c r="AG526" s="79" t="s">
        <v>791</v>
      </c>
      <c r="AH526" s="79"/>
      <c r="AI526" s="85" t="s">
        <v>785</v>
      </c>
      <c r="AJ526" s="79" t="b">
        <v>0</v>
      </c>
      <c r="AK526" s="79">
        <v>2</v>
      </c>
      <c r="AL526" s="85" t="s">
        <v>755</v>
      </c>
      <c r="AM526" s="79" t="s">
        <v>800</v>
      </c>
      <c r="AN526" s="79" t="b">
        <v>0</v>
      </c>
      <c r="AO526" s="85" t="s">
        <v>755</v>
      </c>
      <c r="AP526" s="79" t="s">
        <v>176</v>
      </c>
      <c r="AQ526" s="79">
        <v>0</v>
      </c>
      <c r="AR526" s="79">
        <v>0</v>
      </c>
      <c r="AS526" s="79"/>
      <c r="AT526" s="79"/>
      <c r="AU526" s="79"/>
      <c r="AV526" s="79"/>
      <c r="AW526" s="79"/>
      <c r="AX526" s="79"/>
      <c r="AY526" s="79"/>
      <c r="AZ526" s="79"/>
      <c r="BA526">
        <v>3</v>
      </c>
      <c r="BB526" s="78" t="str">
        <f>REPLACE(INDEX(GroupVertices[Group],MATCH(Edges[[#This Row],[Vertex 1]],GroupVertices[Vertex],0)),1,1,"")</f>
        <v>2</v>
      </c>
      <c r="BC526" s="78" t="str">
        <f>REPLACE(INDEX(GroupVertices[Group],MATCH(Edges[[#This Row],[Vertex 2]],GroupVertices[Vertex],0)),1,1,"")</f>
        <v>2</v>
      </c>
      <c r="BD526" s="48"/>
      <c r="BE526" s="49"/>
      <c r="BF526" s="48"/>
      <c r="BG526" s="49"/>
      <c r="BH526" s="48"/>
      <c r="BI526" s="49"/>
      <c r="BJ526" s="48"/>
      <c r="BK526" s="49"/>
      <c r="BL526" s="48"/>
    </row>
    <row r="527" spans="1:64" ht="15">
      <c r="A527" s="64" t="s">
        <v>288</v>
      </c>
      <c r="B527" s="64" t="s">
        <v>338</v>
      </c>
      <c r="C527" s="65" t="s">
        <v>2230</v>
      </c>
      <c r="D527" s="66">
        <v>10</v>
      </c>
      <c r="E527" s="67" t="s">
        <v>136</v>
      </c>
      <c r="F527" s="68">
        <v>19</v>
      </c>
      <c r="G527" s="65"/>
      <c r="H527" s="69"/>
      <c r="I527" s="70"/>
      <c r="J527" s="70"/>
      <c r="K527" s="34" t="s">
        <v>65</v>
      </c>
      <c r="L527" s="77">
        <v>527</v>
      </c>
      <c r="M527" s="77"/>
      <c r="N527" s="72"/>
      <c r="O527" s="79" t="s">
        <v>340</v>
      </c>
      <c r="P527" s="81">
        <v>43537.69900462963</v>
      </c>
      <c r="Q527" s="79" t="s">
        <v>384</v>
      </c>
      <c r="R527" s="79"/>
      <c r="S527" s="79"/>
      <c r="T527" s="79"/>
      <c r="U527" s="79"/>
      <c r="V527" s="82" t="s">
        <v>522</v>
      </c>
      <c r="W527" s="81">
        <v>43537.69900462963</v>
      </c>
      <c r="X527" s="82" t="s">
        <v>633</v>
      </c>
      <c r="Y527" s="79"/>
      <c r="Z527" s="79"/>
      <c r="AA527" s="85" t="s">
        <v>758</v>
      </c>
      <c r="AB527" s="79"/>
      <c r="AC527" s="79" t="b">
        <v>0</v>
      </c>
      <c r="AD527" s="79">
        <v>0</v>
      </c>
      <c r="AE527" s="85" t="s">
        <v>785</v>
      </c>
      <c r="AF527" s="79" t="b">
        <v>0</v>
      </c>
      <c r="AG527" s="79" t="s">
        <v>791</v>
      </c>
      <c r="AH527" s="79"/>
      <c r="AI527" s="85" t="s">
        <v>785</v>
      </c>
      <c r="AJ527" s="79" t="b">
        <v>0</v>
      </c>
      <c r="AK527" s="79">
        <v>2</v>
      </c>
      <c r="AL527" s="85" t="s">
        <v>755</v>
      </c>
      <c r="AM527" s="79" t="s">
        <v>800</v>
      </c>
      <c r="AN527" s="79" t="b">
        <v>0</v>
      </c>
      <c r="AO527" s="85" t="s">
        <v>755</v>
      </c>
      <c r="AP527" s="79" t="s">
        <v>176</v>
      </c>
      <c r="AQ527" s="79">
        <v>0</v>
      </c>
      <c r="AR527" s="79">
        <v>0</v>
      </c>
      <c r="AS527" s="79"/>
      <c r="AT527" s="79"/>
      <c r="AU527" s="79"/>
      <c r="AV527" s="79"/>
      <c r="AW527" s="79"/>
      <c r="AX527" s="79"/>
      <c r="AY527" s="79"/>
      <c r="AZ527" s="79"/>
      <c r="BA527">
        <v>3</v>
      </c>
      <c r="BB527" s="78" t="str">
        <f>REPLACE(INDEX(GroupVertices[Group],MATCH(Edges[[#This Row],[Vertex 1]],GroupVertices[Vertex],0)),1,1,"")</f>
        <v>2</v>
      </c>
      <c r="BC527" s="78" t="str">
        <f>REPLACE(INDEX(GroupVertices[Group],MATCH(Edges[[#This Row],[Vertex 2]],GroupVertices[Vertex],0)),1,1,"")</f>
        <v>2</v>
      </c>
      <c r="BD527" s="48"/>
      <c r="BE527" s="49"/>
      <c r="BF527" s="48"/>
      <c r="BG527" s="49"/>
      <c r="BH527" s="48"/>
      <c r="BI527" s="49"/>
      <c r="BJ527" s="48"/>
      <c r="BK527" s="49"/>
      <c r="BL527" s="48"/>
    </row>
    <row r="528" spans="1:64" ht="15">
      <c r="A528" s="64" t="s">
        <v>288</v>
      </c>
      <c r="B528" s="64" t="s">
        <v>339</v>
      </c>
      <c r="C528" s="65" t="s">
        <v>2230</v>
      </c>
      <c r="D528" s="66">
        <v>10</v>
      </c>
      <c r="E528" s="67" t="s">
        <v>136</v>
      </c>
      <c r="F528" s="68">
        <v>19</v>
      </c>
      <c r="G528" s="65"/>
      <c r="H528" s="69"/>
      <c r="I528" s="70"/>
      <c r="J528" s="70"/>
      <c r="K528" s="34" t="s">
        <v>65</v>
      </c>
      <c r="L528" s="77">
        <v>528</v>
      </c>
      <c r="M528" s="77"/>
      <c r="N528" s="72"/>
      <c r="O528" s="79" t="s">
        <v>340</v>
      </c>
      <c r="P528" s="81">
        <v>43537.69900462963</v>
      </c>
      <c r="Q528" s="79" t="s">
        <v>384</v>
      </c>
      <c r="R528" s="79"/>
      <c r="S528" s="79"/>
      <c r="T528" s="79"/>
      <c r="U528" s="79"/>
      <c r="V528" s="82" t="s">
        <v>522</v>
      </c>
      <c r="W528" s="81">
        <v>43537.69900462963</v>
      </c>
      <c r="X528" s="82" t="s">
        <v>633</v>
      </c>
      <c r="Y528" s="79"/>
      <c r="Z528" s="79"/>
      <c r="AA528" s="85" t="s">
        <v>758</v>
      </c>
      <c r="AB528" s="79"/>
      <c r="AC528" s="79" t="b">
        <v>0</v>
      </c>
      <c r="AD528" s="79">
        <v>0</v>
      </c>
      <c r="AE528" s="85" t="s">
        <v>785</v>
      </c>
      <c r="AF528" s="79" t="b">
        <v>0</v>
      </c>
      <c r="AG528" s="79" t="s">
        <v>791</v>
      </c>
      <c r="AH528" s="79"/>
      <c r="AI528" s="85" t="s">
        <v>785</v>
      </c>
      <c r="AJ528" s="79" t="b">
        <v>0</v>
      </c>
      <c r="AK528" s="79">
        <v>2</v>
      </c>
      <c r="AL528" s="85" t="s">
        <v>755</v>
      </c>
      <c r="AM528" s="79" t="s">
        <v>800</v>
      </c>
      <c r="AN528" s="79" t="b">
        <v>0</v>
      </c>
      <c r="AO528" s="85" t="s">
        <v>755</v>
      </c>
      <c r="AP528" s="79" t="s">
        <v>176</v>
      </c>
      <c r="AQ528" s="79">
        <v>0</v>
      </c>
      <c r="AR528" s="79">
        <v>0</v>
      </c>
      <c r="AS528" s="79"/>
      <c r="AT528" s="79"/>
      <c r="AU528" s="79"/>
      <c r="AV528" s="79"/>
      <c r="AW528" s="79"/>
      <c r="AX528" s="79"/>
      <c r="AY528" s="79"/>
      <c r="AZ528" s="79"/>
      <c r="BA528">
        <v>3</v>
      </c>
      <c r="BB528" s="78" t="str">
        <f>REPLACE(INDEX(GroupVertices[Group],MATCH(Edges[[#This Row],[Vertex 1]],GroupVertices[Vertex],0)),1,1,"")</f>
        <v>2</v>
      </c>
      <c r="BC528" s="78" t="str">
        <f>REPLACE(INDEX(GroupVertices[Group],MATCH(Edges[[#This Row],[Vertex 2]],GroupVertices[Vertex],0)),1,1,"")</f>
        <v>2</v>
      </c>
      <c r="BD528" s="48">
        <v>0</v>
      </c>
      <c r="BE528" s="49">
        <v>0</v>
      </c>
      <c r="BF528" s="48">
        <v>0</v>
      </c>
      <c r="BG528" s="49">
        <v>0</v>
      </c>
      <c r="BH528" s="48">
        <v>0</v>
      </c>
      <c r="BI528" s="49">
        <v>0</v>
      </c>
      <c r="BJ528" s="48">
        <v>11</v>
      </c>
      <c r="BK528" s="49">
        <v>100</v>
      </c>
      <c r="BL528" s="48">
        <v>11</v>
      </c>
    </row>
    <row r="529" spans="1:64" ht="15">
      <c r="A529" s="64" t="s">
        <v>288</v>
      </c>
      <c r="B529" s="64" t="s">
        <v>324</v>
      </c>
      <c r="C529" s="65" t="s">
        <v>2230</v>
      </c>
      <c r="D529" s="66">
        <v>10</v>
      </c>
      <c r="E529" s="67" t="s">
        <v>136</v>
      </c>
      <c r="F529" s="68">
        <v>19</v>
      </c>
      <c r="G529" s="65"/>
      <c r="H529" s="69"/>
      <c r="I529" s="70"/>
      <c r="J529" s="70"/>
      <c r="K529" s="34" t="s">
        <v>65</v>
      </c>
      <c r="L529" s="77">
        <v>529</v>
      </c>
      <c r="M529" s="77"/>
      <c r="N529" s="72"/>
      <c r="O529" s="79" t="s">
        <v>340</v>
      </c>
      <c r="P529" s="81">
        <v>43537.69900462963</v>
      </c>
      <c r="Q529" s="79" t="s">
        <v>384</v>
      </c>
      <c r="R529" s="79"/>
      <c r="S529" s="79"/>
      <c r="T529" s="79"/>
      <c r="U529" s="79"/>
      <c r="V529" s="82" t="s">
        <v>522</v>
      </c>
      <c r="W529" s="81">
        <v>43537.69900462963</v>
      </c>
      <c r="X529" s="82" t="s">
        <v>633</v>
      </c>
      <c r="Y529" s="79"/>
      <c r="Z529" s="79"/>
      <c r="AA529" s="85" t="s">
        <v>758</v>
      </c>
      <c r="AB529" s="79"/>
      <c r="AC529" s="79" t="b">
        <v>0</v>
      </c>
      <c r="AD529" s="79">
        <v>0</v>
      </c>
      <c r="AE529" s="85" t="s">
        <v>785</v>
      </c>
      <c r="AF529" s="79" t="b">
        <v>0</v>
      </c>
      <c r="AG529" s="79" t="s">
        <v>791</v>
      </c>
      <c r="AH529" s="79"/>
      <c r="AI529" s="85" t="s">
        <v>785</v>
      </c>
      <c r="AJ529" s="79" t="b">
        <v>0</v>
      </c>
      <c r="AK529" s="79">
        <v>2</v>
      </c>
      <c r="AL529" s="85" t="s">
        <v>755</v>
      </c>
      <c r="AM529" s="79" t="s">
        <v>800</v>
      </c>
      <c r="AN529" s="79" t="b">
        <v>0</v>
      </c>
      <c r="AO529" s="85" t="s">
        <v>755</v>
      </c>
      <c r="AP529" s="79" t="s">
        <v>176</v>
      </c>
      <c r="AQ529" s="79">
        <v>0</v>
      </c>
      <c r="AR529" s="79">
        <v>0</v>
      </c>
      <c r="AS529" s="79"/>
      <c r="AT529" s="79"/>
      <c r="AU529" s="79"/>
      <c r="AV529" s="79"/>
      <c r="AW529" s="79"/>
      <c r="AX529" s="79"/>
      <c r="AY529" s="79"/>
      <c r="AZ529" s="79"/>
      <c r="BA529">
        <v>3</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288</v>
      </c>
      <c r="B530" s="64" t="s">
        <v>235</v>
      </c>
      <c r="C530" s="65" t="s">
        <v>2231</v>
      </c>
      <c r="D530" s="66">
        <v>10</v>
      </c>
      <c r="E530" s="67" t="s">
        <v>136</v>
      </c>
      <c r="F530" s="68">
        <v>25.5</v>
      </c>
      <c r="G530" s="65"/>
      <c r="H530" s="69"/>
      <c r="I530" s="70"/>
      <c r="J530" s="70"/>
      <c r="K530" s="34" t="s">
        <v>66</v>
      </c>
      <c r="L530" s="77">
        <v>530</v>
      </c>
      <c r="M530" s="77"/>
      <c r="N530" s="72"/>
      <c r="O530" s="79" t="s">
        <v>340</v>
      </c>
      <c r="P530" s="81">
        <v>43537.69900462963</v>
      </c>
      <c r="Q530" s="79" t="s">
        <v>384</v>
      </c>
      <c r="R530" s="79"/>
      <c r="S530" s="79"/>
      <c r="T530" s="79"/>
      <c r="U530" s="79"/>
      <c r="V530" s="82" t="s">
        <v>522</v>
      </c>
      <c r="W530" s="81">
        <v>43537.69900462963</v>
      </c>
      <c r="X530" s="82" t="s">
        <v>633</v>
      </c>
      <c r="Y530" s="79"/>
      <c r="Z530" s="79"/>
      <c r="AA530" s="85" t="s">
        <v>758</v>
      </c>
      <c r="AB530" s="79"/>
      <c r="AC530" s="79" t="b">
        <v>0</v>
      </c>
      <c r="AD530" s="79">
        <v>0</v>
      </c>
      <c r="AE530" s="85" t="s">
        <v>785</v>
      </c>
      <c r="AF530" s="79" t="b">
        <v>0</v>
      </c>
      <c r="AG530" s="79" t="s">
        <v>791</v>
      </c>
      <c r="AH530" s="79"/>
      <c r="AI530" s="85" t="s">
        <v>785</v>
      </c>
      <c r="AJ530" s="79" t="b">
        <v>0</v>
      </c>
      <c r="AK530" s="79">
        <v>2</v>
      </c>
      <c r="AL530" s="85" t="s">
        <v>755</v>
      </c>
      <c r="AM530" s="79" t="s">
        <v>800</v>
      </c>
      <c r="AN530" s="79" t="b">
        <v>0</v>
      </c>
      <c r="AO530" s="85" t="s">
        <v>755</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2</v>
      </c>
      <c r="BC530" s="78" t="str">
        <f>REPLACE(INDEX(GroupVertices[Group],MATCH(Edges[[#This Row],[Vertex 2]],GroupVertices[Vertex],0)),1,1,"")</f>
        <v>2</v>
      </c>
      <c r="BD530" s="48"/>
      <c r="BE530" s="49"/>
      <c r="BF530" s="48"/>
      <c r="BG530" s="49"/>
      <c r="BH530" s="48"/>
      <c r="BI530" s="49"/>
      <c r="BJ530" s="48"/>
      <c r="BK530" s="49"/>
      <c r="BL530" s="48"/>
    </row>
    <row r="531" spans="1:64" ht="15">
      <c r="A531" s="64" t="s">
        <v>288</v>
      </c>
      <c r="B531" s="64" t="s">
        <v>287</v>
      </c>
      <c r="C531" s="65" t="s">
        <v>2229</v>
      </c>
      <c r="D531" s="66">
        <v>3</v>
      </c>
      <c r="E531" s="67" t="s">
        <v>132</v>
      </c>
      <c r="F531" s="68">
        <v>32</v>
      </c>
      <c r="G531" s="65"/>
      <c r="H531" s="69"/>
      <c r="I531" s="70"/>
      <c r="J531" s="70"/>
      <c r="K531" s="34" t="s">
        <v>66</v>
      </c>
      <c r="L531" s="77">
        <v>531</v>
      </c>
      <c r="M531" s="77"/>
      <c r="N531" s="72"/>
      <c r="O531" s="79" t="s">
        <v>340</v>
      </c>
      <c r="P531" s="81">
        <v>43537.69900462963</v>
      </c>
      <c r="Q531" s="79" t="s">
        <v>384</v>
      </c>
      <c r="R531" s="79"/>
      <c r="S531" s="79"/>
      <c r="T531" s="79"/>
      <c r="U531" s="79"/>
      <c r="V531" s="82" t="s">
        <v>522</v>
      </c>
      <c r="W531" s="81">
        <v>43537.69900462963</v>
      </c>
      <c r="X531" s="82" t="s">
        <v>633</v>
      </c>
      <c r="Y531" s="79"/>
      <c r="Z531" s="79"/>
      <c r="AA531" s="85" t="s">
        <v>758</v>
      </c>
      <c r="AB531" s="79"/>
      <c r="AC531" s="79" t="b">
        <v>0</v>
      </c>
      <c r="AD531" s="79">
        <v>0</v>
      </c>
      <c r="AE531" s="85" t="s">
        <v>785</v>
      </c>
      <c r="AF531" s="79" t="b">
        <v>0</v>
      </c>
      <c r="AG531" s="79" t="s">
        <v>791</v>
      </c>
      <c r="AH531" s="79"/>
      <c r="AI531" s="85" t="s">
        <v>785</v>
      </c>
      <c r="AJ531" s="79" t="b">
        <v>0</v>
      </c>
      <c r="AK531" s="79">
        <v>2</v>
      </c>
      <c r="AL531" s="85" t="s">
        <v>755</v>
      </c>
      <c r="AM531" s="79" t="s">
        <v>800</v>
      </c>
      <c r="AN531" s="79" t="b">
        <v>0</v>
      </c>
      <c r="AO531" s="85" t="s">
        <v>755</v>
      </c>
      <c r="AP531" s="79" t="s">
        <v>176</v>
      </c>
      <c r="AQ531" s="79">
        <v>0</v>
      </c>
      <c r="AR531" s="79">
        <v>0</v>
      </c>
      <c r="AS531" s="79"/>
      <c r="AT531" s="79"/>
      <c r="AU531" s="79"/>
      <c r="AV531" s="79"/>
      <c r="AW531" s="79"/>
      <c r="AX531" s="79"/>
      <c r="AY531" s="79"/>
      <c r="AZ531" s="79"/>
      <c r="BA531">
        <v>1</v>
      </c>
      <c r="BB531" s="78" t="str">
        <f>REPLACE(INDEX(GroupVertices[Group],MATCH(Edges[[#This Row],[Vertex 1]],GroupVertices[Vertex],0)),1,1,"")</f>
        <v>2</v>
      </c>
      <c r="BC531" s="78" t="str">
        <f>REPLACE(INDEX(GroupVertices[Group],MATCH(Edges[[#This Row],[Vertex 2]],GroupVertices[Vertex],0)),1,1,"")</f>
        <v>2</v>
      </c>
      <c r="BD531" s="48"/>
      <c r="BE531" s="49"/>
      <c r="BF531" s="48"/>
      <c r="BG531" s="49"/>
      <c r="BH531" s="48"/>
      <c r="BI531" s="49"/>
      <c r="BJ531" s="48"/>
      <c r="BK531" s="49"/>
      <c r="BL531" s="48"/>
    </row>
    <row r="532" spans="1:64" ht="15">
      <c r="A532" s="64" t="s">
        <v>283</v>
      </c>
      <c r="B532" s="64" t="s">
        <v>288</v>
      </c>
      <c r="C532" s="65" t="s">
        <v>2229</v>
      </c>
      <c r="D532" s="66">
        <v>3</v>
      </c>
      <c r="E532" s="67" t="s">
        <v>132</v>
      </c>
      <c r="F532" s="68">
        <v>32</v>
      </c>
      <c r="G532" s="65"/>
      <c r="H532" s="69"/>
      <c r="I532" s="70"/>
      <c r="J532" s="70"/>
      <c r="K532" s="34" t="s">
        <v>65</v>
      </c>
      <c r="L532" s="77">
        <v>532</v>
      </c>
      <c r="M532" s="77"/>
      <c r="N532" s="72"/>
      <c r="O532" s="79" t="s">
        <v>340</v>
      </c>
      <c r="P532" s="81">
        <v>43538.01729166666</v>
      </c>
      <c r="Q532" s="79" t="s">
        <v>374</v>
      </c>
      <c r="R532" s="79"/>
      <c r="S532" s="79"/>
      <c r="T532" s="79" t="s">
        <v>425</v>
      </c>
      <c r="U532" s="79"/>
      <c r="V532" s="82" t="s">
        <v>517</v>
      </c>
      <c r="W532" s="81">
        <v>43538.01729166666</v>
      </c>
      <c r="X532" s="82" t="s">
        <v>615</v>
      </c>
      <c r="Y532" s="79"/>
      <c r="Z532" s="79"/>
      <c r="AA532" s="85" t="s">
        <v>740</v>
      </c>
      <c r="AB532" s="79"/>
      <c r="AC532" s="79" t="b">
        <v>0</v>
      </c>
      <c r="AD532" s="79">
        <v>22</v>
      </c>
      <c r="AE532" s="85" t="s">
        <v>785</v>
      </c>
      <c r="AF532" s="79" t="b">
        <v>0</v>
      </c>
      <c r="AG532" s="79" t="s">
        <v>791</v>
      </c>
      <c r="AH532" s="79"/>
      <c r="AI532" s="85" t="s">
        <v>785</v>
      </c>
      <c r="AJ532" s="79" t="b">
        <v>0</v>
      </c>
      <c r="AK532" s="79">
        <v>5</v>
      </c>
      <c r="AL532" s="85" t="s">
        <v>785</v>
      </c>
      <c r="AM532" s="79" t="s">
        <v>800</v>
      </c>
      <c r="AN532" s="79" t="b">
        <v>0</v>
      </c>
      <c r="AO532" s="85" t="s">
        <v>740</v>
      </c>
      <c r="AP532" s="79" t="s">
        <v>176</v>
      </c>
      <c r="AQ532" s="79">
        <v>0</v>
      </c>
      <c r="AR532" s="79">
        <v>0</v>
      </c>
      <c r="AS532" s="79"/>
      <c r="AT532" s="79"/>
      <c r="AU532" s="79"/>
      <c r="AV532" s="79"/>
      <c r="AW532" s="79"/>
      <c r="AX532" s="79"/>
      <c r="AY532" s="79"/>
      <c r="AZ532" s="79"/>
      <c r="BA532">
        <v>1</v>
      </c>
      <c r="BB532" s="78" t="str">
        <f>REPLACE(INDEX(GroupVertices[Group],MATCH(Edges[[#This Row],[Vertex 1]],GroupVertices[Vertex],0)),1,1,"")</f>
        <v>2</v>
      </c>
      <c r="BC532" s="78" t="str">
        <f>REPLACE(INDEX(GroupVertices[Group],MATCH(Edges[[#This Row],[Vertex 2]],GroupVertices[Vertex],0)),1,1,"")</f>
        <v>2</v>
      </c>
      <c r="BD532" s="48">
        <v>5</v>
      </c>
      <c r="BE532" s="49">
        <v>13.88888888888889</v>
      </c>
      <c r="BF532" s="48">
        <v>0</v>
      </c>
      <c r="BG532" s="49">
        <v>0</v>
      </c>
      <c r="BH532" s="48">
        <v>0</v>
      </c>
      <c r="BI532" s="49">
        <v>0</v>
      </c>
      <c r="BJ532" s="48">
        <v>31</v>
      </c>
      <c r="BK532" s="49">
        <v>86.11111111111111</v>
      </c>
      <c r="BL532" s="48">
        <v>36</v>
      </c>
    </row>
    <row r="533" spans="1:64" ht="15">
      <c r="A533" s="64" t="s">
        <v>287</v>
      </c>
      <c r="B533" s="64" t="s">
        <v>288</v>
      </c>
      <c r="C533" s="65" t="s">
        <v>2230</v>
      </c>
      <c r="D533" s="66">
        <v>10</v>
      </c>
      <c r="E533" s="67" t="s">
        <v>136</v>
      </c>
      <c r="F533" s="68">
        <v>19</v>
      </c>
      <c r="G533" s="65"/>
      <c r="H533" s="69"/>
      <c r="I533" s="70"/>
      <c r="J533" s="70"/>
      <c r="K533" s="34" t="s">
        <v>66</v>
      </c>
      <c r="L533" s="77">
        <v>533</v>
      </c>
      <c r="M533" s="77"/>
      <c r="N533" s="72"/>
      <c r="O533" s="79" t="s">
        <v>340</v>
      </c>
      <c r="P533" s="81">
        <v>43536.53158564815</v>
      </c>
      <c r="Q533" s="79" t="s">
        <v>377</v>
      </c>
      <c r="R533" s="79"/>
      <c r="S533" s="79"/>
      <c r="T533" s="79" t="s">
        <v>414</v>
      </c>
      <c r="U533" s="79"/>
      <c r="V533" s="82" t="s">
        <v>521</v>
      </c>
      <c r="W533" s="81">
        <v>43536.53158564815</v>
      </c>
      <c r="X533" s="82" t="s">
        <v>624</v>
      </c>
      <c r="Y533" s="79"/>
      <c r="Z533" s="79"/>
      <c r="AA533" s="85" t="s">
        <v>749</v>
      </c>
      <c r="AB533" s="85" t="s">
        <v>782</v>
      </c>
      <c r="AC533" s="79" t="b">
        <v>0</v>
      </c>
      <c r="AD533" s="79">
        <v>7</v>
      </c>
      <c r="AE533" s="85" t="s">
        <v>787</v>
      </c>
      <c r="AF533" s="79" t="b">
        <v>0</v>
      </c>
      <c r="AG533" s="79" t="s">
        <v>791</v>
      </c>
      <c r="AH533" s="79"/>
      <c r="AI533" s="85" t="s">
        <v>785</v>
      </c>
      <c r="AJ533" s="79" t="b">
        <v>0</v>
      </c>
      <c r="AK533" s="79">
        <v>1</v>
      </c>
      <c r="AL533" s="85" t="s">
        <v>785</v>
      </c>
      <c r="AM533" s="79" t="s">
        <v>802</v>
      </c>
      <c r="AN533" s="79" t="b">
        <v>0</v>
      </c>
      <c r="AO533" s="85" t="s">
        <v>782</v>
      </c>
      <c r="AP533" s="79" t="s">
        <v>176</v>
      </c>
      <c r="AQ533" s="79">
        <v>0</v>
      </c>
      <c r="AR533" s="79">
        <v>0</v>
      </c>
      <c r="AS533" s="79"/>
      <c r="AT533" s="79"/>
      <c r="AU533" s="79"/>
      <c r="AV533" s="79"/>
      <c r="AW533" s="79"/>
      <c r="AX533" s="79"/>
      <c r="AY533" s="79"/>
      <c r="AZ533" s="79"/>
      <c r="BA533">
        <v>3</v>
      </c>
      <c r="BB533" s="78" t="str">
        <f>REPLACE(INDEX(GroupVertices[Group],MATCH(Edges[[#This Row],[Vertex 1]],GroupVertices[Vertex],0)),1,1,"")</f>
        <v>2</v>
      </c>
      <c r="BC533" s="78" t="str">
        <f>REPLACE(INDEX(GroupVertices[Group],MATCH(Edges[[#This Row],[Vertex 2]],GroupVertices[Vertex],0)),1,1,"")</f>
        <v>2</v>
      </c>
      <c r="BD533" s="48"/>
      <c r="BE533" s="49"/>
      <c r="BF533" s="48"/>
      <c r="BG533" s="49"/>
      <c r="BH533" s="48"/>
      <c r="BI533" s="49"/>
      <c r="BJ533" s="48"/>
      <c r="BK533" s="49"/>
      <c r="BL533" s="48"/>
    </row>
    <row r="534" spans="1:64" ht="15">
      <c r="A534" s="64" t="s">
        <v>287</v>
      </c>
      <c r="B534" s="64" t="s">
        <v>288</v>
      </c>
      <c r="C534" s="65" t="s">
        <v>2230</v>
      </c>
      <c r="D534" s="66">
        <v>10</v>
      </c>
      <c r="E534" s="67" t="s">
        <v>136</v>
      </c>
      <c r="F534" s="68">
        <v>19</v>
      </c>
      <c r="G534" s="65"/>
      <c r="H534" s="69"/>
      <c r="I534" s="70"/>
      <c r="J534" s="70"/>
      <c r="K534" s="34" t="s">
        <v>66</v>
      </c>
      <c r="L534" s="77">
        <v>534</v>
      </c>
      <c r="M534" s="77"/>
      <c r="N534" s="72"/>
      <c r="O534" s="79" t="s">
        <v>340</v>
      </c>
      <c r="P534" s="81">
        <v>43537.5243287037</v>
      </c>
      <c r="Q534" s="79" t="s">
        <v>385</v>
      </c>
      <c r="R534" s="79"/>
      <c r="S534" s="79"/>
      <c r="T534" s="79"/>
      <c r="U534" s="79"/>
      <c r="V534" s="82" t="s">
        <v>521</v>
      </c>
      <c r="W534" s="81">
        <v>43537.5243287037</v>
      </c>
      <c r="X534" s="82" t="s">
        <v>634</v>
      </c>
      <c r="Y534" s="79"/>
      <c r="Z534" s="79"/>
      <c r="AA534" s="85" t="s">
        <v>759</v>
      </c>
      <c r="AB534" s="79"/>
      <c r="AC534" s="79" t="b">
        <v>0</v>
      </c>
      <c r="AD534" s="79">
        <v>0</v>
      </c>
      <c r="AE534" s="85" t="s">
        <v>785</v>
      </c>
      <c r="AF534" s="79" t="b">
        <v>0</v>
      </c>
      <c r="AG534" s="79" t="s">
        <v>791</v>
      </c>
      <c r="AH534" s="79"/>
      <c r="AI534" s="85" t="s">
        <v>785</v>
      </c>
      <c r="AJ534" s="79" t="b">
        <v>0</v>
      </c>
      <c r="AK534" s="79">
        <v>2</v>
      </c>
      <c r="AL534" s="85" t="s">
        <v>752</v>
      </c>
      <c r="AM534" s="79" t="s">
        <v>802</v>
      </c>
      <c r="AN534" s="79" t="b">
        <v>0</v>
      </c>
      <c r="AO534" s="85" t="s">
        <v>752</v>
      </c>
      <c r="AP534" s="79" t="s">
        <v>176</v>
      </c>
      <c r="AQ534" s="79">
        <v>0</v>
      </c>
      <c r="AR534" s="79">
        <v>0</v>
      </c>
      <c r="AS534" s="79"/>
      <c r="AT534" s="79"/>
      <c r="AU534" s="79"/>
      <c r="AV534" s="79"/>
      <c r="AW534" s="79"/>
      <c r="AX534" s="79"/>
      <c r="AY534" s="79"/>
      <c r="AZ534" s="79"/>
      <c r="BA534">
        <v>3</v>
      </c>
      <c r="BB534" s="78" t="str">
        <f>REPLACE(INDEX(GroupVertices[Group],MATCH(Edges[[#This Row],[Vertex 1]],GroupVertices[Vertex],0)),1,1,"")</f>
        <v>2</v>
      </c>
      <c r="BC534" s="78" t="str">
        <f>REPLACE(INDEX(GroupVertices[Group],MATCH(Edges[[#This Row],[Vertex 2]],GroupVertices[Vertex],0)),1,1,"")</f>
        <v>2</v>
      </c>
      <c r="BD534" s="48"/>
      <c r="BE534" s="49"/>
      <c r="BF534" s="48"/>
      <c r="BG534" s="49"/>
      <c r="BH534" s="48"/>
      <c r="BI534" s="49"/>
      <c r="BJ534" s="48"/>
      <c r="BK534" s="49"/>
      <c r="BL534" s="48"/>
    </row>
    <row r="535" spans="1:64" ht="15">
      <c r="A535" s="64" t="s">
        <v>287</v>
      </c>
      <c r="B535" s="64" t="s">
        <v>288</v>
      </c>
      <c r="C535" s="65" t="s">
        <v>2230</v>
      </c>
      <c r="D535" s="66">
        <v>10</v>
      </c>
      <c r="E535" s="67" t="s">
        <v>136</v>
      </c>
      <c r="F535" s="68">
        <v>19</v>
      </c>
      <c r="G535" s="65"/>
      <c r="H535" s="69"/>
      <c r="I535" s="70"/>
      <c r="J535" s="70"/>
      <c r="K535" s="34" t="s">
        <v>66</v>
      </c>
      <c r="L535" s="77">
        <v>535</v>
      </c>
      <c r="M535" s="77"/>
      <c r="N535" s="72"/>
      <c r="O535" s="79" t="s">
        <v>340</v>
      </c>
      <c r="P535" s="81">
        <v>43537.52643518519</v>
      </c>
      <c r="Q535" s="79" t="s">
        <v>383</v>
      </c>
      <c r="R535" s="79"/>
      <c r="S535" s="79"/>
      <c r="T535" s="79" t="s">
        <v>430</v>
      </c>
      <c r="U535" s="79"/>
      <c r="V535" s="82" t="s">
        <v>521</v>
      </c>
      <c r="W535" s="81">
        <v>43537.52643518519</v>
      </c>
      <c r="X535" s="82" t="s">
        <v>630</v>
      </c>
      <c r="Y535" s="79"/>
      <c r="Z535" s="79"/>
      <c r="AA535" s="85" t="s">
        <v>755</v>
      </c>
      <c r="AB535" s="85" t="s">
        <v>752</v>
      </c>
      <c r="AC535" s="79" t="b">
        <v>0</v>
      </c>
      <c r="AD535" s="79">
        <v>9</v>
      </c>
      <c r="AE535" s="85" t="s">
        <v>787</v>
      </c>
      <c r="AF535" s="79" t="b">
        <v>0</v>
      </c>
      <c r="AG535" s="79" t="s">
        <v>791</v>
      </c>
      <c r="AH535" s="79"/>
      <c r="AI535" s="85" t="s">
        <v>785</v>
      </c>
      <c r="AJ535" s="79" t="b">
        <v>0</v>
      </c>
      <c r="AK535" s="79">
        <v>2</v>
      </c>
      <c r="AL535" s="85" t="s">
        <v>785</v>
      </c>
      <c r="AM535" s="79" t="s">
        <v>802</v>
      </c>
      <c r="AN535" s="79" t="b">
        <v>0</v>
      </c>
      <c r="AO535" s="85" t="s">
        <v>752</v>
      </c>
      <c r="AP535" s="79" t="s">
        <v>176</v>
      </c>
      <c r="AQ535" s="79">
        <v>0</v>
      </c>
      <c r="AR535" s="79">
        <v>0</v>
      </c>
      <c r="AS535" s="79"/>
      <c r="AT535" s="79"/>
      <c r="AU535" s="79"/>
      <c r="AV535" s="79"/>
      <c r="AW535" s="79"/>
      <c r="AX535" s="79"/>
      <c r="AY535" s="79"/>
      <c r="AZ535" s="79"/>
      <c r="BA535">
        <v>3</v>
      </c>
      <c r="BB535" s="78" t="str">
        <f>REPLACE(INDEX(GroupVertices[Group],MATCH(Edges[[#This Row],[Vertex 1]],GroupVertices[Vertex],0)),1,1,"")</f>
        <v>2</v>
      </c>
      <c r="BC535" s="78" t="str">
        <f>REPLACE(INDEX(GroupVertices[Group],MATCH(Edges[[#This Row],[Vertex 2]],GroupVertices[Vertex],0)),1,1,"")</f>
        <v>2</v>
      </c>
      <c r="BD535" s="48"/>
      <c r="BE535" s="49"/>
      <c r="BF535" s="48"/>
      <c r="BG535" s="49"/>
      <c r="BH535" s="48"/>
      <c r="BI535" s="49"/>
      <c r="BJ535" s="48"/>
      <c r="BK535" s="49"/>
      <c r="BL535" s="48"/>
    </row>
    <row r="536" spans="1:64" ht="15">
      <c r="A536" s="64" t="s">
        <v>235</v>
      </c>
      <c r="B536" s="64" t="s">
        <v>335</v>
      </c>
      <c r="C536" s="65" t="s">
        <v>2231</v>
      </c>
      <c r="D536" s="66">
        <v>10</v>
      </c>
      <c r="E536" s="67" t="s">
        <v>136</v>
      </c>
      <c r="F536" s="68">
        <v>25.5</v>
      </c>
      <c r="G536" s="65"/>
      <c r="H536" s="69"/>
      <c r="I536" s="70"/>
      <c r="J536" s="70"/>
      <c r="K536" s="34" t="s">
        <v>65</v>
      </c>
      <c r="L536" s="77">
        <v>536</v>
      </c>
      <c r="M536" s="77"/>
      <c r="N536" s="72"/>
      <c r="O536" s="79" t="s">
        <v>340</v>
      </c>
      <c r="P536" s="81">
        <v>43537.51923611111</v>
      </c>
      <c r="Q536" s="79" t="s">
        <v>380</v>
      </c>
      <c r="R536" s="79"/>
      <c r="S536" s="79"/>
      <c r="T536" s="79" t="s">
        <v>414</v>
      </c>
      <c r="U536" s="82" t="s">
        <v>445</v>
      </c>
      <c r="V536" s="82" t="s">
        <v>445</v>
      </c>
      <c r="W536" s="81">
        <v>43537.51923611111</v>
      </c>
      <c r="X536" s="82" t="s">
        <v>627</v>
      </c>
      <c r="Y536" s="79"/>
      <c r="Z536" s="79"/>
      <c r="AA536" s="85" t="s">
        <v>752</v>
      </c>
      <c r="AB536" s="85" t="s">
        <v>783</v>
      </c>
      <c r="AC536" s="79" t="b">
        <v>0</v>
      </c>
      <c r="AD536" s="79">
        <v>10</v>
      </c>
      <c r="AE536" s="85" t="s">
        <v>789</v>
      </c>
      <c r="AF536" s="79" t="b">
        <v>0</v>
      </c>
      <c r="AG536" s="79" t="s">
        <v>791</v>
      </c>
      <c r="AH536" s="79"/>
      <c r="AI536" s="85" t="s">
        <v>785</v>
      </c>
      <c r="AJ536" s="79" t="b">
        <v>0</v>
      </c>
      <c r="AK536" s="79">
        <v>2</v>
      </c>
      <c r="AL536" s="85" t="s">
        <v>785</v>
      </c>
      <c r="AM536" s="79" t="s">
        <v>800</v>
      </c>
      <c r="AN536" s="79" t="b">
        <v>0</v>
      </c>
      <c r="AO536" s="85" t="s">
        <v>783</v>
      </c>
      <c r="AP536" s="79" t="s">
        <v>176</v>
      </c>
      <c r="AQ536" s="79">
        <v>0</v>
      </c>
      <c r="AR536" s="79">
        <v>0</v>
      </c>
      <c r="AS536" s="79"/>
      <c r="AT536" s="79"/>
      <c r="AU536" s="79"/>
      <c r="AV536" s="79"/>
      <c r="AW536" s="79"/>
      <c r="AX536" s="79"/>
      <c r="AY536" s="79"/>
      <c r="AZ536" s="79"/>
      <c r="BA536">
        <v>2</v>
      </c>
      <c r="BB536" s="78" t="str">
        <f>REPLACE(INDEX(GroupVertices[Group],MATCH(Edges[[#This Row],[Vertex 1]],GroupVertices[Vertex],0)),1,1,"")</f>
        <v>2</v>
      </c>
      <c r="BC536" s="78" t="str">
        <f>REPLACE(INDEX(GroupVertices[Group],MATCH(Edges[[#This Row],[Vertex 2]],GroupVertices[Vertex],0)),1,1,"")</f>
        <v>2</v>
      </c>
      <c r="BD536" s="48"/>
      <c r="BE536" s="49"/>
      <c r="BF536" s="48"/>
      <c r="BG536" s="49"/>
      <c r="BH536" s="48"/>
      <c r="BI536" s="49"/>
      <c r="BJ536" s="48"/>
      <c r="BK536" s="49"/>
      <c r="BL536" s="48"/>
    </row>
    <row r="537" spans="1:64" ht="15">
      <c r="A537" s="64" t="s">
        <v>235</v>
      </c>
      <c r="B537" s="64" t="s">
        <v>335</v>
      </c>
      <c r="C537" s="65" t="s">
        <v>2231</v>
      </c>
      <c r="D537" s="66">
        <v>10</v>
      </c>
      <c r="E537" s="67" t="s">
        <v>136</v>
      </c>
      <c r="F537" s="68">
        <v>25.5</v>
      </c>
      <c r="G537" s="65"/>
      <c r="H537" s="69"/>
      <c r="I537" s="70"/>
      <c r="J537" s="70"/>
      <c r="K537" s="34" t="s">
        <v>65</v>
      </c>
      <c r="L537" s="77">
        <v>537</v>
      </c>
      <c r="M537" s="77"/>
      <c r="N537" s="72"/>
      <c r="O537" s="79" t="s">
        <v>340</v>
      </c>
      <c r="P537" s="81">
        <v>43537.526875</v>
      </c>
      <c r="Q537" s="79" t="s">
        <v>384</v>
      </c>
      <c r="R537" s="79"/>
      <c r="S537" s="79"/>
      <c r="T537" s="79"/>
      <c r="U537" s="79"/>
      <c r="V537" s="82" t="s">
        <v>470</v>
      </c>
      <c r="W537" s="81">
        <v>43537.526875</v>
      </c>
      <c r="X537" s="82" t="s">
        <v>631</v>
      </c>
      <c r="Y537" s="79"/>
      <c r="Z537" s="79"/>
      <c r="AA537" s="85" t="s">
        <v>756</v>
      </c>
      <c r="AB537" s="79"/>
      <c r="AC537" s="79" t="b">
        <v>0</v>
      </c>
      <c r="AD537" s="79">
        <v>0</v>
      </c>
      <c r="AE537" s="85" t="s">
        <v>785</v>
      </c>
      <c r="AF537" s="79" t="b">
        <v>0</v>
      </c>
      <c r="AG537" s="79" t="s">
        <v>791</v>
      </c>
      <c r="AH537" s="79"/>
      <c r="AI537" s="85" t="s">
        <v>785</v>
      </c>
      <c r="AJ537" s="79" t="b">
        <v>0</v>
      </c>
      <c r="AK537" s="79">
        <v>2</v>
      </c>
      <c r="AL537" s="85" t="s">
        <v>755</v>
      </c>
      <c r="AM537" s="79" t="s">
        <v>800</v>
      </c>
      <c r="AN537" s="79" t="b">
        <v>0</v>
      </c>
      <c r="AO537" s="85" t="s">
        <v>755</v>
      </c>
      <c r="AP537" s="79" t="s">
        <v>176</v>
      </c>
      <c r="AQ537" s="79">
        <v>0</v>
      </c>
      <c r="AR537" s="79">
        <v>0</v>
      </c>
      <c r="AS537" s="79"/>
      <c r="AT537" s="79"/>
      <c r="AU537" s="79"/>
      <c r="AV537" s="79"/>
      <c r="AW537" s="79"/>
      <c r="AX537" s="79"/>
      <c r="AY537" s="79"/>
      <c r="AZ537" s="79"/>
      <c r="BA537">
        <v>2</v>
      </c>
      <c r="BB537" s="78" t="str">
        <f>REPLACE(INDEX(GroupVertices[Group],MATCH(Edges[[#This Row],[Vertex 1]],GroupVertices[Vertex],0)),1,1,"")</f>
        <v>2</v>
      </c>
      <c r="BC537" s="78" t="str">
        <f>REPLACE(INDEX(GroupVertices[Group],MATCH(Edges[[#This Row],[Vertex 2]],GroupVertices[Vertex],0)),1,1,"")</f>
        <v>2</v>
      </c>
      <c r="BD537" s="48"/>
      <c r="BE537" s="49"/>
      <c r="BF537" s="48"/>
      <c r="BG537" s="49"/>
      <c r="BH537" s="48"/>
      <c r="BI537" s="49"/>
      <c r="BJ537" s="48"/>
      <c r="BK537" s="49"/>
      <c r="BL537" s="48"/>
    </row>
    <row r="538" spans="1:64" ht="15">
      <c r="A538" s="64" t="s">
        <v>287</v>
      </c>
      <c r="B538" s="64" t="s">
        <v>335</v>
      </c>
      <c r="C538" s="65" t="s">
        <v>2231</v>
      </c>
      <c r="D538" s="66">
        <v>10</v>
      </c>
      <c r="E538" s="67" t="s">
        <v>136</v>
      </c>
      <c r="F538" s="68">
        <v>25.5</v>
      </c>
      <c r="G538" s="65"/>
      <c r="H538" s="69"/>
      <c r="I538" s="70"/>
      <c r="J538" s="70"/>
      <c r="K538" s="34" t="s">
        <v>65</v>
      </c>
      <c r="L538" s="77">
        <v>538</v>
      </c>
      <c r="M538" s="77"/>
      <c r="N538" s="72"/>
      <c r="O538" s="79" t="s">
        <v>340</v>
      </c>
      <c r="P538" s="81">
        <v>43537.5243287037</v>
      </c>
      <c r="Q538" s="79" t="s">
        <v>385</v>
      </c>
      <c r="R538" s="79"/>
      <c r="S538" s="79"/>
      <c r="T538" s="79"/>
      <c r="U538" s="79"/>
      <c r="V538" s="82" t="s">
        <v>521</v>
      </c>
      <c r="W538" s="81">
        <v>43537.5243287037</v>
      </c>
      <c r="X538" s="82" t="s">
        <v>634</v>
      </c>
      <c r="Y538" s="79"/>
      <c r="Z538" s="79"/>
      <c r="AA538" s="85" t="s">
        <v>759</v>
      </c>
      <c r="AB538" s="79"/>
      <c r="AC538" s="79" t="b">
        <v>0</v>
      </c>
      <c r="AD538" s="79">
        <v>0</v>
      </c>
      <c r="AE538" s="85" t="s">
        <v>785</v>
      </c>
      <c r="AF538" s="79" t="b">
        <v>0</v>
      </c>
      <c r="AG538" s="79" t="s">
        <v>791</v>
      </c>
      <c r="AH538" s="79"/>
      <c r="AI538" s="85" t="s">
        <v>785</v>
      </c>
      <c r="AJ538" s="79" t="b">
        <v>0</v>
      </c>
      <c r="AK538" s="79">
        <v>2</v>
      </c>
      <c r="AL538" s="85" t="s">
        <v>752</v>
      </c>
      <c r="AM538" s="79" t="s">
        <v>802</v>
      </c>
      <c r="AN538" s="79" t="b">
        <v>0</v>
      </c>
      <c r="AO538" s="85" t="s">
        <v>752</v>
      </c>
      <c r="AP538" s="79" t="s">
        <v>176</v>
      </c>
      <c r="AQ538" s="79">
        <v>0</v>
      </c>
      <c r="AR538" s="79">
        <v>0</v>
      </c>
      <c r="AS538" s="79"/>
      <c r="AT538" s="79"/>
      <c r="AU538" s="79"/>
      <c r="AV538" s="79"/>
      <c r="AW538" s="79"/>
      <c r="AX538" s="79"/>
      <c r="AY538" s="79"/>
      <c r="AZ538" s="79"/>
      <c r="BA538">
        <v>2</v>
      </c>
      <c r="BB538" s="78" t="str">
        <f>REPLACE(INDEX(GroupVertices[Group],MATCH(Edges[[#This Row],[Vertex 1]],GroupVertices[Vertex],0)),1,1,"")</f>
        <v>2</v>
      </c>
      <c r="BC538" s="78" t="str">
        <f>REPLACE(INDEX(GroupVertices[Group],MATCH(Edges[[#This Row],[Vertex 2]],GroupVertices[Vertex],0)),1,1,"")</f>
        <v>2</v>
      </c>
      <c r="BD538" s="48"/>
      <c r="BE538" s="49"/>
      <c r="BF538" s="48"/>
      <c r="BG538" s="49"/>
      <c r="BH538" s="48"/>
      <c r="BI538" s="49"/>
      <c r="BJ538" s="48"/>
      <c r="BK538" s="49"/>
      <c r="BL538" s="48"/>
    </row>
    <row r="539" spans="1:64" ht="15">
      <c r="A539" s="64" t="s">
        <v>287</v>
      </c>
      <c r="B539" s="64" t="s">
        <v>335</v>
      </c>
      <c r="C539" s="65" t="s">
        <v>2231</v>
      </c>
      <c r="D539" s="66">
        <v>10</v>
      </c>
      <c r="E539" s="67" t="s">
        <v>136</v>
      </c>
      <c r="F539" s="68">
        <v>25.5</v>
      </c>
      <c r="G539" s="65"/>
      <c r="H539" s="69"/>
      <c r="I539" s="70"/>
      <c r="J539" s="70"/>
      <c r="K539" s="34" t="s">
        <v>65</v>
      </c>
      <c r="L539" s="77">
        <v>539</v>
      </c>
      <c r="M539" s="77"/>
      <c r="N539" s="72"/>
      <c r="O539" s="79" t="s">
        <v>340</v>
      </c>
      <c r="P539" s="81">
        <v>43537.52643518519</v>
      </c>
      <c r="Q539" s="79" t="s">
        <v>383</v>
      </c>
      <c r="R539" s="79"/>
      <c r="S539" s="79"/>
      <c r="T539" s="79" t="s">
        <v>430</v>
      </c>
      <c r="U539" s="79"/>
      <c r="V539" s="82" t="s">
        <v>521</v>
      </c>
      <c r="W539" s="81">
        <v>43537.52643518519</v>
      </c>
      <c r="X539" s="82" t="s">
        <v>630</v>
      </c>
      <c r="Y539" s="79"/>
      <c r="Z539" s="79"/>
      <c r="AA539" s="85" t="s">
        <v>755</v>
      </c>
      <c r="AB539" s="85" t="s">
        <v>752</v>
      </c>
      <c r="AC539" s="79" t="b">
        <v>0</v>
      </c>
      <c r="AD539" s="79">
        <v>9</v>
      </c>
      <c r="AE539" s="85" t="s">
        <v>787</v>
      </c>
      <c r="AF539" s="79" t="b">
        <v>0</v>
      </c>
      <c r="AG539" s="79" t="s">
        <v>791</v>
      </c>
      <c r="AH539" s="79"/>
      <c r="AI539" s="85" t="s">
        <v>785</v>
      </c>
      <c r="AJ539" s="79" t="b">
        <v>0</v>
      </c>
      <c r="AK539" s="79">
        <v>2</v>
      </c>
      <c r="AL539" s="85" t="s">
        <v>785</v>
      </c>
      <c r="AM539" s="79" t="s">
        <v>802</v>
      </c>
      <c r="AN539" s="79" t="b">
        <v>0</v>
      </c>
      <c r="AO539" s="85" t="s">
        <v>752</v>
      </c>
      <c r="AP539" s="79" t="s">
        <v>176</v>
      </c>
      <c r="AQ539" s="79">
        <v>0</v>
      </c>
      <c r="AR539" s="79">
        <v>0</v>
      </c>
      <c r="AS539" s="79"/>
      <c r="AT539" s="79"/>
      <c r="AU539" s="79"/>
      <c r="AV539" s="79"/>
      <c r="AW539" s="79"/>
      <c r="AX539" s="79"/>
      <c r="AY539" s="79"/>
      <c r="AZ539" s="79"/>
      <c r="BA539">
        <v>2</v>
      </c>
      <c r="BB539" s="78" t="str">
        <f>REPLACE(INDEX(GroupVertices[Group],MATCH(Edges[[#This Row],[Vertex 1]],GroupVertices[Vertex],0)),1,1,"")</f>
        <v>2</v>
      </c>
      <c r="BC539" s="78" t="str">
        <f>REPLACE(INDEX(GroupVertices[Group],MATCH(Edges[[#This Row],[Vertex 2]],GroupVertices[Vertex],0)),1,1,"")</f>
        <v>2</v>
      </c>
      <c r="BD539" s="48"/>
      <c r="BE539" s="49"/>
      <c r="BF539" s="48"/>
      <c r="BG539" s="49"/>
      <c r="BH539" s="48"/>
      <c r="BI539" s="49"/>
      <c r="BJ539" s="48"/>
      <c r="BK539" s="49"/>
      <c r="BL539" s="48"/>
    </row>
    <row r="540" spans="1:64" ht="15">
      <c r="A540" s="64" t="s">
        <v>235</v>
      </c>
      <c r="B540" s="64" t="s">
        <v>336</v>
      </c>
      <c r="C540" s="65" t="s">
        <v>2231</v>
      </c>
      <c r="D540" s="66">
        <v>10</v>
      </c>
      <c r="E540" s="67" t="s">
        <v>136</v>
      </c>
      <c r="F540" s="68">
        <v>25.5</v>
      </c>
      <c r="G540" s="65"/>
      <c r="H540" s="69"/>
      <c r="I540" s="70"/>
      <c r="J540" s="70"/>
      <c r="K540" s="34" t="s">
        <v>65</v>
      </c>
      <c r="L540" s="77">
        <v>540</v>
      </c>
      <c r="M540" s="77"/>
      <c r="N540" s="72"/>
      <c r="O540" s="79" t="s">
        <v>340</v>
      </c>
      <c r="P540" s="81">
        <v>43537.51923611111</v>
      </c>
      <c r="Q540" s="79" t="s">
        <v>380</v>
      </c>
      <c r="R540" s="79"/>
      <c r="S540" s="79"/>
      <c r="T540" s="79" t="s">
        <v>414</v>
      </c>
      <c r="U540" s="82" t="s">
        <v>445</v>
      </c>
      <c r="V540" s="82" t="s">
        <v>445</v>
      </c>
      <c r="W540" s="81">
        <v>43537.51923611111</v>
      </c>
      <c r="X540" s="82" t="s">
        <v>627</v>
      </c>
      <c r="Y540" s="79"/>
      <c r="Z540" s="79"/>
      <c r="AA540" s="85" t="s">
        <v>752</v>
      </c>
      <c r="AB540" s="85" t="s">
        <v>783</v>
      </c>
      <c r="AC540" s="79" t="b">
        <v>0</v>
      </c>
      <c r="AD540" s="79">
        <v>10</v>
      </c>
      <c r="AE540" s="85" t="s">
        <v>789</v>
      </c>
      <c r="AF540" s="79" t="b">
        <v>0</v>
      </c>
      <c r="AG540" s="79" t="s">
        <v>791</v>
      </c>
      <c r="AH540" s="79"/>
      <c r="AI540" s="85" t="s">
        <v>785</v>
      </c>
      <c r="AJ540" s="79" t="b">
        <v>0</v>
      </c>
      <c r="AK540" s="79">
        <v>2</v>
      </c>
      <c r="AL540" s="85" t="s">
        <v>785</v>
      </c>
      <c r="AM540" s="79" t="s">
        <v>800</v>
      </c>
      <c r="AN540" s="79" t="b">
        <v>0</v>
      </c>
      <c r="AO540" s="85" t="s">
        <v>783</v>
      </c>
      <c r="AP540" s="79" t="s">
        <v>176</v>
      </c>
      <c r="AQ540" s="79">
        <v>0</v>
      </c>
      <c r="AR540" s="79">
        <v>0</v>
      </c>
      <c r="AS540" s="79"/>
      <c r="AT540" s="79"/>
      <c r="AU540" s="79"/>
      <c r="AV540" s="79"/>
      <c r="AW540" s="79"/>
      <c r="AX540" s="79"/>
      <c r="AY540" s="79"/>
      <c r="AZ540" s="79"/>
      <c r="BA540">
        <v>2</v>
      </c>
      <c r="BB540" s="78" t="str">
        <f>REPLACE(INDEX(GroupVertices[Group],MATCH(Edges[[#This Row],[Vertex 1]],GroupVertices[Vertex],0)),1,1,"")</f>
        <v>2</v>
      </c>
      <c r="BC540" s="78" t="str">
        <f>REPLACE(INDEX(GroupVertices[Group],MATCH(Edges[[#This Row],[Vertex 2]],GroupVertices[Vertex],0)),1,1,"")</f>
        <v>2</v>
      </c>
      <c r="BD540" s="48"/>
      <c r="BE540" s="49"/>
      <c r="BF540" s="48"/>
      <c r="BG540" s="49"/>
      <c r="BH540" s="48"/>
      <c r="BI540" s="49"/>
      <c r="BJ540" s="48"/>
      <c r="BK540" s="49"/>
      <c r="BL540" s="48"/>
    </row>
    <row r="541" spans="1:64" ht="15">
      <c r="A541" s="64" t="s">
        <v>235</v>
      </c>
      <c r="B541" s="64" t="s">
        <v>336</v>
      </c>
      <c r="C541" s="65" t="s">
        <v>2231</v>
      </c>
      <c r="D541" s="66">
        <v>10</v>
      </c>
      <c r="E541" s="67" t="s">
        <v>136</v>
      </c>
      <c r="F541" s="68">
        <v>25.5</v>
      </c>
      <c r="G541" s="65"/>
      <c r="H541" s="69"/>
      <c r="I541" s="70"/>
      <c r="J541" s="70"/>
      <c r="K541" s="34" t="s">
        <v>65</v>
      </c>
      <c r="L541" s="77">
        <v>541</v>
      </c>
      <c r="M541" s="77"/>
      <c r="N541" s="72"/>
      <c r="O541" s="79" t="s">
        <v>340</v>
      </c>
      <c r="P541" s="81">
        <v>43537.526875</v>
      </c>
      <c r="Q541" s="79" t="s">
        <v>384</v>
      </c>
      <c r="R541" s="79"/>
      <c r="S541" s="79"/>
      <c r="T541" s="79"/>
      <c r="U541" s="79"/>
      <c r="V541" s="82" t="s">
        <v>470</v>
      </c>
      <c r="W541" s="81">
        <v>43537.526875</v>
      </c>
      <c r="X541" s="82" t="s">
        <v>631</v>
      </c>
      <c r="Y541" s="79"/>
      <c r="Z541" s="79"/>
      <c r="AA541" s="85" t="s">
        <v>756</v>
      </c>
      <c r="AB541" s="79"/>
      <c r="AC541" s="79" t="b">
        <v>0</v>
      </c>
      <c r="AD541" s="79">
        <v>0</v>
      </c>
      <c r="AE541" s="85" t="s">
        <v>785</v>
      </c>
      <c r="AF541" s="79" t="b">
        <v>0</v>
      </c>
      <c r="AG541" s="79" t="s">
        <v>791</v>
      </c>
      <c r="AH541" s="79"/>
      <c r="AI541" s="85" t="s">
        <v>785</v>
      </c>
      <c r="AJ541" s="79" t="b">
        <v>0</v>
      </c>
      <c r="AK541" s="79">
        <v>2</v>
      </c>
      <c r="AL541" s="85" t="s">
        <v>755</v>
      </c>
      <c r="AM541" s="79" t="s">
        <v>800</v>
      </c>
      <c r="AN541" s="79" t="b">
        <v>0</v>
      </c>
      <c r="AO541" s="85" t="s">
        <v>755</v>
      </c>
      <c r="AP541" s="79" t="s">
        <v>176</v>
      </c>
      <c r="AQ541" s="79">
        <v>0</v>
      </c>
      <c r="AR541" s="79">
        <v>0</v>
      </c>
      <c r="AS541" s="79"/>
      <c r="AT541" s="79"/>
      <c r="AU541" s="79"/>
      <c r="AV541" s="79"/>
      <c r="AW541" s="79"/>
      <c r="AX541" s="79"/>
      <c r="AY541" s="79"/>
      <c r="AZ541" s="79"/>
      <c r="BA541">
        <v>2</v>
      </c>
      <c r="BB541" s="78" t="str">
        <f>REPLACE(INDEX(GroupVertices[Group],MATCH(Edges[[#This Row],[Vertex 1]],GroupVertices[Vertex],0)),1,1,"")</f>
        <v>2</v>
      </c>
      <c r="BC541" s="78" t="str">
        <f>REPLACE(INDEX(GroupVertices[Group],MATCH(Edges[[#This Row],[Vertex 2]],GroupVertices[Vertex],0)),1,1,"")</f>
        <v>2</v>
      </c>
      <c r="BD541" s="48"/>
      <c r="BE541" s="49"/>
      <c r="BF541" s="48"/>
      <c r="BG541" s="49"/>
      <c r="BH541" s="48"/>
      <c r="BI541" s="49"/>
      <c r="BJ541" s="48"/>
      <c r="BK541" s="49"/>
      <c r="BL541" s="48"/>
    </row>
    <row r="542" spans="1:64" ht="15">
      <c r="A542" s="64" t="s">
        <v>287</v>
      </c>
      <c r="B542" s="64" t="s">
        <v>336</v>
      </c>
      <c r="C542" s="65" t="s">
        <v>2231</v>
      </c>
      <c r="D542" s="66">
        <v>10</v>
      </c>
      <c r="E542" s="67" t="s">
        <v>136</v>
      </c>
      <c r="F542" s="68">
        <v>25.5</v>
      </c>
      <c r="G542" s="65"/>
      <c r="H542" s="69"/>
      <c r="I542" s="70"/>
      <c r="J542" s="70"/>
      <c r="K542" s="34" t="s">
        <v>65</v>
      </c>
      <c r="L542" s="77">
        <v>542</v>
      </c>
      <c r="M542" s="77"/>
      <c r="N542" s="72"/>
      <c r="O542" s="79" t="s">
        <v>340</v>
      </c>
      <c r="P542" s="81">
        <v>43537.5243287037</v>
      </c>
      <c r="Q542" s="79" t="s">
        <v>385</v>
      </c>
      <c r="R542" s="79"/>
      <c r="S542" s="79"/>
      <c r="T542" s="79"/>
      <c r="U542" s="79"/>
      <c r="V542" s="82" t="s">
        <v>521</v>
      </c>
      <c r="W542" s="81">
        <v>43537.5243287037</v>
      </c>
      <c r="X542" s="82" t="s">
        <v>634</v>
      </c>
      <c r="Y542" s="79"/>
      <c r="Z542" s="79"/>
      <c r="AA542" s="85" t="s">
        <v>759</v>
      </c>
      <c r="AB542" s="79"/>
      <c r="AC542" s="79" t="b">
        <v>0</v>
      </c>
      <c r="AD542" s="79">
        <v>0</v>
      </c>
      <c r="AE542" s="85" t="s">
        <v>785</v>
      </c>
      <c r="AF542" s="79" t="b">
        <v>0</v>
      </c>
      <c r="AG542" s="79" t="s">
        <v>791</v>
      </c>
      <c r="AH542" s="79"/>
      <c r="AI542" s="85" t="s">
        <v>785</v>
      </c>
      <c r="AJ542" s="79" t="b">
        <v>0</v>
      </c>
      <c r="AK542" s="79">
        <v>2</v>
      </c>
      <c r="AL542" s="85" t="s">
        <v>752</v>
      </c>
      <c r="AM542" s="79" t="s">
        <v>802</v>
      </c>
      <c r="AN542" s="79" t="b">
        <v>0</v>
      </c>
      <c r="AO542" s="85" t="s">
        <v>752</v>
      </c>
      <c r="AP542" s="79" t="s">
        <v>176</v>
      </c>
      <c r="AQ542" s="79">
        <v>0</v>
      </c>
      <c r="AR542" s="79">
        <v>0</v>
      </c>
      <c r="AS542" s="79"/>
      <c r="AT542" s="79"/>
      <c r="AU542" s="79"/>
      <c r="AV542" s="79"/>
      <c r="AW542" s="79"/>
      <c r="AX542" s="79"/>
      <c r="AY542" s="79"/>
      <c r="AZ542" s="79"/>
      <c r="BA542">
        <v>2</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287</v>
      </c>
      <c r="B543" s="64" t="s">
        <v>336</v>
      </c>
      <c r="C543" s="65" t="s">
        <v>2231</v>
      </c>
      <c r="D543" s="66">
        <v>10</v>
      </c>
      <c r="E543" s="67" t="s">
        <v>136</v>
      </c>
      <c r="F543" s="68">
        <v>25.5</v>
      </c>
      <c r="G543" s="65"/>
      <c r="H543" s="69"/>
      <c r="I543" s="70"/>
      <c r="J543" s="70"/>
      <c r="K543" s="34" t="s">
        <v>65</v>
      </c>
      <c r="L543" s="77">
        <v>543</v>
      </c>
      <c r="M543" s="77"/>
      <c r="N543" s="72"/>
      <c r="O543" s="79" t="s">
        <v>340</v>
      </c>
      <c r="P543" s="81">
        <v>43537.52643518519</v>
      </c>
      <c r="Q543" s="79" t="s">
        <v>383</v>
      </c>
      <c r="R543" s="79"/>
      <c r="S543" s="79"/>
      <c r="T543" s="79" t="s">
        <v>430</v>
      </c>
      <c r="U543" s="79"/>
      <c r="V543" s="82" t="s">
        <v>521</v>
      </c>
      <c r="W543" s="81">
        <v>43537.52643518519</v>
      </c>
      <c r="X543" s="82" t="s">
        <v>630</v>
      </c>
      <c r="Y543" s="79"/>
      <c r="Z543" s="79"/>
      <c r="AA543" s="85" t="s">
        <v>755</v>
      </c>
      <c r="AB543" s="85" t="s">
        <v>752</v>
      </c>
      <c r="AC543" s="79" t="b">
        <v>0</v>
      </c>
      <c r="AD543" s="79">
        <v>9</v>
      </c>
      <c r="AE543" s="85" t="s">
        <v>787</v>
      </c>
      <c r="AF543" s="79" t="b">
        <v>0</v>
      </c>
      <c r="AG543" s="79" t="s">
        <v>791</v>
      </c>
      <c r="AH543" s="79"/>
      <c r="AI543" s="85" t="s">
        <v>785</v>
      </c>
      <c r="AJ543" s="79" t="b">
        <v>0</v>
      </c>
      <c r="AK543" s="79">
        <v>2</v>
      </c>
      <c r="AL543" s="85" t="s">
        <v>785</v>
      </c>
      <c r="AM543" s="79" t="s">
        <v>802</v>
      </c>
      <c r="AN543" s="79" t="b">
        <v>0</v>
      </c>
      <c r="AO543" s="85" t="s">
        <v>752</v>
      </c>
      <c r="AP543" s="79" t="s">
        <v>176</v>
      </c>
      <c r="AQ543" s="79">
        <v>0</v>
      </c>
      <c r="AR543" s="79">
        <v>0</v>
      </c>
      <c r="AS543" s="79"/>
      <c r="AT543" s="79"/>
      <c r="AU543" s="79"/>
      <c r="AV543" s="79"/>
      <c r="AW543" s="79"/>
      <c r="AX543" s="79"/>
      <c r="AY543" s="79"/>
      <c r="AZ543" s="79"/>
      <c r="BA543">
        <v>2</v>
      </c>
      <c r="BB543" s="78" t="str">
        <f>REPLACE(INDEX(GroupVertices[Group],MATCH(Edges[[#This Row],[Vertex 1]],GroupVertices[Vertex],0)),1,1,"")</f>
        <v>2</v>
      </c>
      <c r="BC543" s="78" t="str">
        <f>REPLACE(INDEX(GroupVertices[Group],MATCH(Edges[[#This Row],[Vertex 2]],GroupVertices[Vertex],0)),1,1,"")</f>
        <v>2</v>
      </c>
      <c r="BD543" s="48"/>
      <c r="BE543" s="49"/>
      <c r="BF543" s="48"/>
      <c r="BG543" s="49"/>
      <c r="BH543" s="48"/>
      <c r="BI543" s="49"/>
      <c r="BJ543" s="48"/>
      <c r="BK543" s="49"/>
      <c r="BL543" s="48"/>
    </row>
    <row r="544" spans="1:64" ht="15">
      <c r="A544" s="64" t="s">
        <v>235</v>
      </c>
      <c r="B544" s="64" t="s">
        <v>337</v>
      </c>
      <c r="C544" s="65" t="s">
        <v>2231</v>
      </c>
      <c r="D544" s="66">
        <v>10</v>
      </c>
      <c r="E544" s="67" t="s">
        <v>136</v>
      </c>
      <c r="F544" s="68">
        <v>25.5</v>
      </c>
      <c r="G544" s="65"/>
      <c r="H544" s="69"/>
      <c r="I544" s="70"/>
      <c r="J544" s="70"/>
      <c r="K544" s="34" t="s">
        <v>65</v>
      </c>
      <c r="L544" s="77">
        <v>544</v>
      </c>
      <c r="M544" s="77"/>
      <c r="N544" s="72"/>
      <c r="O544" s="79" t="s">
        <v>340</v>
      </c>
      <c r="P544" s="81">
        <v>43537.51923611111</v>
      </c>
      <c r="Q544" s="79" t="s">
        <v>380</v>
      </c>
      <c r="R544" s="79"/>
      <c r="S544" s="79"/>
      <c r="T544" s="79" t="s">
        <v>414</v>
      </c>
      <c r="U544" s="82" t="s">
        <v>445</v>
      </c>
      <c r="V544" s="82" t="s">
        <v>445</v>
      </c>
      <c r="W544" s="81">
        <v>43537.51923611111</v>
      </c>
      <c r="X544" s="82" t="s">
        <v>627</v>
      </c>
      <c r="Y544" s="79"/>
      <c r="Z544" s="79"/>
      <c r="AA544" s="85" t="s">
        <v>752</v>
      </c>
      <c r="AB544" s="85" t="s">
        <v>783</v>
      </c>
      <c r="AC544" s="79" t="b">
        <v>0</v>
      </c>
      <c r="AD544" s="79">
        <v>10</v>
      </c>
      <c r="AE544" s="85" t="s">
        <v>789</v>
      </c>
      <c r="AF544" s="79" t="b">
        <v>0</v>
      </c>
      <c r="AG544" s="79" t="s">
        <v>791</v>
      </c>
      <c r="AH544" s="79"/>
      <c r="AI544" s="85" t="s">
        <v>785</v>
      </c>
      <c r="AJ544" s="79" t="b">
        <v>0</v>
      </c>
      <c r="AK544" s="79">
        <v>2</v>
      </c>
      <c r="AL544" s="85" t="s">
        <v>785</v>
      </c>
      <c r="AM544" s="79" t="s">
        <v>800</v>
      </c>
      <c r="AN544" s="79" t="b">
        <v>0</v>
      </c>
      <c r="AO544" s="85" t="s">
        <v>783</v>
      </c>
      <c r="AP544" s="79" t="s">
        <v>176</v>
      </c>
      <c r="AQ544" s="79">
        <v>0</v>
      </c>
      <c r="AR544" s="79">
        <v>0</v>
      </c>
      <c r="AS544" s="79"/>
      <c r="AT544" s="79"/>
      <c r="AU544" s="79"/>
      <c r="AV544" s="79"/>
      <c r="AW544" s="79"/>
      <c r="AX544" s="79"/>
      <c r="AY544" s="79"/>
      <c r="AZ544" s="79"/>
      <c r="BA544">
        <v>2</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235</v>
      </c>
      <c r="B545" s="64" t="s">
        <v>337</v>
      </c>
      <c r="C545" s="65" t="s">
        <v>2231</v>
      </c>
      <c r="D545" s="66">
        <v>10</v>
      </c>
      <c r="E545" s="67" t="s">
        <v>136</v>
      </c>
      <c r="F545" s="68">
        <v>25.5</v>
      </c>
      <c r="G545" s="65"/>
      <c r="H545" s="69"/>
      <c r="I545" s="70"/>
      <c r="J545" s="70"/>
      <c r="K545" s="34" t="s">
        <v>65</v>
      </c>
      <c r="L545" s="77">
        <v>545</v>
      </c>
      <c r="M545" s="77"/>
      <c r="N545" s="72"/>
      <c r="O545" s="79" t="s">
        <v>340</v>
      </c>
      <c r="P545" s="81">
        <v>43537.526875</v>
      </c>
      <c r="Q545" s="79" t="s">
        <v>384</v>
      </c>
      <c r="R545" s="79"/>
      <c r="S545" s="79"/>
      <c r="T545" s="79"/>
      <c r="U545" s="79"/>
      <c r="V545" s="82" t="s">
        <v>470</v>
      </c>
      <c r="W545" s="81">
        <v>43537.526875</v>
      </c>
      <c r="X545" s="82" t="s">
        <v>631</v>
      </c>
      <c r="Y545" s="79"/>
      <c r="Z545" s="79"/>
      <c r="AA545" s="85" t="s">
        <v>756</v>
      </c>
      <c r="AB545" s="79"/>
      <c r="AC545" s="79" t="b">
        <v>0</v>
      </c>
      <c r="AD545" s="79">
        <v>0</v>
      </c>
      <c r="AE545" s="85" t="s">
        <v>785</v>
      </c>
      <c r="AF545" s="79" t="b">
        <v>0</v>
      </c>
      <c r="AG545" s="79" t="s">
        <v>791</v>
      </c>
      <c r="AH545" s="79"/>
      <c r="AI545" s="85" t="s">
        <v>785</v>
      </c>
      <c r="AJ545" s="79" t="b">
        <v>0</v>
      </c>
      <c r="AK545" s="79">
        <v>2</v>
      </c>
      <c r="AL545" s="85" t="s">
        <v>755</v>
      </c>
      <c r="AM545" s="79" t="s">
        <v>800</v>
      </c>
      <c r="AN545" s="79" t="b">
        <v>0</v>
      </c>
      <c r="AO545" s="85" t="s">
        <v>755</v>
      </c>
      <c r="AP545" s="79" t="s">
        <v>176</v>
      </c>
      <c r="AQ545" s="79">
        <v>0</v>
      </c>
      <c r="AR545" s="79">
        <v>0</v>
      </c>
      <c r="AS545" s="79"/>
      <c r="AT545" s="79"/>
      <c r="AU545" s="79"/>
      <c r="AV545" s="79"/>
      <c r="AW545" s="79"/>
      <c r="AX545" s="79"/>
      <c r="AY545" s="79"/>
      <c r="AZ545" s="79"/>
      <c r="BA545">
        <v>2</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287</v>
      </c>
      <c r="B546" s="64" t="s">
        <v>337</v>
      </c>
      <c r="C546" s="65" t="s">
        <v>2231</v>
      </c>
      <c r="D546" s="66">
        <v>10</v>
      </c>
      <c r="E546" s="67" t="s">
        <v>136</v>
      </c>
      <c r="F546" s="68">
        <v>25.5</v>
      </c>
      <c r="G546" s="65"/>
      <c r="H546" s="69"/>
      <c r="I546" s="70"/>
      <c r="J546" s="70"/>
      <c r="K546" s="34" t="s">
        <v>65</v>
      </c>
      <c r="L546" s="77">
        <v>546</v>
      </c>
      <c r="M546" s="77"/>
      <c r="N546" s="72"/>
      <c r="O546" s="79" t="s">
        <v>340</v>
      </c>
      <c r="P546" s="81">
        <v>43537.5243287037</v>
      </c>
      <c r="Q546" s="79" t="s">
        <v>385</v>
      </c>
      <c r="R546" s="79"/>
      <c r="S546" s="79"/>
      <c r="T546" s="79"/>
      <c r="U546" s="79"/>
      <c r="V546" s="82" t="s">
        <v>521</v>
      </c>
      <c r="W546" s="81">
        <v>43537.5243287037</v>
      </c>
      <c r="X546" s="82" t="s">
        <v>634</v>
      </c>
      <c r="Y546" s="79"/>
      <c r="Z546" s="79"/>
      <c r="AA546" s="85" t="s">
        <v>759</v>
      </c>
      <c r="AB546" s="79"/>
      <c r="AC546" s="79" t="b">
        <v>0</v>
      </c>
      <c r="AD546" s="79">
        <v>0</v>
      </c>
      <c r="AE546" s="85" t="s">
        <v>785</v>
      </c>
      <c r="AF546" s="79" t="b">
        <v>0</v>
      </c>
      <c r="AG546" s="79" t="s">
        <v>791</v>
      </c>
      <c r="AH546" s="79"/>
      <c r="AI546" s="85" t="s">
        <v>785</v>
      </c>
      <c r="AJ546" s="79" t="b">
        <v>0</v>
      </c>
      <c r="AK546" s="79">
        <v>2</v>
      </c>
      <c r="AL546" s="85" t="s">
        <v>752</v>
      </c>
      <c r="AM546" s="79" t="s">
        <v>802</v>
      </c>
      <c r="AN546" s="79" t="b">
        <v>0</v>
      </c>
      <c r="AO546" s="85" t="s">
        <v>752</v>
      </c>
      <c r="AP546" s="79" t="s">
        <v>176</v>
      </c>
      <c r="AQ546" s="79">
        <v>0</v>
      </c>
      <c r="AR546" s="79">
        <v>0</v>
      </c>
      <c r="AS546" s="79"/>
      <c r="AT546" s="79"/>
      <c r="AU546" s="79"/>
      <c r="AV546" s="79"/>
      <c r="AW546" s="79"/>
      <c r="AX546" s="79"/>
      <c r="AY546" s="79"/>
      <c r="AZ546" s="79"/>
      <c r="BA546">
        <v>2</v>
      </c>
      <c r="BB546" s="78" t="str">
        <f>REPLACE(INDEX(GroupVertices[Group],MATCH(Edges[[#This Row],[Vertex 1]],GroupVertices[Vertex],0)),1,1,"")</f>
        <v>2</v>
      </c>
      <c r="BC546" s="78" t="str">
        <f>REPLACE(INDEX(GroupVertices[Group],MATCH(Edges[[#This Row],[Vertex 2]],GroupVertices[Vertex],0)),1,1,"")</f>
        <v>2</v>
      </c>
      <c r="BD546" s="48"/>
      <c r="BE546" s="49"/>
      <c r="BF546" s="48"/>
      <c r="BG546" s="49"/>
      <c r="BH546" s="48"/>
      <c r="BI546" s="49"/>
      <c r="BJ546" s="48"/>
      <c r="BK546" s="49"/>
      <c r="BL546" s="48"/>
    </row>
    <row r="547" spans="1:64" ht="15">
      <c r="A547" s="64" t="s">
        <v>287</v>
      </c>
      <c r="B547" s="64" t="s">
        <v>337</v>
      </c>
      <c r="C547" s="65" t="s">
        <v>2231</v>
      </c>
      <c r="D547" s="66">
        <v>10</v>
      </c>
      <c r="E547" s="67" t="s">
        <v>136</v>
      </c>
      <c r="F547" s="68">
        <v>25.5</v>
      </c>
      <c r="G547" s="65"/>
      <c r="H547" s="69"/>
      <c r="I547" s="70"/>
      <c r="J547" s="70"/>
      <c r="K547" s="34" t="s">
        <v>65</v>
      </c>
      <c r="L547" s="77">
        <v>547</v>
      </c>
      <c r="M547" s="77"/>
      <c r="N547" s="72"/>
      <c r="O547" s="79" t="s">
        <v>340</v>
      </c>
      <c r="P547" s="81">
        <v>43537.52643518519</v>
      </c>
      <c r="Q547" s="79" t="s">
        <v>383</v>
      </c>
      <c r="R547" s="79"/>
      <c r="S547" s="79"/>
      <c r="T547" s="79" t="s">
        <v>430</v>
      </c>
      <c r="U547" s="79"/>
      <c r="V547" s="82" t="s">
        <v>521</v>
      </c>
      <c r="W547" s="81">
        <v>43537.52643518519</v>
      </c>
      <c r="X547" s="82" t="s">
        <v>630</v>
      </c>
      <c r="Y547" s="79"/>
      <c r="Z547" s="79"/>
      <c r="AA547" s="85" t="s">
        <v>755</v>
      </c>
      <c r="AB547" s="85" t="s">
        <v>752</v>
      </c>
      <c r="AC547" s="79" t="b">
        <v>0</v>
      </c>
      <c r="AD547" s="79">
        <v>9</v>
      </c>
      <c r="AE547" s="85" t="s">
        <v>787</v>
      </c>
      <c r="AF547" s="79" t="b">
        <v>0</v>
      </c>
      <c r="AG547" s="79" t="s">
        <v>791</v>
      </c>
      <c r="AH547" s="79"/>
      <c r="AI547" s="85" t="s">
        <v>785</v>
      </c>
      <c r="AJ547" s="79" t="b">
        <v>0</v>
      </c>
      <c r="AK547" s="79">
        <v>2</v>
      </c>
      <c r="AL547" s="85" t="s">
        <v>785</v>
      </c>
      <c r="AM547" s="79" t="s">
        <v>802</v>
      </c>
      <c r="AN547" s="79" t="b">
        <v>0</v>
      </c>
      <c r="AO547" s="85" t="s">
        <v>752</v>
      </c>
      <c r="AP547" s="79" t="s">
        <v>176</v>
      </c>
      <c r="AQ547" s="79">
        <v>0</v>
      </c>
      <c r="AR547" s="79">
        <v>0</v>
      </c>
      <c r="AS547" s="79"/>
      <c r="AT547" s="79"/>
      <c r="AU547" s="79"/>
      <c r="AV547" s="79"/>
      <c r="AW547" s="79"/>
      <c r="AX547" s="79"/>
      <c r="AY547" s="79"/>
      <c r="AZ547" s="79"/>
      <c r="BA547">
        <v>2</v>
      </c>
      <c r="BB547" s="78" t="str">
        <f>REPLACE(INDEX(GroupVertices[Group],MATCH(Edges[[#This Row],[Vertex 1]],GroupVertices[Vertex],0)),1,1,"")</f>
        <v>2</v>
      </c>
      <c r="BC547" s="78" t="str">
        <f>REPLACE(INDEX(GroupVertices[Group],MATCH(Edges[[#This Row],[Vertex 2]],GroupVertices[Vertex],0)),1,1,"")</f>
        <v>2</v>
      </c>
      <c r="BD547" s="48"/>
      <c r="BE547" s="49"/>
      <c r="BF547" s="48"/>
      <c r="BG547" s="49"/>
      <c r="BH547" s="48"/>
      <c r="BI547" s="49"/>
      <c r="BJ547" s="48"/>
      <c r="BK547" s="49"/>
      <c r="BL547" s="48"/>
    </row>
    <row r="548" spans="1:64" ht="15">
      <c r="A548" s="64" t="s">
        <v>235</v>
      </c>
      <c r="B548" s="64" t="s">
        <v>338</v>
      </c>
      <c r="C548" s="65" t="s">
        <v>2231</v>
      </c>
      <c r="D548" s="66">
        <v>10</v>
      </c>
      <c r="E548" s="67" t="s">
        <v>136</v>
      </c>
      <c r="F548" s="68">
        <v>25.5</v>
      </c>
      <c r="G548" s="65"/>
      <c r="H548" s="69"/>
      <c r="I548" s="70"/>
      <c r="J548" s="70"/>
      <c r="K548" s="34" t="s">
        <v>65</v>
      </c>
      <c r="L548" s="77">
        <v>548</v>
      </c>
      <c r="M548" s="77"/>
      <c r="N548" s="72"/>
      <c r="O548" s="79" t="s">
        <v>340</v>
      </c>
      <c r="P548" s="81">
        <v>43537.51923611111</v>
      </c>
      <c r="Q548" s="79" t="s">
        <v>380</v>
      </c>
      <c r="R548" s="79"/>
      <c r="S548" s="79"/>
      <c r="T548" s="79" t="s">
        <v>414</v>
      </c>
      <c r="U548" s="82" t="s">
        <v>445</v>
      </c>
      <c r="V548" s="82" t="s">
        <v>445</v>
      </c>
      <c r="W548" s="81">
        <v>43537.51923611111</v>
      </c>
      <c r="X548" s="82" t="s">
        <v>627</v>
      </c>
      <c r="Y548" s="79"/>
      <c r="Z548" s="79"/>
      <c r="AA548" s="85" t="s">
        <v>752</v>
      </c>
      <c r="AB548" s="85" t="s">
        <v>783</v>
      </c>
      <c r="AC548" s="79" t="b">
        <v>0</v>
      </c>
      <c r="AD548" s="79">
        <v>10</v>
      </c>
      <c r="AE548" s="85" t="s">
        <v>789</v>
      </c>
      <c r="AF548" s="79" t="b">
        <v>0</v>
      </c>
      <c r="AG548" s="79" t="s">
        <v>791</v>
      </c>
      <c r="AH548" s="79"/>
      <c r="AI548" s="85" t="s">
        <v>785</v>
      </c>
      <c r="AJ548" s="79" t="b">
        <v>0</v>
      </c>
      <c r="AK548" s="79">
        <v>2</v>
      </c>
      <c r="AL548" s="85" t="s">
        <v>785</v>
      </c>
      <c r="AM548" s="79" t="s">
        <v>800</v>
      </c>
      <c r="AN548" s="79" t="b">
        <v>0</v>
      </c>
      <c r="AO548" s="85" t="s">
        <v>783</v>
      </c>
      <c r="AP548" s="79" t="s">
        <v>176</v>
      </c>
      <c r="AQ548" s="79">
        <v>0</v>
      </c>
      <c r="AR548" s="79">
        <v>0</v>
      </c>
      <c r="AS548" s="79"/>
      <c r="AT548" s="79"/>
      <c r="AU548" s="79"/>
      <c r="AV548" s="79"/>
      <c r="AW548" s="79"/>
      <c r="AX548" s="79"/>
      <c r="AY548" s="79"/>
      <c r="AZ548" s="79"/>
      <c r="BA548">
        <v>2</v>
      </c>
      <c r="BB548" s="78" t="str">
        <f>REPLACE(INDEX(GroupVertices[Group],MATCH(Edges[[#This Row],[Vertex 1]],GroupVertices[Vertex],0)),1,1,"")</f>
        <v>2</v>
      </c>
      <c r="BC548" s="78" t="str">
        <f>REPLACE(INDEX(GroupVertices[Group],MATCH(Edges[[#This Row],[Vertex 2]],GroupVertices[Vertex],0)),1,1,"")</f>
        <v>2</v>
      </c>
      <c r="BD548" s="48"/>
      <c r="BE548" s="49"/>
      <c r="BF548" s="48"/>
      <c r="BG548" s="49"/>
      <c r="BH548" s="48"/>
      <c r="BI548" s="49"/>
      <c r="BJ548" s="48"/>
      <c r="BK548" s="49"/>
      <c r="BL548" s="48"/>
    </row>
    <row r="549" spans="1:64" ht="15">
      <c r="A549" s="64" t="s">
        <v>235</v>
      </c>
      <c r="B549" s="64" t="s">
        <v>338</v>
      </c>
      <c r="C549" s="65" t="s">
        <v>2231</v>
      </c>
      <c r="D549" s="66">
        <v>10</v>
      </c>
      <c r="E549" s="67" t="s">
        <v>136</v>
      </c>
      <c r="F549" s="68">
        <v>25.5</v>
      </c>
      <c r="G549" s="65"/>
      <c r="H549" s="69"/>
      <c r="I549" s="70"/>
      <c r="J549" s="70"/>
      <c r="K549" s="34" t="s">
        <v>65</v>
      </c>
      <c r="L549" s="77">
        <v>549</v>
      </c>
      <c r="M549" s="77"/>
      <c r="N549" s="72"/>
      <c r="O549" s="79" t="s">
        <v>340</v>
      </c>
      <c r="P549" s="81">
        <v>43537.526875</v>
      </c>
      <c r="Q549" s="79" t="s">
        <v>384</v>
      </c>
      <c r="R549" s="79"/>
      <c r="S549" s="79"/>
      <c r="T549" s="79"/>
      <c r="U549" s="79"/>
      <c r="V549" s="82" t="s">
        <v>470</v>
      </c>
      <c r="W549" s="81">
        <v>43537.526875</v>
      </c>
      <c r="X549" s="82" t="s">
        <v>631</v>
      </c>
      <c r="Y549" s="79"/>
      <c r="Z549" s="79"/>
      <c r="AA549" s="85" t="s">
        <v>756</v>
      </c>
      <c r="AB549" s="79"/>
      <c r="AC549" s="79" t="b">
        <v>0</v>
      </c>
      <c r="AD549" s="79">
        <v>0</v>
      </c>
      <c r="AE549" s="85" t="s">
        <v>785</v>
      </c>
      <c r="AF549" s="79" t="b">
        <v>0</v>
      </c>
      <c r="AG549" s="79" t="s">
        <v>791</v>
      </c>
      <c r="AH549" s="79"/>
      <c r="AI549" s="85" t="s">
        <v>785</v>
      </c>
      <c r="AJ549" s="79" t="b">
        <v>0</v>
      </c>
      <c r="AK549" s="79">
        <v>2</v>
      </c>
      <c r="AL549" s="85" t="s">
        <v>755</v>
      </c>
      <c r="AM549" s="79" t="s">
        <v>800</v>
      </c>
      <c r="AN549" s="79" t="b">
        <v>0</v>
      </c>
      <c r="AO549" s="85" t="s">
        <v>755</v>
      </c>
      <c r="AP549" s="79" t="s">
        <v>176</v>
      </c>
      <c r="AQ549" s="79">
        <v>0</v>
      </c>
      <c r="AR549" s="79">
        <v>0</v>
      </c>
      <c r="AS549" s="79"/>
      <c r="AT549" s="79"/>
      <c r="AU549" s="79"/>
      <c r="AV549" s="79"/>
      <c r="AW549" s="79"/>
      <c r="AX549" s="79"/>
      <c r="AY549" s="79"/>
      <c r="AZ549" s="79"/>
      <c r="BA549">
        <v>2</v>
      </c>
      <c r="BB549" s="78" t="str">
        <f>REPLACE(INDEX(GroupVertices[Group],MATCH(Edges[[#This Row],[Vertex 1]],GroupVertices[Vertex],0)),1,1,"")</f>
        <v>2</v>
      </c>
      <c r="BC549" s="78" t="str">
        <f>REPLACE(INDEX(GroupVertices[Group],MATCH(Edges[[#This Row],[Vertex 2]],GroupVertices[Vertex],0)),1,1,"")</f>
        <v>2</v>
      </c>
      <c r="BD549" s="48"/>
      <c r="BE549" s="49"/>
      <c r="BF549" s="48"/>
      <c r="BG549" s="49"/>
      <c r="BH549" s="48"/>
      <c r="BI549" s="49"/>
      <c r="BJ549" s="48"/>
      <c r="BK549" s="49"/>
      <c r="BL549" s="48"/>
    </row>
    <row r="550" spans="1:64" ht="15">
      <c r="A550" s="64" t="s">
        <v>287</v>
      </c>
      <c r="B550" s="64" t="s">
        <v>338</v>
      </c>
      <c r="C550" s="65" t="s">
        <v>2231</v>
      </c>
      <c r="D550" s="66">
        <v>10</v>
      </c>
      <c r="E550" s="67" t="s">
        <v>136</v>
      </c>
      <c r="F550" s="68">
        <v>25.5</v>
      </c>
      <c r="G550" s="65"/>
      <c r="H550" s="69"/>
      <c r="I550" s="70"/>
      <c r="J550" s="70"/>
      <c r="K550" s="34" t="s">
        <v>65</v>
      </c>
      <c r="L550" s="77">
        <v>550</v>
      </c>
      <c r="M550" s="77"/>
      <c r="N550" s="72"/>
      <c r="O550" s="79" t="s">
        <v>340</v>
      </c>
      <c r="P550" s="81">
        <v>43537.5243287037</v>
      </c>
      <c r="Q550" s="79" t="s">
        <v>385</v>
      </c>
      <c r="R550" s="79"/>
      <c r="S550" s="79"/>
      <c r="T550" s="79"/>
      <c r="U550" s="79"/>
      <c r="V550" s="82" t="s">
        <v>521</v>
      </c>
      <c r="W550" s="81">
        <v>43537.5243287037</v>
      </c>
      <c r="X550" s="82" t="s">
        <v>634</v>
      </c>
      <c r="Y550" s="79"/>
      <c r="Z550" s="79"/>
      <c r="AA550" s="85" t="s">
        <v>759</v>
      </c>
      <c r="AB550" s="79"/>
      <c r="AC550" s="79" t="b">
        <v>0</v>
      </c>
      <c r="AD550" s="79">
        <v>0</v>
      </c>
      <c r="AE550" s="85" t="s">
        <v>785</v>
      </c>
      <c r="AF550" s="79" t="b">
        <v>0</v>
      </c>
      <c r="AG550" s="79" t="s">
        <v>791</v>
      </c>
      <c r="AH550" s="79"/>
      <c r="AI550" s="85" t="s">
        <v>785</v>
      </c>
      <c r="AJ550" s="79" t="b">
        <v>0</v>
      </c>
      <c r="AK550" s="79">
        <v>2</v>
      </c>
      <c r="AL550" s="85" t="s">
        <v>752</v>
      </c>
      <c r="AM550" s="79" t="s">
        <v>802</v>
      </c>
      <c r="AN550" s="79" t="b">
        <v>0</v>
      </c>
      <c r="AO550" s="85" t="s">
        <v>752</v>
      </c>
      <c r="AP550" s="79" t="s">
        <v>176</v>
      </c>
      <c r="AQ550" s="79">
        <v>0</v>
      </c>
      <c r="AR550" s="79">
        <v>0</v>
      </c>
      <c r="AS550" s="79"/>
      <c r="AT550" s="79"/>
      <c r="AU550" s="79"/>
      <c r="AV550" s="79"/>
      <c r="AW550" s="79"/>
      <c r="AX550" s="79"/>
      <c r="AY550" s="79"/>
      <c r="AZ550" s="79"/>
      <c r="BA550">
        <v>2</v>
      </c>
      <c r="BB550" s="78" t="str">
        <f>REPLACE(INDEX(GroupVertices[Group],MATCH(Edges[[#This Row],[Vertex 1]],GroupVertices[Vertex],0)),1,1,"")</f>
        <v>2</v>
      </c>
      <c r="BC550" s="78" t="str">
        <f>REPLACE(INDEX(GroupVertices[Group],MATCH(Edges[[#This Row],[Vertex 2]],GroupVertices[Vertex],0)),1,1,"")</f>
        <v>2</v>
      </c>
      <c r="BD550" s="48"/>
      <c r="BE550" s="49"/>
      <c r="BF550" s="48"/>
      <c r="BG550" s="49"/>
      <c r="BH550" s="48"/>
      <c r="BI550" s="49"/>
      <c r="BJ550" s="48"/>
      <c r="BK550" s="49"/>
      <c r="BL550" s="48"/>
    </row>
    <row r="551" spans="1:64" ht="15">
      <c r="A551" s="64" t="s">
        <v>287</v>
      </c>
      <c r="B551" s="64" t="s">
        <v>338</v>
      </c>
      <c r="C551" s="65" t="s">
        <v>2231</v>
      </c>
      <c r="D551" s="66">
        <v>10</v>
      </c>
      <c r="E551" s="67" t="s">
        <v>136</v>
      </c>
      <c r="F551" s="68">
        <v>25.5</v>
      </c>
      <c r="G551" s="65"/>
      <c r="H551" s="69"/>
      <c r="I551" s="70"/>
      <c r="J551" s="70"/>
      <c r="K551" s="34" t="s">
        <v>65</v>
      </c>
      <c r="L551" s="77">
        <v>551</v>
      </c>
      <c r="M551" s="77"/>
      <c r="N551" s="72"/>
      <c r="O551" s="79" t="s">
        <v>340</v>
      </c>
      <c r="P551" s="81">
        <v>43537.52643518519</v>
      </c>
      <c r="Q551" s="79" t="s">
        <v>383</v>
      </c>
      <c r="R551" s="79"/>
      <c r="S551" s="79"/>
      <c r="T551" s="79" t="s">
        <v>430</v>
      </c>
      <c r="U551" s="79"/>
      <c r="V551" s="82" t="s">
        <v>521</v>
      </c>
      <c r="W551" s="81">
        <v>43537.52643518519</v>
      </c>
      <c r="X551" s="82" t="s">
        <v>630</v>
      </c>
      <c r="Y551" s="79"/>
      <c r="Z551" s="79"/>
      <c r="AA551" s="85" t="s">
        <v>755</v>
      </c>
      <c r="AB551" s="85" t="s">
        <v>752</v>
      </c>
      <c r="AC551" s="79" t="b">
        <v>0</v>
      </c>
      <c r="AD551" s="79">
        <v>9</v>
      </c>
      <c r="AE551" s="85" t="s">
        <v>787</v>
      </c>
      <c r="AF551" s="79" t="b">
        <v>0</v>
      </c>
      <c r="AG551" s="79" t="s">
        <v>791</v>
      </c>
      <c r="AH551" s="79"/>
      <c r="AI551" s="85" t="s">
        <v>785</v>
      </c>
      <c r="AJ551" s="79" t="b">
        <v>0</v>
      </c>
      <c r="AK551" s="79">
        <v>2</v>
      </c>
      <c r="AL551" s="85" t="s">
        <v>785</v>
      </c>
      <c r="AM551" s="79" t="s">
        <v>802</v>
      </c>
      <c r="AN551" s="79" t="b">
        <v>0</v>
      </c>
      <c r="AO551" s="85" t="s">
        <v>752</v>
      </c>
      <c r="AP551" s="79" t="s">
        <v>176</v>
      </c>
      <c r="AQ551" s="79">
        <v>0</v>
      </c>
      <c r="AR551" s="79">
        <v>0</v>
      </c>
      <c r="AS551" s="79"/>
      <c r="AT551" s="79"/>
      <c r="AU551" s="79"/>
      <c r="AV551" s="79"/>
      <c r="AW551" s="79"/>
      <c r="AX551" s="79"/>
      <c r="AY551" s="79"/>
      <c r="AZ551" s="79"/>
      <c r="BA551">
        <v>2</v>
      </c>
      <c r="BB551" s="78" t="str">
        <f>REPLACE(INDEX(GroupVertices[Group],MATCH(Edges[[#This Row],[Vertex 1]],GroupVertices[Vertex],0)),1,1,"")</f>
        <v>2</v>
      </c>
      <c r="BC551" s="78" t="str">
        <f>REPLACE(INDEX(GroupVertices[Group],MATCH(Edges[[#This Row],[Vertex 2]],GroupVertices[Vertex],0)),1,1,"")</f>
        <v>2</v>
      </c>
      <c r="BD551" s="48"/>
      <c r="BE551" s="49"/>
      <c r="BF551" s="48"/>
      <c r="BG551" s="49"/>
      <c r="BH551" s="48"/>
      <c r="BI551" s="49"/>
      <c r="BJ551" s="48"/>
      <c r="BK551" s="49"/>
      <c r="BL551" s="48"/>
    </row>
    <row r="552" spans="1:64" ht="15">
      <c r="A552" s="64" t="s">
        <v>235</v>
      </c>
      <c r="B552" s="64" t="s">
        <v>339</v>
      </c>
      <c r="C552" s="65" t="s">
        <v>2231</v>
      </c>
      <c r="D552" s="66">
        <v>10</v>
      </c>
      <c r="E552" s="67" t="s">
        <v>136</v>
      </c>
      <c r="F552" s="68">
        <v>25.5</v>
      </c>
      <c r="G552" s="65"/>
      <c r="H552" s="69"/>
      <c r="I552" s="70"/>
      <c r="J552" s="70"/>
      <c r="K552" s="34" t="s">
        <v>65</v>
      </c>
      <c r="L552" s="77">
        <v>552</v>
      </c>
      <c r="M552" s="77"/>
      <c r="N552" s="72"/>
      <c r="O552" s="79" t="s">
        <v>340</v>
      </c>
      <c r="P552" s="81">
        <v>43537.51923611111</v>
      </c>
      <c r="Q552" s="79" t="s">
        <v>380</v>
      </c>
      <c r="R552" s="79"/>
      <c r="S552" s="79"/>
      <c r="T552" s="79" t="s">
        <v>414</v>
      </c>
      <c r="U552" s="82" t="s">
        <v>445</v>
      </c>
      <c r="V552" s="82" t="s">
        <v>445</v>
      </c>
      <c r="W552" s="81">
        <v>43537.51923611111</v>
      </c>
      <c r="X552" s="82" t="s">
        <v>627</v>
      </c>
      <c r="Y552" s="79"/>
      <c r="Z552" s="79"/>
      <c r="AA552" s="85" t="s">
        <v>752</v>
      </c>
      <c r="AB552" s="85" t="s">
        <v>783</v>
      </c>
      <c r="AC552" s="79" t="b">
        <v>0</v>
      </c>
      <c r="AD552" s="79">
        <v>10</v>
      </c>
      <c r="AE552" s="85" t="s">
        <v>789</v>
      </c>
      <c r="AF552" s="79" t="b">
        <v>0</v>
      </c>
      <c r="AG552" s="79" t="s">
        <v>791</v>
      </c>
      <c r="AH552" s="79"/>
      <c r="AI552" s="85" t="s">
        <v>785</v>
      </c>
      <c r="AJ552" s="79" t="b">
        <v>0</v>
      </c>
      <c r="AK552" s="79">
        <v>2</v>
      </c>
      <c r="AL552" s="85" t="s">
        <v>785</v>
      </c>
      <c r="AM552" s="79" t="s">
        <v>800</v>
      </c>
      <c r="AN552" s="79" t="b">
        <v>0</v>
      </c>
      <c r="AO552" s="85" t="s">
        <v>783</v>
      </c>
      <c r="AP552" s="79" t="s">
        <v>176</v>
      </c>
      <c r="AQ552" s="79">
        <v>0</v>
      </c>
      <c r="AR552" s="79">
        <v>0</v>
      </c>
      <c r="AS552" s="79"/>
      <c r="AT552" s="79"/>
      <c r="AU552" s="79"/>
      <c r="AV552" s="79"/>
      <c r="AW552" s="79"/>
      <c r="AX552" s="79"/>
      <c r="AY552" s="79"/>
      <c r="AZ552" s="79"/>
      <c r="BA552">
        <v>2</v>
      </c>
      <c r="BB552" s="78" t="str">
        <f>REPLACE(INDEX(GroupVertices[Group],MATCH(Edges[[#This Row],[Vertex 1]],GroupVertices[Vertex],0)),1,1,"")</f>
        <v>2</v>
      </c>
      <c r="BC552" s="78" t="str">
        <f>REPLACE(INDEX(GroupVertices[Group],MATCH(Edges[[#This Row],[Vertex 2]],GroupVertices[Vertex],0)),1,1,"")</f>
        <v>2</v>
      </c>
      <c r="BD552" s="48">
        <v>1</v>
      </c>
      <c r="BE552" s="49">
        <v>1.8867924528301887</v>
      </c>
      <c r="BF552" s="48">
        <v>0</v>
      </c>
      <c r="BG552" s="49">
        <v>0</v>
      </c>
      <c r="BH552" s="48">
        <v>0</v>
      </c>
      <c r="BI552" s="49">
        <v>0</v>
      </c>
      <c r="BJ552" s="48">
        <v>52</v>
      </c>
      <c r="BK552" s="49">
        <v>98.11320754716981</v>
      </c>
      <c r="BL552" s="48">
        <v>53</v>
      </c>
    </row>
    <row r="553" spans="1:64" ht="15">
      <c r="A553" s="64" t="s">
        <v>235</v>
      </c>
      <c r="B553" s="64" t="s">
        <v>339</v>
      </c>
      <c r="C553" s="65" t="s">
        <v>2231</v>
      </c>
      <c r="D553" s="66">
        <v>10</v>
      </c>
      <c r="E553" s="67" t="s">
        <v>136</v>
      </c>
      <c r="F553" s="68">
        <v>25.5</v>
      </c>
      <c r="G553" s="65"/>
      <c r="H553" s="69"/>
      <c r="I553" s="70"/>
      <c r="J553" s="70"/>
      <c r="K553" s="34" t="s">
        <v>65</v>
      </c>
      <c r="L553" s="77">
        <v>553</v>
      </c>
      <c r="M553" s="77"/>
      <c r="N553" s="72"/>
      <c r="O553" s="79" t="s">
        <v>340</v>
      </c>
      <c r="P553" s="81">
        <v>43537.526875</v>
      </c>
      <c r="Q553" s="79" t="s">
        <v>384</v>
      </c>
      <c r="R553" s="79"/>
      <c r="S553" s="79"/>
      <c r="T553" s="79"/>
      <c r="U553" s="79"/>
      <c r="V553" s="82" t="s">
        <v>470</v>
      </c>
      <c r="W553" s="81">
        <v>43537.526875</v>
      </c>
      <c r="X553" s="82" t="s">
        <v>631</v>
      </c>
      <c r="Y553" s="79"/>
      <c r="Z553" s="79"/>
      <c r="AA553" s="85" t="s">
        <v>756</v>
      </c>
      <c r="AB553" s="79"/>
      <c r="AC553" s="79" t="b">
        <v>0</v>
      </c>
      <c r="AD553" s="79">
        <v>0</v>
      </c>
      <c r="AE553" s="85" t="s">
        <v>785</v>
      </c>
      <c r="AF553" s="79" t="b">
        <v>0</v>
      </c>
      <c r="AG553" s="79" t="s">
        <v>791</v>
      </c>
      <c r="AH553" s="79"/>
      <c r="AI553" s="85" t="s">
        <v>785</v>
      </c>
      <c r="AJ553" s="79" t="b">
        <v>0</v>
      </c>
      <c r="AK553" s="79">
        <v>2</v>
      </c>
      <c r="AL553" s="85" t="s">
        <v>755</v>
      </c>
      <c r="AM553" s="79" t="s">
        <v>800</v>
      </c>
      <c r="AN553" s="79" t="b">
        <v>0</v>
      </c>
      <c r="AO553" s="85" t="s">
        <v>755</v>
      </c>
      <c r="AP553" s="79" t="s">
        <v>176</v>
      </c>
      <c r="AQ553" s="79">
        <v>0</v>
      </c>
      <c r="AR553" s="79">
        <v>0</v>
      </c>
      <c r="AS553" s="79"/>
      <c r="AT553" s="79"/>
      <c r="AU553" s="79"/>
      <c r="AV553" s="79"/>
      <c r="AW553" s="79"/>
      <c r="AX553" s="79"/>
      <c r="AY553" s="79"/>
      <c r="AZ553" s="79"/>
      <c r="BA553">
        <v>2</v>
      </c>
      <c r="BB553" s="78" t="str">
        <f>REPLACE(INDEX(GroupVertices[Group],MATCH(Edges[[#This Row],[Vertex 1]],GroupVertices[Vertex],0)),1,1,"")</f>
        <v>2</v>
      </c>
      <c r="BC553" s="78" t="str">
        <f>REPLACE(INDEX(GroupVertices[Group],MATCH(Edges[[#This Row],[Vertex 2]],GroupVertices[Vertex],0)),1,1,"")</f>
        <v>2</v>
      </c>
      <c r="BD553" s="48">
        <v>0</v>
      </c>
      <c r="BE553" s="49">
        <v>0</v>
      </c>
      <c r="BF553" s="48">
        <v>0</v>
      </c>
      <c r="BG553" s="49">
        <v>0</v>
      </c>
      <c r="BH553" s="48">
        <v>0</v>
      </c>
      <c r="BI553" s="49">
        <v>0</v>
      </c>
      <c r="BJ553" s="48">
        <v>11</v>
      </c>
      <c r="BK553" s="49">
        <v>100</v>
      </c>
      <c r="BL553" s="48">
        <v>11</v>
      </c>
    </row>
    <row r="554" spans="1:64" ht="15">
      <c r="A554" s="64" t="s">
        <v>287</v>
      </c>
      <c r="B554" s="64" t="s">
        <v>339</v>
      </c>
      <c r="C554" s="65" t="s">
        <v>2231</v>
      </c>
      <c r="D554" s="66">
        <v>10</v>
      </c>
      <c r="E554" s="67" t="s">
        <v>136</v>
      </c>
      <c r="F554" s="68">
        <v>25.5</v>
      </c>
      <c r="G554" s="65"/>
      <c r="H554" s="69"/>
      <c r="I554" s="70"/>
      <c r="J554" s="70"/>
      <c r="K554" s="34" t="s">
        <v>65</v>
      </c>
      <c r="L554" s="77">
        <v>554</v>
      </c>
      <c r="M554" s="77"/>
      <c r="N554" s="72"/>
      <c r="O554" s="79" t="s">
        <v>340</v>
      </c>
      <c r="P554" s="81">
        <v>43537.5243287037</v>
      </c>
      <c r="Q554" s="79" t="s">
        <v>385</v>
      </c>
      <c r="R554" s="79"/>
      <c r="S554" s="79"/>
      <c r="T554" s="79"/>
      <c r="U554" s="79"/>
      <c r="V554" s="82" t="s">
        <v>521</v>
      </c>
      <c r="W554" s="81">
        <v>43537.5243287037</v>
      </c>
      <c r="X554" s="82" t="s">
        <v>634</v>
      </c>
      <c r="Y554" s="79"/>
      <c r="Z554" s="79"/>
      <c r="AA554" s="85" t="s">
        <v>759</v>
      </c>
      <c r="AB554" s="79"/>
      <c r="AC554" s="79" t="b">
        <v>0</v>
      </c>
      <c r="AD554" s="79">
        <v>0</v>
      </c>
      <c r="AE554" s="85" t="s">
        <v>785</v>
      </c>
      <c r="AF554" s="79" t="b">
        <v>0</v>
      </c>
      <c r="AG554" s="79" t="s">
        <v>791</v>
      </c>
      <c r="AH554" s="79"/>
      <c r="AI554" s="85" t="s">
        <v>785</v>
      </c>
      <c r="AJ554" s="79" t="b">
        <v>0</v>
      </c>
      <c r="AK554" s="79">
        <v>2</v>
      </c>
      <c r="AL554" s="85" t="s">
        <v>752</v>
      </c>
      <c r="AM554" s="79" t="s">
        <v>802</v>
      </c>
      <c r="AN554" s="79" t="b">
        <v>0</v>
      </c>
      <c r="AO554" s="85" t="s">
        <v>752</v>
      </c>
      <c r="AP554" s="79" t="s">
        <v>176</v>
      </c>
      <c r="AQ554" s="79">
        <v>0</v>
      </c>
      <c r="AR554" s="79">
        <v>0</v>
      </c>
      <c r="AS554" s="79"/>
      <c r="AT554" s="79"/>
      <c r="AU554" s="79"/>
      <c r="AV554" s="79"/>
      <c r="AW554" s="79"/>
      <c r="AX554" s="79"/>
      <c r="AY554" s="79"/>
      <c r="AZ554" s="79"/>
      <c r="BA554">
        <v>2</v>
      </c>
      <c r="BB554" s="78" t="str">
        <f>REPLACE(INDEX(GroupVertices[Group],MATCH(Edges[[#This Row],[Vertex 1]],GroupVertices[Vertex],0)),1,1,"")</f>
        <v>2</v>
      </c>
      <c r="BC554" s="78" t="str">
        <f>REPLACE(INDEX(GroupVertices[Group],MATCH(Edges[[#This Row],[Vertex 2]],GroupVertices[Vertex],0)),1,1,"")</f>
        <v>2</v>
      </c>
      <c r="BD554" s="48">
        <v>0</v>
      </c>
      <c r="BE554" s="49">
        <v>0</v>
      </c>
      <c r="BF554" s="48">
        <v>0</v>
      </c>
      <c r="BG554" s="49">
        <v>0</v>
      </c>
      <c r="BH554" s="48">
        <v>0</v>
      </c>
      <c r="BI554" s="49">
        <v>0</v>
      </c>
      <c r="BJ554" s="48">
        <v>11</v>
      </c>
      <c r="BK554" s="49">
        <v>100</v>
      </c>
      <c r="BL554" s="48">
        <v>11</v>
      </c>
    </row>
    <row r="555" spans="1:64" ht="15">
      <c r="A555" s="64" t="s">
        <v>287</v>
      </c>
      <c r="B555" s="64" t="s">
        <v>339</v>
      </c>
      <c r="C555" s="65" t="s">
        <v>2231</v>
      </c>
      <c r="D555" s="66">
        <v>10</v>
      </c>
      <c r="E555" s="67" t="s">
        <v>136</v>
      </c>
      <c r="F555" s="68">
        <v>25.5</v>
      </c>
      <c r="G555" s="65"/>
      <c r="H555" s="69"/>
      <c r="I555" s="70"/>
      <c r="J555" s="70"/>
      <c r="K555" s="34" t="s">
        <v>65</v>
      </c>
      <c r="L555" s="77">
        <v>555</v>
      </c>
      <c r="M555" s="77"/>
      <c r="N555" s="72"/>
      <c r="O555" s="79" t="s">
        <v>340</v>
      </c>
      <c r="P555" s="81">
        <v>43537.52643518519</v>
      </c>
      <c r="Q555" s="79" t="s">
        <v>383</v>
      </c>
      <c r="R555" s="79"/>
      <c r="S555" s="79"/>
      <c r="T555" s="79" t="s">
        <v>430</v>
      </c>
      <c r="U555" s="79"/>
      <c r="V555" s="82" t="s">
        <v>521</v>
      </c>
      <c r="W555" s="81">
        <v>43537.52643518519</v>
      </c>
      <c r="X555" s="82" t="s">
        <v>630</v>
      </c>
      <c r="Y555" s="79"/>
      <c r="Z555" s="79"/>
      <c r="AA555" s="85" t="s">
        <v>755</v>
      </c>
      <c r="AB555" s="85" t="s">
        <v>752</v>
      </c>
      <c r="AC555" s="79" t="b">
        <v>0</v>
      </c>
      <c r="AD555" s="79">
        <v>9</v>
      </c>
      <c r="AE555" s="85" t="s">
        <v>787</v>
      </c>
      <c r="AF555" s="79" t="b">
        <v>0</v>
      </c>
      <c r="AG555" s="79" t="s">
        <v>791</v>
      </c>
      <c r="AH555" s="79"/>
      <c r="AI555" s="85" t="s">
        <v>785</v>
      </c>
      <c r="AJ555" s="79" t="b">
        <v>0</v>
      </c>
      <c r="AK555" s="79">
        <v>2</v>
      </c>
      <c r="AL555" s="85" t="s">
        <v>785</v>
      </c>
      <c r="AM555" s="79" t="s">
        <v>802</v>
      </c>
      <c r="AN555" s="79" t="b">
        <v>0</v>
      </c>
      <c r="AO555" s="85" t="s">
        <v>752</v>
      </c>
      <c r="AP555" s="79" t="s">
        <v>176</v>
      </c>
      <c r="AQ555" s="79">
        <v>0</v>
      </c>
      <c r="AR555" s="79">
        <v>0</v>
      </c>
      <c r="AS555" s="79"/>
      <c r="AT555" s="79"/>
      <c r="AU555" s="79"/>
      <c r="AV555" s="79"/>
      <c r="AW555" s="79"/>
      <c r="AX555" s="79"/>
      <c r="AY555" s="79"/>
      <c r="AZ555" s="79"/>
      <c r="BA555">
        <v>2</v>
      </c>
      <c r="BB555" s="78" t="str">
        <f>REPLACE(INDEX(GroupVertices[Group],MATCH(Edges[[#This Row],[Vertex 1]],GroupVertices[Vertex],0)),1,1,"")</f>
        <v>2</v>
      </c>
      <c r="BC555" s="78" t="str">
        <f>REPLACE(INDEX(GroupVertices[Group],MATCH(Edges[[#This Row],[Vertex 2]],GroupVertices[Vertex],0)),1,1,"")</f>
        <v>2</v>
      </c>
      <c r="BD555" s="48">
        <v>1</v>
      </c>
      <c r="BE555" s="49">
        <v>3.125</v>
      </c>
      <c r="BF555" s="48">
        <v>0</v>
      </c>
      <c r="BG555" s="49">
        <v>0</v>
      </c>
      <c r="BH555" s="48">
        <v>0</v>
      </c>
      <c r="BI555" s="49">
        <v>0</v>
      </c>
      <c r="BJ555" s="48">
        <v>31</v>
      </c>
      <c r="BK555" s="49">
        <v>96.875</v>
      </c>
      <c r="BL555" s="48">
        <v>32</v>
      </c>
    </row>
    <row r="556" spans="1:64" ht="15">
      <c r="A556" s="64" t="s">
        <v>235</v>
      </c>
      <c r="B556" s="64" t="s">
        <v>324</v>
      </c>
      <c r="C556" s="65" t="s">
        <v>2229</v>
      </c>
      <c r="D556" s="66">
        <v>3</v>
      </c>
      <c r="E556" s="67" t="s">
        <v>132</v>
      </c>
      <c r="F556" s="68">
        <v>32</v>
      </c>
      <c r="G556" s="65"/>
      <c r="H556" s="69"/>
      <c r="I556" s="70"/>
      <c r="J556" s="70"/>
      <c r="K556" s="34" t="s">
        <v>65</v>
      </c>
      <c r="L556" s="77">
        <v>556</v>
      </c>
      <c r="M556" s="77"/>
      <c r="N556" s="72"/>
      <c r="O556" s="79" t="s">
        <v>341</v>
      </c>
      <c r="P556" s="81">
        <v>43537.51923611111</v>
      </c>
      <c r="Q556" s="79" t="s">
        <v>380</v>
      </c>
      <c r="R556" s="79"/>
      <c r="S556" s="79"/>
      <c r="T556" s="79" t="s">
        <v>414</v>
      </c>
      <c r="U556" s="82" t="s">
        <v>445</v>
      </c>
      <c r="V556" s="82" t="s">
        <v>445</v>
      </c>
      <c r="W556" s="81">
        <v>43537.51923611111</v>
      </c>
      <c r="X556" s="82" t="s">
        <v>627</v>
      </c>
      <c r="Y556" s="79"/>
      <c r="Z556" s="79"/>
      <c r="AA556" s="85" t="s">
        <v>752</v>
      </c>
      <c r="AB556" s="85" t="s">
        <v>783</v>
      </c>
      <c r="AC556" s="79" t="b">
        <v>0</v>
      </c>
      <c r="AD556" s="79">
        <v>10</v>
      </c>
      <c r="AE556" s="85" t="s">
        <v>789</v>
      </c>
      <c r="AF556" s="79" t="b">
        <v>0</v>
      </c>
      <c r="AG556" s="79" t="s">
        <v>791</v>
      </c>
      <c r="AH556" s="79"/>
      <c r="AI556" s="85" t="s">
        <v>785</v>
      </c>
      <c r="AJ556" s="79" t="b">
        <v>0</v>
      </c>
      <c r="AK556" s="79">
        <v>2</v>
      </c>
      <c r="AL556" s="85" t="s">
        <v>785</v>
      </c>
      <c r="AM556" s="79" t="s">
        <v>800</v>
      </c>
      <c r="AN556" s="79" t="b">
        <v>0</v>
      </c>
      <c r="AO556" s="85" t="s">
        <v>783</v>
      </c>
      <c r="AP556" s="79" t="s">
        <v>176</v>
      </c>
      <c r="AQ556" s="79">
        <v>0</v>
      </c>
      <c r="AR556" s="79">
        <v>0</v>
      </c>
      <c r="AS556" s="79"/>
      <c r="AT556" s="79"/>
      <c r="AU556" s="79"/>
      <c r="AV556" s="79"/>
      <c r="AW556" s="79"/>
      <c r="AX556" s="79"/>
      <c r="AY556" s="79"/>
      <c r="AZ556" s="79"/>
      <c r="BA556">
        <v>1</v>
      </c>
      <c r="BB556" s="78" t="str">
        <f>REPLACE(INDEX(GroupVertices[Group],MATCH(Edges[[#This Row],[Vertex 1]],GroupVertices[Vertex],0)),1,1,"")</f>
        <v>2</v>
      </c>
      <c r="BC556" s="78" t="str">
        <f>REPLACE(INDEX(GroupVertices[Group],MATCH(Edges[[#This Row],[Vertex 2]],GroupVertices[Vertex],0)),1,1,"")</f>
        <v>2</v>
      </c>
      <c r="BD556" s="48"/>
      <c r="BE556" s="49"/>
      <c r="BF556" s="48"/>
      <c r="BG556" s="49"/>
      <c r="BH556" s="48"/>
      <c r="BI556" s="49"/>
      <c r="BJ556" s="48"/>
      <c r="BK556" s="49"/>
      <c r="BL556" s="48"/>
    </row>
    <row r="557" spans="1:64" ht="15">
      <c r="A557" s="64" t="s">
        <v>235</v>
      </c>
      <c r="B557" s="64" t="s">
        <v>324</v>
      </c>
      <c r="C557" s="65" t="s">
        <v>2229</v>
      </c>
      <c r="D557" s="66">
        <v>3</v>
      </c>
      <c r="E557" s="67" t="s">
        <v>132</v>
      </c>
      <c r="F557" s="68">
        <v>32</v>
      </c>
      <c r="G557" s="65"/>
      <c r="H557" s="69"/>
      <c r="I557" s="70"/>
      <c r="J557" s="70"/>
      <c r="K557" s="34" t="s">
        <v>65</v>
      </c>
      <c r="L557" s="77">
        <v>557</v>
      </c>
      <c r="M557" s="77"/>
      <c r="N557" s="72"/>
      <c r="O557" s="79" t="s">
        <v>340</v>
      </c>
      <c r="P557" s="81">
        <v>43537.526875</v>
      </c>
      <c r="Q557" s="79" t="s">
        <v>384</v>
      </c>
      <c r="R557" s="79"/>
      <c r="S557" s="79"/>
      <c r="T557" s="79"/>
      <c r="U557" s="79"/>
      <c r="V557" s="82" t="s">
        <v>470</v>
      </c>
      <c r="W557" s="81">
        <v>43537.526875</v>
      </c>
      <c r="X557" s="82" t="s">
        <v>631</v>
      </c>
      <c r="Y557" s="79"/>
      <c r="Z557" s="79"/>
      <c r="AA557" s="85" t="s">
        <v>756</v>
      </c>
      <c r="AB557" s="79"/>
      <c r="AC557" s="79" t="b">
        <v>0</v>
      </c>
      <c r="AD557" s="79">
        <v>0</v>
      </c>
      <c r="AE557" s="85" t="s">
        <v>785</v>
      </c>
      <c r="AF557" s="79" t="b">
        <v>0</v>
      </c>
      <c r="AG557" s="79" t="s">
        <v>791</v>
      </c>
      <c r="AH557" s="79"/>
      <c r="AI557" s="85" t="s">
        <v>785</v>
      </c>
      <c r="AJ557" s="79" t="b">
        <v>0</v>
      </c>
      <c r="AK557" s="79">
        <v>2</v>
      </c>
      <c r="AL557" s="85" t="s">
        <v>755</v>
      </c>
      <c r="AM557" s="79" t="s">
        <v>800</v>
      </c>
      <c r="AN557" s="79" t="b">
        <v>0</v>
      </c>
      <c r="AO557" s="85" t="s">
        <v>755</v>
      </c>
      <c r="AP557" s="79" t="s">
        <v>176</v>
      </c>
      <c r="AQ557" s="79">
        <v>0</v>
      </c>
      <c r="AR557" s="79">
        <v>0</v>
      </c>
      <c r="AS557" s="79"/>
      <c r="AT557" s="79"/>
      <c r="AU557" s="79"/>
      <c r="AV557" s="79"/>
      <c r="AW557" s="79"/>
      <c r="AX557" s="79"/>
      <c r="AY557" s="79"/>
      <c r="AZ557" s="79"/>
      <c r="BA557">
        <v>1</v>
      </c>
      <c r="BB557" s="78" t="str">
        <f>REPLACE(INDEX(GroupVertices[Group],MATCH(Edges[[#This Row],[Vertex 1]],GroupVertices[Vertex],0)),1,1,"")</f>
        <v>2</v>
      </c>
      <c r="BC557" s="78" t="str">
        <f>REPLACE(INDEX(GroupVertices[Group],MATCH(Edges[[#This Row],[Vertex 2]],GroupVertices[Vertex],0)),1,1,"")</f>
        <v>2</v>
      </c>
      <c r="BD557" s="48"/>
      <c r="BE557" s="49"/>
      <c r="BF557" s="48"/>
      <c r="BG557" s="49"/>
      <c r="BH557" s="48"/>
      <c r="BI557" s="49"/>
      <c r="BJ557" s="48"/>
      <c r="BK557" s="49"/>
      <c r="BL557" s="48"/>
    </row>
    <row r="558" spans="1:64" ht="15">
      <c r="A558" s="64" t="s">
        <v>287</v>
      </c>
      <c r="B558" s="64" t="s">
        <v>324</v>
      </c>
      <c r="C558" s="65" t="s">
        <v>2230</v>
      </c>
      <c r="D558" s="66">
        <v>10</v>
      </c>
      <c r="E558" s="67" t="s">
        <v>136</v>
      </c>
      <c r="F558" s="68">
        <v>19</v>
      </c>
      <c r="G558" s="65"/>
      <c r="H558" s="69"/>
      <c r="I558" s="70"/>
      <c r="J558" s="70"/>
      <c r="K558" s="34" t="s">
        <v>65</v>
      </c>
      <c r="L558" s="77">
        <v>558</v>
      </c>
      <c r="M558" s="77"/>
      <c r="N558" s="72"/>
      <c r="O558" s="79" t="s">
        <v>340</v>
      </c>
      <c r="P558" s="81">
        <v>43536.53158564815</v>
      </c>
      <c r="Q558" s="79" t="s">
        <v>377</v>
      </c>
      <c r="R558" s="79"/>
      <c r="S558" s="79"/>
      <c r="T558" s="79" t="s">
        <v>414</v>
      </c>
      <c r="U558" s="79"/>
      <c r="V558" s="82" t="s">
        <v>521</v>
      </c>
      <c r="W558" s="81">
        <v>43536.53158564815</v>
      </c>
      <c r="X558" s="82" t="s">
        <v>624</v>
      </c>
      <c r="Y558" s="79"/>
      <c r="Z558" s="79"/>
      <c r="AA558" s="85" t="s">
        <v>749</v>
      </c>
      <c r="AB558" s="85" t="s">
        <v>782</v>
      </c>
      <c r="AC558" s="79" t="b">
        <v>0</v>
      </c>
      <c r="AD558" s="79">
        <v>7</v>
      </c>
      <c r="AE558" s="85" t="s">
        <v>787</v>
      </c>
      <c r="AF558" s="79" t="b">
        <v>0</v>
      </c>
      <c r="AG558" s="79" t="s">
        <v>791</v>
      </c>
      <c r="AH558" s="79"/>
      <c r="AI558" s="85" t="s">
        <v>785</v>
      </c>
      <c r="AJ558" s="79" t="b">
        <v>0</v>
      </c>
      <c r="AK558" s="79">
        <v>1</v>
      </c>
      <c r="AL558" s="85" t="s">
        <v>785</v>
      </c>
      <c r="AM558" s="79" t="s">
        <v>802</v>
      </c>
      <c r="AN558" s="79" t="b">
        <v>0</v>
      </c>
      <c r="AO558" s="85" t="s">
        <v>782</v>
      </c>
      <c r="AP558" s="79" t="s">
        <v>176</v>
      </c>
      <c r="AQ558" s="79">
        <v>0</v>
      </c>
      <c r="AR558" s="79">
        <v>0</v>
      </c>
      <c r="AS558" s="79"/>
      <c r="AT558" s="79"/>
      <c r="AU558" s="79"/>
      <c r="AV558" s="79"/>
      <c r="AW558" s="79"/>
      <c r="AX558" s="79"/>
      <c r="AY558" s="79"/>
      <c r="AZ558" s="79"/>
      <c r="BA558">
        <v>3</v>
      </c>
      <c r="BB558" s="78" t="str">
        <f>REPLACE(INDEX(GroupVertices[Group],MATCH(Edges[[#This Row],[Vertex 1]],GroupVertices[Vertex],0)),1,1,"")</f>
        <v>2</v>
      </c>
      <c r="BC558" s="78" t="str">
        <f>REPLACE(INDEX(GroupVertices[Group],MATCH(Edges[[#This Row],[Vertex 2]],GroupVertices[Vertex],0)),1,1,"")</f>
        <v>2</v>
      </c>
      <c r="BD558" s="48"/>
      <c r="BE558" s="49"/>
      <c r="BF558" s="48"/>
      <c r="BG558" s="49"/>
      <c r="BH558" s="48"/>
      <c r="BI558" s="49"/>
      <c r="BJ558" s="48"/>
      <c r="BK558" s="49"/>
      <c r="BL558" s="48"/>
    </row>
    <row r="559" spans="1:64" ht="15">
      <c r="A559" s="64" t="s">
        <v>287</v>
      </c>
      <c r="B559" s="64" t="s">
        <v>324</v>
      </c>
      <c r="C559" s="65" t="s">
        <v>2230</v>
      </c>
      <c r="D559" s="66">
        <v>10</v>
      </c>
      <c r="E559" s="67" t="s">
        <v>136</v>
      </c>
      <c r="F559" s="68">
        <v>19</v>
      </c>
      <c r="G559" s="65"/>
      <c r="H559" s="69"/>
      <c r="I559" s="70"/>
      <c r="J559" s="70"/>
      <c r="K559" s="34" t="s">
        <v>65</v>
      </c>
      <c r="L559" s="77">
        <v>559</v>
      </c>
      <c r="M559" s="77"/>
      <c r="N559" s="72"/>
      <c r="O559" s="79" t="s">
        <v>340</v>
      </c>
      <c r="P559" s="81">
        <v>43537.5243287037</v>
      </c>
      <c r="Q559" s="79" t="s">
        <v>385</v>
      </c>
      <c r="R559" s="79"/>
      <c r="S559" s="79"/>
      <c r="T559" s="79"/>
      <c r="U559" s="79"/>
      <c r="V559" s="82" t="s">
        <v>521</v>
      </c>
      <c r="W559" s="81">
        <v>43537.5243287037</v>
      </c>
      <c r="X559" s="82" t="s">
        <v>634</v>
      </c>
      <c r="Y559" s="79"/>
      <c r="Z559" s="79"/>
      <c r="AA559" s="85" t="s">
        <v>759</v>
      </c>
      <c r="AB559" s="79"/>
      <c r="AC559" s="79" t="b">
        <v>0</v>
      </c>
      <c r="AD559" s="79">
        <v>0</v>
      </c>
      <c r="AE559" s="85" t="s">
        <v>785</v>
      </c>
      <c r="AF559" s="79" t="b">
        <v>0</v>
      </c>
      <c r="AG559" s="79" t="s">
        <v>791</v>
      </c>
      <c r="AH559" s="79"/>
      <c r="AI559" s="85" t="s">
        <v>785</v>
      </c>
      <c r="AJ559" s="79" t="b">
        <v>0</v>
      </c>
      <c r="AK559" s="79">
        <v>2</v>
      </c>
      <c r="AL559" s="85" t="s">
        <v>752</v>
      </c>
      <c r="AM559" s="79" t="s">
        <v>802</v>
      </c>
      <c r="AN559" s="79" t="b">
        <v>0</v>
      </c>
      <c r="AO559" s="85" t="s">
        <v>752</v>
      </c>
      <c r="AP559" s="79" t="s">
        <v>176</v>
      </c>
      <c r="AQ559" s="79">
        <v>0</v>
      </c>
      <c r="AR559" s="79">
        <v>0</v>
      </c>
      <c r="AS559" s="79"/>
      <c r="AT559" s="79"/>
      <c r="AU559" s="79"/>
      <c r="AV559" s="79"/>
      <c r="AW559" s="79"/>
      <c r="AX559" s="79"/>
      <c r="AY559" s="79"/>
      <c r="AZ559" s="79"/>
      <c r="BA559">
        <v>3</v>
      </c>
      <c r="BB559" s="78" t="str">
        <f>REPLACE(INDEX(GroupVertices[Group],MATCH(Edges[[#This Row],[Vertex 1]],GroupVertices[Vertex],0)),1,1,"")</f>
        <v>2</v>
      </c>
      <c r="BC559" s="78" t="str">
        <f>REPLACE(INDEX(GroupVertices[Group],MATCH(Edges[[#This Row],[Vertex 2]],GroupVertices[Vertex],0)),1,1,"")</f>
        <v>2</v>
      </c>
      <c r="BD559" s="48"/>
      <c r="BE559" s="49"/>
      <c r="BF559" s="48"/>
      <c r="BG559" s="49"/>
      <c r="BH559" s="48"/>
      <c r="BI559" s="49"/>
      <c r="BJ559" s="48"/>
      <c r="BK559" s="49"/>
      <c r="BL559" s="48"/>
    </row>
    <row r="560" spans="1:64" ht="15">
      <c r="A560" s="64" t="s">
        <v>287</v>
      </c>
      <c r="B560" s="64" t="s">
        <v>324</v>
      </c>
      <c r="C560" s="65" t="s">
        <v>2230</v>
      </c>
      <c r="D560" s="66">
        <v>10</v>
      </c>
      <c r="E560" s="67" t="s">
        <v>136</v>
      </c>
      <c r="F560" s="68">
        <v>19</v>
      </c>
      <c r="G560" s="65"/>
      <c r="H560" s="69"/>
      <c r="I560" s="70"/>
      <c r="J560" s="70"/>
      <c r="K560" s="34" t="s">
        <v>65</v>
      </c>
      <c r="L560" s="77">
        <v>560</v>
      </c>
      <c r="M560" s="77"/>
      <c r="N560" s="72"/>
      <c r="O560" s="79" t="s">
        <v>340</v>
      </c>
      <c r="P560" s="81">
        <v>43537.52643518519</v>
      </c>
      <c r="Q560" s="79" t="s">
        <v>383</v>
      </c>
      <c r="R560" s="79"/>
      <c r="S560" s="79"/>
      <c r="T560" s="79" t="s">
        <v>430</v>
      </c>
      <c r="U560" s="79"/>
      <c r="V560" s="82" t="s">
        <v>521</v>
      </c>
      <c r="W560" s="81">
        <v>43537.52643518519</v>
      </c>
      <c r="X560" s="82" t="s">
        <v>630</v>
      </c>
      <c r="Y560" s="79"/>
      <c r="Z560" s="79"/>
      <c r="AA560" s="85" t="s">
        <v>755</v>
      </c>
      <c r="AB560" s="85" t="s">
        <v>752</v>
      </c>
      <c r="AC560" s="79" t="b">
        <v>0</v>
      </c>
      <c r="AD560" s="79">
        <v>9</v>
      </c>
      <c r="AE560" s="85" t="s">
        <v>787</v>
      </c>
      <c r="AF560" s="79" t="b">
        <v>0</v>
      </c>
      <c r="AG560" s="79" t="s">
        <v>791</v>
      </c>
      <c r="AH560" s="79"/>
      <c r="AI560" s="85" t="s">
        <v>785</v>
      </c>
      <c r="AJ560" s="79" t="b">
        <v>0</v>
      </c>
      <c r="AK560" s="79">
        <v>2</v>
      </c>
      <c r="AL560" s="85" t="s">
        <v>785</v>
      </c>
      <c r="AM560" s="79" t="s">
        <v>802</v>
      </c>
      <c r="AN560" s="79" t="b">
        <v>0</v>
      </c>
      <c r="AO560" s="85" t="s">
        <v>752</v>
      </c>
      <c r="AP560" s="79" t="s">
        <v>176</v>
      </c>
      <c r="AQ560" s="79">
        <v>0</v>
      </c>
      <c r="AR560" s="79">
        <v>0</v>
      </c>
      <c r="AS560" s="79"/>
      <c r="AT560" s="79"/>
      <c r="AU560" s="79"/>
      <c r="AV560" s="79"/>
      <c r="AW560" s="79"/>
      <c r="AX560" s="79"/>
      <c r="AY560" s="79"/>
      <c r="AZ560" s="79"/>
      <c r="BA560">
        <v>3</v>
      </c>
      <c r="BB560" s="78" t="str">
        <f>REPLACE(INDEX(GroupVertices[Group],MATCH(Edges[[#This Row],[Vertex 1]],GroupVertices[Vertex],0)),1,1,"")</f>
        <v>2</v>
      </c>
      <c r="BC560" s="78" t="str">
        <f>REPLACE(INDEX(GroupVertices[Group],MATCH(Edges[[#This Row],[Vertex 2]],GroupVertices[Vertex],0)),1,1,"")</f>
        <v>2</v>
      </c>
      <c r="BD560" s="48"/>
      <c r="BE560" s="49"/>
      <c r="BF560" s="48"/>
      <c r="BG560" s="49"/>
      <c r="BH560" s="48"/>
      <c r="BI560" s="49"/>
      <c r="BJ560" s="48"/>
      <c r="BK560" s="49"/>
      <c r="BL560" s="48"/>
    </row>
    <row r="561" spans="1:64" ht="15">
      <c r="A561" s="64" t="s">
        <v>217</v>
      </c>
      <c r="B561" s="64" t="s">
        <v>235</v>
      </c>
      <c r="C561" s="65" t="s">
        <v>2231</v>
      </c>
      <c r="D561" s="66">
        <v>10</v>
      </c>
      <c r="E561" s="67" t="s">
        <v>136</v>
      </c>
      <c r="F561" s="68">
        <v>25.5</v>
      </c>
      <c r="G561" s="65"/>
      <c r="H561" s="69"/>
      <c r="I561" s="70"/>
      <c r="J561" s="70"/>
      <c r="K561" s="34" t="s">
        <v>65</v>
      </c>
      <c r="L561" s="77">
        <v>561</v>
      </c>
      <c r="M561" s="77"/>
      <c r="N561" s="72"/>
      <c r="O561" s="79" t="s">
        <v>340</v>
      </c>
      <c r="P561" s="81">
        <v>43532.33725694445</v>
      </c>
      <c r="Q561" s="79" t="s">
        <v>386</v>
      </c>
      <c r="R561" s="79"/>
      <c r="S561" s="79"/>
      <c r="T561" s="79"/>
      <c r="U561" s="79"/>
      <c r="V561" s="82" t="s">
        <v>469</v>
      </c>
      <c r="W561" s="81">
        <v>43532.33725694445</v>
      </c>
      <c r="X561" s="82" t="s">
        <v>635</v>
      </c>
      <c r="Y561" s="79"/>
      <c r="Z561" s="79"/>
      <c r="AA561" s="85" t="s">
        <v>760</v>
      </c>
      <c r="AB561" s="79"/>
      <c r="AC561" s="79" t="b">
        <v>0</v>
      </c>
      <c r="AD561" s="79">
        <v>0</v>
      </c>
      <c r="AE561" s="85" t="s">
        <v>785</v>
      </c>
      <c r="AF561" s="79" t="b">
        <v>0</v>
      </c>
      <c r="AG561" s="79" t="s">
        <v>791</v>
      </c>
      <c r="AH561" s="79"/>
      <c r="AI561" s="85" t="s">
        <v>785</v>
      </c>
      <c r="AJ561" s="79" t="b">
        <v>0</v>
      </c>
      <c r="AK561" s="79">
        <v>1</v>
      </c>
      <c r="AL561" s="85" t="s">
        <v>761</v>
      </c>
      <c r="AM561" s="79" t="s">
        <v>800</v>
      </c>
      <c r="AN561" s="79" t="b">
        <v>0</v>
      </c>
      <c r="AO561" s="85" t="s">
        <v>761</v>
      </c>
      <c r="AP561" s="79" t="s">
        <v>176</v>
      </c>
      <c r="AQ561" s="79">
        <v>0</v>
      </c>
      <c r="AR561" s="79">
        <v>0</v>
      </c>
      <c r="AS561" s="79"/>
      <c r="AT561" s="79"/>
      <c r="AU561" s="79"/>
      <c r="AV561" s="79"/>
      <c r="AW561" s="79"/>
      <c r="AX561" s="79"/>
      <c r="AY561" s="79"/>
      <c r="AZ561" s="79"/>
      <c r="BA561">
        <v>2</v>
      </c>
      <c r="BB561" s="78" t="str">
        <f>REPLACE(INDEX(GroupVertices[Group],MATCH(Edges[[#This Row],[Vertex 1]],GroupVertices[Vertex],0)),1,1,"")</f>
        <v>2</v>
      </c>
      <c r="BC561" s="78" t="str">
        <f>REPLACE(INDEX(GroupVertices[Group],MATCH(Edges[[#This Row],[Vertex 2]],GroupVertices[Vertex],0)),1,1,"")</f>
        <v>2</v>
      </c>
      <c r="BD561" s="48">
        <v>3</v>
      </c>
      <c r="BE561" s="49">
        <v>11.11111111111111</v>
      </c>
      <c r="BF561" s="48">
        <v>0</v>
      </c>
      <c r="BG561" s="49">
        <v>0</v>
      </c>
      <c r="BH561" s="48">
        <v>0</v>
      </c>
      <c r="BI561" s="49">
        <v>0</v>
      </c>
      <c r="BJ561" s="48">
        <v>24</v>
      </c>
      <c r="BK561" s="49">
        <v>88.88888888888889</v>
      </c>
      <c r="BL561" s="48">
        <v>27</v>
      </c>
    </row>
    <row r="562" spans="1:64" ht="15">
      <c r="A562" s="64" t="s">
        <v>217</v>
      </c>
      <c r="B562" s="64" t="s">
        <v>235</v>
      </c>
      <c r="C562" s="65" t="s">
        <v>2231</v>
      </c>
      <c r="D562" s="66">
        <v>10</v>
      </c>
      <c r="E562" s="67" t="s">
        <v>136</v>
      </c>
      <c r="F562" s="68">
        <v>25.5</v>
      </c>
      <c r="G562" s="65"/>
      <c r="H562" s="69"/>
      <c r="I562" s="70"/>
      <c r="J562" s="70"/>
      <c r="K562" s="34" t="s">
        <v>65</v>
      </c>
      <c r="L562" s="77">
        <v>562</v>
      </c>
      <c r="M562" s="77"/>
      <c r="N562" s="72"/>
      <c r="O562" s="79" t="s">
        <v>340</v>
      </c>
      <c r="P562" s="81">
        <v>43532.36855324074</v>
      </c>
      <c r="Q562" s="79" t="s">
        <v>357</v>
      </c>
      <c r="R562" s="79"/>
      <c r="S562" s="79"/>
      <c r="T562" s="79" t="s">
        <v>414</v>
      </c>
      <c r="U562" s="79"/>
      <c r="V562" s="82" t="s">
        <v>469</v>
      </c>
      <c r="W562" s="81">
        <v>43532.36855324074</v>
      </c>
      <c r="X562" s="82" t="s">
        <v>558</v>
      </c>
      <c r="Y562" s="79"/>
      <c r="Z562" s="79"/>
      <c r="AA562" s="85" t="s">
        <v>683</v>
      </c>
      <c r="AB562" s="79"/>
      <c r="AC562" s="79" t="b">
        <v>0</v>
      </c>
      <c r="AD562" s="79">
        <v>0</v>
      </c>
      <c r="AE562" s="85" t="s">
        <v>785</v>
      </c>
      <c r="AF562" s="79" t="b">
        <v>1</v>
      </c>
      <c r="AG562" s="79" t="s">
        <v>791</v>
      </c>
      <c r="AH562" s="79"/>
      <c r="AI562" s="85" t="s">
        <v>796</v>
      </c>
      <c r="AJ562" s="79" t="b">
        <v>0</v>
      </c>
      <c r="AK562" s="79">
        <v>1</v>
      </c>
      <c r="AL562" s="85" t="s">
        <v>684</v>
      </c>
      <c r="AM562" s="79" t="s">
        <v>800</v>
      </c>
      <c r="AN562" s="79" t="b">
        <v>0</v>
      </c>
      <c r="AO562" s="85" t="s">
        <v>684</v>
      </c>
      <c r="AP562" s="79" t="s">
        <v>176</v>
      </c>
      <c r="AQ562" s="79">
        <v>0</v>
      </c>
      <c r="AR562" s="79">
        <v>0</v>
      </c>
      <c r="AS562" s="79"/>
      <c r="AT562" s="79"/>
      <c r="AU562" s="79"/>
      <c r="AV562" s="79"/>
      <c r="AW562" s="79"/>
      <c r="AX562" s="79"/>
      <c r="AY562" s="79"/>
      <c r="AZ562" s="79"/>
      <c r="BA562">
        <v>2</v>
      </c>
      <c r="BB562" s="78" t="str">
        <f>REPLACE(INDEX(GroupVertices[Group],MATCH(Edges[[#This Row],[Vertex 1]],GroupVertices[Vertex],0)),1,1,"")</f>
        <v>2</v>
      </c>
      <c r="BC562" s="78" t="str">
        <f>REPLACE(INDEX(GroupVertices[Group],MATCH(Edges[[#This Row],[Vertex 2]],GroupVertices[Vertex],0)),1,1,"")</f>
        <v>2</v>
      </c>
      <c r="BD562" s="48">
        <v>1</v>
      </c>
      <c r="BE562" s="49">
        <v>5</v>
      </c>
      <c r="BF562" s="48">
        <v>0</v>
      </c>
      <c r="BG562" s="49">
        <v>0</v>
      </c>
      <c r="BH562" s="48">
        <v>0</v>
      </c>
      <c r="BI562" s="49">
        <v>0</v>
      </c>
      <c r="BJ562" s="48">
        <v>19</v>
      </c>
      <c r="BK562" s="49">
        <v>95</v>
      </c>
      <c r="BL562" s="48">
        <v>20</v>
      </c>
    </row>
    <row r="563" spans="1:64" ht="15">
      <c r="A563" s="64" t="s">
        <v>235</v>
      </c>
      <c r="B563" s="64" t="s">
        <v>235</v>
      </c>
      <c r="C563" s="65" t="s">
        <v>2229</v>
      </c>
      <c r="D563" s="66">
        <v>3</v>
      </c>
      <c r="E563" s="67" t="s">
        <v>132</v>
      </c>
      <c r="F563" s="68">
        <v>32</v>
      </c>
      <c r="G563" s="65"/>
      <c r="H563" s="69"/>
      <c r="I563" s="70"/>
      <c r="J563" s="70"/>
      <c r="K563" s="34" t="s">
        <v>65</v>
      </c>
      <c r="L563" s="77">
        <v>563</v>
      </c>
      <c r="M563" s="77"/>
      <c r="N563" s="72"/>
      <c r="O563" s="79" t="s">
        <v>176</v>
      </c>
      <c r="P563" s="81">
        <v>43532.32712962963</v>
      </c>
      <c r="Q563" s="79" t="s">
        <v>387</v>
      </c>
      <c r="R563" s="79"/>
      <c r="S563" s="79"/>
      <c r="T563" s="79" t="s">
        <v>414</v>
      </c>
      <c r="U563" s="82" t="s">
        <v>446</v>
      </c>
      <c r="V563" s="82" t="s">
        <v>446</v>
      </c>
      <c r="W563" s="81">
        <v>43532.32712962963</v>
      </c>
      <c r="X563" s="82" t="s">
        <v>636</v>
      </c>
      <c r="Y563" s="79"/>
      <c r="Z563" s="79"/>
      <c r="AA563" s="85" t="s">
        <v>761</v>
      </c>
      <c r="AB563" s="79"/>
      <c r="AC563" s="79" t="b">
        <v>0</v>
      </c>
      <c r="AD563" s="79">
        <v>2</v>
      </c>
      <c r="AE563" s="85" t="s">
        <v>785</v>
      </c>
      <c r="AF563" s="79" t="b">
        <v>0</v>
      </c>
      <c r="AG563" s="79" t="s">
        <v>791</v>
      </c>
      <c r="AH563" s="79"/>
      <c r="AI563" s="85" t="s">
        <v>785</v>
      </c>
      <c r="AJ563" s="79" t="b">
        <v>0</v>
      </c>
      <c r="AK563" s="79">
        <v>1</v>
      </c>
      <c r="AL563" s="85" t="s">
        <v>785</v>
      </c>
      <c r="AM563" s="79" t="s">
        <v>800</v>
      </c>
      <c r="AN563" s="79" t="b">
        <v>0</v>
      </c>
      <c r="AO563" s="85" t="s">
        <v>761</v>
      </c>
      <c r="AP563" s="79" t="s">
        <v>176</v>
      </c>
      <c r="AQ563" s="79">
        <v>0</v>
      </c>
      <c r="AR563" s="79">
        <v>0</v>
      </c>
      <c r="AS563" s="79" t="s">
        <v>808</v>
      </c>
      <c r="AT563" s="79" t="s">
        <v>809</v>
      </c>
      <c r="AU563" s="79" t="s">
        <v>810</v>
      </c>
      <c r="AV563" s="79" t="s">
        <v>811</v>
      </c>
      <c r="AW563" s="79" t="s">
        <v>812</v>
      </c>
      <c r="AX563" s="79" t="s">
        <v>813</v>
      </c>
      <c r="AY563" s="79" t="s">
        <v>814</v>
      </c>
      <c r="AZ563" s="82" t="s">
        <v>815</v>
      </c>
      <c r="BA563">
        <v>1</v>
      </c>
      <c r="BB563" s="78" t="str">
        <f>REPLACE(INDEX(GroupVertices[Group],MATCH(Edges[[#This Row],[Vertex 1]],GroupVertices[Vertex],0)),1,1,"")</f>
        <v>2</v>
      </c>
      <c r="BC563" s="78" t="str">
        <f>REPLACE(INDEX(GroupVertices[Group],MATCH(Edges[[#This Row],[Vertex 2]],GroupVertices[Vertex],0)),1,1,"")</f>
        <v>2</v>
      </c>
      <c r="BD563" s="48">
        <v>4</v>
      </c>
      <c r="BE563" s="49">
        <v>12.5</v>
      </c>
      <c r="BF563" s="48">
        <v>0</v>
      </c>
      <c r="BG563" s="49">
        <v>0</v>
      </c>
      <c r="BH563" s="48">
        <v>0</v>
      </c>
      <c r="BI563" s="49">
        <v>0</v>
      </c>
      <c r="BJ563" s="48">
        <v>28</v>
      </c>
      <c r="BK563" s="49">
        <v>87.5</v>
      </c>
      <c r="BL563" s="48">
        <v>32</v>
      </c>
    </row>
    <row r="564" spans="1:64" ht="15">
      <c r="A564" s="64" t="s">
        <v>235</v>
      </c>
      <c r="B564" s="64" t="s">
        <v>287</v>
      </c>
      <c r="C564" s="65" t="s">
        <v>2231</v>
      </c>
      <c r="D564" s="66">
        <v>10</v>
      </c>
      <c r="E564" s="67" t="s">
        <v>136</v>
      </c>
      <c r="F564" s="68">
        <v>25.5</v>
      </c>
      <c r="G564" s="65"/>
      <c r="H564" s="69"/>
      <c r="I564" s="70"/>
      <c r="J564" s="70"/>
      <c r="K564" s="34" t="s">
        <v>66</v>
      </c>
      <c r="L564" s="77">
        <v>564</v>
      </c>
      <c r="M564" s="77"/>
      <c r="N564" s="72"/>
      <c r="O564" s="79" t="s">
        <v>340</v>
      </c>
      <c r="P564" s="81">
        <v>43533.7856712963</v>
      </c>
      <c r="Q564" s="79" t="s">
        <v>388</v>
      </c>
      <c r="R564" s="79"/>
      <c r="S564" s="79"/>
      <c r="T564" s="79" t="s">
        <v>431</v>
      </c>
      <c r="U564" s="79"/>
      <c r="V564" s="82" t="s">
        <v>470</v>
      </c>
      <c r="W564" s="81">
        <v>43533.7856712963</v>
      </c>
      <c r="X564" s="82" t="s">
        <v>637</v>
      </c>
      <c r="Y564" s="79"/>
      <c r="Z564" s="79"/>
      <c r="AA564" s="85" t="s">
        <v>762</v>
      </c>
      <c r="AB564" s="79"/>
      <c r="AC564" s="79" t="b">
        <v>0</v>
      </c>
      <c r="AD564" s="79">
        <v>0</v>
      </c>
      <c r="AE564" s="85" t="s">
        <v>785</v>
      </c>
      <c r="AF564" s="79" t="b">
        <v>0</v>
      </c>
      <c r="AG564" s="79" t="s">
        <v>791</v>
      </c>
      <c r="AH564" s="79"/>
      <c r="AI564" s="85" t="s">
        <v>785</v>
      </c>
      <c r="AJ564" s="79" t="b">
        <v>0</v>
      </c>
      <c r="AK564" s="79">
        <v>1</v>
      </c>
      <c r="AL564" s="85" t="s">
        <v>773</v>
      </c>
      <c r="AM564" s="79" t="s">
        <v>800</v>
      </c>
      <c r="AN564" s="79" t="b">
        <v>0</v>
      </c>
      <c r="AO564" s="85" t="s">
        <v>773</v>
      </c>
      <c r="AP564" s="79" t="s">
        <v>176</v>
      </c>
      <c r="AQ564" s="79">
        <v>0</v>
      </c>
      <c r="AR564" s="79">
        <v>0</v>
      </c>
      <c r="AS564" s="79"/>
      <c r="AT564" s="79"/>
      <c r="AU564" s="79"/>
      <c r="AV564" s="79"/>
      <c r="AW564" s="79"/>
      <c r="AX564" s="79"/>
      <c r="AY564" s="79"/>
      <c r="AZ564" s="79"/>
      <c r="BA564">
        <v>2</v>
      </c>
      <c r="BB564" s="78" t="str">
        <f>REPLACE(INDEX(GroupVertices[Group],MATCH(Edges[[#This Row],[Vertex 1]],GroupVertices[Vertex],0)),1,1,"")</f>
        <v>2</v>
      </c>
      <c r="BC564" s="78" t="str">
        <f>REPLACE(INDEX(GroupVertices[Group],MATCH(Edges[[#This Row],[Vertex 2]],GroupVertices[Vertex],0)),1,1,"")</f>
        <v>2</v>
      </c>
      <c r="BD564" s="48">
        <v>0</v>
      </c>
      <c r="BE564" s="49">
        <v>0</v>
      </c>
      <c r="BF564" s="48">
        <v>0</v>
      </c>
      <c r="BG564" s="49">
        <v>0</v>
      </c>
      <c r="BH564" s="48">
        <v>0</v>
      </c>
      <c r="BI564" s="49">
        <v>0</v>
      </c>
      <c r="BJ564" s="48">
        <v>18</v>
      </c>
      <c r="BK564" s="49">
        <v>100</v>
      </c>
      <c r="BL564" s="48">
        <v>18</v>
      </c>
    </row>
    <row r="565" spans="1:64" ht="15">
      <c r="A565" s="64" t="s">
        <v>235</v>
      </c>
      <c r="B565" s="64" t="s">
        <v>287</v>
      </c>
      <c r="C565" s="65" t="s">
        <v>2231</v>
      </c>
      <c r="D565" s="66">
        <v>10</v>
      </c>
      <c r="E565" s="67" t="s">
        <v>136</v>
      </c>
      <c r="F565" s="68">
        <v>25.5</v>
      </c>
      <c r="G565" s="65"/>
      <c r="H565" s="69"/>
      <c r="I565" s="70"/>
      <c r="J565" s="70"/>
      <c r="K565" s="34" t="s">
        <v>66</v>
      </c>
      <c r="L565" s="77">
        <v>565</v>
      </c>
      <c r="M565" s="77"/>
      <c r="N565" s="72"/>
      <c r="O565" s="79" t="s">
        <v>340</v>
      </c>
      <c r="P565" s="81">
        <v>43537.526875</v>
      </c>
      <c r="Q565" s="79" t="s">
        <v>384</v>
      </c>
      <c r="R565" s="79"/>
      <c r="S565" s="79"/>
      <c r="T565" s="79"/>
      <c r="U565" s="79"/>
      <c r="V565" s="82" t="s">
        <v>470</v>
      </c>
      <c r="W565" s="81">
        <v>43537.526875</v>
      </c>
      <c r="X565" s="82" t="s">
        <v>631</v>
      </c>
      <c r="Y565" s="79"/>
      <c r="Z565" s="79"/>
      <c r="AA565" s="85" t="s">
        <v>756</v>
      </c>
      <c r="AB565" s="79"/>
      <c r="AC565" s="79" t="b">
        <v>0</v>
      </c>
      <c r="AD565" s="79">
        <v>0</v>
      </c>
      <c r="AE565" s="85" t="s">
        <v>785</v>
      </c>
      <c r="AF565" s="79" t="b">
        <v>0</v>
      </c>
      <c r="AG565" s="79" t="s">
        <v>791</v>
      </c>
      <c r="AH565" s="79"/>
      <c r="AI565" s="85" t="s">
        <v>785</v>
      </c>
      <c r="AJ565" s="79" t="b">
        <v>0</v>
      </c>
      <c r="AK565" s="79">
        <v>2</v>
      </c>
      <c r="AL565" s="85" t="s">
        <v>755</v>
      </c>
      <c r="AM565" s="79" t="s">
        <v>800</v>
      </c>
      <c r="AN565" s="79" t="b">
        <v>0</v>
      </c>
      <c r="AO565" s="85" t="s">
        <v>755</v>
      </c>
      <c r="AP565" s="79" t="s">
        <v>176</v>
      </c>
      <c r="AQ565" s="79">
        <v>0</v>
      </c>
      <c r="AR565" s="79">
        <v>0</v>
      </c>
      <c r="AS565" s="79"/>
      <c r="AT565" s="79"/>
      <c r="AU565" s="79"/>
      <c r="AV565" s="79"/>
      <c r="AW565" s="79"/>
      <c r="AX565" s="79"/>
      <c r="AY565" s="79"/>
      <c r="AZ565" s="79"/>
      <c r="BA565">
        <v>2</v>
      </c>
      <c r="BB565" s="78" t="str">
        <f>REPLACE(INDEX(GroupVertices[Group],MATCH(Edges[[#This Row],[Vertex 1]],GroupVertices[Vertex],0)),1,1,"")</f>
        <v>2</v>
      </c>
      <c r="BC565" s="78" t="str">
        <f>REPLACE(INDEX(GroupVertices[Group],MATCH(Edges[[#This Row],[Vertex 2]],GroupVertices[Vertex],0)),1,1,"")</f>
        <v>2</v>
      </c>
      <c r="BD565" s="48"/>
      <c r="BE565" s="49"/>
      <c r="BF565" s="48"/>
      <c r="BG565" s="49"/>
      <c r="BH565" s="48"/>
      <c r="BI565" s="49"/>
      <c r="BJ565" s="48"/>
      <c r="BK565" s="49"/>
      <c r="BL565" s="48"/>
    </row>
    <row r="566" spans="1:64" ht="15">
      <c r="A566" s="64" t="s">
        <v>287</v>
      </c>
      <c r="B566" s="64" t="s">
        <v>235</v>
      </c>
      <c r="C566" s="65" t="s">
        <v>2231</v>
      </c>
      <c r="D566" s="66">
        <v>10</v>
      </c>
      <c r="E566" s="67" t="s">
        <v>136</v>
      </c>
      <c r="F566" s="68">
        <v>25.5</v>
      </c>
      <c r="G566" s="65"/>
      <c r="H566" s="69"/>
      <c r="I566" s="70"/>
      <c r="J566" s="70"/>
      <c r="K566" s="34" t="s">
        <v>66</v>
      </c>
      <c r="L566" s="77">
        <v>566</v>
      </c>
      <c r="M566" s="77"/>
      <c r="N566" s="72"/>
      <c r="O566" s="79" t="s">
        <v>341</v>
      </c>
      <c r="P566" s="81">
        <v>43536.53158564815</v>
      </c>
      <c r="Q566" s="79" t="s">
        <v>377</v>
      </c>
      <c r="R566" s="79"/>
      <c r="S566" s="79"/>
      <c r="T566" s="79" t="s">
        <v>414</v>
      </c>
      <c r="U566" s="79"/>
      <c r="V566" s="82" t="s">
        <v>521</v>
      </c>
      <c r="W566" s="81">
        <v>43536.53158564815</v>
      </c>
      <c r="X566" s="82" t="s">
        <v>624</v>
      </c>
      <c r="Y566" s="79"/>
      <c r="Z566" s="79"/>
      <c r="AA566" s="85" t="s">
        <v>749</v>
      </c>
      <c r="AB566" s="85" t="s">
        <v>782</v>
      </c>
      <c r="AC566" s="79" t="b">
        <v>0</v>
      </c>
      <c r="AD566" s="79">
        <v>7</v>
      </c>
      <c r="AE566" s="85" t="s">
        <v>787</v>
      </c>
      <c r="AF566" s="79" t="b">
        <v>0</v>
      </c>
      <c r="AG566" s="79" t="s">
        <v>791</v>
      </c>
      <c r="AH566" s="79"/>
      <c r="AI566" s="85" t="s">
        <v>785</v>
      </c>
      <c r="AJ566" s="79" t="b">
        <v>0</v>
      </c>
      <c r="AK566" s="79">
        <v>1</v>
      </c>
      <c r="AL566" s="85" t="s">
        <v>785</v>
      </c>
      <c r="AM566" s="79" t="s">
        <v>802</v>
      </c>
      <c r="AN566" s="79" t="b">
        <v>0</v>
      </c>
      <c r="AO566" s="85" t="s">
        <v>782</v>
      </c>
      <c r="AP566" s="79" t="s">
        <v>176</v>
      </c>
      <c r="AQ566" s="79">
        <v>0</v>
      </c>
      <c r="AR566" s="79">
        <v>0</v>
      </c>
      <c r="AS566" s="79"/>
      <c r="AT566" s="79"/>
      <c r="AU566" s="79"/>
      <c r="AV566" s="79"/>
      <c r="AW566" s="79"/>
      <c r="AX566" s="79"/>
      <c r="AY566" s="79"/>
      <c r="AZ566" s="79"/>
      <c r="BA566">
        <v>2</v>
      </c>
      <c r="BB566" s="78" t="str">
        <f>REPLACE(INDEX(GroupVertices[Group],MATCH(Edges[[#This Row],[Vertex 1]],GroupVertices[Vertex],0)),1,1,"")</f>
        <v>2</v>
      </c>
      <c r="BC566" s="78" t="str">
        <f>REPLACE(INDEX(GroupVertices[Group],MATCH(Edges[[#This Row],[Vertex 2]],GroupVertices[Vertex],0)),1,1,"")</f>
        <v>2</v>
      </c>
      <c r="BD566" s="48"/>
      <c r="BE566" s="49"/>
      <c r="BF566" s="48"/>
      <c r="BG566" s="49"/>
      <c r="BH566" s="48"/>
      <c r="BI566" s="49"/>
      <c r="BJ566" s="48"/>
      <c r="BK566" s="49"/>
      <c r="BL566" s="48"/>
    </row>
    <row r="567" spans="1:64" ht="15">
      <c r="A567" s="64" t="s">
        <v>287</v>
      </c>
      <c r="B567" s="64" t="s">
        <v>235</v>
      </c>
      <c r="C567" s="65" t="s">
        <v>2229</v>
      </c>
      <c r="D567" s="66">
        <v>3</v>
      </c>
      <c r="E567" s="67" t="s">
        <v>132</v>
      </c>
      <c r="F567" s="68">
        <v>32</v>
      </c>
      <c r="G567" s="65"/>
      <c r="H567" s="69"/>
      <c r="I567" s="70"/>
      <c r="J567" s="70"/>
      <c r="K567" s="34" t="s">
        <v>66</v>
      </c>
      <c r="L567" s="77">
        <v>567</v>
      </c>
      <c r="M567" s="77"/>
      <c r="N567" s="72"/>
      <c r="O567" s="79" t="s">
        <v>340</v>
      </c>
      <c r="P567" s="81">
        <v>43537.5243287037</v>
      </c>
      <c r="Q567" s="79" t="s">
        <v>385</v>
      </c>
      <c r="R567" s="79"/>
      <c r="S567" s="79"/>
      <c r="T567" s="79"/>
      <c r="U567" s="79"/>
      <c r="V567" s="82" t="s">
        <v>521</v>
      </c>
      <c r="W567" s="81">
        <v>43537.5243287037</v>
      </c>
      <c r="X567" s="82" t="s">
        <v>634</v>
      </c>
      <c r="Y567" s="79"/>
      <c r="Z567" s="79"/>
      <c r="AA567" s="85" t="s">
        <v>759</v>
      </c>
      <c r="AB567" s="79"/>
      <c r="AC567" s="79" t="b">
        <v>0</v>
      </c>
      <c r="AD567" s="79">
        <v>0</v>
      </c>
      <c r="AE567" s="85" t="s">
        <v>785</v>
      </c>
      <c r="AF567" s="79" t="b">
        <v>0</v>
      </c>
      <c r="AG567" s="79" t="s">
        <v>791</v>
      </c>
      <c r="AH567" s="79"/>
      <c r="AI567" s="85" t="s">
        <v>785</v>
      </c>
      <c r="AJ567" s="79" t="b">
        <v>0</v>
      </c>
      <c r="AK567" s="79">
        <v>2</v>
      </c>
      <c r="AL567" s="85" t="s">
        <v>752</v>
      </c>
      <c r="AM567" s="79" t="s">
        <v>802</v>
      </c>
      <c r="AN567" s="79" t="b">
        <v>0</v>
      </c>
      <c r="AO567" s="85" t="s">
        <v>752</v>
      </c>
      <c r="AP567" s="79" t="s">
        <v>176</v>
      </c>
      <c r="AQ567" s="79">
        <v>0</v>
      </c>
      <c r="AR567" s="79">
        <v>0</v>
      </c>
      <c r="AS567" s="79"/>
      <c r="AT567" s="79"/>
      <c r="AU567" s="79"/>
      <c r="AV567" s="79"/>
      <c r="AW567" s="79"/>
      <c r="AX567" s="79"/>
      <c r="AY567" s="79"/>
      <c r="AZ567" s="79"/>
      <c r="BA567">
        <v>1</v>
      </c>
      <c r="BB567" s="78" t="str">
        <f>REPLACE(INDEX(GroupVertices[Group],MATCH(Edges[[#This Row],[Vertex 1]],GroupVertices[Vertex],0)),1,1,"")</f>
        <v>2</v>
      </c>
      <c r="BC567" s="78" t="str">
        <f>REPLACE(INDEX(GroupVertices[Group],MATCH(Edges[[#This Row],[Vertex 2]],GroupVertices[Vertex],0)),1,1,"")</f>
        <v>2</v>
      </c>
      <c r="BD567" s="48"/>
      <c r="BE567" s="49"/>
      <c r="BF567" s="48"/>
      <c r="BG567" s="49"/>
      <c r="BH567" s="48"/>
      <c r="BI567" s="49"/>
      <c r="BJ567" s="48"/>
      <c r="BK567" s="49"/>
      <c r="BL567" s="48"/>
    </row>
    <row r="568" spans="1:64" ht="15">
      <c r="A568" s="64" t="s">
        <v>287</v>
      </c>
      <c r="B568" s="64" t="s">
        <v>235</v>
      </c>
      <c r="C568" s="65" t="s">
        <v>2231</v>
      </c>
      <c r="D568" s="66">
        <v>10</v>
      </c>
      <c r="E568" s="67" t="s">
        <v>136</v>
      </c>
      <c r="F568" s="68">
        <v>25.5</v>
      </c>
      <c r="G568" s="65"/>
      <c r="H568" s="69"/>
      <c r="I568" s="70"/>
      <c r="J568" s="70"/>
      <c r="K568" s="34" t="s">
        <v>66</v>
      </c>
      <c r="L568" s="77">
        <v>568</v>
      </c>
      <c r="M568" s="77"/>
      <c r="N568" s="72"/>
      <c r="O568" s="79" t="s">
        <v>341</v>
      </c>
      <c r="P568" s="81">
        <v>43537.52643518519</v>
      </c>
      <c r="Q568" s="79" t="s">
        <v>383</v>
      </c>
      <c r="R568" s="79"/>
      <c r="S568" s="79"/>
      <c r="T568" s="79" t="s">
        <v>430</v>
      </c>
      <c r="U568" s="79"/>
      <c r="V568" s="82" t="s">
        <v>521</v>
      </c>
      <c r="W568" s="81">
        <v>43537.52643518519</v>
      </c>
      <c r="X568" s="82" t="s">
        <v>630</v>
      </c>
      <c r="Y568" s="79"/>
      <c r="Z568" s="79"/>
      <c r="AA568" s="85" t="s">
        <v>755</v>
      </c>
      <c r="AB568" s="85" t="s">
        <v>752</v>
      </c>
      <c r="AC568" s="79" t="b">
        <v>0</v>
      </c>
      <c r="AD568" s="79">
        <v>9</v>
      </c>
      <c r="AE568" s="85" t="s">
        <v>787</v>
      </c>
      <c r="AF568" s="79" t="b">
        <v>0</v>
      </c>
      <c r="AG568" s="79" t="s">
        <v>791</v>
      </c>
      <c r="AH568" s="79"/>
      <c r="AI568" s="85" t="s">
        <v>785</v>
      </c>
      <c r="AJ568" s="79" t="b">
        <v>0</v>
      </c>
      <c r="AK568" s="79">
        <v>2</v>
      </c>
      <c r="AL568" s="85" t="s">
        <v>785</v>
      </c>
      <c r="AM568" s="79" t="s">
        <v>802</v>
      </c>
      <c r="AN568" s="79" t="b">
        <v>0</v>
      </c>
      <c r="AO568" s="85" t="s">
        <v>752</v>
      </c>
      <c r="AP568" s="79" t="s">
        <v>176</v>
      </c>
      <c r="AQ568" s="79">
        <v>0</v>
      </c>
      <c r="AR568" s="79">
        <v>0</v>
      </c>
      <c r="AS568" s="79"/>
      <c r="AT568" s="79"/>
      <c r="AU568" s="79"/>
      <c r="AV568" s="79"/>
      <c r="AW568" s="79"/>
      <c r="AX568" s="79"/>
      <c r="AY568" s="79"/>
      <c r="AZ568" s="79"/>
      <c r="BA568">
        <v>2</v>
      </c>
      <c r="BB568" s="78" t="str">
        <f>REPLACE(INDEX(GroupVertices[Group],MATCH(Edges[[#This Row],[Vertex 1]],GroupVertices[Vertex],0)),1,1,"")</f>
        <v>2</v>
      </c>
      <c r="BC568" s="78" t="str">
        <f>REPLACE(INDEX(GroupVertices[Group],MATCH(Edges[[#This Row],[Vertex 2]],GroupVertices[Vertex],0)),1,1,"")</f>
        <v>2</v>
      </c>
      <c r="BD568" s="48"/>
      <c r="BE568" s="49"/>
      <c r="BF568" s="48"/>
      <c r="BG568" s="49"/>
      <c r="BH568" s="48"/>
      <c r="BI568" s="49"/>
      <c r="BJ568" s="48"/>
      <c r="BK568" s="49"/>
      <c r="BL568" s="48"/>
    </row>
    <row r="569" spans="1:64" ht="15">
      <c r="A569" s="64" t="s">
        <v>283</v>
      </c>
      <c r="B569" s="64" t="s">
        <v>217</v>
      </c>
      <c r="C569" s="65" t="s">
        <v>2231</v>
      </c>
      <c r="D569" s="66">
        <v>10</v>
      </c>
      <c r="E569" s="67" t="s">
        <v>136</v>
      </c>
      <c r="F569" s="68">
        <v>25.5</v>
      </c>
      <c r="G569" s="65"/>
      <c r="H569" s="69"/>
      <c r="I569" s="70"/>
      <c r="J569" s="70"/>
      <c r="K569" s="34" t="s">
        <v>65</v>
      </c>
      <c r="L569" s="77">
        <v>569</v>
      </c>
      <c r="M569" s="77"/>
      <c r="N569" s="72"/>
      <c r="O569" s="79" t="s">
        <v>340</v>
      </c>
      <c r="P569" s="81">
        <v>43536.630694444444</v>
      </c>
      <c r="Q569" s="79" t="s">
        <v>373</v>
      </c>
      <c r="R569" s="79"/>
      <c r="S569" s="79"/>
      <c r="T569" s="79" t="s">
        <v>424</v>
      </c>
      <c r="U569" s="82" t="s">
        <v>442</v>
      </c>
      <c r="V569" s="82" t="s">
        <v>442</v>
      </c>
      <c r="W569" s="81">
        <v>43536.630694444444</v>
      </c>
      <c r="X569" s="82" t="s">
        <v>614</v>
      </c>
      <c r="Y569" s="79"/>
      <c r="Z569" s="79"/>
      <c r="AA569" s="85" t="s">
        <v>739</v>
      </c>
      <c r="AB569" s="85" t="s">
        <v>750</v>
      </c>
      <c r="AC569" s="79" t="b">
        <v>0</v>
      </c>
      <c r="AD569" s="79">
        <v>7</v>
      </c>
      <c r="AE569" s="85" t="s">
        <v>786</v>
      </c>
      <c r="AF569" s="79" t="b">
        <v>0</v>
      </c>
      <c r="AG569" s="79" t="s">
        <v>791</v>
      </c>
      <c r="AH569" s="79"/>
      <c r="AI569" s="85" t="s">
        <v>785</v>
      </c>
      <c r="AJ569" s="79" t="b">
        <v>0</v>
      </c>
      <c r="AK569" s="79">
        <v>2</v>
      </c>
      <c r="AL569" s="85" t="s">
        <v>785</v>
      </c>
      <c r="AM569" s="79" t="s">
        <v>799</v>
      </c>
      <c r="AN569" s="79" t="b">
        <v>0</v>
      </c>
      <c r="AO569" s="85" t="s">
        <v>750</v>
      </c>
      <c r="AP569" s="79" t="s">
        <v>176</v>
      </c>
      <c r="AQ569" s="79">
        <v>0</v>
      </c>
      <c r="AR569" s="79">
        <v>0</v>
      </c>
      <c r="AS569" s="79"/>
      <c r="AT569" s="79"/>
      <c r="AU569" s="79"/>
      <c r="AV569" s="79"/>
      <c r="AW569" s="79"/>
      <c r="AX569" s="79"/>
      <c r="AY569" s="79"/>
      <c r="AZ569" s="79"/>
      <c r="BA569">
        <v>2</v>
      </c>
      <c r="BB569" s="78" t="str">
        <f>REPLACE(INDEX(GroupVertices[Group],MATCH(Edges[[#This Row],[Vertex 1]],GroupVertices[Vertex],0)),1,1,"")</f>
        <v>2</v>
      </c>
      <c r="BC569" s="78" t="str">
        <f>REPLACE(INDEX(GroupVertices[Group],MATCH(Edges[[#This Row],[Vertex 2]],GroupVertices[Vertex],0)),1,1,"")</f>
        <v>2</v>
      </c>
      <c r="BD569" s="48">
        <v>1</v>
      </c>
      <c r="BE569" s="49">
        <v>3.3333333333333335</v>
      </c>
      <c r="BF569" s="48">
        <v>0</v>
      </c>
      <c r="BG569" s="49">
        <v>0</v>
      </c>
      <c r="BH569" s="48">
        <v>0</v>
      </c>
      <c r="BI569" s="49">
        <v>0</v>
      </c>
      <c r="BJ569" s="48">
        <v>29</v>
      </c>
      <c r="BK569" s="49">
        <v>96.66666666666667</v>
      </c>
      <c r="BL569" s="48">
        <v>30</v>
      </c>
    </row>
    <row r="570" spans="1:64" ht="15">
      <c r="A570" s="64" t="s">
        <v>283</v>
      </c>
      <c r="B570" s="64" t="s">
        <v>217</v>
      </c>
      <c r="C570" s="65" t="s">
        <v>2231</v>
      </c>
      <c r="D570" s="66">
        <v>10</v>
      </c>
      <c r="E570" s="67" t="s">
        <v>136</v>
      </c>
      <c r="F570" s="68">
        <v>25.5</v>
      </c>
      <c r="G570" s="65"/>
      <c r="H570" s="69"/>
      <c r="I570" s="70"/>
      <c r="J570" s="70"/>
      <c r="K570" s="34" t="s">
        <v>65</v>
      </c>
      <c r="L570" s="77">
        <v>570</v>
      </c>
      <c r="M570" s="77"/>
      <c r="N570" s="72"/>
      <c r="O570" s="79" t="s">
        <v>340</v>
      </c>
      <c r="P570" s="81">
        <v>43538.01729166666</v>
      </c>
      <c r="Q570" s="79" t="s">
        <v>374</v>
      </c>
      <c r="R570" s="79"/>
      <c r="S570" s="79"/>
      <c r="T570" s="79" t="s">
        <v>425</v>
      </c>
      <c r="U570" s="79"/>
      <c r="V570" s="82" t="s">
        <v>517</v>
      </c>
      <c r="W570" s="81">
        <v>43538.01729166666</v>
      </c>
      <c r="X570" s="82" t="s">
        <v>615</v>
      </c>
      <c r="Y570" s="79"/>
      <c r="Z570" s="79"/>
      <c r="AA570" s="85" t="s">
        <v>740</v>
      </c>
      <c r="AB570" s="79"/>
      <c r="AC570" s="79" t="b">
        <v>0</v>
      </c>
      <c r="AD570" s="79">
        <v>22</v>
      </c>
      <c r="AE570" s="85" t="s">
        <v>785</v>
      </c>
      <c r="AF570" s="79" t="b">
        <v>0</v>
      </c>
      <c r="AG570" s="79" t="s">
        <v>791</v>
      </c>
      <c r="AH570" s="79"/>
      <c r="AI570" s="85" t="s">
        <v>785</v>
      </c>
      <c r="AJ570" s="79" t="b">
        <v>0</v>
      </c>
      <c r="AK570" s="79">
        <v>5</v>
      </c>
      <c r="AL570" s="85" t="s">
        <v>785</v>
      </c>
      <c r="AM570" s="79" t="s">
        <v>800</v>
      </c>
      <c r="AN570" s="79" t="b">
        <v>0</v>
      </c>
      <c r="AO570" s="85" t="s">
        <v>740</v>
      </c>
      <c r="AP570" s="79" t="s">
        <v>176</v>
      </c>
      <c r="AQ570" s="79">
        <v>0</v>
      </c>
      <c r="AR570" s="79">
        <v>0</v>
      </c>
      <c r="AS570" s="79"/>
      <c r="AT570" s="79"/>
      <c r="AU570" s="79"/>
      <c r="AV570" s="79"/>
      <c r="AW570" s="79"/>
      <c r="AX570" s="79"/>
      <c r="AY570" s="79"/>
      <c r="AZ570" s="79"/>
      <c r="BA570">
        <v>2</v>
      </c>
      <c r="BB570" s="78" t="str">
        <f>REPLACE(INDEX(GroupVertices[Group],MATCH(Edges[[#This Row],[Vertex 1]],GroupVertices[Vertex],0)),1,1,"")</f>
        <v>2</v>
      </c>
      <c r="BC570" s="78" t="str">
        <f>REPLACE(INDEX(GroupVertices[Group],MATCH(Edges[[#This Row],[Vertex 2]],GroupVertices[Vertex],0)),1,1,"")</f>
        <v>2</v>
      </c>
      <c r="BD570" s="48"/>
      <c r="BE570" s="49"/>
      <c r="BF570" s="48"/>
      <c r="BG570" s="49"/>
      <c r="BH570" s="48"/>
      <c r="BI570" s="49"/>
      <c r="BJ570" s="48"/>
      <c r="BK570" s="49"/>
      <c r="BL570" s="48"/>
    </row>
    <row r="571" spans="1:64" ht="15">
      <c r="A571" s="64" t="s">
        <v>287</v>
      </c>
      <c r="B571" s="64" t="s">
        <v>283</v>
      </c>
      <c r="C571" s="65" t="s">
        <v>2229</v>
      </c>
      <c r="D571" s="66">
        <v>3</v>
      </c>
      <c r="E571" s="67" t="s">
        <v>132</v>
      </c>
      <c r="F571" s="68">
        <v>32</v>
      </c>
      <c r="G571" s="65"/>
      <c r="H571" s="69"/>
      <c r="I571" s="70"/>
      <c r="J571" s="70"/>
      <c r="K571" s="34" t="s">
        <v>65</v>
      </c>
      <c r="L571" s="77">
        <v>571</v>
      </c>
      <c r="M571" s="77"/>
      <c r="N571" s="72"/>
      <c r="O571" s="79" t="s">
        <v>340</v>
      </c>
      <c r="P571" s="81">
        <v>43540.64717592593</v>
      </c>
      <c r="Q571" s="79" t="s">
        <v>365</v>
      </c>
      <c r="R571" s="79"/>
      <c r="S571" s="79"/>
      <c r="T571" s="79" t="s">
        <v>421</v>
      </c>
      <c r="U571" s="79"/>
      <c r="V571" s="82" t="s">
        <v>521</v>
      </c>
      <c r="W571" s="81">
        <v>43540.64717592593</v>
      </c>
      <c r="X571" s="82" t="s">
        <v>638</v>
      </c>
      <c r="Y571" s="79"/>
      <c r="Z571" s="79"/>
      <c r="AA571" s="85" t="s">
        <v>763</v>
      </c>
      <c r="AB571" s="79"/>
      <c r="AC571" s="79" t="b">
        <v>0</v>
      </c>
      <c r="AD571" s="79">
        <v>0</v>
      </c>
      <c r="AE571" s="85" t="s">
        <v>785</v>
      </c>
      <c r="AF571" s="79" t="b">
        <v>0</v>
      </c>
      <c r="AG571" s="79" t="s">
        <v>791</v>
      </c>
      <c r="AH571" s="79"/>
      <c r="AI571" s="85" t="s">
        <v>785</v>
      </c>
      <c r="AJ571" s="79" t="b">
        <v>0</v>
      </c>
      <c r="AK571" s="79">
        <v>5</v>
      </c>
      <c r="AL571" s="85" t="s">
        <v>740</v>
      </c>
      <c r="AM571" s="79" t="s">
        <v>802</v>
      </c>
      <c r="AN571" s="79" t="b">
        <v>0</v>
      </c>
      <c r="AO571" s="85" t="s">
        <v>740</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2</v>
      </c>
      <c r="BC571" s="78" t="str">
        <f>REPLACE(INDEX(GroupVertices[Group],MATCH(Edges[[#This Row],[Vertex 2]],GroupVertices[Vertex],0)),1,1,"")</f>
        <v>2</v>
      </c>
      <c r="BD571" s="48">
        <v>3</v>
      </c>
      <c r="BE571" s="49">
        <v>15.789473684210526</v>
      </c>
      <c r="BF571" s="48">
        <v>0</v>
      </c>
      <c r="BG571" s="49">
        <v>0</v>
      </c>
      <c r="BH571" s="48">
        <v>0</v>
      </c>
      <c r="BI571" s="49">
        <v>0</v>
      </c>
      <c r="BJ571" s="48">
        <v>16</v>
      </c>
      <c r="BK571" s="49">
        <v>84.21052631578948</v>
      </c>
      <c r="BL571" s="48">
        <v>19</v>
      </c>
    </row>
    <row r="572" spans="1:64" ht="15">
      <c r="A572" s="64" t="s">
        <v>290</v>
      </c>
      <c r="B572" s="64" t="s">
        <v>310</v>
      </c>
      <c r="C572" s="65" t="s">
        <v>2229</v>
      </c>
      <c r="D572" s="66">
        <v>3</v>
      </c>
      <c r="E572" s="67" t="s">
        <v>132</v>
      </c>
      <c r="F572" s="68">
        <v>32</v>
      </c>
      <c r="G572" s="65"/>
      <c r="H572" s="69"/>
      <c r="I572" s="70"/>
      <c r="J572" s="70"/>
      <c r="K572" s="34" t="s">
        <v>65</v>
      </c>
      <c r="L572" s="77">
        <v>572</v>
      </c>
      <c r="M572" s="77"/>
      <c r="N572" s="72"/>
      <c r="O572" s="79" t="s">
        <v>340</v>
      </c>
      <c r="P572" s="81">
        <v>43540.65662037037</v>
      </c>
      <c r="Q572" s="79" t="s">
        <v>369</v>
      </c>
      <c r="R572" s="79"/>
      <c r="S572" s="79"/>
      <c r="T572" s="79" t="s">
        <v>414</v>
      </c>
      <c r="U572" s="79"/>
      <c r="V572" s="82" t="s">
        <v>524</v>
      </c>
      <c r="W572" s="81">
        <v>43540.65662037037</v>
      </c>
      <c r="X572" s="82" t="s">
        <v>639</v>
      </c>
      <c r="Y572" s="79"/>
      <c r="Z572" s="79"/>
      <c r="AA572" s="85" t="s">
        <v>764</v>
      </c>
      <c r="AB572" s="79"/>
      <c r="AC572" s="79" t="b">
        <v>0</v>
      </c>
      <c r="AD572" s="79">
        <v>0</v>
      </c>
      <c r="AE572" s="85" t="s">
        <v>785</v>
      </c>
      <c r="AF572" s="79" t="b">
        <v>0</v>
      </c>
      <c r="AG572" s="79" t="s">
        <v>791</v>
      </c>
      <c r="AH572" s="79"/>
      <c r="AI572" s="85" t="s">
        <v>785</v>
      </c>
      <c r="AJ572" s="79" t="b">
        <v>0</v>
      </c>
      <c r="AK572" s="79">
        <v>49</v>
      </c>
      <c r="AL572" s="85" t="s">
        <v>766</v>
      </c>
      <c r="AM572" s="79" t="s">
        <v>802</v>
      </c>
      <c r="AN572" s="79" t="b">
        <v>0</v>
      </c>
      <c r="AO572" s="85" t="s">
        <v>766</v>
      </c>
      <c r="AP572" s="79" t="s">
        <v>176</v>
      </c>
      <c r="AQ572" s="79">
        <v>0</v>
      </c>
      <c r="AR572" s="79">
        <v>0</v>
      </c>
      <c r="AS572" s="79"/>
      <c r="AT572" s="79"/>
      <c r="AU572" s="79"/>
      <c r="AV572" s="79"/>
      <c r="AW572" s="79"/>
      <c r="AX572" s="79"/>
      <c r="AY572" s="79"/>
      <c r="AZ572" s="79"/>
      <c r="BA572">
        <v>1</v>
      </c>
      <c r="BB572" s="78" t="str">
        <f>REPLACE(INDEX(GroupVertices[Group],MATCH(Edges[[#This Row],[Vertex 1]],GroupVertices[Vertex],0)),1,1,"")</f>
        <v>1</v>
      </c>
      <c r="BC572" s="78" t="str">
        <f>REPLACE(INDEX(GroupVertices[Group],MATCH(Edges[[#This Row],[Vertex 2]],GroupVertices[Vertex],0)),1,1,"")</f>
        <v>1</v>
      </c>
      <c r="BD572" s="48"/>
      <c r="BE572" s="49"/>
      <c r="BF572" s="48"/>
      <c r="BG572" s="49"/>
      <c r="BH572" s="48"/>
      <c r="BI572" s="49"/>
      <c r="BJ572" s="48"/>
      <c r="BK572" s="49"/>
      <c r="BL572" s="48"/>
    </row>
    <row r="573" spans="1:64" ht="15">
      <c r="A573" s="64" t="s">
        <v>290</v>
      </c>
      <c r="B573" s="64" t="s">
        <v>311</v>
      </c>
      <c r="C573" s="65" t="s">
        <v>2229</v>
      </c>
      <c r="D573" s="66">
        <v>3</v>
      </c>
      <c r="E573" s="67" t="s">
        <v>132</v>
      </c>
      <c r="F573" s="68">
        <v>32</v>
      </c>
      <c r="G573" s="65"/>
      <c r="H573" s="69"/>
      <c r="I573" s="70"/>
      <c r="J573" s="70"/>
      <c r="K573" s="34" t="s">
        <v>65</v>
      </c>
      <c r="L573" s="77">
        <v>573</v>
      </c>
      <c r="M573" s="77"/>
      <c r="N573" s="72"/>
      <c r="O573" s="79" t="s">
        <v>340</v>
      </c>
      <c r="P573" s="81">
        <v>43540.65662037037</v>
      </c>
      <c r="Q573" s="79" t="s">
        <v>369</v>
      </c>
      <c r="R573" s="79"/>
      <c r="S573" s="79"/>
      <c r="T573" s="79" t="s">
        <v>414</v>
      </c>
      <c r="U573" s="79"/>
      <c r="V573" s="82" t="s">
        <v>524</v>
      </c>
      <c r="W573" s="81">
        <v>43540.65662037037</v>
      </c>
      <c r="X573" s="82" t="s">
        <v>639</v>
      </c>
      <c r="Y573" s="79"/>
      <c r="Z573" s="79"/>
      <c r="AA573" s="85" t="s">
        <v>764</v>
      </c>
      <c r="AB573" s="79"/>
      <c r="AC573" s="79" t="b">
        <v>0</v>
      </c>
      <c r="AD573" s="79">
        <v>0</v>
      </c>
      <c r="AE573" s="85" t="s">
        <v>785</v>
      </c>
      <c r="AF573" s="79" t="b">
        <v>0</v>
      </c>
      <c r="AG573" s="79" t="s">
        <v>791</v>
      </c>
      <c r="AH573" s="79"/>
      <c r="AI573" s="85" t="s">
        <v>785</v>
      </c>
      <c r="AJ573" s="79" t="b">
        <v>0</v>
      </c>
      <c r="AK573" s="79">
        <v>49</v>
      </c>
      <c r="AL573" s="85" t="s">
        <v>766</v>
      </c>
      <c r="AM573" s="79" t="s">
        <v>802</v>
      </c>
      <c r="AN573" s="79" t="b">
        <v>0</v>
      </c>
      <c r="AO573" s="85" t="s">
        <v>766</v>
      </c>
      <c r="AP573" s="79" t="s">
        <v>176</v>
      </c>
      <c r="AQ573" s="79">
        <v>0</v>
      </c>
      <c r="AR573" s="79">
        <v>0</v>
      </c>
      <c r="AS573" s="79"/>
      <c r="AT573" s="79"/>
      <c r="AU573" s="79"/>
      <c r="AV573" s="79"/>
      <c r="AW573" s="79"/>
      <c r="AX573" s="79"/>
      <c r="AY573" s="79"/>
      <c r="AZ573" s="79"/>
      <c r="BA573">
        <v>1</v>
      </c>
      <c r="BB573" s="78" t="str">
        <f>REPLACE(INDEX(GroupVertices[Group],MATCH(Edges[[#This Row],[Vertex 1]],GroupVertices[Vertex],0)),1,1,"")</f>
        <v>1</v>
      </c>
      <c r="BC573" s="78" t="str">
        <f>REPLACE(INDEX(GroupVertices[Group],MATCH(Edges[[#This Row],[Vertex 2]],GroupVertices[Vertex],0)),1,1,"")</f>
        <v>1</v>
      </c>
      <c r="BD573" s="48"/>
      <c r="BE573" s="49"/>
      <c r="BF573" s="48"/>
      <c r="BG573" s="49"/>
      <c r="BH573" s="48"/>
      <c r="BI573" s="49"/>
      <c r="BJ573" s="48"/>
      <c r="BK573" s="49"/>
      <c r="BL573" s="48"/>
    </row>
    <row r="574" spans="1:64" ht="15">
      <c r="A574" s="64" t="s">
        <v>290</v>
      </c>
      <c r="B574" s="64" t="s">
        <v>312</v>
      </c>
      <c r="C574" s="65" t="s">
        <v>2229</v>
      </c>
      <c r="D574" s="66">
        <v>3</v>
      </c>
      <c r="E574" s="67" t="s">
        <v>132</v>
      </c>
      <c r="F574" s="68">
        <v>32</v>
      </c>
      <c r="G574" s="65"/>
      <c r="H574" s="69"/>
      <c r="I574" s="70"/>
      <c r="J574" s="70"/>
      <c r="K574" s="34" t="s">
        <v>65</v>
      </c>
      <c r="L574" s="77">
        <v>574</v>
      </c>
      <c r="M574" s="77"/>
      <c r="N574" s="72"/>
      <c r="O574" s="79" t="s">
        <v>340</v>
      </c>
      <c r="P574" s="81">
        <v>43540.65662037037</v>
      </c>
      <c r="Q574" s="79" t="s">
        <v>369</v>
      </c>
      <c r="R574" s="79"/>
      <c r="S574" s="79"/>
      <c r="T574" s="79" t="s">
        <v>414</v>
      </c>
      <c r="U574" s="79"/>
      <c r="V574" s="82" t="s">
        <v>524</v>
      </c>
      <c r="W574" s="81">
        <v>43540.65662037037</v>
      </c>
      <c r="X574" s="82" t="s">
        <v>639</v>
      </c>
      <c r="Y574" s="79"/>
      <c r="Z574" s="79"/>
      <c r="AA574" s="85" t="s">
        <v>764</v>
      </c>
      <c r="AB574" s="79"/>
      <c r="AC574" s="79" t="b">
        <v>0</v>
      </c>
      <c r="AD574" s="79">
        <v>0</v>
      </c>
      <c r="AE574" s="85" t="s">
        <v>785</v>
      </c>
      <c r="AF574" s="79" t="b">
        <v>0</v>
      </c>
      <c r="AG574" s="79" t="s">
        <v>791</v>
      </c>
      <c r="AH574" s="79"/>
      <c r="AI574" s="85" t="s">
        <v>785</v>
      </c>
      <c r="AJ574" s="79" t="b">
        <v>0</v>
      </c>
      <c r="AK574" s="79">
        <v>49</v>
      </c>
      <c r="AL574" s="85" t="s">
        <v>766</v>
      </c>
      <c r="AM574" s="79" t="s">
        <v>802</v>
      </c>
      <c r="AN574" s="79" t="b">
        <v>0</v>
      </c>
      <c r="AO574" s="85" t="s">
        <v>766</v>
      </c>
      <c r="AP574" s="79" t="s">
        <v>176</v>
      </c>
      <c r="AQ574" s="79">
        <v>0</v>
      </c>
      <c r="AR574" s="79">
        <v>0</v>
      </c>
      <c r="AS574" s="79"/>
      <c r="AT574" s="79"/>
      <c r="AU574" s="79"/>
      <c r="AV574" s="79"/>
      <c r="AW574" s="79"/>
      <c r="AX574" s="79"/>
      <c r="AY574" s="79"/>
      <c r="AZ574" s="79"/>
      <c r="BA574">
        <v>1</v>
      </c>
      <c r="BB574" s="78" t="str">
        <f>REPLACE(INDEX(GroupVertices[Group],MATCH(Edges[[#This Row],[Vertex 1]],GroupVertices[Vertex],0)),1,1,"")</f>
        <v>1</v>
      </c>
      <c r="BC574" s="78" t="str">
        <f>REPLACE(INDEX(GroupVertices[Group],MATCH(Edges[[#This Row],[Vertex 2]],GroupVertices[Vertex],0)),1,1,"")</f>
        <v>1</v>
      </c>
      <c r="BD574" s="48"/>
      <c r="BE574" s="49"/>
      <c r="BF574" s="48"/>
      <c r="BG574" s="49"/>
      <c r="BH574" s="48"/>
      <c r="BI574" s="49"/>
      <c r="BJ574" s="48"/>
      <c r="BK574" s="49"/>
      <c r="BL574" s="48"/>
    </row>
    <row r="575" spans="1:64" ht="15">
      <c r="A575" s="64" t="s">
        <v>290</v>
      </c>
      <c r="B575" s="64" t="s">
        <v>313</v>
      </c>
      <c r="C575" s="65" t="s">
        <v>2229</v>
      </c>
      <c r="D575" s="66">
        <v>3</v>
      </c>
      <c r="E575" s="67" t="s">
        <v>132</v>
      </c>
      <c r="F575" s="68">
        <v>32</v>
      </c>
      <c r="G575" s="65"/>
      <c r="H575" s="69"/>
      <c r="I575" s="70"/>
      <c r="J575" s="70"/>
      <c r="K575" s="34" t="s">
        <v>65</v>
      </c>
      <c r="L575" s="77">
        <v>575</v>
      </c>
      <c r="M575" s="77"/>
      <c r="N575" s="72"/>
      <c r="O575" s="79" t="s">
        <v>340</v>
      </c>
      <c r="P575" s="81">
        <v>43540.65662037037</v>
      </c>
      <c r="Q575" s="79" t="s">
        <v>369</v>
      </c>
      <c r="R575" s="79"/>
      <c r="S575" s="79"/>
      <c r="T575" s="79" t="s">
        <v>414</v>
      </c>
      <c r="U575" s="79"/>
      <c r="V575" s="82" t="s">
        <v>524</v>
      </c>
      <c r="W575" s="81">
        <v>43540.65662037037</v>
      </c>
      <c r="X575" s="82" t="s">
        <v>639</v>
      </c>
      <c r="Y575" s="79"/>
      <c r="Z575" s="79"/>
      <c r="AA575" s="85" t="s">
        <v>764</v>
      </c>
      <c r="AB575" s="79"/>
      <c r="AC575" s="79" t="b">
        <v>0</v>
      </c>
      <c r="AD575" s="79">
        <v>0</v>
      </c>
      <c r="AE575" s="85" t="s">
        <v>785</v>
      </c>
      <c r="AF575" s="79" t="b">
        <v>0</v>
      </c>
      <c r="AG575" s="79" t="s">
        <v>791</v>
      </c>
      <c r="AH575" s="79"/>
      <c r="AI575" s="85" t="s">
        <v>785</v>
      </c>
      <c r="AJ575" s="79" t="b">
        <v>0</v>
      </c>
      <c r="AK575" s="79">
        <v>49</v>
      </c>
      <c r="AL575" s="85" t="s">
        <v>766</v>
      </c>
      <c r="AM575" s="79" t="s">
        <v>802</v>
      </c>
      <c r="AN575" s="79" t="b">
        <v>0</v>
      </c>
      <c r="AO575" s="85" t="s">
        <v>766</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1</v>
      </c>
      <c r="BC575" s="78" t="str">
        <f>REPLACE(INDEX(GroupVertices[Group],MATCH(Edges[[#This Row],[Vertex 2]],GroupVertices[Vertex],0)),1,1,"")</f>
        <v>1</v>
      </c>
      <c r="BD575" s="48"/>
      <c r="BE575" s="49"/>
      <c r="BF575" s="48"/>
      <c r="BG575" s="49"/>
      <c r="BH575" s="48"/>
      <c r="BI575" s="49"/>
      <c r="BJ575" s="48"/>
      <c r="BK575" s="49"/>
      <c r="BL575" s="48"/>
    </row>
    <row r="576" spans="1:64" ht="15">
      <c r="A576" s="64" t="s">
        <v>290</v>
      </c>
      <c r="B576" s="64" t="s">
        <v>314</v>
      </c>
      <c r="C576" s="65" t="s">
        <v>2229</v>
      </c>
      <c r="D576" s="66">
        <v>3</v>
      </c>
      <c r="E576" s="67" t="s">
        <v>132</v>
      </c>
      <c r="F576" s="68">
        <v>32</v>
      </c>
      <c r="G576" s="65"/>
      <c r="H576" s="69"/>
      <c r="I576" s="70"/>
      <c r="J576" s="70"/>
      <c r="K576" s="34" t="s">
        <v>65</v>
      </c>
      <c r="L576" s="77">
        <v>576</v>
      </c>
      <c r="M576" s="77"/>
      <c r="N576" s="72"/>
      <c r="O576" s="79" t="s">
        <v>340</v>
      </c>
      <c r="P576" s="81">
        <v>43540.65662037037</v>
      </c>
      <c r="Q576" s="79" t="s">
        <v>369</v>
      </c>
      <c r="R576" s="79"/>
      <c r="S576" s="79"/>
      <c r="T576" s="79" t="s">
        <v>414</v>
      </c>
      <c r="U576" s="79"/>
      <c r="V576" s="82" t="s">
        <v>524</v>
      </c>
      <c r="W576" s="81">
        <v>43540.65662037037</v>
      </c>
      <c r="X576" s="82" t="s">
        <v>639</v>
      </c>
      <c r="Y576" s="79"/>
      <c r="Z576" s="79"/>
      <c r="AA576" s="85" t="s">
        <v>764</v>
      </c>
      <c r="AB576" s="79"/>
      <c r="AC576" s="79" t="b">
        <v>0</v>
      </c>
      <c r="AD576" s="79">
        <v>0</v>
      </c>
      <c r="AE576" s="85" t="s">
        <v>785</v>
      </c>
      <c r="AF576" s="79" t="b">
        <v>0</v>
      </c>
      <c r="AG576" s="79" t="s">
        <v>791</v>
      </c>
      <c r="AH576" s="79"/>
      <c r="AI576" s="85" t="s">
        <v>785</v>
      </c>
      <c r="AJ576" s="79" t="b">
        <v>0</v>
      </c>
      <c r="AK576" s="79">
        <v>49</v>
      </c>
      <c r="AL576" s="85" t="s">
        <v>766</v>
      </c>
      <c r="AM576" s="79" t="s">
        <v>802</v>
      </c>
      <c r="AN576" s="79" t="b">
        <v>0</v>
      </c>
      <c r="AO576" s="85" t="s">
        <v>766</v>
      </c>
      <c r="AP576" s="79" t="s">
        <v>176</v>
      </c>
      <c r="AQ576" s="79">
        <v>0</v>
      </c>
      <c r="AR576" s="79">
        <v>0</v>
      </c>
      <c r="AS576" s="79"/>
      <c r="AT576" s="79"/>
      <c r="AU576" s="79"/>
      <c r="AV576" s="79"/>
      <c r="AW576" s="79"/>
      <c r="AX576" s="79"/>
      <c r="AY576" s="79"/>
      <c r="AZ576" s="79"/>
      <c r="BA576">
        <v>1</v>
      </c>
      <c r="BB576" s="78" t="str">
        <f>REPLACE(INDEX(GroupVertices[Group],MATCH(Edges[[#This Row],[Vertex 1]],GroupVertices[Vertex],0)),1,1,"")</f>
        <v>1</v>
      </c>
      <c r="BC576" s="78" t="str">
        <f>REPLACE(INDEX(GroupVertices[Group],MATCH(Edges[[#This Row],[Vertex 2]],GroupVertices[Vertex],0)),1,1,"")</f>
        <v>1</v>
      </c>
      <c r="BD576" s="48"/>
      <c r="BE576" s="49"/>
      <c r="BF576" s="48"/>
      <c r="BG576" s="49"/>
      <c r="BH576" s="48"/>
      <c r="BI576" s="49"/>
      <c r="BJ576" s="48"/>
      <c r="BK576" s="49"/>
      <c r="BL576" s="48"/>
    </row>
    <row r="577" spans="1:64" ht="15">
      <c r="A577" s="64" t="s">
        <v>290</v>
      </c>
      <c r="B577" s="64" t="s">
        <v>315</v>
      </c>
      <c r="C577" s="65" t="s">
        <v>2229</v>
      </c>
      <c r="D577" s="66">
        <v>3</v>
      </c>
      <c r="E577" s="67" t="s">
        <v>132</v>
      </c>
      <c r="F577" s="68">
        <v>32</v>
      </c>
      <c r="G577" s="65"/>
      <c r="H577" s="69"/>
      <c r="I577" s="70"/>
      <c r="J577" s="70"/>
      <c r="K577" s="34" t="s">
        <v>65</v>
      </c>
      <c r="L577" s="77">
        <v>577</v>
      </c>
      <c r="M577" s="77"/>
      <c r="N577" s="72"/>
      <c r="O577" s="79" t="s">
        <v>340</v>
      </c>
      <c r="P577" s="81">
        <v>43540.65662037037</v>
      </c>
      <c r="Q577" s="79" t="s">
        <v>369</v>
      </c>
      <c r="R577" s="79"/>
      <c r="S577" s="79"/>
      <c r="T577" s="79" t="s">
        <v>414</v>
      </c>
      <c r="U577" s="79"/>
      <c r="V577" s="82" t="s">
        <v>524</v>
      </c>
      <c r="W577" s="81">
        <v>43540.65662037037</v>
      </c>
      <c r="X577" s="82" t="s">
        <v>639</v>
      </c>
      <c r="Y577" s="79"/>
      <c r="Z577" s="79"/>
      <c r="AA577" s="85" t="s">
        <v>764</v>
      </c>
      <c r="AB577" s="79"/>
      <c r="AC577" s="79" t="b">
        <v>0</v>
      </c>
      <c r="AD577" s="79">
        <v>0</v>
      </c>
      <c r="AE577" s="85" t="s">
        <v>785</v>
      </c>
      <c r="AF577" s="79" t="b">
        <v>0</v>
      </c>
      <c r="AG577" s="79" t="s">
        <v>791</v>
      </c>
      <c r="AH577" s="79"/>
      <c r="AI577" s="85" t="s">
        <v>785</v>
      </c>
      <c r="AJ577" s="79" t="b">
        <v>0</v>
      </c>
      <c r="AK577" s="79">
        <v>49</v>
      </c>
      <c r="AL577" s="85" t="s">
        <v>766</v>
      </c>
      <c r="AM577" s="79" t="s">
        <v>802</v>
      </c>
      <c r="AN577" s="79" t="b">
        <v>0</v>
      </c>
      <c r="AO577" s="85" t="s">
        <v>766</v>
      </c>
      <c r="AP577" s="79" t="s">
        <v>176</v>
      </c>
      <c r="AQ577" s="79">
        <v>0</v>
      </c>
      <c r="AR577" s="79">
        <v>0</v>
      </c>
      <c r="AS577" s="79"/>
      <c r="AT577" s="79"/>
      <c r="AU577" s="79"/>
      <c r="AV577" s="79"/>
      <c r="AW577" s="79"/>
      <c r="AX577" s="79"/>
      <c r="AY577" s="79"/>
      <c r="AZ577" s="79"/>
      <c r="BA577">
        <v>1</v>
      </c>
      <c r="BB577" s="78" t="str">
        <f>REPLACE(INDEX(GroupVertices[Group],MATCH(Edges[[#This Row],[Vertex 1]],GroupVertices[Vertex],0)),1,1,"")</f>
        <v>1</v>
      </c>
      <c r="BC577" s="78" t="str">
        <f>REPLACE(INDEX(GroupVertices[Group],MATCH(Edges[[#This Row],[Vertex 2]],GroupVertices[Vertex],0)),1,1,"")</f>
        <v>1</v>
      </c>
      <c r="BD577" s="48"/>
      <c r="BE577" s="49"/>
      <c r="BF577" s="48"/>
      <c r="BG577" s="49"/>
      <c r="BH577" s="48"/>
      <c r="BI577" s="49"/>
      <c r="BJ577" s="48"/>
      <c r="BK577" s="49"/>
      <c r="BL577" s="48"/>
    </row>
    <row r="578" spans="1:64" ht="15">
      <c r="A578" s="64" t="s">
        <v>290</v>
      </c>
      <c r="B578" s="64" t="s">
        <v>316</v>
      </c>
      <c r="C578" s="65" t="s">
        <v>2229</v>
      </c>
      <c r="D578" s="66">
        <v>3</v>
      </c>
      <c r="E578" s="67" t="s">
        <v>132</v>
      </c>
      <c r="F578" s="68">
        <v>32</v>
      </c>
      <c r="G578" s="65"/>
      <c r="H578" s="69"/>
      <c r="I578" s="70"/>
      <c r="J578" s="70"/>
      <c r="K578" s="34" t="s">
        <v>65</v>
      </c>
      <c r="L578" s="77">
        <v>578</v>
      </c>
      <c r="M578" s="77"/>
      <c r="N578" s="72"/>
      <c r="O578" s="79" t="s">
        <v>340</v>
      </c>
      <c r="P578" s="81">
        <v>43540.65662037037</v>
      </c>
      <c r="Q578" s="79" t="s">
        <v>369</v>
      </c>
      <c r="R578" s="79"/>
      <c r="S578" s="79"/>
      <c r="T578" s="79" t="s">
        <v>414</v>
      </c>
      <c r="U578" s="79"/>
      <c r="V578" s="82" t="s">
        <v>524</v>
      </c>
      <c r="W578" s="81">
        <v>43540.65662037037</v>
      </c>
      <c r="X578" s="82" t="s">
        <v>639</v>
      </c>
      <c r="Y578" s="79"/>
      <c r="Z578" s="79"/>
      <c r="AA578" s="85" t="s">
        <v>764</v>
      </c>
      <c r="AB578" s="79"/>
      <c r="AC578" s="79" t="b">
        <v>0</v>
      </c>
      <c r="AD578" s="79">
        <v>0</v>
      </c>
      <c r="AE578" s="85" t="s">
        <v>785</v>
      </c>
      <c r="AF578" s="79" t="b">
        <v>0</v>
      </c>
      <c r="AG578" s="79" t="s">
        <v>791</v>
      </c>
      <c r="AH578" s="79"/>
      <c r="AI578" s="85" t="s">
        <v>785</v>
      </c>
      <c r="AJ578" s="79" t="b">
        <v>0</v>
      </c>
      <c r="AK578" s="79">
        <v>49</v>
      </c>
      <c r="AL578" s="85" t="s">
        <v>766</v>
      </c>
      <c r="AM578" s="79" t="s">
        <v>802</v>
      </c>
      <c r="AN578" s="79" t="b">
        <v>0</v>
      </c>
      <c r="AO578" s="85" t="s">
        <v>766</v>
      </c>
      <c r="AP578" s="79" t="s">
        <v>176</v>
      </c>
      <c r="AQ578" s="79">
        <v>0</v>
      </c>
      <c r="AR578" s="79">
        <v>0</v>
      </c>
      <c r="AS578" s="79"/>
      <c r="AT578" s="79"/>
      <c r="AU578" s="79"/>
      <c r="AV578" s="79"/>
      <c r="AW578" s="79"/>
      <c r="AX578" s="79"/>
      <c r="AY578" s="79"/>
      <c r="AZ578" s="79"/>
      <c r="BA578">
        <v>1</v>
      </c>
      <c r="BB578" s="78" t="str">
        <f>REPLACE(INDEX(GroupVertices[Group],MATCH(Edges[[#This Row],[Vertex 1]],GroupVertices[Vertex],0)),1,1,"")</f>
        <v>1</v>
      </c>
      <c r="BC578" s="78" t="str">
        <f>REPLACE(INDEX(GroupVertices[Group],MATCH(Edges[[#This Row],[Vertex 2]],GroupVertices[Vertex],0)),1,1,"")</f>
        <v>1</v>
      </c>
      <c r="BD578" s="48"/>
      <c r="BE578" s="49"/>
      <c r="BF578" s="48"/>
      <c r="BG578" s="49"/>
      <c r="BH578" s="48"/>
      <c r="BI578" s="49"/>
      <c r="BJ578" s="48"/>
      <c r="BK578" s="49"/>
      <c r="BL578" s="48"/>
    </row>
    <row r="579" spans="1:64" ht="15">
      <c r="A579" s="64" t="s">
        <v>290</v>
      </c>
      <c r="B579" s="64" t="s">
        <v>217</v>
      </c>
      <c r="C579" s="65" t="s">
        <v>2229</v>
      </c>
      <c r="D579" s="66">
        <v>3</v>
      </c>
      <c r="E579" s="67" t="s">
        <v>132</v>
      </c>
      <c r="F579" s="68">
        <v>32</v>
      </c>
      <c r="G579" s="65"/>
      <c r="H579" s="69"/>
      <c r="I579" s="70"/>
      <c r="J579" s="70"/>
      <c r="K579" s="34" t="s">
        <v>65</v>
      </c>
      <c r="L579" s="77">
        <v>579</v>
      </c>
      <c r="M579" s="77"/>
      <c r="N579" s="72"/>
      <c r="O579" s="79" t="s">
        <v>340</v>
      </c>
      <c r="P579" s="81">
        <v>43540.65662037037</v>
      </c>
      <c r="Q579" s="79" t="s">
        <v>369</v>
      </c>
      <c r="R579" s="79"/>
      <c r="S579" s="79"/>
      <c r="T579" s="79" t="s">
        <v>414</v>
      </c>
      <c r="U579" s="79"/>
      <c r="V579" s="82" t="s">
        <v>524</v>
      </c>
      <c r="W579" s="81">
        <v>43540.65662037037</v>
      </c>
      <c r="X579" s="82" t="s">
        <v>639</v>
      </c>
      <c r="Y579" s="79"/>
      <c r="Z579" s="79"/>
      <c r="AA579" s="85" t="s">
        <v>764</v>
      </c>
      <c r="AB579" s="79"/>
      <c r="AC579" s="79" t="b">
        <v>0</v>
      </c>
      <c r="AD579" s="79">
        <v>0</v>
      </c>
      <c r="AE579" s="85" t="s">
        <v>785</v>
      </c>
      <c r="AF579" s="79" t="b">
        <v>0</v>
      </c>
      <c r="AG579" s="79" t="s">
        <v>791</v>
      </c>
      <c r="AH579" s="79"/>
      <c r="AI579" s="85" t="s">
        <v>785</v>
      </c>
      <c r="AJ579" s="79" t="b">
        <v>0</v>
      </c>
      <c r="AK579" s="79">
        <v>49</v>
      </c>
      <c r="AL579" s="85" t="s">
        <v>766</v>
      </c>
      <c r="AM579" s="79" t="s">
        <v>802</v>
      </c>
      <c r="AN579" s="79" t="b">
        <v>0</v>
      </c>
      <c r="AO579" s="85" t="s">
        <v>766</v>
      </c>
      <c r="AP579" s="79" t="s">
        <v>176</v>
      </c>
      <c r="AQ579" s="79">
        <v>0</v>
      </c>
      <c r="AR579" s="79">
        <v>0</v>
      </c>
      <c r="AS579" s="79"/>
      <c r="AT579" s="79"/>
      <c r="AU579" s="79"/>
      <c r="AV579" s="79"/>
      <c r="AW579" s="79"/>
      <c r="AX579" s="79"/>
      <c r="AY579" s="79"/>
      <c r="AZ579" s="79"/>
      <c r="BA579">
        <v>1</v>
      </c>
      <c r="BB579" s="78" t="str">
        <f>REPLACE(INDEX(GroupVertices[Group],MATCH(Edges[[#This Row],[Vertex 1]],GroupVertices[Vertex],0)),1,1,"")</f>
        <v>1</v>
      </c>
      <c r="BC579" s="78" t="str">
        <f>REPLACE(INDEX(GroupVertices[Group],MATCH(Edges[[#This Row],[Vertex 2]],GroupVertices[Vertex],0)),1,1,"")</f>
        <v>2</v>
      </c>
      <c r="BD579" s="48"/>
      <c r="BE579" s="49"/>
      <c r="BF579" s="48"/>
      <c r="BG579" s="49"/>
      <c r="BH579" s="48"/>
      <c r="BI579" s="49"/>
      <c r="BJ579" s="48"/>
      <c r="BK579" s="49"/>
      <c r="BL579" s="48"/>
    </row>
    <row r="580" spans="1:64" ht="15">
      <c r="A580" s="64" t="s">
        <v>290</v>
      </c>
      <c r="B580" s="64" t="s">
        <v>263</v>
      </c>
      <c r="C580" s="65" t="s">
        <v>2229</v>
      </c>
      <c r="D580" s="66">
        <v>3</v>
      </c>
      <c r="E580" s="67" t="s">
        <v>132</v>
      </c>
      <c r="F580" s="68">
        <v>32</v>
      </c>
      <c r="G580" s="65"/>
      <c r="H580" s="69"/>
      <c r="I580" s="70"/>
      <c r="J580" s="70"/>
      <c r="K580" s="34" t="s">
        <v>65</v>
      </c>
      <c r="L580" s="77">
        <v>580</v>
      </c>
      <c r="M580" s="77"/>
      <c r="N580" s="72"/>
      <c r="O580" s="79" t="s">
        <v>340</v>
      </c>
      <c r="P580" s="81">
        <v>43540.65662037037</v>
      </c>
      <c r="Q580" s="79" t="s">
        <v>369</v>
      </c>
      <c r="R580" s="79"/>
      <c r="S580" s="79"/>
      <c r="T580" s="79" t="s">
        <v>414</v>
      </c>
      <c r="U580" s="79"/>
      <c r="V580" s="82" t="s">
        <v>524</v>
      </c>
      <c r="W580" s="81">
        <v>43540.65662037037</v>
      </c>
      <c r="X580" s="82" t="s">
        <v>639</v>
      </c>
      <c r="Y580" s="79"/>
      <c r="Z580" s="79"/>
      <c r="AA580" s="85" t="s">
        <v>764</v>
      </c>
      <c r="AB580" s="79"/>
      <c r="AC580" s="79" t="b">
        <v>0</v>
      </c>
      <c r="AD580" s="79">
        <v>0</v>
      </c>
      <c r="AE580" s="85" t="s">
        <v>785</v>
      </c>
      <c r="AF580" s="79" t="b">
        <v>0</v>
      </c>
      <c r="AG580" s="79" t="s">
        <v>791</v>
      </c>
      <c r="AH580" s="79"/>
      <c r="AI580" s="85" t="s">
        <v>785</v>
      </c>
      <c r="AJ580" s="79" t="b">
        <v>0</v>
      </c>
      <c r="AK580" s="79">
        <v>49</v>
      </c>
      <c r="AL580" s="85" t="s">
        <v>766</v>
      </c>
      <c r="AM580" s="79" t="s">
        <v>802</v>
      </c>
      <c r="AN580" s="79" t="b">
        <v>0</v>
      </c>
      <c r="AO580" s="85" t="s">
        <v>766</v>
      </c>
      <c r="AP580" s="79" t="s">
        <v>176</v>
      </c>
      <c r="AQ580" s="79">
        <v>0</v>
      </c>
      <c r="AR580" s="79">
        <v>0</v>
      </c>
      <c r="AS580" s="79"/>
      <c r="AT580" s="79"/>
      <c r="AU580" s="79"/>
      <c r="AV580" s="79"/>
      <c r="AW580" s="79"/>
      <c r="AX580" s="79"/>
      <c r="AY580" s="79"/>
      <c r="AZ580" s="79"/>
      <c r="BA580">
        <v>1</v>
      </c>
      <c r="BB580" s="78" t="str">
        <f>REPLACE(INDEX(GroupVertices[Group],MATCH(Edges[[#This Row],[Vertex 1]],GroupVertices[Vertex],0)),1,1,"")</f>
        <v>1</v>
      </c>
      <c r="BC580" s="78" t="str">
        <f>REPLACE(INDEX(GroupVertices[Group],MATCH(Edges[[#This Row],[Vertex 2]],GroupVertices[Vertex],0)),1,1,"")</f>
        <v>3</v>
      </c>
      <c r="BD580" s="48">
        <v>0</v>
      </c>
      <c r="BE580" s="49">
        <v>0</v>
      </c>
      <c r="BF580" s="48">
        <v>0</v>
      </c>
      <c r="BG580" s="49">
        <v>0</v>
      </c>
      <c r="BH580" s="48">
        <v>0</v>
      </c>
      <c r="BI580" s="49">
        <v>0</v>
      </c>
      <c r="BJ580" s="48">
        <v>17</v>
      </c>
      <c r="BK580" s="49">
        <v>100</v>
      </c>
      <c r="BL580" s="48">
        <v>17</v>
      </c>
    </row>
    <row r="581" spans="1:64" ht="15">
      <c r="A581" s="64" t="s">
        <v>291</v>
      </c>
      <c r="B581" s="64" t="s">
        <v>310</v>
      </c>
      <c r="C581" s="65" t="s">
        <v>2229</v>
      </c>
      <c r="D581" s="66">
        <v>3</v>
      </c>
      <c r="E581" s="67" t="s">
        <v>132</v>
      </c>
      <c r="F581" s="68">
        <v>32</v>
      </c>
      <c r="G581" s="65"/>
      <c r="H581" s="69"/>
      <c r="I581" s="70"/>
      <c r="J581" s="70"/>
      <c r="K581" s="34" t="s">
        <v>65</v>
      </c>
      <c r="L581" s="77">
        <v>581</v>
      </c>
      <c r="M581" s="77"/>
      <c r="N581" s="72"/>
      <c r="O581" s="79" t="s">
        <v>340</v>
      </c>
      <c r="P581" s="81">
        <v>43540.65929398148</v>
      </c>
      <c r="Q581" s="79" t="s">
        <v>369</v>
      </c>
      <c r="R581" s="79"/>
      <c r="S581" s="79"/>
      <c r="T581" s="79" t="s">
        <v>414</v>
      </c>
      <c r="U581" s="79"/>
      <c r="V581" s="82" t="s">
        <v>525</v>
      </c>
      <c r="W581" s="81">
        <v>43540.65929398148</v>
      </c>
      <c r="X581" s="82" t="s">
        <v>640</v>
      </c>
      <c r="Y581" s="79"/>
      <c r="Z581" s="79"/>
      <c r="AA581" s="85" t="s">
        <v>765</v>
      </c>
      <c r="AB581" s="79"/>
      <c r="AC581" s="79" t="b">
        <v>0</v>
      </c>
      <c r="AD581" s="79">
        <v>0</v>
      </c>
      <c r="AE581" s="85" t="s">
        <v>785</v>
      </c>
      <c r="AF581" s="79" t="b">
        <v>0</v>
      </c>
      <c r="AG581" s="79" t="s">
        <v>791</v>
      </c>
      <c r="AH581" s="79"/>
      <c r="AI581" s="85" t="s">
        <v>785</v>
      </c>
      <c r="AJ581" s="79" t="b">
        <v>0</v>
      </c>
      <c r="AK581" s="79">
        <v>49</v>
      </c>
      <c r="AL581" s="85" t="s">
        <v>766</v>
      </c>
      <c r="AM581" s="79" t="s">
        <v>802</v>
      </c>
      <c r="AN581" s="79" t="b">
        <v>0</v>
      </c>
      <c r="AO581" s="85" t="s">
        <v>766</v>
      </c>
      <c r="AP581" s="79" t="s">
        <v>176</v>
      </c>
      <c r="AQ581" s="79">
        <v>0</v>
      </c>
      <c r="AR581" s="79">
        <v>0</v>
      </c>
      <c r="AS581" s="79"/>
      <c r="AT581" s="79"/>
      <c r="AU581" s="79"/>
      <c r="AV581" s="79"/>
      <c r="AW581" s="79"/>
      <c r="AX581" s="79"/>
      <c r="AY581" s="79"/>
      <c r="AZ581" s="79"/>
      <c r="BA581">
        <v>1</v>
      </c>
      <c r="BB581" s="78" t="str">
        <f>REPLACE(INDEX(GroupVertices[Group],MATCH(Edges[[#This Row],[Vertex 1]],GroupVertices[Vertex],0)),1,1,"")</f>
        <v>1</v>
      </c>
      <c r="BC581" s="78" t="str">
        <f>REPLACE(INDEX(GroupVertices[Group],MATCH(Edges[[#This Row],[Vertex 2]],GroupVertices[Vertex],0)),1,1,"")</f>
        <v>1</v>
      </c>
      <c r="BD581" s="48"/>
      <c r="BE581" s="49"/>
      <c r="BF581" s="48"/>
      <c r="BG581" s="49"/>
      <c r="BH581" s="48"/>
      <c r="BI581" s="49"/>
      <c r="BJ581" s="48"/>
      <c r="BK581" s="49"/>
      <c r="BL581" s="48"/>
    </row>
    <row r="582" spans="1:64" ht="15">
      <c r="A582" s="64" t="s">
        <v>291</v>
      </c>
      <c r="B582" s="64" t="s">
        <v>311</v>
      </c>
      <c r="C582" s="65" t="s">
        <v>2229</v>
      </c>
      <c r="D582" s="66">
        <v>3</v>
      </c>
      <c r="E582" s="67" t="s">
        <v>132</v>
      </c>
      <c r="F582" s="68">
        <v>32</v>
      </c>
      <c r="G582" s="65"/>
      <c r="H582" s="69"/>
      <c r="I582" s="70"/>
      <c r="J582" s="70"/>
      <c r="K582" s="34" t="s">
        <v>65</v>
      </c>
      <c r="L582" s="77">
        <v>582</v>
      </c>
      <c r="M582" s="77"/>
      <c r="N582" s="72"/>
      <c r="O582" s="79" t="s">
        <v>340</v>
      </c>
      <c r="P582" s="81">
        <v>43540.65929398148</v>
      </c>
      <c r="Q582" s="79" t="s">
        <v>369</v>
      </c>
      <c r="R582" s="79"/>
      <c r="S582" s="79"/>
      <c r="T582" s="79" t="s">
        <v>414</v>
      </c>
      <c r="U582" s="79"/>
      <c r="V582" s="82" t="s">
        <v>525</v>
      </c>
      <c r="W582" s="81">
        <v>43540.65929398148</v>
      </c>
      <c r="X582" s="82" t="s">
        <v>640</v>
      </c>
      <c r="Y582" s="79"/>
      <c r="Z582" s="79"/>
      <c r="AA582" s="85" t="s">
        <v>765</v>
      </c>
      <c r="AB582" s="79"/>
      <c r="AC582" s="79" t="b">
        <v>0</v>
      </c>
      <c r="AD582" s="79">
        <v>0</v>
      </c>
      <c r="AE582" s="85" t="s">
        <v>785</v>
      </c>
      <c r="AF582" s="79" t="b">
        <v>0</v>
      </c>
      <c r="AG582" s="79" t="s">
        <v>791</v>
      </c>
      <c r="AH582" s="79"/>
      <c r="AI582" s="85" t="s">
        <v>785</v>
      </c>
      <c r="AJ582" s="79" t="b">
        <v>0</v>
      </c>
      <c r="AK582" s="79">
        <v>49</v>
      </c>
      <c r="AL582" s="85" t="s">
        <v>766</v>
      </c>
      <c r="AM582" s="79" t="s">
        <v>802</v>
      </c>
      <c r="AN582" s="79" t="b">
        <v>0</v>
      </c>
      <c r="AO582" s="85" t="s">
        <v>766</v>
      </c>
      <c r="AP582" s="79" t="s">
        <v>176</v>
      </c>
      <c r="AQ582" s="79">
        <v>0</v>
      </c>
      <c r="AR582" s="79">
        <v>0</v>
      </c>
      <c r="AS582" s="79"/>
      <c r="AT582" s="79"/>
      <c r="AU582" s="79"/>
      <c r="AV582" s="79"/>
      <c r="AW582" s="79"/>
      <c r="AX582" s="79"/>
      <c r="AY582" s="79"/>
      <c r="AZ582" s="79"/>
      <c r="BA582">
        <v>1</v>
      </c>
      <c r="BB582" s="78" t="str">
        <f>REPLACE(INDEX(GroupVertices[Group],MATCH(Edges[[#This Row],[Vertex 1]],GroupVertices[Vertex],0)),1,1,"")</f>
        <v>1</v>
      </c>
      <c r="BC582" s="78" t="str">
        <f>REPLACE(INDEX(GroupVertices[Group],MATCH(Edges[[#This Row],[Vertex 2]],GroupVertices[Vertex],0)),1,1,"")</f>
        <v>1</v>
      </c>
      <c r="BD582" s="48"/>
      <c r="BE582" s="49"/>
      <c r="BF582" s="48"/>
      <c r="BG582" s="49"/>
      <c r="BH582" s="48"/>
      <c r="BI582" s="49"/>
      <c r="BJ582" s="48"/>
      <c r="BK582" s="49"/>
      <c r="BL582" s="48"/>
    </row>
    <row r="583" spans="1:64" ht="15">
      <c r="A583" s="64" t="s">
        <v>291</v>
      </c>
      <c r="B583" s="64" t="s">
        <v>312</v>
      </c>
      <c r="C583" s="65" t="s">
        <v>2229</v>
      </c>
      <c r="D583" s="66">
        <v>3</v>
      </c>
      <c r="E583" s="67" t="s">
        <v>132</v>
      </c>
      <c r="F583" s="68">
        <v>32</v>
      </c>
      <c r="G583" s="65"/>
      <c r="H583" s="69"/>
      <c r="I583" s="70"/>
      <c r="J583" s="70"/>
      <c r="K583" s="34" t="s">
        <v>65</v>
      </c>
      <c r="L583" s="77">
        <v>583</v>
      </c>
      <c r="M583" s="77"/>
      <c r="N583" s="72"/>
      <c r="O583" s="79" t="s">
        <v>340</v>
      </c>
      <c r="P583" s="81">
        <v>43540.65929398148</v>
      </c>
      <c r="Q583" s="79" t="s">
        <v>369</v>
      </c>
      <c r="R583" s="79"/>
      <c r="S583" s="79"/>
      <c r="T583" s="79" t="s">
        <v>414</v>
      </c>
      <c r="U583" s="79"/>
      <c r="V583" s="82" t="s">
        <v>525</v>
      </c>
      <c r="W583" s="81">
        <v>43540.65929398148</v>
      </c>
      <c r="X583" s="82" t="s">
        <v>640</v>
      </c>
      <c r="Y583" s="79"/>
      <c r="Z583" s="79"/>
      <c r="AA583" s="85" t="s">
        <v>765</v>
      </c>
      <c r="AB583" s="79"/>
      <c r="AC583" s="79" t="b">
        <v>0</v>
      </c>
      <c r="AD583" s="79">
        <v>0</v>
      </c>
      <c r="AE583" s="85" t="s">
        <v>785</v>
      </c>
      <c r="AF583" s="79" t="b">
        <v>0</v>
      </c>
      <c r="AG583" s="79" t="s">
        <v>791</v>
      </c>
      <c r="AH583" s="79"/>
      <c r="AI583" s="85" t="s">
        <v>785</v>
      </c>
      <c r="AJ583" s="79" t="b">
        <v>0</v>
      </c>
      <c r="AK583" s="79">
        <v>49</v>
      </c>
      <c r="AL583" s="85" t="s">
        <v>766</v>
      </c>
      <c r="AM583" s="79" t="s">
        <v>802</v>
      </c>
      <c r="AN583" s="79" t="b">
        <v>0</v>
      </c>
      <c r="AO583" s="85" t="s">
        <v>766</v>
      </c>
      <c r="AP583" s="79" t="s">
        <v>176</v>
      </c>
      <c r="AQ583" s="79">
        <v>0</v>
      </c>
      <c r="AR583" s="79">
        <v>0</v>
      </c>
      <c r="AS583" s="79"/>
      <c r="AT583" s="79"/>
      <c r="AU583" s="79"/>
      <c r="AV583" s="79"/>
      <c r="AW583" s="79"/>
      <c r="AX583" s="79"/>
      <c r="AY583" s="79"/>
      <c r="AZ583" s="79"/>
      <c r="BA583">
        <v>1</v>
      </c>
      <c r="BB583" s="78" t="str">
        <f>REPLACE(INDEX(GroupVertices[Group],MATCH(Edges[[#This Row],[Vertex 1]],GroupVertices[Vertex],0)),1,1,"")</f>
        <v>1</v>
      </c>
      <c r="BC583" s="78" t="str">
        <f>REPLACE(INDEX(GroupVertices[Group],MATCH(Edges[[#This Row],[Vertex 2]],GroupVertices[Vertex],0)),1,1,"")</f>
        <v>1</v>
      </c>
      <c r="BD583" s="48"/>
      <c r="BE583" s="49"/>
      <c r="BF583" s="48"/>
      <c r="BG583" s="49"/>
      <c r="BH583" s="48"/>
      <c r="BI583" s="49"/>
      <c r="BJ583" s="48"/>
      <c r="BK583" s="49"/>
      <c r="BL583" s="48"/>
    </row>
    <row r="584" spans="1:64" ht="15">
      <c r="A584" s="64" t="s">
        <v>291</v>
      </c>
      <c r="B584" s="64" t="s">
        <v>313</v>
      </c>
      <c r="C584" s="65" t="s">
        <v>2229</v>
      </c>
      <c r="D584" s="66">
        <v>3</v>
      </c>
      <c r="E584" s="67" t="s">
        <v>132</v>
      </c>
      <c r="F584" s="68">
        <v>32</v>
      </c>
      <c r="G584" s="65"/>
      <c r="H584" s="69"/>
      <c r="I584" s="70"/>
      <c r="J584" s="70"/>
      <c r="K584" s="34" t="s">
        <v>65</v>
      </c>
      <c r="L584" s="77">
        <v>584</v>
      </c>
      <c r="M584" s="77"/>
      <c r="N584" s="72"/>
      <c r="O584" s="79" t="s">
        <v>340</v>
      </c>
      <c r="P584" s="81">
        <v>43540.65929398148</v>
      </c>
      <c r="Q584" s="79" t="s">
        <v>369</v>
      </c>
      <c r="R584" s="79"/>
      <c r="S584" s="79"/>
      <c r="T584" s="79" t="s">
        <v>414</v>
      </c>
      <c r="U584" s="79"/>
      <c r="V584" s="82" t="s">
        <v>525</v>
      </c>
      <c r="W584" s="81">
        <v>43540.65929398148</v>
      </c>
      <c r="X584" s="82" t="s">
        <v>640</v>
      </c>
      <c r="Y584" s="79"/>
      <c r="Z584" s="79"/>
      <c r="AA584" s="85" t="s">
        <v>765</v>
      </c>
      <c r="AB584" s="79"/>
      <c r="AC584" s="79" t="b">
        <v>0</v>
      </c>
      <c r="AD584" s="79">
        <v>0</v>
      </c>
      <c r="AE584" s="85" t="s">
        <v>785</v>
      </c>
      <c r="AF584" s="79" t="b">
        <v>0</v>
      </c>
      <c r="AG584" s="79" t="s">
        <v>791</v>
      </c>
      <c r="AH584" s="79"/>
      <c r="AI584" s="85" t="s">
        <v>785</v>
      </c>
      <c r="AJ584" s="79" t="b">
        <v>0</v>
      </c>
      <c r="AK584" s="79">
        <v>49</v>
      </c>
      <c r="AL584" s="85" t="s">
        <v>766</v>
      </c>
      <c r="AM584" s="79" t="s">
        <v>802</v>
      </c>
      <c r="AN584" s="79" t="b">
        <v>0</v>
      </c>
      <c r="AO584" s="85" t="s">
        <v>766</v>
      </c>
      <c r="AP584" s="79" t="s">
        <v>176</v>
      </c>
      <c r="AQ584" s="79">
        <v>0</v>
      </c>
      <c r="AR584" s="79">
        <v>0</v>
      </c>
      <c r="AS584" s="79"/>
      <c r="AT584" s="79"/>
      <c r="AU584" s="79"/>
      <c r="AV584" s="79"/>
      <c r="AW584" s="79"/>
      <c r="AX584" s="79"/>
      <c r="AY584" s="79"/>
      <c r="AZ584" s="79"/>
      <c r="BA584">
        <v>1</v>
      </c>
      <c r="BB584" s="78" t="str">
        <f>REPLACE(INDEX(GroupVertices[Group],MATCH(Edges[[#This Row],[Vertex 1]],GroupVertices[Vertex],0)),1,1,"")</f>
        <v>1</v>
      </c>
      <c r="BC584" s="78" t="str">
        <f>REPLACE(INDEX(GroupVertices[Group],MATCH(Edges[[#This Row],[Vertex 2]],GroupVertices[Vertex],0)),1,1,"")</f>
        <v>1</v>
      </c>
      <c r="BD584" s="48"/>
      <c r="BE584" s="49"/>
      <c r="BF584" s="48"/>
      <c r="BG584" s="49"/>
      <c r="BH584" s="48"/>
      <c r="BI584" s="49"/>
      <c r="BJ584" s="48"/>
      <c r="BK584" s="49"/>
      <c r="BL584" s="48"/>
    </row>
    <row r="585" spans="1:64" ht="15">
      <c r="A585" s="64" t="s">
        <v>291</v>
      </c>
      <c r="B585" s="64" t="s">
        <v>314</v>
      </c>
      <c r="C585" s="65" t="s">
        <v>2229</v>
      </c>
      <c r="D585" s="66">
        <v>3</v>
      </c>
      <c r="E585" s="67" t="s">
        <v>132</v>
      </c>
      <c r="F585" s="68">
        <v>32</v>
      </c>
      <c r="G585" s="65"/>
      <c r="H585" s="69"/>
      <c r="I585" s="70"/>
      <c r="J585" s="70"/>
      <c r="K585" s="34" t="s">
        <v>65</v>
      </c>
      <c r="L585" s="77">
        <v>585</v>
      </c>
      <c r="M585" s="77"/>
      <c r="N585" s="72"/>
      <c r="O585" s="79" t="s">
        <v>340</v>
      </c>
      <c r="P585" s="81">
        <v>43540.65929398148</v>
      </c>
      <c r="Q585" s="79" t="s">
        <v>369</v>
      </c>
      <c r="R585" s="79"/>
      <c r="S585" s="79"/>
      <c r="T585" s="79" t="s">
        <v>414</v>
      </c>
      <c r="U585" s="79"/>
      <c r="V585" s="82" t="s">
        <v>525</v>
      </c>
      <c r="W585" s="81">
        <v>43540.65929398148</v>
      </c>
      <c r="X585" s="82" t="s">
        <v>640</v>
      </c>
      <c r="Y585" s="79"/>
      <c r="Z585" s="79"/>
      <c r="AA585" s="85" t="s">
        <v>765</v>
      </c>
      <c r="AB585" s="79"/>
      <c r="AC585" s="79" t="b">
        <v>0</v>
      </c>
      <c r="AD585" s="79">
        <v>0</v>
      </c>
      <c r="AE585" s="85" t="s">
        <v>785</v>
      </c>
      <c r="AF585" s="79" t="b">
        <v>0</v>
      </c>
      <c r="AG585" s="79" t="s">
        <v>791</v>
      </c>
      <c r="AH585" s="79"/>
      <c r="AI585" s="85" t="s">
        <v>785</v>
      </c>
      <c r="AJ585" s="79" t="b">
        <v>0</v>
      </c>
      <c r="AK585" s="79">
        <v>49</v>
      </c>
      <c r="AL585" s="85" t="s">
        <v>766</v>
      </c>
      <c r="AM585" s="79" t="s">
        <v>802</v>
      </c>
      <c r="AN585" s="79" t="b">
        <v>0</v>
      </c>
      <c r="AO585" s="85" t="s">
        <v>766</v>
      </c>
      <c r="AP585" s="79" t="s">
        <v>176</v>
      </c>
      <c r="AQ585" s="79">
        <v>0</v>
      </c>
      <c r="AR585" s="79">
        <v>0</v>
      </c>
      <c r="AS585" s="79"/>
      <c r="AT585" s="79"/>
      <c r="AU585" s="79"/>
      <c r="AV585" s="79"/>
      <c r="AW585" s="79"/>
      <c r="AX585" s="79"/>
      <c r="AY585" s="79"/>
      <c r="AZ585" s="79"/>
      <c r="BA585">
        <v>1</v>
      </c>
      <c r="BB585" s="78" t="str">
        <f>REPLACE(INDEX(GroupVertices[Group],MATCH(Edges[[#This Row],[Vertex 1]],GroupVertices[Vertex],0)),1,1,"")</f>
        <v>1</v>
      </c>
      <c r="BC585" s="78" t="str">
        <f>REPLACE(INDEX(GroupVertices[Group],MATCH(Edges[[#This Row],[Vertex 2]],GroupVertices[Vertex],0)),1,1,"")</f>
        <v>1</v>
      </c>
      <c r="BD585" s="48"/>
      <c r="BE585" s="49"/>
      <c r="BF585" s="48"/>
      <c r="BG585" s="49"/>
      <c r="BH585" s="48"/>
      <c r="BI585" s="49"/>
      <c r="BJ585" s="48"/>
      <c r="BK585" s="49"/>
      <c r="BL585" s="48"/>
    </row>
    <row r="586" spans="1:64" ht="15">
      <c r="A586" s="64" t="s">
        <v>291</v>
      </c>
      <c r="B586" s="64" t="s">
        <v>315</v>
      </c>
      <c r="C586" s="65" t="s">
        <v>2229</v>
      </c>
      <c r="D586" s="66">
        <v>3</v>
      </c>
      <c r="E586" s="67" t="s">
        <v>132</v>
      </c>
      <c r="F586" s="68">
        <v>32</v>
      </c>
      <c r="G586" s="65"/>
      <c r="H586" s="69"/>
      <c r="I586" s="70"/>
      <c r="J586" s="70"/>
      <c r="K586" s="34" t="s">
        <v>65</v>
      </c>
      <c r="L586" s="77">
        <v>586</v>
      </c>
      <c r="M586" s="77"/>
      <c r="N586" s="72"/>
      <c r="O586" s="79" t="s">
        <v>340</v>
      </c>
      <c r="P586" s="81">
        <v>43540.65929398148</v>
      </c>
      <c r="Q586" s="79" t="s">
        <v>369</v>
      </c>
      <c r="R586" s="79"/>
      <c r="S586" s="79"/>
      <c r="T586" s="79" t="s">
        <v>414</v>
      </c>
      <c r="U586" s="79"/>
      <c r="V586" s="82" t="s">
        <v>525</v>
      </c>
      <c r="W586" s="81">
        <v>43540.65929398148</v>
      </c>
      <c r="X586" s="82" t="s">
        <v>640</v>
      </c>
      <c r="Y586" s="79"/>
      <c r="Z586" s="79"/>
      <c r="AA586" s="85" t="s">
        <v>765</v>
      </c>
      <c r="AB586" s="79"/>
      <c r="AC586" s="79" t="b">
        <v>0</v>
      </c>
      <c r="AD586" s="79">
        <v>0</v>
      </c>
      <c r="AE586" s="85" t="s">
        <v>785</v>
      </c>
      <c r="AF586" s="79" t="b">
        <v>0</v>
      </c>
      <c r="AG586" s="79" t="s">
        <v>791</v>
      </c>
      <c r="AH586" s="79"/>
      <c r="AI586" s="85" t="s">
        <v>785</v>
      </c>
      <c r="AJ586" s="79" t="b">
        <v>0</v>
      </c>
      <c r="AK586" s="79">
        <v>49</v>
      </c>
      <c r="AL586" s="85" t="s">
        <v>766</v>
      </c>
      <c r="AM586" s="79" t="s">
        <v>802</v>
      </c>
      <c r="AN586" s="79" t="b">
        <v>0</v>
      </c>
      <c r="AO586" s="85" t="s">
        <v>766</v>
      </c>
      <c r="AP586" s="79" t="s">
        <v>176</v>
      </c>
      <c r="AQ586" s="79">
        <v>0</v>
      </c>
      <c r="AR586" s="79">
        <v>0</v>
      </c>
      <c r="AS586" s="79"/>
      <c r="AT586" s="79"/>
      <c r="AU586" s="79"/>
      <c r="AV586" s="79"/>
      <c r="AW586" s="79"/>
      <c r="AX586" s="79"/>
      <c r="AY586" s="79"/>
      <c r="AZ586" s="79"/>
      <c r="BA586">
        <v>1</v>
      </c>
      <c r="BB586" s="78" t="str">
        <f>REPLACE(INDEX(GroupVertices[Group],MATCH(Edges[[#This Row],[Vertex 1]],GroupVertices[Vertex],0)),1,1,"")</f>
        <v>1</v>
      </c>
      <c r="BC586" s="78" t="str">
        <f>REPLACE(INDEX(GroupVertices[Group],MATCH(Edges[[#This Row],[Vertex 2]],GroupVertices[Vertex],0)),1,1,"")</f>
        <v>1</v>
      </c>
      <c r="BD586" s="48"/>
      <c r="BE586" s="49"/>
      <c r="BF586" s="48"/>
      <c r="BG586" s="49"/>
      <c r="BH586" s="48"/>
      <c r="BI586" s="49"/>
      <c r="BJ586" s="48"/>
      <c r="BK586" s="49"/>
      <c r="BL586" s="48"/>
    </row>
    <row r="587" spans="1:64" ht="15">
      <c r="A587" s="64" t="s">
        <v>291</v>
      </c>
      <c r="B587" s="64" t="s">
        <v>316</v>
      </c>
      <c r="C587" s="65" t="s">
        <v>2229</v>
      </c>
      <c r="D587" s="66">
        <v>3</v>
      </c>
      <c r="E587" s="67" t="s">
        <v>132</v>
      </c>
      <c r="F587" s="68">
        <v>32</v>
      </c>
      <c r="G587" s="65"/>
      <c r="H587" s="69"/>
      <c r="I587" s="70"/>
      <c r="J587" s="70"/>
      <c r="K587" s="34" t="s">
        <v>65</v>
      </c>
      <c r="L587" s="77">
        <v>587</v>
      </c>
      <c r="M587" s="77"/>
      <c r="N587" s="72"/>
      <c r="O587" s="79" t="s">
        <v>340</v>
      </c>
      <c r="P587" s="81">
        <v>43540.65929398148</v>
      </c>
      <c r="Q587" s="79" t="s">
        <v>369</v>
      </c>
      <c r="R587" s="79"/>
      <c r="S587" s="79"/>
      <c r="T587" s="79" t="s">
        <v>414</v>
      </c>
      <c r="U587" s="79"/>
      <c r="V587" s="82" t="s">
        <v>525</v>
      </c>
      <c r="W587" s="81">
        <v>43540.65929398148</v>
      </c>
      <c r="X587" s="82" t="s">
        <v>640</v>
      </c>
      <c r="Y587" s="79"/>
      <c r="Z587" s="79"/>
      <c r="AA587" s="85" t="s">
        <v>765</v>
      </c>
      <c r="AB587" s="79"/>
      <c r="AC587" s="79" t="b">
        <v>0</v>
      </c>
      <c r="AD587" s="79">
        <v>0</v>
      </c>
      <c r="AE587" s="85" t="s">
        <v>785</v>
      </c>
      <c r="AF587" s="79" t="b">
        <v>0</v>
      </c>
      <c r="AG587" s="79" t="s">
        <v>791</v>
      </c>
      <c r="AH587" s="79"/>
      <c r="AI587" s="85" t="s">
        <v>785</v>
      </c>
      <c r="AJ587" s="79" t="b">
        <v>0</v>
      </c>
      <c r="AK587" s="79">
        <v>49</v>
      </c>
      <c r="AL587" s="85" t="s">
        <v>766</v>
      </c>
      <c r="AM587" s="79" t="s">
        <v>802</v>
      </c>
      <c r="AN587" s="79" t="b">
        <v>0</v>
      </c>
      <c r="AO587" s="85" t="s">
        <v>766</v>
      </c>
      <c r="AP587" s="79" t="s">
        <v>176</v>
      </c>
      <c r="AQ587" s="79">
        <v>0</v>
      </c>
      <c r="AR587" s="79">
        <v>0</v>
      </c>
      <c r="AS587" s="79"/>
      <c r="AT587" s="79"/>
      <c r="AU587" s="79"/>
      <c r="AV587" s="79"/>
      <c r="AW587" s="79"/>
      <c r="AX587" s="79"/>
      <c r="AY587" s="79"/>
      <c r="AZ587" s="79"/>
      <c r="BA587">
        <v>1</v>
      </c>
      <c r="BB587" s="78" t="str">
        <f>REPLACE(INDEX(GroupVertices[Group],MATCH(Edges[[#This Row],[Vertex 1]],GroupVertices[Vertex],0)),1,1,"")</f>
        <v>1</v>
      </c>
      <c r="BC587" s="78" t="str">
        <f>REPLACE(INDEX(GroupVertices[Group],MATCH(Edges[[#This Row],[Vertex 2]],GroupVertices[Vertex],0)),1,1,"")</f>
        <v>1</v>
      </c>
      <c r="BD587" s="48"/>
      <c r="BE587" s="49"/>
      <c r="BF587" s="48"/>
      <c r="BG587" s="49"/>
      <c r="BH587" s="48"/>
      <c r="BI587" s="49"/>
      <c r="BJ587" s="48"/>
      <c r="BK587" s="49"/>
      <c r="BL587" s="48"/>
    </row>
    <row r="588" spans="1:64" ht="15">
      <c r="A588" s="64" t="s">
        <v>291</v>
      </c>
      <c r="B588" s="64" t="s">
        <v>217</v>
      </c>
      <c r="C588" s="65" t="s">
        <v>2229</v>
      </c>
      <c r="D588" s="66">
        <v>3</v>
      </c>
      <c r="E588" s="67" t="s">
        <v>132</v>
      </c>
      <c r="F588" s="68">
        <v>32</v>
      </c>
      <c r="G588" s="65"/>
      <c r="H588" s="69"/>
      <c r="I588" s="70"/>
      <c r="J588" s="70"/>
      <c r="K588" s="34" t="s">
        <v>65</v>
      </c>
      <c r="L588" s="77">
        <v>588</v>
      </c>
      <c r="M588" s="77"/>
      <c r="N588" s="72"/>
      <c r="O588" s="79" t="s">
        <v>340</v>
      </c>
      <c r="P588" s="81">
        <v>43540.65929398148</v>
      </c>
      <c r="Q588" s="79" t="s">
        <v>369</v>
      </c>
      <c r="R588" s="79"/>
      <c r="S588" s="79"/>
      <c r="T588" s="79" t="s">
        <v>414</v>
      </c>
      <c r="U588" s="79"/>
      <c r="V588" s="82" t="s">
        <v>525</v>
      </c>
      <c r="W588" s="81">
        <v>43540.65929398148</v>
      </c>
      <c r="X588" s="82" t="s">
        <v>640</v>
      </c>
      <c r="Y588" s="79"/>
      <c r="Z588" s="79"/>
      <c r="AA588" s="85" t="s">
        <v>765</v>
      </c>
      <c r="AB588" s="79"/>
      <c r="AC588" s="79" t="b">
        <v>0</v>
      </c>
      <c r="AD588" s="79">
        <v>0</v>
      </c>
      <c r="AE588" s="85" t="s">
        <v>785</v>
      </c>
      <c r="AF588" s="79" t="b">
        <v>0</v>
      </c>
      <c r="AG588" s="79" t="s">
        <v>791</v>
      </c>
      <c r="AH588" s="79"/>
      <c r="AI588" s="85" t="s">
        <v>785</v>
      </c>
      <c r="AJ588" s="79" t="b">
        <v>0</v>
      </c>
      <c r="AK588" s="79">
        <v>49</v>
      </c>
      <c r="AL588" s="85" t="s">
        <v>766</v>
      </c>
      <c r="AM588" s="79" t="s">
        <v>802</v>
      </c>
      <c r="AN588" s="79" t="b">
        <v>0</v>
      </c>
      <c r="AO588" s="85" t="s">
        <v>766</v>
      </c>
      <c r="AP588" s="79" t="s">
        <v>176</v>
      </c>
      <c r="AQ588" s="79">
        <v>0</v>
      </c>
      <c r="AR588" s="79">
        <v>0</v>
      </c>
      <c r="AS588" s="79"/>
      <c r="AT588" s="79"/>
      <c r="AU588" s="79"/>
      <c r="AV588" s="79"/>
      <c r="AW588" s="79"/>
      <c r="AX588" s="79"/>
      <c r="AY588" s="79"/>
      <c r="AZ588" s="79"/>
      <c r="BA588">
        <v>1</v>
      </c>
      <c r="BB588" s="78" t="str">
        <f>REPLACE(INDEX(GroupVertices[Group],MATCH(Edges[[#This Row],[Vertex 1]],GroupVertices[Vertex],0)),1,1,"")</f>
        <v>1</v>
      </c>
      <c r="BC588" s="78" t="str">
        <f>REPLACE(INDEX(GroupVertices[Group],MATCH(Edges[[#This Row],[Vertex 2]],GroupVertices[Vertex],0)),1,1,"")</f>
        <v>2</v>
      </c>
      <c r="BD588" s="48"/>
      <c r="BE588" s="49"/>
      <c r="BF588" s="48"/>
      <c r="BG588" s="49"/>
      <c r="BH588" s="48"/>
      <c r="BI588" s="49"/>
      <c r="BJ588" s="48"/>
      <c r="BK588" s="49"/>
      <c r="BL588" s="48"/>
    </row>
    <row r="589" spans="1:64" ht="15">
      <c r="A589" s="64" t="s">
        <v>291</v>
      </c>
      <c r="B589" s="64" t="s">
        <v>263</v>
      </c>
      <c r="C589" s="65" t="s">
        <v>2229</v>
      </c>
      <c r="D589" s="66">
        <v>3</v>
      </c>
      <c r="E589" s="67" t="s">
        <v>132</v>
      </c>
      <c r="F589" s="68">
        <v>32</v>
      </c>
      <c r="G589" s="65"/>
      <c r="H589" s="69"/>
      <c r="I589" s="70"/>
      <c r="J589" s="70"/>
      <c r="K589" s="34" t="s">
        <v>65</v>
      </c>
      <c r="L589" s="77">
        <v>589</v>
      </c>
      <c r="M589" s="77"/>
      <c r="N589" s="72"/>
      <c r="O589" s="79" t="s">
        <v>340</v>
      </c>
      <c r="P589" s="81">
        <v>43540.65929398148</v>
      </c>
      <c r="Q589" s="79" t="s">
        <v>369</v>
      </c>
      <c r="R589" s="79"/>
      <c r="S589" s="79"/>
      <c r="T589" s="79" t="s">
        <v>414</v>
      </c>
      <c r="U589" s="79"/>
      <c r="V589" s="82" t="s">
        <v>525</v>
      </c>
      <c r="W589" s="81">
        <v>43540.65929398148</v>
      </c>
      <c r="X589" s="82" t="s">
        <v>640</v>
      </c>
      <c r="Y589" s="79"/>
      <c r="Z589" s="79"/>
      <c r="AA589" s="85" t="s">
        <v>765</v>
      </c>
      <c r="AB589" s="79"/>
      <c r="AC589" s="79" t="b">
        <v>0</v>
      </c>
      <c r="AD589" s="79">
        <v>0</v>
      </c>
      <c r="AE589" s="85" t="s">
        <v>785</v>
      </c>
      <c r="AF589" s="79" t="b">
        <v>0</v>
      </c>
      <c r="AG589" s="79" t="s">
        <v>791</v>
      </c>
      <c r="AH589" s="79"/>
      <c r="AI589" s="85" t="s">
        <v>785</v>
      </c>
      <c r="AJ589" s="79" t="b">
        <v>0</v>
      </c>
      <c r="AK589" s="79">
        <v>49</v>
      </c>
      <c r="AL589" s="85" t="s">
        <v>766</v>
      </c>
      <c r="AM589" s="79" t="s">
        <v>802</v>
      </c>
      <c r="AN589" s="79" t="b">
        <v>0</v>
      </c>
      <c r="AO589" s="85" t="s">
        <v>766</v>
      </c>
      <c r="AP589" s="79" t="s">
        <v>176</v>
      </c>
      <c r="AQ589" s="79">
        <v>0</v>
      </c>
      <c r="AR589" s="79">
        <v>0</v>
      </c>
      <c r="AS589" s="79"/>
      <c r="AT589" s="79"/>
      <c r="AU589" s="79"/>
      <c r="AV589" s="79"/>
      <c r="AW589" s="79"/>
      <c r="AX589" s="79"/>
      <c r="AY589" s="79"/>
      <c r="AZ589" s="79"/>
      <c r="BA589">
        <v>1</v>
      </c>
      <c r="BB589" s="78" t="str">
        <f>REPLACE(INDEX(GroupVertices[Group],MATCH(Edges[[#This Row],[Vertex 1]],GroupVertices[Vertex],0)),1,1,"")</f>
        <v>1</v>
      </c>
      <c r="BC589" s="78" t="str">
        <f>REPLACE(INDEX(GroupVertices[Group],MATCH(Edges[[#This Row],[Vertex 2]],GroupVertices[Vertex],0)),1,1,"")</f>
        <v>3</v>
      </c>
      <c r="BD589" s="48">
        <v>0</v>
      </c>
      <c r="BE589" s="49">
        <v>0</v>
      </c>
      <c r="BF589" s="48">
        <v>0</v>
      </c>
      <c r="BG589" s="49">
        <v>0</v>
      </c>
      <c r="BH589" s="48">
        <v>0</v>
      </c>
      <c r="BI589" s="49">
        <v>0</v>
      </c>
      <c r="BJ589" s="48">
        <v>17</v>
      </c>
      <c r="BK589" s="49">
        <v>100</v>
      </c>
      <c r="BL589" s="48">
        <v>17</v>
      </c>
    </row>
    <row r="590" spans="1:64" ht="15">
      <c r="A590" s="64" t="s">
        <v>263</v>
      </c>
      <c r="B590" s="64" t="s">
        <v>264</v>
      </c>
      <c r="C590" s="65" t="s">
        <v>2230</v>
      </c>
      <c r="D590" s="66">
        <v>10</v>
      </c>
      <c r="E590" s="67" t="s">
        <v>136</v>
      </c>
      <c r="F590" s="68">
        <v>19</v>
      </c>
      <c r="G590" s="65"/>
      <c r="H590" s="69"/>
      <c r="I590" s="70"/>
      <c r="J590" s="70"/>
      <c r="K590" s="34" t="s">
        <v>65</v>
      </c>
      <c r="L590" s="77">
        <v>590</v>
      </c>
      <c r="M590" s="77"/>
      <c r="N590" s="72"/>
      <c r="O590" s="79" t="s">
        <v>340</v>
      </c>
      <c r="P590" s="81">
        <v>43540.16186342593</v>
      </c>
      <c r="Q590" s="79" t="s">
        <v>389</v>
      </c>
      <c r="R590" s="82" t="s">
        <v>403</v>
      </c>
      <c r="S590" s="79" t="s">
        <v>407</v>
      </c>
      <c r="T590" s="79" t="s">
        <v>432</v>
      </c>
      <c r="U590" s="79"/>
      <c r="V590" s="82" t="s">
        <v>497</v>
      </c>
      <c r="W590" s="81">
        <v>43540.16186342593</v>
      </c>
      <c r="X590" s="82" t="s">
        <v>641</v>
      </c>
      <c r="Y590" s="79"/>
      <c r="Z590" s="79"/>
      <c r="AA590" s="85" t="s">
        <v>766</v>
      </c>
      <c r="AB590" s="85" t="s">
        <v>784</v>
      </c>
      <c r="AC590" s="79" t="b">
        <v>0</v>
      </c>
      <c r="AD590" s="79">
        <v>27</v>
      </c>
      <c r="AE590" s="85" t="s">
        <v>790</v>
      </c>
      <c r="AF590" s="79" t="b">
        <v>0</v>
      </c>
      <c r="AG590" s="79" t="s">
        <v>791</v>
      </c>
      <c r="AH590" s="79"/>
      <c r="AI590" s="85" t="s">
        <v>785</v>
      </c>
      <c r="AJ590" s="79" t="b">
        <v>0</v>
      </c>
      <c r="AK590" s="79">
        <v>49</v>
      </c>
      <c r="AL590" s="85" t="s">
        <v>785</v>
      </c>
      <c r="AM590" s="79" t="s">
        <v>803</v>
      </c>
      <c r="AN590" s="79" t="b">
        <v>0</v>
      </c>
      <c r="AO590" s="85" t="s">
        <v>784</v>
      </c>
      <c r="AP590" s="79" t="s">
        <v>176</v>
      </c>
      <c r="AQ590" s="79">
        <v>0</v>
      </c>
      <c r="AR590" s="79">
        <v>0</v>
      </c>
      <c r="AS590" s="79"/>
      <c r="AT590" s="79"/>
      <c r="AU590" s="79"/>
      <c r="AV590" s="79"/>
      <c r="AW590" s="79"/>
      <c r="AX590" s="79"/>
      <c r="AY590" s="79"/>
      <c r="AZ590" s="79"/>
      <c r="BA590">
        <v>3</v>
      </c>
      <c r="BB590" s="78" t="str">
        <f>REPLACE(INDEX(GroupVertices[Group],MATCH(Edges[[#This Row],[Vertex 1]],GroupVertices[Vertex],0)),1,1,"")</f>
        <v>3</v>
      </c>
      <c r="BC590" s="78" t="str">
        <f>REPLACE(INDEX(GroupVertices[Group],MATCH(Edges[[#This Row],[Vertex 2]],GroupVertices[Vertex],0)),1,1,"")</f>
        <v>3</v>
      </c>
      <c r="BD590" s="48"/>
      <c r="BE590" s="49"/>
      <c r="BF590" s="48"/>
      <c r="BG590" s="49"/>
      <c r="BH590" s="48"/>
      <c r="BI590" s="49"/>
      <c r="BJ590" s="48"/>
      <c r="BK590" s="49"/>
      <c r="BL590" s="48"/>
    </row>
    <row r="591" spans="1:64" ht="15">
      <c r="A591" s="64" t="s">
        <v>263</v>
      </c>
      <c r="B591" s="64" t="s">
        <v>264</v>
      </c>
      <c r="C591" s="65" t="s">
        <v>2230</v>
      </c>
      <c r="D591" s="66">
        <v>10</v>
      </c>
      <c r="E591" s="67" t="s">
        <v>136</v>
      </c>
      <c r="F591" s="68">
        <v>19</v>
      </c>
      <c r="G591" s="65"/>
      <c r="H591" s="69"/>
      <c r="I591" s="70"/>
      <c r="J591" s="70"/>
      <c r="K591" s="34" t="s">
        <v>65</v>
      </c>
      <c r="L591" s="77">
        <v>591</v>
      </c>
      <c r="M591" s="77"/>
      <c r="N591" s="72"/>
      <c r="O591" s="79" t="s">
        <v>340</v>
      </c>
      <c r="P591" s="81">
        <v>43540.17534722222</v>
      </c>
      <c r="Q591" s="79" t="s">
        <v>390</v>
      </c>
      <c r="R591" s="79"/>
      <c r="S591" s="79"/>
      <c r="T591" s="79"/>
      <c r="U591" s="79"/>
      <c r="V591" s="82" t="s">
        <v>497</v>
      </c>
      <c r="W591" s="81">
        <v>43540.17534722222</v>
      </c>
      <c r="X591" s="82" t="s">
        <v>642</v>
      </c>
      <c r="Y591" s="79"/>
      <c r="Z591" s="79"/>
      <c r="AA591" s="85" t="s">
        <v>767</v>
      </c>
      <c r="AB591" s="79"/>
      <c r="AC591" s="79" t="b">
        <v>0</v>
      </c>
      <c r="AD591" s="79">
        <v>0</v>
      </c>
      <c r="AE591" s="85" t="s">
        <v>785</v>
      </c>
      <c r="AF591" s="79" t="b">
        <v>0</v>
      </c>
      <c r="AG591" s="79" t="s">
        <v>791</v>
      </c>
      <c r="AH591" s="79"/>
      <c r="AI591" s="85" t="s">
        <v>785</v>
      </c>
      <c r="AJ591" s="79" t="b">
        <v>0</v>
      </c>
      <c r="AK591" s="79">
        <v>2</v>
      </c>
      <c r="AL591" s="85" t="s">
        <v>770</v>
      </c>
      <c r="AM591" s="79" t="s">
        <v>799</v>
      </c>
      <c r="AN591" s="79" t="b">
        <v>0</v>
      </c>
      <c r="AO591" s="85" t="s">
        <v>770</v>
      </c>
      <c r="AP591" s="79" t="s">
        <v>176</v>
      </c>
      <c r="AQ591" s="79">
        <v>0</v>
      </c>
      <c r="AR591" s="79">
        <v>0</v>
      </c>
      <c r="AS591" s="79"/>
      <c r="AT591" s="79"/>
      <c r="AU591" s="79"/>
      <c r="AV591" s="79"/>
      <c r="AW591" s="79"/>
      <c r="AX591" s="79"/>
      <c r="AY591" s="79"/>
      <c r="AZ591" s="79"/>
      <c r="BA591">
        <v>3</v>
      </c>
      <c r="BB591" s="78" t="str">
        <f>REPLACE(INDEX(GroupVertices[Group],MATCH(Edges[[#This Row],[Vertex 1]],GroupVertices[Vertex],0)),1,1,"")</f>
        <v>3</v>
      </c>
      <c r="BC591" s="78" t="str">
        <f>REPLACE(INDEX(GroupVertices[Group],MATCH(Edges[[#This Row],[Vertex 2]],GroupVertices[Vertex],0)),1,1,"")</f>
        <v>3</v>
      </c>
      <c r="BD591" s="48"/>
      <c r="BE591" s="49"/>
      <c r="BF591" s="48"/>
      <c r="BG591" s="49"/>
      <c r="BH591" s="48"/>
      <c r="BI591" s="49"/>
      <c r="BJ591" s="48"/>
      <c r="BK591" s="49"/>
      <c r="BL591" s="48"/>
    </row>
    <row r="592" spans="1:64" ht="15">
      <c r="A592" s="64" t="s">
        <v>263</v>
      </c>
      <c r="B592" s="64" t="s">
        <v>264</v>
      </c>
      <c r="C592" s="65" t="s">
        <v>2230</v>
      </c>
      <c r="D592" s="66">
        <v>10</v>
      </c>
      <c r="E592" s="67" t="s">
        <v>136</v>
      </c>
      <c r="F592" s="68">
        <v>19</v>
      </c>
      <c r="G592" s="65"/>
      <c r="H592" s="69"/>
      <c r="I592" s="70"/>
      <c r="J592" s="70"/>
      <c r="K592" s="34" t="s">
        <v>65</v>
      </c>
      <c r="L592" s="77">
        <v>592</v>
      </c>
      <c r="M592" s="77"/>
      <c r="N592" s="72"/>
      <c r="O592" s="79" t="s">
        <v>340</v>
      </c>
      <c r="P592" s="81">
        <v>43540.49884259259</v>
      </c>
      <c r="Q592" s="79" t="s">
        <v>371</v>
      </c>
      <c r="R592" s="79"/>
      <c r="S592" s="79"/>
      <c r="T592" s="79" t="s">
        <v>414</v>
      </c>
      <c r="U592" s="79"/>
      <c r="V592" s="82" t="s">
        <v>497</v>
      </c>
      <c r="W592" s="81">
        <v>43540.49884259259</v>
      </c>
      <c r="X592" s="82" t="s">
        <v>594</v>
      </c>
      <c r="Y592" s="79"/>
      <c r="Z592" s="79"/>
      <c r="AA592" s="85" t="s">
        <v>719</v>
      </c>
      <c r="AB592" s="79"/>
      <c r="AC592" s="79" t="b">
        <v>0</v>
      </c>
      <c r="AD592" s="79">
        <v>0</v>
      </c>
      <c r="AE592" s="85" t="s">
        <v>785</v>
      </c>
      <c r="AF592" s="79" t="b">
        <v>1</v>
      </c>
      <c r="AG592" s="79" t="s">
        <v>791</v>
      </c>
      <c r="AH592" s="79"/>
      <c r="AI592" s="85" t="s">
        <v>766</v>
      </c>
      <c r="AJ592" s="79" t="b">
        <v>0</v>
      </c>
      <c r="AK592" s="79">
        <v>2</v>
      </c>
      <c r="AL592" s="85" t="s">
        <v>721</v>
      </c>
      <c r="AM592" s="79" t="s">
        <v>799</v>
      </c>
      <c r="AN592" s="79" t="b">
        <v>0</v>
      </c>
      <c r="AO592" s="85" t="s">
        <v>721</v>
      </c>
      <c r="AP592" s="79" t="s">
        <v>176</v>
      </c>
      <c r="AQ592" s="79">
        <v>0</v>
      </c>
      <c r="AR592" s="79">
        <v>0</v>
      </c>
      <c r="AS592" s="79"/>
      <c r="AT592" s="79"/>
      <c r="AU592" s="79"/>
      <c r="AV592" s="79"/>
      <c r="AW592" s="79"/>
      <c r="AX592" s="79"/>
      <c r="AY592" s="79"/>
      <c r="AZ592" s="79"/>
      <c r="BA592">
        <v>3</v>
      </c>
      <c r="BB592" s="78" t="str">
        <f>REPLACE(INDEX(GroupVertices[Group],MATCH(Edges[[#This Row],[Vertex 1]],GroupVertices[Vertex],0)),1,1,"")</f>
        <v>3</v>
      </c>
      <c r="BC592" s="78" t="str">
        <f>REPLACE(INDEX(GroupVertices[Group],MATCH(Edges[[#This Row],[Vertex 2]],GroupVertices[Vertex],0)),1,1,"")</f>
        <v>3</v>
      </c>
      <c r="BD592" s="48"/>
      <c r="BE592" s="49"/>
      <c r="BF592" s="48"/>
      <c r="BG592" s="49"/>
      <c r="BH592" s="48"/>
      <c r="BI592" s="49"/>
      <c r="BJ592" s="48"/>
      <c r="BK592" s="49"/>
      <c r="BL592" s="48"/>
    </row>
    <row r="593" spans="1:64" ht="15">
      <c r="A593" s="64" t="s">
        <v>264</v>
      </c>
      <c r="B593" s="64" t="s">
        <v>264</v>
      </c>
      <c r="C593" s="65" t="s">
        <v>2231</v>
      </c>
      <c r="D593" s="66">
        <v>10</v>
      </c>
      <c r="E593" s="67" t="s">
        <v>136</v>
      </c>
      <c r="F593" s="68">
        <v>25.5</v>
      </c>
      <c r="G593" s="65"/>
      <c r="H593" s="69"/>
      <c r="I593" s="70"/>
      <c r="J593" s="70"/>
      <c r="K593" s="34" t="s">
        <v>65</v>
      </c>
      <c r="L593" s="77">
        <v>593</v>
      </c>
      <c r="M593" s="77"/>
      <c r="N593" s="72"/>
      <c r="O593" s="79" t="s">
        <v>176</v>
      </c>
      <c r="P593" s="81">
        <v>43533.066041666665</v>
      </c>
      <c r="Q593" s="79" t="s">
        <v>391</v>
      </c>
      <c r="R593" s="79"/>
      <c r="S593" s="79"/>
      <c r="T593" s="79" t="s">
        <v>433</v>
      </c>
      <c r="U593" s="82" t="s">
        <v>447</v>
      </c>
      <c r="V593" s="82" t="s">
        <v>447</v>
      </c>
      <c r="W593" s="81">
        <v>43533.066041666665</v>
      </c>
      <c r="X593" s="82" t="s">
        <v>643</v>
      </c>
      <c r="Y593" s="79"/>
      <c r="Z593" s="79"/>
      <c r="AA593" s="85" t="s">
        <v>768</v>
      </c>
      <c r="AB593" s="79"/>
      <c r="AC593" s="79" t="b">
        <v>0</v>
      </c>
      <c r="AD593" s="79">
        <v>5</v>
      </c>
      <c r="AE593" s="85" t="s">
        <v>785</v>
      </c>
      <c r="AF593" s="79" t="b">
        <v>0</v>
      </c>
      <c r="AG593" s="79" t="s">
        <v>791</v>
      </c>
      <c r="AH593" s="79"/>
      <c r="AI593" s="85" t="s">
        <v>785</v>
      </c>
      <c r="AJ593" s="79" t="b">
        <v>0</v>
      </c>
      <c r="AK593" s="79">
        <v>3</v>
      </c>
      <c r="AL593" s="85" t="s">
        <v>785</v>
      </c>
      <c r="AM593" s="79" t="s">
        <v>800</v>
      </c>
      <c r="AN593" s="79" t="b">
        <v>0</v>
      </c>
      <c r="AO593" s="85" t="s">
        <v>768</v>
      </c>
      <c r="AP593" s="79" t="s">
        <v>176</v>
      </c>
      <c r="AQ593" s="79">
        <v>0</v>
      </c>
      <c r="AR593" s="79">
        <v>0</v>
      </c>
      <c r="AS593" s="79"/>
      <c r="AT593" s="79"/>
      <c r="AU593" s="79"/>
      <c r="AV593" s="79"/>
      <c r="AW593" s="79"/>
      <c r="AX593" s="79"/>
      <c r="AY593" s="79"/>
      <c r="AZ593" s="79"/>
      <c r="BA593">
        <v>2</v>
      </c>
      <c r="BB593" s="78" t="str">
        <f>REPLACE(INDEX(GroupVertices[Group],MATCH(Edges[[#This Row],[Vertex 1]],GroupVertices[Vertex],0)),1,1,"")</f>
        <v>3</v>
      </c>
      <c r="BC593" s="78" t="str">
        <f>REPLACE(INDEX(GroupVertices[Group],MATCH(Edges[[#This Row],[Vertex 2]],GroupVertices[Vertex],0)),1,1,"")</f>
        <v>3</v>
      </c>
      <c r="BD593" s="48">
        <v>1</v>
      </c>
      <c r="BE593" s="49">
        <v>2.4390243902439024</v>
      </c>
      <c r="BF593" s="48">
        <v>1</v>
      </c>
      <c r="BG593" s="49">
        <v>2.4390243902439024</v>
      </c>
      <c r="BH593" s="48">
        <v>0</v>
      </c>
      <c r="BI593" s="49">
        <v>0</v>
      </c>
      <c r="BJ593" s="48">
        <v>39</v>
      </c>
      <c r="BK593" s="49">
        <v>95.1219512195122</v>
      </c>
      <c r="BL593" s="48">
        <v>41</v>
      </c>
    </row>
    <row r="594" spans="1:64" ht="15">
      <c r="A594" s="64" t="s">
        <v>264</v>
      </c>
      <c r="B594" s="64" t="s">
        <v>264</v>
      </c>
      <c r="C594" s="65" t="s">
        <v>2231</v>
      </c>
      <c r="D594" s="66">
        <v>10</v>
      </c>
      <c r="E594" s="67" t="s">
        <v>136</v>
      </c>
      <c r="F594" s="68">
        <v>25.5</v>
      </c>
      <c r="G594" s="65"/>
      <c r="H594" s="69"/>
      <c r="I594" s="70"/>
      <c r="J594" s="70"/>
      <c r="K594" s="34" t="s">
        <v>65</v>
      </c>
      <c r="L594" s="77">
        <v>594</v>
      </c>
      <c r="M594" s="77"/>
      <c r="N594" s="72"/>
      <c r="O594" s="79" t="s">
        <v>176</v>
      </c>
      <c r="P594" s="81">
        <v>43533.56083333334</v>
      </c>
      <c r="Q594" s="79" t="s">
        <v>342</v>
      </c>
      <c r="R594" s="79"/>
      <c r="S594" s="79"/>
      <c r="T594" s="79" t="s">
        <v>408</v>
      </c>
      <c r="U594" s="79"/>
      <c r="V594" s="82" t="s">
        <v>498</v>
      </c>
      <c r="W594" s="81">
        <v>43533.56083333334</v>
      </c>
      <c r="X594" s="82" t="s">
        <v>644</v>
      </c>
      <c r="Y594" s="79"/>
      <c r="Z594" s="79"/>
      <c r="AA594" s="85" t="s">
        <v>769</v>
      </c>
      <c r="AB594" s="79"/>
      <c r="AC594" s="79" t="b">
        <v>0</v>
      </c>
      <c r="AD594" s="79">
        <v>0</v>
      </c>
      <c r="AE594" s="85" t="s">
        <v>785</v>
      </c>
      <c r="AF594" s="79" t="b">
        <v>0</v>
      </c>
      <c r="AG594" s="79" t="s">
        <v>791</v>
      </c>
      <c r="AH594" s="79"/>
      <c r="AI594" s="85" t="s">
        <v>785</v>
      </c>
      <c r="AJ594" s="79" t="b">
        <v>0</v>
      </c>
      <c r="AK594" s="79">
        <v>3</v>
      </c>
      <c r="AL594" s="85" t="s">
        <v>768</v>
      </c>
      <c r="AM594" s="79" t="s">
        <v>800</v>
      </c>
      <c r="AN594" s="79" t="b">
        <v>0</v>
      </c>
      <c r="AO594" s="85" t="s">
        <v>768</v>
      </c>
      <c r="AP594" s="79" t="s">
        <v>176</v>
      </c>
      <c r="AQ594" s="79">
        <v>0</v>
      </c>
      <c r="AR594" s="79">
        <v>0</v>
      </c>
      <c r="AS594" s="79"/>
      <c r="AT594" s="79"/>
      <c r="AU594" s="79"/>
      <c r="AV594" s="79"/>
      <c r="AW594" s="79"/>
      <c r="AX594" s="79"/>
      <c r="AY594" s="79"/>
      <c r="AZ594" s="79"/>
      <c r="BA594">
        <v>2</v>
      </c>
      <c r="BB594" s="78" t="str">
        <f>REPLACE(INDEX(GroupVertices[Group],MATCH(Edges[[#This Row],[Vertex 1]],GroupVertices[Vertex],0)),1,1,"")</f>
        <v>3</v>
      </c>
      <c r="BC594" s="78" t="str">
        <f>REPLACE(INDEX(GroupVertices[Group],MATCH(Edges[[#This Row],[Vertex 2]],GroupVertices[Vertex],0)),1,1,"")</f>
        <v>3</v>
      </c>
      <c r="BD594" s="48">
        <v>1</v>
      </c>
      <c r="BE594" s="49">
        <v>3.3333333333333335</v>
      </c>
      <c r="BF594" s="48">
        <v>1</v>
      </c>
      <c r="BG594" s="49">
        <v>3.3333333333333335</v>
      </c>
      <c r="BH594" s="48">
        <v>0</v>
      </c>
      <c r="BI594" s="49">
        <v>0</v>
      </c>
      <c r="BJ594" s="48">
        <v>28</v>
      </c>
      <c r="BK594" s="49">
        <v>93.33333333333333</v>
      </c>
      <c r="BL594" s="48">
        <v>30</v>
      </c>
    </row>
    <row r="595" spans="1:64" ht="15">
      <c r="A595" s="64" t="s">
        <v>264</v>
      </c>
      <c r="B595" s="64" t="s">
        <v>287</v>
      </c>
      <c r="C595" s="65" t="s">
        <v>2229</v>
      </c>
      <c r="D595" s="66">
        <v>3</v>
      </c>
      <c r="E595" s="67" t="s">
        <v>132</v>
      </c>
      <c r="F595" s="68">
        <v>32</v>
      </c>
      <c r="G595" s="65"/>
      <c r="H595" s="69"/>
      <c r="I595" s="70"/>
      <c r="J595" s="70"/>
      <c r="K595" s="34" t="s">
        <v>66</v>
      </c>
      <c r="L595" s="77">
        <v>595</v>
      </c>
      <c r="M595" s="77"/>
      <c r="N595" s="72"/>
      <c r="O595" s="79" t="s">
        <v>340</v>
      </c>
      <c r="P595" s="81">
        <v>43540.51327546296</v>
      </c>
      <c r="Q595" s="79" t="s">
        <v>371</v>
      </c>
      <c r="R595" s="79"/>
      <c r="S595" s="79"/>
      <c r="T595" s="79" t="s">
        <v>414</v>
      </c>
      <c r="U595" s="79"/>
      <c r="V595" s="82" t="s">
        <v>498</v>
      </c>
      <c r="W595" s="81">
        <v>43540.51327546296</v>
      </c>
      <c r="X595" s="82" t="s">
        <v>595</v>
      </c>
      <c r="Y595" s="79"/>
      <c r="Z595" s="79"/>
      <c r="AA595" s="85" t="s">
        <v>720</v>
      </c>
      <c r="AB595" s="79"/>
      <c r="AC595" s="79" t="b">
        <v>0</v>
      </c>
      <c r="AD595" s="79">
        <v>0</v>
      </c>
      <c r="AE595" s="85" t="s">
        <v>785</v>
      </c>
      <c r="AF595" s="79" t="b">
        <v>1</v>
      </c>
      <c r="AG595" s="79" t="s">
        <v>791</v>
      </c>
      <c r="AH595" s="79"/>
      <c r="AI595" s="85" t="s">
        <v>766</v>
      </c>
      <c r="AJ595" s="79" t="b">
        <v>0</v>
      </c>
      <c r="AK595" s="79">
        <v>2</v>
      </c>
      <c r="AL595" s="85" t="s">
        <v>721</v>
      </c>
      <c r="AM595" s="79" t="s">
        <v>800</v>
      </c>
      <c r="AN595" s="79" t="b">
        <v>0</v>
      </c>
      <c r="AO595" s="85" t="s">
        <v>721</v>
      </c>
      <c r="AP595" s="79" t="s">
        <v>176</v>
      </c>
      <c r="AQ595" s="79">
        <v>0</v>
      </c>
      <c r="AR595" s="79">
        <v>0</v>
      </c>
      <c r="AS595" s="79"/>
      <c r="AT595" s="79"/>
      <c r="AU595" s="79"/>
      <c r="AV595" s="79"/>
      <c r="AW595" s="79"/>
      <c r="AX595" s="79"/>
      <c r="AY595" s="79"/>
      <c r="AZ595" s="79"/>
      <c r="BA595">
        <v>1</v>
      </c>
      <c r="BB595" s="78" t="str">
        <f>REPLACE(INDEX(GroupVertices[Group],MATCH(Edges[[#This Row],[Vertex 1]],GroupVertices[Vertex],0)),1,1,"")</f>
        <v>3</v>
      </c>
      <c r="BC595" s="78" t="str">
        <f>REPLACE(INDEX(GroupVertices[Group],MATCH(Edges[[#This Row],[Vertex 2]],GroupVertices[Vertex],0)),1,1,"")</f>
        <v>2</v>
      </c>
      <c r="BD595" s="48"/>
      <c r="BE595" s="49"/>
      <c r="BF595" s="48"/>
      <c r="BG595" s="49"/>
      <c r="BH595" s="48"/>
      <c r="BI595" s="49"/>
      <c r="BJ595" s="48"/>
      <c r="BK595" s="49"/>
      <c r="BL595" s="48"/>
    </row>
    <row r="596" spans="1:64" ht="15">
      <c r="A596" s="64" t="s">
        <v>264</v>
      </c>
      <c r="B596" s="64" t="s">
        <v>217</v>
      </c>
      <c r="C596" s="65" t="s">
        <v>2229</v>
      </c>
      <c r="D596" s="66">
        <v>3</v>
      </c>
      <c r="E596" s="67" t="s">
        <v>132</v>
      </c>
      <c r="F596" s="68">
        <v>32</v>
      </c>
      <c r="G596" s="65"/>
      <c r="H596" s="69"/>
      <c r="I596" s="70"/>
      <c r="J596" s="70"/>
      <c r="K596" s="34" t="s">
        <v>65</v>
      </c>
      <c r="L596" s="77">
        <v>596</v>
      </c>
      <c r="M596" s="77"/>
      <c r="N596" s="72"/>
      <c r="O596" s="79" t="s">
        <v>340</v>
      </c>
      <c r="P596" s="81">
        <v>43540.51327546296</v>
      </c>
      <c r="Q596" s="79" t="s">
        <v>371</v>
      </c>
      <c r="R596" s="79"/>
      <c r="S596" s="79"/>
      <c r="T596" s="79" t="s">
        <v>414</v>
      </c>
      <c r="U596" s="79"/>
      <c r="V596" s="82" t="s">
        <v>498</v>
      </c>
      <c r="W596" s="81">
        <v>43540.51327546296</v>
      </c>
      <c r="X596" s="82" t="s">
        <v>595</v>
      </c>
      <c r="Y596" s="79"/>
      <c r="Z596" s="79"/>
      <c r="AA596" s="85" t="s">
        <v>720</v>
      </c>
      <c r="AB596" s="79"/>
      <c r="AC596" s="79" t="b">
        <v>0</v>
      </c>
      <c r="AD596" s="79">
        <v>0</v>
      </c>
      <c r="AE596" s="85" t="s">
        <v>785</v>
      </c>
      <c r="AF596" s="79" t="b">
        <v>1</v>
      </c>
      <c r="AG596" s="79" t="s">
        <v>791</v>
      </c>
      <c r="AH596" s="79"/>
      <c r="AI596" s="85" t="s">
        <v>766</v>
      </c>
      <c r="AJ596" s="79" t="b">
        <v>0</v>
      </c>
      <c r="AK596" s="79">
        <v>2</v>
      </c>
      <c r="AL596" s="85" t="s">
        <v>721</v>
      </c>
      <c r="AM596" s="79" t="s">
        <v>800</v>
      </c>
      <c r="AN596" s="79" t="b">
        <v>0</v>
      </c>
      <c r="AO596" s="85" t="s">
        <v>721</v>
      </c>
      <c r="AP596" s="79" t="s">
        <v>176</v>
      </c>
      <c r="AQ596" s="79">
        <v>0</v>
      </c>
      <c r="AR596" s="79">
        <v>0</v>
      </c>
      <c r="AS596" s="79"/>
      <c r="AT596" s="79"/>
      <c r="AU596" s="79"/>
      <c r="AV596" s="79"/>
      <c r="AW596" s="79"/>
      <c r="AX596" s="79"/>
      <c r="AY596" s="79"/>
      <c r="AZ596" s="79"/>
      <c r="BA596">
        <v>1</v>
      </c>
      <c r="BB596" s="78" t="str">
        <f>REPLACE(INDEX(GroupVertices[Group],MATCH(Edges[[#This Row],[Vertex 1]],GroupVertices[Vertex],0)),1,1,"")</f>
        <v>3</v>
      </c>
      <c r="BC596" s="78" t="str">
        <f>REPLACE(INDEX(GroupVertices[Group],MATCH(Edges[[#This Row],[Vertex 2]],GroupVertices[Vertex],0)),1,1,"")</f>
        <v>2</v>
      </c>
      <c r="BD596" s="48"/>
      <c r="BE596" s="49"/>
      <c r="BF596" s="48"/>
      <c r="BG596" s="49"/>
      <c r="BH596" s="48"/>
      <c r="BI596" s="49"/>
      <c r="BJ596" s="48"/>
      <c r="BK596" s="49"/>
      <c r="BL596" s="48"/>
    </row>
    <row r="597" spans="1:64" ht="15">
      <c r="A597" s="64" t="s">
        <v>264</v>
      </c>
      <c r="B597" s="64" t="s">
        <v>319</v>
      </c>
      <c r="C597" s="65" t="s">
        <v>2229</v>
      </c>
      <c r="D597" s="66">
        <v>3</v>
      </c>
      <c r="E597" s="67" t="s">
        <v>132</v>
      </c>
      <c r="F597" s="68">
        <v>32</v>
      </c>
      <c r="G597" s="65"/>
      <c r="H597" s="69"/>
      <c r="I597" s="70"/>
      <c r="J597" s="70"/>
      <c r="K597" s="34" t="s">
        <v>65</v>
      </c>
      <c r="L597" s="77">
        <v>597</v>
      </c>
      <c r="M597" s="77"/>
      <c r="N597" s="72"/>
      <c r="O597" s="79" t="s">
        <v>340</v>
      </c>
      <c r="P597" s="81">
        <v>43540.51327546296</v>
      </c>
      <c r="Q597" s="79" t="s">
        <v>371</v>
      </c>
      <c r="R597" s="79"/>
      <c r="S597" s="79"/>
      <c r="T597" s="79" t="s">
        <v>414</v>
      </c>
      <c r="U597" s="79"/>
      <c r="V597" s="82" t="s">
        <v>498</v>
      </c>
      <c r="W597" s="81">
        <v>43540.51327546296</v>
      </c>
      <c r="X597" s="82" t="s">
        <v>595</v>
      </c>
      <c r="Y597" s="79"/>
      <c r="Z597" s="79"/>
      <c r="AA597" s="85" t="s">
        <v>720</v>
      </c>
      <c r="AB597" s="79"/>
      <c r="AC597" s="79" t="b">
        <v>0</v>
      </c>
      <c r="AD597" s="79">
        <v>0</v>
      </c>
      <c r="AE597" s="85" t="s">
        <v>785</v>
      </c>
      <c r="AF597" s="79" t="b">
        <v>1</v>
      </c>
      <c r="AG597" s="79" t="s">
        <v>791</v>
      </c>
      <c r="AH597" s="79"/>
      <c r="AI597" s="85" t="s">
        <v>766</v>
      </c>
      <c r="AJ597" s="79" t="b">
        <v>0</v>
      </c>
      <c r="AK597" s="79">
        <v>2</v>
      </c>
      <c r="AL597" s="85" t="s">
        <v>721</v>
      </c>
      <c r="AM597" s="79" t="s">
        <v>800</v>
      </c>
      <c r="AN597" s="79" t="b">
        <v>0</v>
      </c>
      <c r="AO597" s="85" t="s">
        <v>721</v>
      </c>
      <c r="AP597" s="79" t="s">
        <v>176</v>
      </c>
      <c r="AQ597" s="79">
        <v>0</v>
      </c>
      <c r="AR597" s="79">
        <v>0</v>
      </c>
      <c r="AS597" s="79"/>
      <c r="AT597" s="79"/>
      <c r="AU597" s="79"/>
      <c r="AV597" s="79"/>
      <c r="AW597" s="79"/>
      <c r="AX597" s="79"/>
      <c r="AY597" s="79"/>
      <c r="AZ597" s="79"/>
      <c r="BA597">
        <v>1</v>
      </c>
      <c r="BB597" s="78" t="str">
        <f>REPLACE(INDEX(GroupVertices[Group],MATCH(Edges[[#This Row],[Vertex 1]],GroupVertices[Vertex],0)),1,1,"")</f>
        <v>3</v>
      </c>
      <c r="BC597" s="78" t="str">
        <f>REPLACE(INDEX(GroupVertices[Group],MATCH(Edges[[#This Row],[Vertex 2]],GroupVertices[Vertex],0)),1,1,"")</f>
        <v>3</v>
      </c>
      <c r="BD597" s="48">
        <v>2</v>
      </c>
      <c r="BE597" s="49">
        <v>8.333333333333334</v>
      </c>
      <c r="BF597" s="48">
        <v>0</v>
      </c>
      <c r="BG597" s="49">
        <v>0</v>
      </c>
      <c r="BH597" s="48">
        <v>0</v>
      </c>
      <c r="BI597" s="49">
        <v>0</v>
      </c>
      <c r="BJ597" s="48">
        <v>22</v>
      </c>
      <c r="BK597" s="49">
        <v>91.66666666666667</v>
      </c>
      <c r="BL597" s="48">
        <v>24</v>
      </c>
    </row>
    <row r="598" spans="1:64" ht="15">
      <c r="A598" s="64" t="s">
        <v>287</v>
      </c>
      <c r="B598" s="64" t="s">
        <v>264</v>
      </c>
      <c r="C598" s="65" t="s">
        <v>2231</v>
      </c>
      <c r="D598" s="66">
        <v>10</v>
      </c>
      <c r="E598" s="67" t="s">
        <v>136</v>
      </c>
      <c r="F598" s="68">
        <v>25.5</v>
      </c>
      <c r="G598" s="65"/>
      <c r="H598" s="69"/>
      <c r="I598" s="70"/>
      <c r="J598" s="70"/>
      <c r="K598" s="34" t="s">
        <v>66</v>
      </c>
      <c r="L598" s="77">
        <v>598</v>
      </c>
      <c r="M598" s="77"/>
      <c r="N598" s="72"/>
      <c r="O598" s="79" t="s">
        <v>340</v>
      </c>
      <c r="P598" s="81">
        <v>43536.53158564815</v>
      </c>
      <c r="Q598" s="79" t="s">
        <v>377</v>
      </c>
      <c r="R598" s="79"/>
      <c r="S598" s="79"/>
      <c r="T598" s="79" t="s">
        <v>414</v>
      </c>
      <c r="U598" s="79"/>
      <c r="V598" s="82" t="s">
        <v>521</v>
      </c>
      <c r="W598" s="81">
        <v>43536.53158564815</v>
      </c>
      <c r="X598" s="82" t="s">
        <v>624</v>
      </c>
      <c r="Y598" s="79"/>
      <c r="Z598" s="79"/>
      <c r="AA598" s="85" t="s">
        <v>749</v>
      </c>
      <c r="AB598" s="85" t="s">
        <v>782</v>
      </c>
      <c r="AC598" s="79" t="b">
        <v>0</v>
      </c>
      <c r="AD598" s="79">
        <v>7</v>
      </c>
      <c r="AE598" s="85" t="s">
        <v>787</v>
      </c>
      <c r="AF598" s="79" t="b">
        <v>0</v>
      </c>
      <c r="AG598" s="79" t="s">
        <v>791</v>
      </c>
      <c r="AH598" s="79"/>
      <c r="AI598" s="85" t="s">
        <v>785</v>
      </c>
      <c r="AJ598" s="79" t="b">
        <v>0</v>
      </c>
      <c r="AK598" s="79">
        <v>1</v>
      </c>
      <c r="AL598" s="85" t="s">
        <v>785</v>
      </c>
      <c r="AM598" s="79" t="s">
        <v>802</v>
      </c>
      <c r="AN598" s="79" t="b">
        <v>0</v>
      </c>
      <c r="AO598" s="85" t="s">
        <v>782</v>
      </c>
      <c r="AP598" s="79" t="s">
        <v>176</v>
      </c>
      <c r="AQ598" s="79">
        <v>0</v>
      </c>
      <c r="AR598" s="79">
        <v>0</v>
      </c>
      <c r="AS598" s="79"/>
      <c r="AT598" s="79"/>
      <c r="AU598" s="79"/>
      <c r="AV598" s="79"/>
      <c r="AW598" s="79"/>
      <c r="AX598" s="79"/>
      <c r="AY598" s="79"/>
      <c r="AZ598" s="79"/>
      <c r="BA598">
        <v>2</v>
      </c>
      <c r="BB598" s="78" t="str">
        <f>REPLACE(INDEX(GroupVertices[Group],MATCH(Edges[[#This Row],[Vertex 1]],GroupVertices[Vertex],0)),1,1,"")</f>
        <v>2</v>
      </c>
      <c r="BC598" s="78" t="str">
        <f>REPLACE(INDEX(GroupVertices[Group],MATCH(Edges[[#This Row],[Vertex 2]],GroupVertices[Vertex],0)),1,1,"")</f>
        <v>3</v>
      </c>
      <c r="BD598" s="48"/>
      <c r="BE598" s="49"/>
      <c r="BF598" s="48"/>
      <c r="BG598" s="49"/>
      <c r="BH598" s="48"/>
      <c r="BI598" s="49"/>
      <c r="BJ598" s="48"/>
      <c r="BK598" s="49"/>
      <c r="BL598" s="48"/>
    </row>
    <row r="599" spans="1:64" ht="15">
      <c r="A599" s="64" t="s">
        <v>287</v>
      </c>
      <c r="B599" s="64" t="s">
        <v>264</v>
      </c>
      <c r="C599" s="65" t="s">
        <v>2231</v>
      </c>
      <c r="D599" s="66">
        <v>10</v>
      </c>
      <c r="E599" s="67" t="s">
        <v>136</v>
      </c>
      <c r="F599" s="68">
        <v>25.5</v>
      </c>
      <c r="G599" s="65"/>
      <c r="H599" s="69"/>
      <c r="I599" s="70"/>
      <c r="J599" s="70"/>
      <c r="K599" s="34" t="s">
        <v>66</v>
      </c>
      <c r="L599" s="77">
        <v>599</v>
      </c>
      <c r="M599" s="77"/>
      <c r="N599" s="72"/>
      <c r="O599" s="79" t="s">
        <v>340</v>
      </c>
      <c r="P599" s="81">
        <v>43540.166921296295</v>
      </c>
      <c r="Q599" s="79" t="s">
        <v>392</v>
      </c>
      <c r="R599" s="79"/>
      <c r="S599" s="79"/>
      <c r="T599" s="79" t="s">
        <v>414</v>
      </c>
      <c r="U599" s="79"/>
      <c r="V599" s="82" t="s">
        <v>521</v>
      </c>
      <c r="W599" s="81">
        <v>43540.166921296295</v>
      </c>
      <c r="X599" s="82" t="s">
        <v>645</v>
      </c>
      <c r="Y599" s="79"/>
      <c r="Z599" s="79"/>
      <c r="AA599" s="85" t="s">
        <v>770</v>
      </c>
      <c r="AB599" s="85" t="s">
        <v>766</v>
      </c>
      <c r="AC599" s="79" t="b">
        <v>0</v>
      </c>
      <c r="AD599" s="79">
        <v>5</v>
      </c>
      <c r="AE599" s="85" t="s">
        <v>790</v>
      </c>
      <c r="AF599" s="79" t="b">
        <v>0</v>
      </c>
      <c r="AG599" s="79" t="s">
        <v>791</v>
      </c>
      <c r="AH599" s="79"/>
      <c r="AI599" s="85" t="s">
        <v>785</v>
      </c>
      <c r="AJ599" s="79" t="b">
        <v>0</v>
      </c>
      <c r="AK599" s="79">
        <v>2</v>
      </c>
      <c r="AL599" s="85" t="s">
        <v>785</v>
      </c>
      <c r="AM599" s="79" t="s">
        <v>802</v>
      </c>
      <c r="AN599" s="79" t="b">
        <v>0</v>
      </c>
      <c r="AO599" s="85" t="s">
        <v>766</v>
      </c>
      <c r="AP599" s="79" t="s">
        <v>176</v>
      </c>
      <c r="AQ599" s="79">
        <v>0</v>
      </c>
      <c r="AR599" s="79">
        <v>0</v>
      </c>
      <c r="AS599" s="79"/>
      <c r="AT599" s="79"/>
      <c r="AU599" s="79"/>
      <c r="AV599" s="79"/>
      <c r="AW599" s="79"/>
      <c r="AX599" s="79"/>
      <c r="AY599" s="79"/>
      <c r="AZ599" s="79"/>
      <c r="BA599">
        <v>2</v>
      </c>
      <c r="BB599" s="78" t="str">
        <f>REPLACE(INDEX(GroupVertices[Group],MATCH(Edges[[#This Row],[Vertex 1]],GroupVertices[Vertex],0)),1,1,"")</f>
        <v>2</v>
      </c>
      <c r="BC599" s="78" t="str">
        <f>REPLACE(INDEX(GroupVertices[Group],MATCH(Edges[[#This Row],[Vertex 2]],GroupVertices[Vertex],0)),1,1,"")</f>
        <v>3</v>
      </c>
      <c r="BD599" s="48"/>
      <c r="BE599" s="49"/>
      <c r="BF599" s="48"/>
      <c r="BG599" s="49"/>
      <c r="BH599" s="48"/>
      <c r="BI599" s="49"/>
      <c r="BJ599" s="48"/>
      <c r="BK599" s="49"/>
      <c r="BL599" s="48"/>
    </row>
    <row r="600" spans="1:64" ht="15">
      <c r="A600" s="64" t="s">
        <v>292</v>
      </c>
      <c r="B600" s="64" t="s">
        <v>264</v>
      </c>
      <c r="C600" s="65" t="s">
        <v>2229</v>
      </c>
      <c r="D600" s="66">
        <v>3</v>
      </c>
      <c r="E600" s="67" t="s">
        <v>132</v>
      </c>
      <c r="F600" s="68">
        <v>32</v>
      </c>
      <c r="G600" s="65"/>
      <c r="H600" s="69"/>
      <c r="I600" s="70"/>
      <c r="J600" s="70"/>
      <c r="K600" s="34" t="s">
        <v>65</v>
      </c>
      <c r="L600" s="77">
        <v>600</v>
      </c>
      <c r="M600" s="77"/>
      <c r="N600" s="72"/>
      <c r="O600" s="79" t="s">
        <v>340</v>
      </c>
      <c r="P600" s="81">
        <v>43540.67696759259</v>
      </c>
      <c r="Q600" s="79" t="s">
        <v>390</v>
      </c>
      <c r="R600" s="79"/>
      <c r="S600" s="79"/>
      <c r="T600" s="79"/>
      <c r="U600" s="79"/>
      <c r="V600" s="82" t="s">
        <v>526</v>
      </c>
      <c r="W600" s="81">
        <v>43540.67696759259</v>
      </c>
      <c r="X600" s="82" t="s">
        <v>646</v>
      </c>
      <c r="Y600" s="79"/>
      <c r="Z600" s="79"/>
      <c r="AA600" s="85" t="s">
        <v>771</v>
      </c>
      <c r="AB600" s="79"/>
      <c r="AC600" s="79" t="b">
        <v>0</v>
      </c>
      <c r="AD600" s="79">
        <v>0</v>
      </c>
      <c r="AE600" s="85" t="s">
        <v>785</v>
      </c>
      <c r="AF600" s="79" t="b">
        <v>0</v>
      </c>
      <c r="AG600" s="79" t="s">
        <v>791</v>
      </c>
      <c r="AH600" s="79"/>
      <c r="AI600" s="85" t="s">
        <v>785</v>
      </c>
      <c r="AJ600" s="79" t="b">
        <v>0</v>
      </c>
      <c r="AK600" s="79">
        <v>2</v>
      </c>
      <c r="AL600" s="85" t="s">
        <v>770</v>
      </c>
      <c r="AM600" s="79" t="s">
        <v>800</v>
      </c>
      <c r="AN600" s="79" t="b">
        <v>0</v>
      </c>
      <c r="AO600" s="85" t="s">
        <v>770</v>
      </c>
      <c r="AP600" s="79" t="s">
        <v>176</v>
      </c>
      <c r="AQ600" s="79">
        <v>0</v>
      </c>
      <c r="AR600" s="79">
        <v>0</v>
      </c>
      <c r="AS600" s="79"/>
      <c r="AT600" s="79"/>
      <c r="AU600" s="79"/>
      <c r="AV600" s="79"/>
      <c r="AW600" s="79"/>
      <c r="AX600" s="79"/>
      <c r="AY600" s="79"/>
      <c r="AZ600" s="79"/>
      <c r="BA600">
        <v>1</v>
      </c>
      <c r="BB600" s="78" t="str">
        <f>REPLACE(INDEX(GroupVertices[Group],MATCH(Edges[[#This Row],[Vertex 1]],GroupVertices[Vertex],0)),1,1,"")</f>
        <v>3</v>
      </c>
      <c r="BC600" s="78" t="str">
        <f>REPLACE(INDEX(GroupVertices[Group],MATCH(Edges[[#This Row],[Vertex 2]],GroupVertices[Vertex],0)),1,1,"")</f>
        <v>3</v>
      </c>
      <c r="BD600" s="48"/>
      <c r="BE600" s="49"/>
      <c r="BF600" s="48"/>
      <c r="BG600" s="49"/>
      <c r="BH600" s="48"/>
      <c r="BI600" s="49"/>
      <c r="BJ600" s="48"/>
      <c r="BK600" s="49"/>
      <c r="BL600" s="48"/>
    </row>
    <row r="601" spans="1:64" ht="15">
      <c r="A601" s="64" t="s">
        <v>263</v>
      </c>
      <c r="B601" s="64" t="s">
        <v>319</v>
      </c>
      <c r="C601" s="65" t="s">
        <v>2230</v>
      </c>
      <c r="D601" s="66">
        <v>10</v>
      </c>
      <c r="E601" s="67" t="s">
        <v>136</v>
      </c>
      <c r="F601" s="68">
        <v>19</v>
      </c>
      <c r="G601" s="65"/>
      <c r="H601" s="69"/>
      <c r="I601" s="70"/>
      <c r="J601" s="70"/>
      <c r="K601" s="34" t="s">
        <v>65</v>
      </c>
      <c r="L601" s="77">
        <v>601</v>
      </c>
      <c r="M601" s="77"/>
      <c r="N601" s="72"/>
      <c r="O601" s="79" t="s">
        <v>340</v>
      </c>
      <c r="P601" s="81">
        <v>43540.16186342593</v>
      </c>
      <c r="Q601" s="79" t="s">
        <v>389</v>
      </c>
      <c r="R601" s="82" t="s">
        <v>403</v>
      </c>
      <c r="S601" s="79" t="s">
        <v>407</v>
      </c>
      <c r="T601" s="79" t="s">
        <v>432</v>
      </c>
      <c r="U601" s="79"/>
      <c r="V601" s="82" t="s">
        <v>497</v>
      </c>
      <c r="W601" s="81">
        <v>43540.16186342593</v>
      </c>
      <c r="X601" s="82" t="s">
        <v>641</v>
      </c>
      <c r="Y601" s="79"/>
      <c r="Z601" s="79"/>
      <c r="AA601" s="85" t="s">
        <v>766</v>
      </c>
      <c r="AB601" s="85" t="s">
        <v>784</v>
      </c>
      <c r="AC601" s="79" t="b">
        <v>0</v>
      </c>
      <c r="AD601" s="79">
        <v>27</v>
      </c>
      <c r="AE601" s="85" t="s">
        <v>790</v>
      </c>
      <c r="AF601" s="79" t="b">
        <v>0</v>
      </c>
      <c r="AG601" s="79" t="s">
        <v>791</v>
      </c>
      <c r="AH601" s="79"/>
      <c r="AI601" s="85" t="s">
        <v>785</v>
      </c>
      <c r="AJ601" s="79" t="b">
        <v>0</v>
      </c>
      <c r="AK601" s="79">
        <v>49</v>
      </c>
      <c r="AL601" s="85" t="s">
        <v>785</v>
      </c>
      <c r="AM601" s="79" t="s">
        <v>803</v>
      </c>
      <c r="AN601" s="79" t="b">
        <v>0</v>
      </c>
      <c r="AO601" s="85" t="s">
        <v>784</v>
      </c>
      <c r="AP601" s="79" t="s">
        <v>176</v>
      </c>
      <c r="AQ601" s="79">
        <v>0</v>
      </c>
      <c r="AR601" s="79">
        <v>0</v>
      </c>
      <c r="AS601" s="79"/>
      <c r="AT601" s="79"/>
      <c r="AU601" s="79"/>
      <c r="AV601" s="79"/>
      <c r="AW601" s="79"/>
      <c r="AX601" s="79"/>
      <c r="AY601" s="79"/>
      <c r="AZ601" s="79"/>
      <c r="BA601">
        <v>3</v>
      </c>
      <c r="BB601" s="78" t="str">
        <f>REPLACE(INDEX(GroupVertices[Group],MATCH(Edges[[#This Row],[Vertex 1]],GroupVertices[Vertex],0)),1,1,"")</f>
        <v>3</v>
      </c>
      <c r="BC601" s="78" t="str">
        <f>REPLACE(INDEX(GroupVertices[Group],MATCH(Edges[[#This Row],[Vertex 2]],GroupVertices[Vertex],0)),1,1,"")</f>
        <v>3</v>
      </c>
      <c r="BD601" s="48">
        <v>1</v>
      </c>
      <c r="BE601" s="49">
        <v>2</v>
      </c>
      <c r="BF601" s="48">
        <v>2</v>
      </c>
      <c r="BG601" s="49">
        <v>4</v>
      </c>
      <c r="BH601" s="48">
        <v>0</v>
      </c>
      <c r="BI601" s="49">
        <v>0</v>
      </c>
      <c r="BJ601" s="48">
        <v>47</v>
      </c>
      <c r="BK601" s="49">
        <v>94</v>
      </c>
      <c r="BL601" s="48">
        <v>50</v>
      </c>
    </row>
    <row r="602" spans="1:64" ht="15">
      <c r="A602" s="64" t="s">
        <v>263</v>
      </c>
      <c r="B602" s="64" t="s">
        <v>319</v>
      </c>
      <c r="C602" s="65" t="s">
        <v>2230</v>
      </c>
      <c r="D602" s="66">
        <v>10</v>
      </c>
      <c r="E602" s="67" t="s">
        <v>136</v>
      </c>
      <c r="F602" s="68">
        <v>19</v>
      </c>
      <c r="G602" s="65"/>
      <c r="H602" s="69"/>
      <c r="I602" s="70"/>
      <c r="J602" s="70"/>
      <c r="K602" s="34" t="s">
        <v>65</v>
      </c>
      <c r="L602" s="77">
        <v>602</v>
      </c>
      <c r="M602" s="77"/>
      <c r="N602" s="72"/>
      <c r="O602" s="79" t="s">
        <v>340</v>
      </c>
      <c r="P602" s="81">
        <v>43540.17534722222</v>
      </c>
      <c r="Q602" s="79" t="s">
        <v>390</v>
      </c>
      <c r="R602" s="79"/>
      <c r="S602" s="79"/>
      <c r="T602" s="79"/>
      <c r="U602" s="79"/>
      <c r="V602" s="82" t="s">
        <v>497</v>
      </c>
      <c r="W602" s="81">
        <v>43540.17534722222</v>
      </c>
      <c r="X602" s="82" t="s">
        <v>642</v>
      </c>
      <c r="Y602" s="79"/>
      <c r="Z602" s="79"/>
      <c r="AA602" s="85" t="s">
        <v>767</v>
      </c>
      <c r="AB602" s="79"/>
      <c r="AC602" s="79" t="b">
        <v>0</v>
      </c>
      <c r="AD602" s="79">
        <v>0</v>
      </c>
      <c r="AE602" s="85" t="s">
        <v>785</v>
      </c>
      <c r="AF602" s="79" t="b">
        <v>0</v>
      </c>
      <c r="AG602" s="79" t="s">
        <v>791</v>
      </c>
      <c r="AH602" s="79"/>
      <c r="AI602" s="85" t="s">
        <v>785</v>
      </c>
      <c r="AJ602" s="79" t="b">
        <v>0</v>
      </c>
      <c r="AK602" s="79">
        <v>2</v>
      </c>
      <c r="AL602" s="85" t="s">
        <v>770</v>
      </c>
      <c r="AM602" s="79" t="s">
        <v>799</v>
      </c>
      <c r="AN602" s="79" t="b">
        <v>0</v>
      </c>
      <c r="AO602" s="85" t="s">
        <v>770</v>
      </c>
      <c r="AP602" s="79" t="s">
        <v>176</v>
      </c>
      <c r="AQ602" s="79">
        <v>0</v>
      </c>
      <c r="AR602" s="79">
        <v>0</v>
      </c>
      <c r="AS602" s="79"/>
      <c r="AT602" s="79"/>
      <c r="AU602" s="79"/>
      <c r="AV602" s="79"/>
      <c r="AW602" s="79"/>
      <c r="AX602" s="79"/>
      <c r="AY602" s="79"/>
      <c r="AZ602" s="79"/>
      <c r="BA602">
        <v>3</v>
      </c>
      <c r="BB602" s="78" t="str">
        <f>REPLACE(INDEX(GroupVertices[Group],MATCH(Edges[[#This Row],[Vertex 1]],GroupVertices[Vertex],0)),1,1,"")</f>
        <v>3</v>
      </c>
      <c r="BC602" s="78" t="str">
        <f>REPLACE(INDEX(GroupVertices[Group],MATCH(Edges[[#This Row],[Vertex 2]],GroupVertices[Vertex],0)),1,1,"")</f>
        <v>3</v>
      </c>
      <c r="BD602" s="48">
        <v>0</v>
      </c>
      <c r="BE602" s="49">
        <v>0</v>
      </c>
      <c r="BF602" s="48">
        <v>1</v>
      </c>
      <c r="BG602" s="49">
        <v>6.666666666666667</v>
      </c>
      <c r="BH602" s="48">
        <v>0</v>
      </c>
      <c r="BI602" s="49">
        <v>0</v>
      </c>
      <c r="BJ602" s="48">
        <v>14</v>
      </c>
      <c r="BK602" s="49">
        <v>93.33333333333333</v>
      </c>
      <c r="BL602" s="48">
        <v>15</v>
      </c>
    </row>
    <row r="603" spans="1:64" ht="15">
      <c r="A603" s="64" t="s">
        <v>263</v>
      </c>
      <c r="B603" s="64" t="s">
        <v>319</v>
      </c>
      <c r="C603" s="65" t="s">
        <v>2230</v>
      </c>
      <c r="D603" s="66">
        <v>10</v>
      </c>
      <c r="E603" s="67" t="s">
        <v>136</v>
      </c>
      <c r="F603" s="68">
        <v>19</v>
      </c>
      <c r="G603" s="65"/>
      <c r="H603" s="69"/>
      <c r="I603" s="70"/>
      <c r="J603" s="70"/>
      <c r="K603" s="34" t="s">
        <v>65</v>
      </c>
      <c r="L603" s="77">
        <v>603</v>
      </c>
      <c r="M603" s="77"/>
      <c r="N603" s="72"/>
      <c r="O603" s="79" t="s">
        <v>340</v>
      </c>
      <c r="P603" s="81">
        <v>43540.49884259259</v>
      </c>
      <c r="Q603" s="79" t="s">
        <v>371</v>
      </c>
      <c r="R603" s="79"/>
      <c r="S603" s="79"/>
      <c r="T603" s="79" t="s">
        <v>414</v>
      </c>
      <c r="U603" s="79"/>
      <c r="V603" s="82" t="s">
        <v>497</v>
      </c>
      <c r="W603" s="81">
        <v>43540.49884259259</v>
      </c>
      <c r="X603" s="82" t="s">
        <v>594</v>
      </c>
      <c r="Y603" s="79"/>
      <c r="Z603" s="79"/>
      <c r="AA603" s="85" t="s">
        <v>719</v>
      </c>
      <c r="AB603" s="79"/>
      <c r="AC603" s="79" t="b">
        <v>0</v>
      </c>
      <c r="AD603" s="79">
        <v>0</v>
      </c>
      <c r="AE603" s="85" t="s">
        <v>785</v>
      </c>
      <c r="AF603" s="79" t="b">
        <v>1</v>
      </c>
      <c r="AG603" s="79" t="s">
        <v>791</v>
      </c>
      <c r="AH603" s="79"/>
      <c r="AI603" s="85" t="s">
        <v>766</v>
      </c>
      <c r="AJ603" s="79" t="b">
        <v>0</v>
      </c>
      <c r="AK603" s="79">
        <v>2</v>
      </c>
      <c r="AL603" s="85" t="s">
        <v>721</v>
      </c>
      <c r="AM603" s="79" t="s">
        <v>799</v>
      </c>
      <c r="AN603" s="79" t="b">
        <v>0</v>
      </c>
      <c r="AO603" s="85" t="s">
        <v>721</v>
      </c>
      <c r="AP603" s="79" t="s">
        <v>176</v>
      </c>
      <c r="AQ603" s="79">
        <v>0</v>
      </c>
      <c r="AR603" s="79">
        <v>0</v>
      </c>
      <c r="AS603" s="79"/>
      <c r="AT603" s="79"/>
      <c r="AU603" s="79"/>
      <c r="AV603" s="79"/>
      <c r="AW603" s="79"/>
      <c r="AX603" s="79"/>
      <c r="AY603" s="79"/>
      <c r="AZ603" s="79"/>
      <c r="BA603">
        <v>3</v>
      </c>
      <c r="BB603" s="78" t="str">
        <f>REPLACE(INDEX(GroupVertices[Group],MATCH(Edges[[#This Row],[Vertex 1]],GroupVertices[Vertex],0)),1,1,"")</f>
        <v>3</v>
      </c>
      <c r="BC603" s="78" t="str">
        <f>REPLACE(INDEX(GroupVertices[Group],MATCH(Edges[[#This Row],[Vertex 2]],GroupVertices[Vertex],0)),1,1,"")</f>
        <v>3</v>
      </c>
      <c r="BD603" s="48">
        <v>2</v>
      </c>
      <c r="BE603" s="49">
        <v>8.333333333333334</v>
      </c>
      <c r="BF603" s="48">
        <v>0</v>
      </c>
      <c r="BG603" s="49">
        <v>0</v>
      </c>
      <c r="BH603" s="48">
        <v>0</v>
      </c>
      <c r="BI603" s="49">
        <v>0</v>
      </c>
      <c r="BJ603" s="48">
        <v>22</v>
      </c>
      <c r="BK603" s="49">
        <v>91.66666666666667</v>
      </c>
      <c r="BL603" s="48">
        <v>24</v>
      </c>
    </row>
    <row r="604" spans="1:64" ht="15">
      <c r="A604" s="64" t="s">
        <v>287</v>
      </c>
      <c r="B604" s="64" t="s">
        <v>319</v>
      </c>
      <c r="C604" s="65" t="s">
        <v>2229</v>
      </c>
      <c r="D604" s="66">
        <v>3</v>
      </c>
      <c r="E604" s="67" t="s">
        <v>132</v>
      </c>
      <c r="F604" s="68">
        <v>32</v>
      </c>
      <c r="G604" s="65"/>
      <c r="H604" s="69"/>
      <c r="I604" s="70"/>
      <c r="J604" s="70"/>
      <c r="K604" s="34" t="s">
        <v>65</v>
      </c>
      <c r="L604" s="77">
        <v>604</v>
      </c>
      <c r="M604" s="77"/>
      <c r="N604" s="72"/>
      <c r="O604" s="79" t="s">
        <v>340</v>
      </c>
      <c r="P604" s="81">
        <v>43540.166921296295</v>
      </c>
      <c r="Q604" s="79" t="s">
        <v>392</v>
      </c>
      <c r="R604" s="79"/>
      <c r="S604" s="79"/>
      <c r="T604" s="79" t="s">
        <v>414</v>
      </c>
      <c r="U604" s="79"/>
      <c r="V604" s="82" t="s">
        <v>521</v>
      </c>
      <c r="W604" s="81">
        <v>43540.166921296295</v>
      </c>
      <c r="X604" s="82" t="s">
        <v>645</v>
      </c>
      <c r="Y604" s="79"/>
      <c r="Z604" s="79"/>
      <c r="AA604" s="85" t="s">
        <v>770</v>
      </c>
      <c r="AB604" s="85" t="s">
        <v>766</v>
      </c>
      <c r="AC604" s="79" t="b">
        <v>0</v>
      </c>
      <c r="AD604" s="79">
        <v>5</v>
      </c>
      <c r="AE604" s="85" t="s">
        <v>790</v>
      </c>
      <c r="AF604" s="79" t="b">
        <v>0</v>
      </c>
      <c r="AG604" s="79" t="s">
        <v>791</v>
      </c>
      <c r="AH604" s="79"/>
      <c r="AI604" s="85" t="s">
        <v>785</v>
      </c>
      <c r="AJ604" s="79" t="b">
        <v>0</v>
      </c>
      <c r="AK604" s="79">
        <v>2</v>
      </c>
      <c r="AL604" s="85" t="s">
        <v>785</v>
      </c>
      <c r="AM604" s="79" t="s">
        <v>802</v>
      </c>
      <c r="AN604" s="79" t="b">
        <v>0</v>
      </c>
      <c r="AO604" s="85" t="s">
        <v>766</v>
      </c>
      <c r="AP604" s="79" t="s">
        <v>176</v>
      </c>
      <c r="AQ604" s="79">
        <v>0</v>
      </c>
      <c r="AR604" s="79">
        <v>0</v>
      </c>
      <c r="AS604" s="79"/>
      <c r="AT604" s="79"/>
      <c r="AU604" s="79"/>
      <c r="AV604" s="79"/>
      <c r="AW604" s="79"/>
      <c r="AX604" s="79"/>
      <c r="AY604" s="79"/>
      <c r="AZ604" s="79"/>
      <c r="BA604">
        <v>1</v>
      </c>
      <c r="BB604" s="78" t="str">
        <f>REPLACE(INDEX(GroupVertices[Group],MATCH(Edges[[#This Row],[Vertex 1]],GroupVertices[Vertex],0)),1,1,"")</f>
        <v>2</v>
      </c>
      <c r="BC604" s="78" t="str">
        <f>REPLACE(INDEX(GroupVertices[Group],MATCH(Edges[[#This Row],[Vertex 2]],GroupVertices[Vertex],0)),1,1,"")</f>
        <v>3</v>
      </c>
      <c r="BD604" s="48">
        <v>1</v>
      </c>
      <c r="BE604" s="49">
        <v>1.8867924528301887</v>
      </c>
      <c r="BF604" s="48">
        <v>3</v>
      </c>
      <c r="BG604" s="49">
        <v>5.660377358490566</v>
      </c>
      <c r="BH604" s="48">
        <v>0</v>
      </c>
      <c r="BI604" s="49">
        <v>0</v>
      </c>
      <c r="BJ604" s="48">
        <v>49</v>
      </c>
      <c r="BK604" s="49">
        <v>92.45283018867924</v>
      </c>
      <c r="BL604" s="48">
        <v>53</v>
      </c>
    </row>
    <row r="605" spans="1:64" ht="15">
      <c r="A605" s="64" t="s">
        <v>292</v>
      </c>
      <c r="B605" s="64" t="s">
        <v>319</v>
      </c>
      <c r="C605" s="65" t="s">
        <v>2229</v>
      </c>
      <c r="D605" s="66">
        <v>3</v>
      </c>
      <c r="E605" s="67" t="s">
        <v>132</v>
      </c>
      <c r="F605" s="68">
        <v>32</v>
      </c>
      <c r="G605" s="65"/>
      <c r="H605" s="69"/>
      <c r="I605" s="70"/>
      <c r="J605" s="70"/>
      <c r="K605" s="34" t="s">
        <v>65</v>
      </c>
      <c r="L605" s="77">
        <v>605</v>
      </c>
      <c r="M605" s="77"/>
      <c r="N605" s="72"/>
      <c r="O605" s="79" t="s">
        <v>340</v>
      </c>
      <c r="P605" s="81">
        <v>43540.67696759259</v>
      </c>
      <c r="Q605" s="79" t="s">
        <v>390</v>
      </c>
      <c r="R605" s="79"/>
      <c r="S605" s="79"/>
      <c r="T605" s="79"/>
      <c r="U605" s="79"/>
      <c r="V605" s="82" t="s">
        <v>526</v>
      </c>
      <c r="W605" s="81">
        <v>43540.67696759259</v>
      </c>
      <c r="X605" s="82" t="s">
        <v>646</v>
      </c>
      <c r="Y605" s="79"/>
      <c r="Z605" s="79"/>
      <c r="AA605" s="85" t="s">
        <v>771</v>
      </c>
      <c r="AB605" s="79"/>
      <c r="AC605" s="79" t="b">
        <v>0</v>
      </c>
      <c r="AD605" s="79">
        <v>0</v>
      </c>
      <c r="AE605" s="85" t="s">
        <v>785</v>
      </c>
      <c r="AF605" s="79" t="b">
        <v>0</v>
      </c>
      <c r="AG605" s="79" t="s">
        <v>791</v>
      </c>
      <c r="AH605" s="79"/>
      <c r="AI605" s="85" t="s">
        <v>785</v>
      </c>
      <c r="AJ605" s="79" t="b">
        <v>0</v>
      </c>
      <c r="AK605" s="79">
        <v>2</v>
      </c>
      <c r="AL605" s="85" t="s">
        <v>770</v>
      </c>
      <c r="AM605" s="79" t="s">
        <v>800</v>
      </c>
      <c r="AN605" s="79" t="b">
        <v>0</v>
      </c>
      <c r="AO605" s="85" t="s">
        <v>770</v>
      </c>
      <c r="AP605" s="79" t="s">
        <v>176</v>
      </c>
      <c r="AQ605" s="79">
        <v>0</v>
      </c>
      <c r="AR605" s="79">
        <v>0</v>
      </c>
      <c r="AS605" s="79"/>
      <c r="AT605" s="79"/>
      <c r="AU605" s="79"/>
      <c r="AV605" s="79"/>
      <c r="AW605" s="79"/>
      <c r="AX605" s="79"/>
      <c r="AY605" s="79"/>
      <c r="AZ605" s="79"/>
      <c r="BA605">
        <v>1</v>
      </c>
      <c r="BB605" s="78" t="str">
        <f>REPLACE(INDEX(GroupVertices[Group],MATCH(Edges[[#This Row],[Vertex 1]],GroupVertices[Vertex],0)),1,1,"")</f>
        <v>3</v>
      </c>
      <c r="BC605" s="78" t="str">
        <f>REPLACE(INDEX(GroupVertices[Group],MATCH(Edges[[#This Row],[Vertex 2]],GroupVertices[Vertex],0)),1,1,"")</f>
        <v>3</v>
      </c>
      <c r="BD605" s="48"/>
      <c r="BE605" s="49"/>
      <c r="BF605" s="48"/>
      <c r="BG605" s="49"/>
      <c r="BH605" s="48"/>
      <c r="BI605" s="49"/>
      <c r="BJ605" s="48"/>
      <c r="BK605" s="49"/>
      <c r="BL605" s="48"/>
    </row>
    <row r="606" spans="1:64" ht="15">
      <c r="A606" s="64" t="s">
        <v>263</v>
      </c>
      <c r="B606" s="64" t="s">
        <v>287</v>
      </c>
      <c r="C606" s="65" t="s">
        <v>2230</v>
      </c>
      <c r="D606" s="66">
        <v>10</v>
      </c>
      <c r="E606" s="67" t="s">
        <v>136</v>
      </c>
      <c r="F606" s="68">
        <v>19</v>
      </c>
      <c r="G606" s="65"/>
      <c r="H606" s="69"/>
      <c r="I606" s="70"/>
      <c r="J606" s="70"/>
      <c r="K606" s="34" t="s">
        <v>66</v>
      </c>
      <c r="L606" s="77">
        <v>606</v>
      </c>
      <c r="M606" s="77"/>
      <c r="N606" s="72"/>
      <c r="O606" s="79" t="s">
        <v>340</v>
      </c>
      <c r="P606" s="81">
        <v>43540.16186342593</v>
      </c>
      <c r="Q606" s="79" t="s">
        <v>389</v>
      </c>
      <c r="R606" s="82" t="s">
        <v>403</v>
      </c>
      <c r="S606" s="79" t="s">
        <v>407</v>
      </c>
      <c r="T606" s="79" t="s">
        <v>432</v>
      </c>
      <c r="U606" s="79"/>
      <c r="V606" s="82" t="s">
        <v>497</v>
      </c>
      <c r="W606" s="81">
        <v>43540.16186342593</v>
      </c>
      <c r="X606" s="82" t="s">
        <v>641</v>
      </c>
      <c r="Y606" s="79"/>
      <c r="Z606" s="79"/>
      <c r="AA606" s="85" t="s">
        <v>766</v>
      </c>
      <c r="AB606" s="85" t="s">
        <v>784</v>
      </c>
      <c r="AC606" s="79" t="b">
        <v>0</v>
      </c>
      <c r="AD606" s="79">
        <v>27</v>
      </c>
      <c r="AE606" s="85" t="s">
        <v>790</v>
      </c>
      <c r="AF606" s="79" t="b">
        <v>0</v>
      </c>
      <c r="AG606" s="79" t="s">
        <v>791</v>
      </c>
      <c r="AH606" s="79"/>
      <c r="AI606" s="85" t="s">
        <v>785</v>
      </c>
      <c r="AJ606" s="79" t="b">
        <v>0</v>
      </c>
      <c r="AK606" s="79">
        <v>49</v>
      </c>
      <c r="AL606" s="85" t="s">
        <v>785</v>
      </c>
      <c r="AM606" s="79" t="s">
        <v>803</v>
      </c>
      <c r="AN606" s="79" t="b">
        <v>0</v>
      </c>
      <c r="AO606" s="85" t="s">
        <v>784</v>
      </c>
      <c r="AP606" s="79" t="s">
        <v>176</v>
      </c>
      <c r="AQ606" s="79">
        <v>0</v>
      </c>
      <c r="AR606" s="79">
        <v>0</v>
      </c>
      <c r="AS606" s="79"/>
      <c r="AT606" s="79"/>
      <c r="AU606" s="79"/>
      <c r="AV606" s="79"/>
      <c r="AW606" s="79"/>
      <c r="AX606" s="79"/>
      <c r="AY606" s="79"/>
      <c r="AZ606" s="79"/>
      <c r="BA606">
        <v>3</v>
      </c>
      <c r="BB606" s="78" t="str">
        <f>REPLACE(INDEX(GroupVertices[Group],MATCH(Edges[[#This Row],[Vertex 1]],GroupVertices[Vertex],0)),1,1,"")</f>
        <v>3</v>
      </c>
      <c r="BC606" s="78" t="str">
        <f>REPLACE(INDEX(GroupVertices[Group],MATCH(Edges[[#This Row],[Vertex 2]],GroupVertices[Vertex],0)),1,1,"")</f>
        <v>2</v>
      </c>
      <c r="BD606" s="48"/>
      <c r="BE606" s="49"/>
      <c r="BF606" s="48"/>
      <c r="BG606" s="49"/>
      <c r="BH606" s="48"/>
      <c r="BI606" s="49"/>
      <c r="BJ606" s="48"/>
      <c r="BK606" s="49"/>
      <c r="BL606" s="48"/>
    </row>
    <row r="607" spans="1:64" ht="15">
      <c r="A607" s="64" t="s">
        <v>263</v>
      </c>
      <c r="B607" s="64" t="s">
        <v>287</v>
      </c>
      <c r="C607" s="65" t="s">
        <v>2230</v>
      </c>
      <c r="D607" s="66">
        <v>10</v>
      </c>
      <c r="E607" s="67" t="s">
        <v>136</v>
      </c>
      <c r="F607" s="68">
        <v>19</v>
      </c>
      <c r="G607" s="65"/>
      <c r="H607" s="69"/>
      <c r="I607" s="70"/>
      <c r="J607" s="70"/>
      <c r="K607" s="34" t="s">
        <v>66</v>
      </c>
      <c r="L607" s="77">
        <v>607</v>
      </c>
      <c r="M607" s="77"/>
      <c r="N607" s="72"/>
      <c r="O607" s="79" t="s">
        <v>340</v>
      </c>
      <c r="P607" s="81">
        <v>43540.17534722222</v>
      </c>
      <c r="Q607" s="79" t="s">
        <v>390</v>
      </c>
      <c r="R607" s="79"/>
      <c r="S607" s="79"/>
      <c r="T607" s="79"/>
      <c r="U607" s="79"/>
      <c r="V607" s="82" t="s">
        <v>497</v>
      </c>
      <c r="W607" s="81">
        <v>43540.17534722222</v>
      </c>
      <c r="X607" s="82" t="s">
        <v>642</v>
      </c>
      <c r="Y607" s="79"/>
      <c r="Z607" s="79"/>
      <c r="AA607" s="85" t="s">
        <v>767</v>
      </c>
      <c r="AB607" s="79"/>
      <c r="AC607" s="79" t="b">
        <v>0</v>
      </c>
      <c r="AD607" s="79">
        <v>0</v>
      </c>
      <c r="AE607" s="85" t="s">
        <v>785</v>
      </c>
      <c r="AF607" s="79" t="b">
        <v>0</v>
      </c>
      <c r="AG607" s="79" t="s">
        <v>791</v>
      </c>
      <c r="AH607" s="79"/>
      <c r="AI607" s="85" t="s">
        <v>785</v>
      </c>
      <c r="AJ607" s="79" t="b">
        <v>0</v>
      </c>
      <c r="AK607" s="79">
        <v>2</v>
      </c>
      <c r="AL607" s="85" t="s">
        <v>770</v>
      </c>
      <c r="AM607" s="79" t="s">
        <v>799</v>
      </c>
      <c r="AN607" s="79" t="b">
        <v>0</v>
      </c>
      <c r="AO607" s="85" t="s">
        <v>770</v>
      </c>
      <c r="AP607" s="79" t="s">
        <v>176</v>
      </c>
      <c r="AQ607" s="79">
        <v>0</v>
      </c>
      <c r="AR607" s="79">
        <v>0</v>
      </c>
      <c r="AS607" s="79"/>
      <c r="AT607" s="79"/>
      <c r="AU607" s="79"/>
      <c r="AV607" s="79"/>
      <c r="AW607" s="79"/>
      <c r="AX607" s="79"/>
      <c r="AY607" s="79"/>
      <c r="AZ607" s="79"/>
      <c r="BA607">
        <v>3</v>
      </c>
      <c r="BB607" s="78" t="str">
        <f>REPLACE(INDEX(GroupVertices[Group],MATCH(Edges[[#This Row],[Vertex 1]],GroupVertices[Vertex],0)),1,1,"")</f>
        <v>3</v>
      </c>
      <c r="BC607" s="78" t="str">
        <f>REPLACE(INDEX(GroupVertices[Group],MATCH(Edges[[#This Row],[Vertex 2]],GroupVertices[Vertex],0)),1,1,"")</f>
        <v>2</v>
      </c>
      <c r="BD607" s="48"/>
      <c r="BE607" s="49"/>
      <c r="BF607" s="48"/>
      <c r="BG607" s="49"/>
      <c r="BH607" s="48"/>
      <c r="BI607" s="49"/>
      <c r="BJ607" s="48"/>
      <c r="BK607" s="49"/>
      <c r="BL607" s="48"/>
    </row>
    <row r="608" spans="1:64" ht="15">
      <c r="A608" s="64" t="s">
        <v>263</v>
      </c>
      <c r="B608" s="64" t="s">
        <v>287</v>
      </c>
      <c r="C608" s="65" t="s">
        <v>2230</v>
      </c>
      <c r="D608" s="66">
        <v>10</v>
      </c>
      <c r="E608" s="67" t="s">
        <v>136</v>
      </c>
      <c r="F608" s="68">
        <v>19</v>
      </c>
      <c r="G608" s="65"/>
      <c r="H608" s="69"/>
      <c r="I608" s="70"/>
      <c r="J608" s="70"/>
      <c r="K608" s="34" t="s">
        <v>66</v>
      </c>
      <c r="L608" s="77">
        <v>608</v>
      </c>
      <c r="M608" s="77"/>
      <c r="N608" s="72"/>
      <c r="O608" s="79" t="s">
        <v>340</v>
      </c>
      <c r="P608" s="81">
        <v>43540.49884259259</v>
      </c>
      <c r="Q608" s="79" t="s">
        <v>371</v>
      </c>
      <c r="R608" s="79"/>
      <c r="S608" s="79"/>
      <c r="T608" s="79" t="s">
        <v>414</v>
      </c>
      <c r="U608" s="79"/>
      <c r="V608" s="82" t="s">
        <v>497</v>
      </c>
      <c r="W608" s="81">
        <v>43540.49884259259</v>
      </c>
      <c r="X608" s="82" t="s">
        <v>594</v>
      </c>
      <c r="Y608" s="79"/>
      <c r="Z608" s="79"/>
      <c r="AA608" s="85" t="s">
        <v>719</v>
      </c>
      <c r="AB608" s="79"/>
      <c r="AC608" s="79" t="b">
        <v>0</v>
      </c>
      <c r="AD608" s="79">
        <v>0</v>
      </c>
      <c r="AE608" s="85" t="s">
        <v>785</v>
      </c>
      <c r="AF608" s="79" t="b">
        <v>1</v>
      </c>
      <c r="AG608" s="79" t="s">
        <v>791</v>
      </c>
      <c r="AH608" s="79"/>
      <c r="AI608" s="85" t="s">
        <v>766</v>
      </c>
      <c r="AJ608" s="79" t="b">
        <v>0</v>
      </c>
      <c r="AK608" s="79">
        <v>2</v>
      </c>
      <c r="AL608" s="85" t="s">
        <v>721</v>
      </c>
      <c r="AM608" s="79" t="s">
        <v>799</v>
      </c>
      <c r="AN608" s="79" t="b">
        <v>0</v>
      </c>
      <c r="AO608" s="85" t="s">
        <v>721</v>
      </c>
      <c r="AP608" s="79" t="s">
        <v>176</v>
      </c>
      <c r="AQ608" s="79">
        <v>0</v>
      </c>
      <c r="AR608" s="79">
        <v>0</v>
      </c>
      <c r="AS608" s="79"/>
      <c r="AT608" s="79"/>
      <c r="AU608" s="79"/>
      <c r="AV608" s="79"/>
      <c r="AW608" s="79"/>
      <c r="AX608" s="79"/>
      <c r="AY608" s="79"/>
      <c r="AZ608" s="79"/>
      <c r="BA608">
        <v>3</v>
      </c>
      <c r="BB608" s="78" t="str">
        <f>REPLACE(INDEX(GroupVertices[Group],MATCH(Edges[[#This Row],[Vertex 1]],GroupVertices[Vertex],0)),1,1,"")</f>
        <v>3</v>
      </c>
      <c r="BC608" s="78" t="str">
        <f>REPLACE(INDEX(GroupVertices[Group],MATCH(Edges[[#This Row],[Vertex 2]],GroupVertices[Vertex],0)),1,1,"")</f>
        <v>2</v>
      </c>
      <c r="BD608" s="48"/>
      <c r="BE608" s="49"/>
      <c r="BF608" s="48"/>
      <c r="BG608" s="49"/>
      <c r="BH608" s="48"/>
      <c r="BI608" s="49"/>
      <c r="BJ608" s="48"/>
      <c r="BK608" s="49"/>
      <c r="BL608" s="48"/>
    </row>
    <row r="609" spans="1:64" ht="15">
      <c r="A609" s="64" t="s">
        <v>287</v>
      </c>
      <c r="B609" s="64" t="s">
        <v>287</v>
      </c>
      <c r="C609" s="65" t="s">
        <v>2230</v>
      </c>
      <c r="D609" s="66">
        <v>10</v>
      </c>
      <c r="E609" s="67" t="s">
        <v>136</v>
      </c>
      <c r="F609" s="68">
        <v>19</v>
      </c>
      <c r="G609" s="65"/>
      <c r="H609" s="69"/>
      <c r="I609" s="70"/>
      <c r="J609" s="70"/>
      <c r="K609" s="34" t="s">
        <v>65</v>
      </c>
      <c r="L609" s="77">
        <v>609</v>
      </c>
      <c r="M609" s="77"/>
      <c r="N609" s="72"/>
      <c r="O609" s="79" t="s">
        <v>176</v>
      </c>
      <c r="P609" s="81">
        <v>43533.0046875</v>
      </c>
      <c r="Q609" s="79" t="s">
        <v>393</v>
      </c>
      <c r="R609" s="82" t="s">
        <v>404</v>
      </c>
      <c r="S609" s="79" t="s">
        <v>405</v>
      </c>
      <c r="T609" s="79" t="s">
        <v>414</v>
      </c>
      <c r="U609" s="79"/>
      <c r="V609" s="82" t="s">
        <v>521</v>
      </c>
      <c r="W609" s="81">
        <v>43533.0046875</v>
      </c>
      <c r="X609" s="82" t="s">
        <v>647</v>
      </c>
      <c r="Y609" s="79"/>
      <c r="Z609" s="79"/>
      <c r="AA609" s="85" t="s">
        <v>772</v>
      </c>
      <c r="AB609" s="79"/>
      <c r="AC609" s="79" t="b">
        <v>0</v>
      </c>
      <c r="AD609" s="79">
        <v>9</v>
      </c>
      <c r="AE609" s="85" t="s">
        <v>785</v>
      </c>
      <c r="AF609" s="79" t="b">
        <v>1</v>
      </c>
      <c r="AG609" s="79" t="s">
        <v>791</v>
      </c>
      <c r="AH609" s="79"/>
      <c r="AI609" s="85" t="s">
        <v>793</v>
      </c>
      <c r="AJ609" s="79" t="b">
        <v>0</v>
      </c>
      <c r="AK609" s="79">
        <v>1</v>
      </c>
      <c r="AL609" s="85" t="s">
        <v>785</v>
      </c>
      <c r="AM609" s="79" t="s">
        <v>802</v>
      </c>
      <c r="AN609" s="79" t="b">
        <v>0</v>
      </c>
      <c r="AO609" s="85" t="s">
        <v>772</v>
      </c>
      <c r="AP609" s="79" t="s">
        <v>176</v>
      </c>
      <c r="AQ609" s="79">
        <v>0</v>
      </c>
      <c r="AR609" s="79">
        <v>0</v>
      </c>
      <c r="AS609" s="79"/>
      <c r="AT609" s="79"/>
      <c r="AU609" s="79"/>
      <c r="AV609" s="79"/>
      <c r="AW609" s="79"/>
      <c r="AX609" s="79"/>
      <c r="AY609" s="79"/>
      <c r="AZ609" s="79"/>
      <c r="BA609">
        <v>3</v>
      </c>
      <c r="BB609" s="78" t="str">
        <f>REPLACE(INDEX(GroupVertices[Group],MATCH(Edges[[#This Row],[Vertex 1]],GroupVertices[Vertex],0)),1,1,"")</f>
        <v>2</v>
      </c>
      <c r="BC609" s="78" t="str">
        <f>REPLACE(INDEX(GroupVertices[Group],MATCH(Edges[[#This Row],[Vertex 2]],GroupVertices[Vertex],0)),1,1,"")</f>
        <v>2</v>
      </c>
      <c r="BD609" s="48">
        <v>2</v>
      </c>
      <c r="BE609" s="49">
        <v>6.666666666666667</v>
      </c>
      <c r="BF609" s="48">
        <v>0</v>
      </c>
      <c r="BG609" s="49">
        <v>0</v>
      </c>
      <c r="BH609" s="48">
        <v>0</v>
      </c>
      <c r="BI609" s="49">
        <v>0</v>
      </c>
      <c r="BJ609" s="48">
        <v>28</v>
      </c>
      <c r="BK609" s="49">
        <v>93.33333333333333</v>
      </c>
      <c r="BL609" s="48">
        <v>30</v>
      </c>
    </row>
    <row r="610" spans="1:64" ht="15">
      <c r="A610" s="64" t="s">
        <v>287</v>
      </c>
      <c r="B610" s="64" t="s">
        <v>287</v>
      </c>
      <c r="C610" s="65" t="s">
        <v>2230</v>
      </c>
      <c r="D610" s="66">
        <v>10</v>
      </c>
      <c r="E610" s="67" t="s">
        <v>136</v>
      </c>
      <c r="F610" s="68">
        <v>19</v>
      </c>
      <c r="G610" s="65"/>
      <c r="H610" s="69"/>
      <c r="I610" s="70"/>
      <c r="J610" s="70"/>
      <c r="K610" s="34" t="s">
        <v>65</v>
      </c>
      <c r="L610" s="77">
        <v>610</v>
      </c>
      <c r="M610" s="77"/>
      <c r="N610" s="72"/>
      <c r="O610" s="79" t="s">
        <v>176</v>
      </c>
      <c r="P610" s="81">
        <v>43533.77266203704</v>
      </c>
      <c r="Q610" s="79" t="s">
        <v>394</v>
      </c>
      <c r="R610" s="79"/>
      <c r="S610" s="79"/>
      <c r="T610" s="79" t="s">
        <v>431</v>
      </c>
      <c r="U610" s="82" t="s">
        <v>448</v>
      </c>
      <c r="V610" s="82" t="s">
        <v>448</v>
      </c>
      <c r="W610" s="81">
        <v>43533.77266203704</v>
      </c>
      <c r="X610" s="82" t="s">
        <v>648</v>
      </c>
      <c r="Y610" s="79"/>
      <c r="Z610" s="79"/>
      <c r="AA610" s="85" t="s">
        <v>773</v>
      </c>
      <c r="AB610" s="79"/>
      <c r="AC610" s="79" t="b">
        <v>0</v>
      </c>
      <c r="AD610" s="79">
        <v>6</v>
      </c>
      <c r="AE610" s="85" t="s">
        <v>785</v>
      </c>
      <c r="AF610" s="79" t="b">
        <v>0</v>
      </c>
      <c r="AG610" s="79" t="s">
        <v>791</v>
      </c>
      <c r="AH610" s="79"/>
      <c r="AI610" s="85" t="s">
        <v>785</v>
      </c>
      <c r="AJ610" s="79" t="b">
        <v>0</v>
      </c>
      <c r="AK610" s="79">
        <v>1</v>
      </c>
      <c r="AL610" s="85" t="s">
        <v>785</v>
      </c>
      <c r="AM610" s="79" t="s">
        <v>802</v>
      </c>
      <c r="AN610" s="79" t="b">
        <v>0</v>
      </c>
      <c r="AO610" s="85" t="s">
        <v>773</v>
      </c>
      <c r="AP610" s="79" t="s">
        <v>176</v>
      </c>
      <c r="AQ610" s="79">
        <v>0</v>
      </c>
      <c r="AR610" s="79">
        <v>0</v>
      </c>
      <c r="AS610" s="79"/>
      <c r="AT610" s="79"/>
      <c r="AU610" s="79"/>
      <c r="AV610" s="79"/>
      <c r="AW610" s="79"/>
      <c r="AX610" s="79"/>
      <c r="AY610" s="79"/>
      <c r="AZ610" s="79"/>
      <c r="BA610">
        <v>3</v>
      </c>
      <c r="BB610" s="78" t="str">
        <f>REPLACE(INDEX(GroupVertices[Group],MATCH(Edges[[#This Row],[Vertex 1]],GroupVertices[Vertex],0)),1,1,"")</f>
        <v>2</v>
      </c>
      <c r="BC610" s="78" t="str">
        <f>REPLACE(INDEX(GroupVertices[Group],MATCH(Edges[[#This Row],[Vertex 2]],GroupVertices[Vertex],0)),1,1,"")</f>
        <v>2</v>
      </c>
      <c r="BD610" s="48">
        <v>0</v>
      </c>
      <c r="BE610" s="49">
        <v>0</v>
      </c>
      <c r="BF610" s="48">
        <v>0</v>
      </c>
      <c r="BG610" s="49">
        <v>0</v>
      </c>
      <c r="BH610" s="48">
        <v>0</v>
      </c>
      <c r="BI610" s="49">
        <v>0</v>
      </c>
      <c r="BJ610" s="48">
        <v>16</v>
      </c>
      <c r="BK610" s="49">
        <v>100</v>
      </c>
      <c r="BL610" s="48">
        <v>16</v>
      </c>
    </row>
    <row r="611" spans="1:64" ht="15">
      <c r="A611" s="64" t="s">
        <v>287</v>
      </c>
      <c r="B611" s="64" t="s">
        <v>217</v>
      </c>
      <c r="C611" s="65" t="s">
        <v>2233</v>
      </c>
      <c r="D611" s="66">
        <v>10</v>
      </c>
      <c r="E611" s="67" t="s">
        <v>136</v>
      </c>
      <c r="F611" s="68">
        <v>12.5</v>
      </c>
      <c r="G611" s="65"/>
      <c r="H611" s="69"/>
      <c r="I611" s="70"/>
      <c r="J611" s="70"/>
      <c r="K611" s="34" t="s">
        <v>65</v>
      </c>
      <c r="L611" s="77">
        <v>611</v>
      </c>
      <c r="M611" s="77"/>
      <c r="N611" s="72"/>
      <c r="O611" s="79" t="s">
        <v>340</v>
      </c>
      <c r="P611" s="81">
        <v>43535.346504629626</v>
      </c>
      <c r="Q611" s="79" t="s">
        <v>346</v>
      </c>
      <c r="R611" s="79"/>
      <c r="S611" s="79"/>
      <c r="T611" s="79" t="s">
        <v>411</v>
      </c>
      <c r="U611" s="79"/>
      <c r="V611" s="82" t="s">
        <v>521</v>
      </c>
      <c r="W611" s="81">
        <v>43535.346504629626</v>
      </c>
      <c r="X611" s="82" t="s">
        <v>622</v>
      </c>
      <c r="Y611" s="79"/>
      <c r="Z611" s="79"/>
      <c r="AA611" s="85" t="s">
        <v>747</v>
      </c>
      <c r="AB611" s="79"/>
      <c r="AC611" s="79" t="b">
        <v>0</v>
      </c>
      <c r="AD611" s="79">
        <v>0</v>
      </c>
      <c r="AE611" s="85" t="s">
        <v>785</v>
      </c>
      <c r="AF611" s="79" t="b">
        <v>1</v>
      </c>
      <c r="AG611" s="79" t="s">
        <v>791</v>
      </c>
      <c r="AH611" s="79"/>
      <c r="AI611" s="85" t="s">
        <v>794</v>
      </c>
      <c r="AJ611" s="79" t="b">
        <v>0</v>
      </c>
      <c r="AK611" s="79">
        <v>7</v>
      </c>
      <c r="AL611" s="85" t="s">
        <v>745</v>
      </c>
      <c r="AM611" s="79" t="s">
        <v>799</v>
      </c>
      <c r="AN611" s="79" t="b">
        <v>0</v>
      </c>
      <c r="AO611" s="85" t="s">
        <v>745</v>
      </c>
      <c r="AP611" s="79" t="s">
        <v>176</v>
      </c>
      <c r="AQ611" s="79">
        <v>0</v>
      </c>
      <c r="AR611" s="79">
        <v>0</v>
      </c>
      <c r="AS611" s="79"/>
      <c r="AT611" s="79"/>
      <c r="AU611" s="79"/>
      <c r="AV611" s="79"/>
      <c r="AW611" s="79"/>
      <c r="AX611" s="79"/>
      <c r="AY611" s="79"/>
      <c r="AZ611" s="79"/>
      <c r="BA611">
        <v>4</v>
      </c>
      <c r="BB611" s="78" t="str">
        <f>REPLACE(INDEX(GroupVertices[Group],MATCH(Edges[[#This Row],[Vertex 1]],GroupVertices[Vertex],0)),1,1,"")</f>
        <v>2</v>
      </c>
      <c r="BC611" s="78" t="str">
        <f>REPLACE(INDEX(GroupVertices[Group],MATCH(Edges[[#This Row],[Vertex 2]],GroupVertices[Vertex],0)),1,1,"")</f>
        <v>2</v>
      </c>
      <c r="BD611" s="48"/>
      <c r="BE611" s="49"/>
      <c r="BF611" s="48"/>
      <c r="BG611" s="49"/>
      <c r="BH611" s="48"/>
      <c r="BI611" s="49"/>
      <c r="BJ611" s="48"/>
      <c r="BK611" s="49"/>
      <c r="BL611" s="48"/>
    </row>
    <row r="612" spans="1:64" ht="15">
      <c r="A612" s="64" t="s">
        <v>287</v>
      </c>
      <c r="B612" s="64" t="s">
        <v>217</v>
      </c>
      <c r="C612" s="65" t="s">
        <v>2233</v>
      </c>
      <c r="D612" s="66">
        <v>10</v>
      </c>
      <c r="E612" s="67" t="s">
        <v>136</v>
      </c>
      <c r="F612" s="68">
        <v>12.5</v>
      </c>
      <c r="G612" s="65"/>
      <c r="H612" s="69"/>
      <c r="I612" s="70"/>
      <c r="J612" s="70"/>
      <c r="K612" s="34" t="s">
        <v>65</v>
      </c>
      <c r="L612" s="77">
        <v>612</v>
      </c>
      <c r="M612" s="77"/>
      <c r="N612" s="72"/>
      <c r="O612" s="79" t="s">
        <v>340</v>
      </c>
      <c r="P612" s="81">
        <v>43536.53158564815</v>
      </c>
      <c r="Q612" s="79" t="s">
        <v>377</v>
      </c>
      <c r="R612" s="79"/>
      <c r="S612" s="79"/>
      <c r="T612" s="79" t="s">
        <v>414</v>
      </c>
      <c r="U612" s="79"/>
      <c r="V612" s="82" t="s">
        <v>521</v>
      </c>
      <c r="W612" s="81">
        <v>43536.53158564815</v>
      </c>
      <c r="X612" s="82" t="s">
        <v>624</v>
      </c>
      <c r="Y612" s="79"/>
      <c r="Z612" s="79"/>
      <c r="AA612" s="85" t="s">
        <v>749</v>
      </c>
      <c r="AB612" s="85" t="s">
        <v>782</v>
      </c>
      <c r="AC612" s="79" t="b">
        <v>0</v>
      </c>
      <c r="AD612" s="79">
        <v>7</v>
      </c>
      <c r="AE612" s="85" t="s">
        <v>787</v>
      </c>
      <c r="AF612" s="79" t="b">
        <v>0</v>
      </c>
      <c r="AG612" s="79" t="s">
        <v>791</v>
      </c>
      <c r="AH612" s="79"/>
      <c r="AI612" s="85" t="s">
        <v>785</v>
      </c>
      <c r="AJ612" s="79" t="b">
        <v>0</v>
      </c>
      <c r="AK612" s="79">
        <v>1</v>
      </c>
      <c r="AL612" s="85" t="s">
        <v>785</v>
      </c>
      <c r="AM612" s="79" t="s">
        <v>802</v>
      </c>
      <c r="AN612" s="79" t="b">
        <v>0</v>
      </c>
      <c r="AO612" s="85" t="s">
        <v>782</v>
      </c>
      <c r="AP612" s="79" t="s">
        <v>176</v>
      </c>
      <c r="AQ612" s="79">
        <v>0</v>
      </c>
      <c r="AR612" s="79">
        <v>0</v>
      </c>
      <c r="AS612" s="79"/>
      <c r="AT612" s="79"/>
      <c r="AU612" s="79"/>
      <c r="AV612" s="79"/>
      <c r="AW612" s="79"/>
      <c r="AX612" s="79"/>
      <c r="AY612" s="79"/>
      <c r="AZ612" s="79"/>
      <c r="BA612">
        <v>4</v>
      </c>
      <c r="BB612" s="78" t="str">
        <f>REPLACE(INDEX(GroupVertices[Group],MATCH(Edges[[#This Row],[Vertex 1]],GroupVertices[Vertex],0)),1,1,"")</f>
        <v>2</v>
      </c>
      <c r="BC612" s="78" t="str">
        <f>REPLACE(INDEX(GroupVertices[Group],MATCH(Edges[[#This Row],[Vertex 2]],GroupVertices[Vertex],0)),1,1,"")</f>
        <v>2</v>
      </c>
      <c r="BD612" s="48"/>
      <c r="BE612" s="49"/>
      <c r="BF612" s="48"/>
      <c r="BG612" s="49"/>
      <c r="BH612" s="48"/>
      <c r="BI612" s="49"/>
      <c r="BJ612" s="48"/>
      <c r="BK612" s="49"/>
      <c r="BL612" s="48"/>
    </row>
    <row r="613" spans="1:64" ht="15">
      <c r="A613" s="64" t="s">
        <v>287</v>
      </c>
      <c r="B613" s="64" t="s">
        <v>287</v>
      </c>
      <c r="C613" s="65" t="s">
        <v>2230</v>
      </c>
      <c r="D613" s="66">
        <v>10</v>
      </c>
      <c r="E613" s="67" t="s">
        <v>136</v>
      </c>
      <c r="F613" s="68">
        <v>19</v>
      </c>
      <c r="G613" s="65"/>
      <c r="H613" s="69"/>
      <c r="I613" s="70"/>
      <c r="J613" s="70"/>
      <c r="K613" s="34" t="s">
        <v>65</v>
      </c>
      <c r="L613" s="77">
        <v>613</v>
      </c>
      <c r="M613" s="77"/>
      <c r="N613" s="72"/>
      <c r="O613" s="79" t="s">
        <v>176</v>
      </c>
      <c r="P613" s="81">
        <v>43536.551400462966</v>
      </c>
      <c r="Q613" s="79" t="s">
        <v>395</v>
      </c>
      <c r="R613" s="82" t="s">
        <v>398</v>
      </c>
      <c r="S613" s="79" t="s">
        <v>405</v>
      </c>
      <c r="T613" s="79" t="s">
        <v>418</v>
      </c>
      <c r="U613" s="79"/>
      <c r="V613" s="82" t="s">
        <v>521</v>
      </c>
      <c r="W613" s="81">
        <v>43536.551400462966</v>
      </c>
      <c r="X613" s="82" t="s">
        <v>649</v>
      </c>
      <c r="Y613" s="79"/>
      <c r="Z613" s="79"/>
      <c r="AA613" s="85" t="s">
        <v>774</v>
      </c>
      <c r="AB613" s="79"/>
      <c r="AC613" s="79" t="b">
        <v>0</v>
      </c>
      <c r="AD613" s="79">
        <v>5</v>
      </c>
      <c r="AE613" s="85" t="s">
        <v>785</v>
      </c>
      <c r="AF613" s="79" t="b">
        <v>1</v>
      </c>
      <c r="AG613" s="79" t="s">
        <v>791</v>
      </c>
      <c r="AH613" s="79"/>
      <c r="AI613" s="85" t="s">
        <v>797</v>
      </c>
      <c r="AJ613" s="79" t="b">
        <v>0</v>
      </c>
      <c r="AK613" s="79">
        <v>1</v>
      </c>
      <c r="AL613" s="85" t="s">
        <v>785</v>
      </c>
      <c r="AM613" s="79" t="s">
        <v>802</v>
      </c>
      <c r="AN613" s="79" t="b">
        <v>0</v>
      </c>
      <c r="AO613" s="85" t="s">
        <v>774</v>
      </c>
      <c r="AP613" s="79" t="s">
        <v>176</v>
      </c>
      <c r="AQ613" s="79">
        <v>0</v>
      </c>
      <c r="AR613" s="79">
        <v>0</v>
      </c>
      <c r="AS613" s="79"/>
      <c r="AT613" s="79"/>
      <c r="AU613" s="79"/>
      <c r="AV613" s="79"/>
      <c r="AW613" s="79"/>
      <c r="AX613" s="79"/>
      <c r="AY613" s="79"/>
      <c r="AZ613" s="79"/>
      <c r="BA613">
        <v>3</v>
      </c>
      <c r="BB613" s="78" t="str">
        <f>REPLACE(INDEX(GroupVertices[Group],MATCH(Edges[[#This Row],[Vertex 1]],GroupVertices[Vertex],0)),1,1,"")</f>
        <v>2</v>
      </c>
      <c r="BC613" s="78" t="str">
        <f>REPLACE(INDEX(GroupVertices[Group],MATCH(Edges[[#This Row],[Vertex 2]],GroupVertices[Vertex],0)),1,1,"")</f>
        <v>2</v>
      </c>
      <c r="BD613" s="48">
        <v>2</v>
      </c>
      <c r="BE613" s="49">
        <v>20</v>
      </c>
      <c r="BF613" s="48">
        <v>0</v>
      </c>
      <c r="BG613" s="49">
        <v>0</v>
      </c>
      <c r="BH613" s="48">
        <v>0</v>
      </c>
      <c r="BI613" s="49">
        <v>0</v>
      </c>
      <c r="BJ613" s="48">
        <v>8</v>
      </c>
      <c r="BK613" s="49">
        <v>80</v>
      </c>
      <c r="BL613" s="48">
        <v>10</v>
      </c>
    </row>
    <row r="614" spans="1:64" ht="15">
      <c r="A614" s="64" t="s">
        <v>287</v>
      </c>
      <c r="B614" s="64" t="s">
        <v>310</v>
      </c>
      <c r="C614" s="65" t="s">
        <v>2231</v>
      </c>
      <c r="D614" s="66">
        <v>10</v>
      </c>
      <c r="E614" s="67" t="s">
        <v>136</v>
      </c>
      <c r="F614" s="68">
        <v>25.5</v>
      </c>
      <c r="G614" s="65"/>
      <c r="H614" s="69"/>
      <c r="I614" s="70"/>
      <c r="J614" s="70"/>
      <c r="K614" s="34" t="s">
        <v>65</v>
      </c>
      <c r="L614" s="77">
        <v>614</v>
      </c>
      <c r="M614" s="77"/>
      <c r="N614" s="72"/>
      <c r="O614" s="79" t="s">
        <v>340</v>
      </c>
      <c r="P614" s="81">
        <v>43540.166921296295</v>
      </c>
      <c r="Q614" s="79" t="s">
        <v>392</v>
      </c>
      <c r="R614" s="79"/>
      <c r="S614" s="79"/>
      <c r="T614" s="79" t="s">
        <v>414</v>
      </c>
      <c r="U614" s="79"/>
      <c r="V614" s="82" t="s">
        <v>521</v>
      </c>
      <c r="W614" s="81">
        <v>43540.166921296295</v>
      </c>
      <c r="X614" s="82" t="s">
        <v>645</v>
      </c>
      <c r="Y614" s="79"/>
      <c r="Z614" s="79"/>
      <c r="AA614" s="85" t="s">
        <v>770</v>
      </c>
      <c r="AB614" s="85" t="s">
        <v>766</v>
      </c>
      <c r="AC614" s="79" t="b">
        <v>0</v>
      </c>
      <c r="AD614" s="79">
        <v>5</v>
      </c>
      <c r="AE614" s="85" t="s">
        <v>790</v>
      </c>
      <c r="AF614" s="79" t="b">
        <v>0</v>
      </c>
      <c r="AG614" s="79" t="s">
        <v>791</v>
      </c>
      <c r="AH614" s="79"/>
      <c r="AI614" s="85" t="s">
        <v>785</v>
      </c>
      <c r="AJ614" s="79" t="b">
        <v>0</v>
      </c>
      <c r="AK614" s="79">
        <v>2</v>
      </c>
      <c r="AL614" s="85" t="s">
        <v>785</v>
      </c>
      <c r="AM614" s="79" t="s">
        <v>802</v>
      </c>
      <c r="AN614" s="79" t="b">
        <v>0</v>
      </c>
      <c r="AO614" s="85" t="s">
        <v>766</v>
      </c>
      <c r="AP614" s="79" t="s">
        <v>176</v>
      </c>
      <c r="AQ614" s="79">
        <v>0</v>
      </c>
      <c r="AR614" s="79">
        <v>0</v>
      </c>
      <c r="AS614" s="79"/>
      <c r="AT614" s="79"/>
      <c r="AU614" s="79"/>
      <c r="AV614" s="79"/>
      <c r="AW614" s="79"/>
      <c r="AX614" s="79"/>
      <c r="AY614" s="79"/>
      <c r="AZ614" s="79"/>
      <c r="BA614">
        <v>2</v>
      </c>
      <c r="BB614" s="78" t="str">
        <f>REPLACE(INDEX(GroupVertices[Group],MATCH(Edges[[#This Row],[Vertex 1]],GroupVertices[Vertex],0)),1,1,"")</f>
        <v>2</v>
      </c>
      <c r="BC614" s="78" t="str">
        <f>REPLACE(INDEX(GroupVertices[Group],MATCH(Edges[[#This Row],[Vertex 2]],GroupVertices[Vertex],0)),1,1,"")</f>
        <v>1</v>
      </c>
      <c r="BD614" s="48"/>
      <c r="BE614" s="49"/>
      <c r="BF614" s="48"/>
      <c r="BG614" s="49"/>
      <c r="BH614" s="48"/>
      <c r="BI614" s="49"/>
      <c r="BJ614" s="48"/>
      <c r="BK614" s="49"/>
      <c r="BL614" s="48"/>
    </row>
    <row r="615" spans="1:64" ht="15">
      <c r="A615" s="64" t="s">
        <v>287</v>
      </c>
      <c r="B615" s="64" t="s">
        <v>311</v>
      </c>
      <c r="C615" s="65" t="s">
        <v>2231</v>
      </c>
      <c r="D615" s="66">
        <v>10</v>
      </c>
      <c r="E615" s="67" t="s">
        <v>136</v>
      </c>
      <c r="F615" s="68">
        <v>25.5</v>
      </c>
      <c r="G615" s="65"/>
      <c r="H615" s="69"/>
      <c r="I615" s="70"/>
      <c r="J615" s="70"/>
      <c r="K615" s="34" t="s">
        <v>65</v>
      </c>
      <c r="L615" s="77">
        <v>615</v>
      </c>
      <c r="M615" s="77"/>
      <c r="N615" s="72"/>
      <c r="O615" s="79" t="s">
        <v>340</v>
      </c>
      <c r="P615" s="81">
        <v>43540.166921296295</v>
      </c>
      <c r="Q615" s="79" t="s">
        <v>392</v>
      </c>
      <c r="R615" s="79"/>
      <c r="S615" s="79"/>
      <c r="T615" s="79" t="s">
        <v>414</v>
      </c>
      <c r="U615" s="79"/>
      <c r="V615" s="82" t="s">
        <v>521</v>
      </c>
      <c r="W615" s="81">
        <v>43540.166921296295</v>
      </c>
      <c r="X615" s="82" t="s">
        <v>645</v>
      </c>
      <c r="Y615" s="79"/>
      <c r="Z615" s="79"/>
      <c r="AA615" s="85" t="s">
        <v>770</v>
      </c>
      <c r="AB615" s="85" t="s">
        <v>766</v>
      </c>
      <c r="AC615" s="79" t="b">
        <v>0</v>
      </c>
      <c r="AD615" s="79">
        <v>5</v>
      </c>
      <c r="AE615" s="85" t="s">
        <v>790</v>
      </c>
      <c r="AF615" s="79" t="b">
        <v>0</v>
      </c>
      <c r="AG615" s="79" t="s">
        <v>791</v>
      </c>
      <c r="AH615" s="79"/>
      <c r="AI615" s="85" t="s">
        <v>785</v>
      </c>
      <c r="AJ615" s="79" t="b">
        <v>0</v>
      </c>
      <c r="AK615" s="79">
        <v>2</v>
      </c>
      <c r="AL615" s="85" t="s">
        <v>785</v>
      </c>
      <c r="AM615" s="79" t="s">
        <v>802</v>
      </c>
      <c r="AN615" s="79" t="b">
        <v>0</v>
      </c>
      <c r="AO615" s="85" t="s">
        <v>766</v>
      </c>
      <c r="AP615" s="79" t="s">
        <v>176</v>
      </c>
      <c r="AQ615" s="79">
        <v>0</v>
      </c>
      <c r="AR615" s="79">
        <v>0</v>
      </c>
      <c r="AS615" s="79"/>
      <c r="AT615" s="79"/>
      <c r="AU615" s="79"/>
      <c r="AV615" s="79"/>
      <c r="AW615" s="79"/>
      <c r="AX615" s="79"/>
      <c r="AY615" s="79"/>
      <c r="AZ615" s="79"/>
      <c r="BA615">
        <v>2</v>
      </c>
      <c r="BB615" s="78" t="str">
        <f>REPLACE(INDEX(GroupVertices[Group],MATCH(Edges[[#This Row],[Vertex 1]],GroupVertices[Vertex],0)),1,1,"")</f>
        <v>2</v>
      </c>
      <c r="BC615" s="78" t="str">
        <f>REPLACE(INDEX(GroupVertices[Group],MATCH(Edges[[#This Row],[Vertex 2]],GroupVertices[Vertex],0)),1,1,"")</f>
        <v>1</v>
      </c>
      <c r="BD615" s="48"/>
      <c r="BE615" s="49"/>
      <c r="BF615" s="48"/>
      <c r="BG615" s="49"/>
      <c r="BH615" s="48"/>
      <c r="BI615" s="49"/>
      <c r="BJ615" s="48"/>
      <c r="BK615" s="49"/>
      <c r="BL615" s="48"/>
    </row>
    <row r="616" spans="1:64" ht="15">
      <c r="A616" s="64" t="s">
        <v>287</v>
      </c>
      <c r="B616" s="64" t="s">
        <v>312</v>
      </c>
      <c r="C616" s="65" t="s">
        <v>2231</v>
      </c>
      <c r="D616" s="66">
        <v>10</v>
      </c>
      <c r="E616" s="67" t="s">
        <v>136</v>
      </c>
      <c r="F616" s="68">
        <v>25.5</v>
      </c>
      <c r="G616" s="65"/>
      <c r="H616" s="69"/>
      <c r="I616" s="70"/>
      <c r="J616" s="70"/>
      <c r="K616" s="34" t="s">
        <v>65</v>
      </c>
      <c r="L616" s="77">
        <v>616</v>
      </c>
      <c r="M616" s="77"/>
      <c r="N616" s="72"/>
      <c r="O616" s="79" t="s">
        <v>340</v>
      </c>
      <c r="P616" s="81">
        <v>43540.166921296295</v>
      </c>
      <c r="Q616" s="79" t="s">
        <v>392</v>
      </c>
      <c r="R616" s="79"/>
      <c r="S616" s="79"/>
      <c r="T616" s="79" t="s">
        <v>414</v>
      </c>
      <c r="U616" s="79"/>
      <c r="V616" s="82" t="s">
        <v>521</v>
      </c>
      <c r="W616" s="81">
        <v>43540.166921296295</v>
      </c>
      <c r="X616" s="82" t="s">
        <v>645</v>
      </c>
      <c r="Y616" s="79"/>
      <c r="Z616" s="79"/>
      <c r="AA616" s="85" t="s">
        <v>770</v>
      </c>
      <c r="AB616" s="85" t="s">
        <v>766</v>
      </c>
      <c r="AC616" s="79" t="b">
        <v>0</v>
      </c>
      <c r="AD616" s="79">
        <v>5</v>
      </c>
      <c r="AE616" s="85" t="s">
        <v>790</v>
      </c>
      <c r="AF616" s="79" t="b">
        <v>0</v>
      </c>
      <c r="AG616" s="79" t="s">
        <v>791</v>
      </c>
      <c r="AH616" s="79"/>
      <c r="AI616" s="85" t="s">
        <v>785</v>
      </c>
      <c r="AJ616" s="79" t="b">
        <v>0</v>
      </c>
      <c r="AK616" s="79">
        <v>2</v>
      </c>
      <c r="AL616" s="85" t="s">
        <v>785</v>
      </c>
      <c r="AM616" s="79" t="s">
        <v>802</v>
      </c>
      <c r="AN616" s="79" t="b">
        <v>0</v>
      </c>
      <c r="AO616" s="85" t="s">
        <v>766</v>
      </c>
      <c r="AP616" s="79" t="s">
        <v>176</v>
      </c>
      <c r="AQ616" s="79">
        <v>0</v>
      </c>
      <c r="AR616" s="79">
        <v>0</v>
      </c>
      <c r="AS616" s="79"/>
      <c r="AT616" s="79"/>
      <c r="AU616" s="79"/>
      <c r="AV616" s="79"/>
      <c r="AW616" s="79"/>
      <c r="AX616" s="79"/>
      <c r="AY616" s="79"/>
      <c r="AZ616" s="79"/>
      <c r="BA616">
        <v>2</v>
      </c>
      <c r="BB616" s="78" t="str">
        <f>REPLACE(INDEX(GroupVertices[Group],MATCH(Edges[[#This Row],[Vertex 1]],GroupVertices[Vertex],0)),1,1,"")</f>
        <v>2</v>
      </c>
      <c r="BC616" s="78" t="str">
        <f>REPLACE(INDEX(GroupVertices[Group],MATCH(Edges[[#This Row],[Vertex 2]],GroupVertices[Vertex],0)),1,1,"")</f>
        <v>1</v>
      </c>
      <c r="BD616" s="48"/>
      <c r="BE616" s="49"/>
      <c r="BF616" s="48"/>
      <c r="BG616" s="49"/>
      <c r="BH616" s="48"/>
      <c r="BI616" s="49"/>
      <c r="BJ616" s="48"/>
      <c r="BK616" s="49"/>
      <c r="BL616" s="48"/>
    </row>
    <row r="617" spans="1:64" ht="15">
      <c r="A617" s="64" t="s">
        <v>287</v>
      </c>
      <c r="B617" s="64" t="s">
        <v>313</v>
      </c>
      <c r="C617" s="65" t="s">
        <v>2231</v>
      </c>
      <c r="D617" s="66">
        <v>10</v>
      </c>
      <c r="E617" s="67" t="s">
        <v>136</v>
      </c>
      <c r="F617" s="68">
        <v>25.5</v>
      </c>
      <c r="G617" s="65"/>
      <c r="H617" s="69"/>
      <c r="I617" s="70"/>
      <c r="J617" s="70"/>
      <c r="K617" s="34" t="s">
        <v>65</v>
      </c>
      <c r="L617" s="77">
        <v>617</v>
      </c>
      <c r="M617" s="77"/>
      <c r="N617" s="72"/>
      <c r="O617" s="79" t="s">
        <v>340</v>
      </c>
      <c r="P617" s="81">
        <v>43540.166921296295</v>
      </c>
      <c r="Q617" s="79" t="s">
        <v>392</v>
      </c>
      <c r="R617" s="79"/>
      <c r="S617" s="79"/>
      <c r="T617" s="79" t="s">
        <v>414</v>
      </c>
      <c r="U617" s="79"/>
      <c r="V617" s="82" t="s">
        <v>521</v>
      </c>
      <c r="W617" s="81">
        <v>43540.166921296295</v>
      </c>
      <c r="X617" s="82" t="s">
        <v>645</v>
      </c>
      <c r="Y617" s="79"/>
      <c r="Z617" s="79"/>
      <c r="AA617" s="85" t="s">
        <v>770</v>
      </c>
      <c r="AB617" s="85" t="s">
        <v>766</v>
      </c>
      <c r="AC617" s="79" t="b">
        <v>0</v>
      </c>
      <c r="AD617" s="79">
        <v>5</v>
      </c>
      <c r="AE617" s="85" t="s">
        <v>790</v>
      </c>
      <c r="AF617" s="79" t="b">
        <v>0</v>
      </c>
      <c r="AG617" s="79" t="s">
        <v>791</v>
      </c>
      <c r="AH617" s="79"/>
      <c r="AI617" s="85" t="s">
        <v>785</v>
      </c>
      <c r="AJ617" s="79" t="b">
        <v>0</v>
      </c>
      <c r="AK617" s="79">
        <v>2</v>
      </c>
      <c r="AL617" s="85" t="s">
        <v>785</v>
      </c>
      <c r="AM617" s="79" t="s">
        <v>802</v>
      </c>
      <c r="AN617" s="79" t="b">
        <v>0</v>
      </c>
      <c r="AO617" s="85" t="s">
        <v>766</v>
      </c>
      <c r="AP617" s="79" t="s">
        <v>176</v>
      </c>
      <c r="AQ617" s="79">
        <v>0</v>
      </c>
      <c r="AR617" s="79">
        <v>0</v>
      </c>
      <c r="AS617" s="79"/>
      <c r="AT617" s="79"/>
      <c r="AU617" s="79"/>
      <c r="AV617" s="79"/>
      <c r="AW617" s="79"/>
      <c r="AX617" s="79"/>
      <c r="AY617" s="79"/>
      <c r="AZ617" s="79"/>
      <c r="BA617">
        <v>2</v>
      </c>
      <c r="BB617" s="78" t="str">
        <f>REPLACE(INDEX(GroupVertices[Group],MATCH(Edges[[#This Row],[Vertex 1]],GroupVertices[Vertex],0)),1,1,"")</f>
        <v>2</v>
      </c>
      <c r="BC617" s="78" t="str">
        <f>REPLACE(INDEX(GroupVertices[Group],MATCH(Edges[[#This Row],[Vertex 2]],GroupVertices[Vertex],0)),1,1,"")</f>
        <v>1</v>
      </c>
      <c r="BD617" s="48"/>
      <c r="BE617" s="49"/>
      <c r="BF617" s="48"/>
      <c r="BG617" s="49"/>
      <c r="BH617" s="48"/>
      <c r="BI617" s="49"/>
      <c r="BJ617" s="48"/>
      <c r="BK617" s="49"/>
      <c r="BL617" s="48"/>
    </row>
    <row r="618" spans="1:64" ht="15">
      <c r="A618" s="64" t="s">
        <v>287</v>
      </c>
      <c r="B618" s="64" t="s">
        <v>314</v>
      </c>
      <c r="C618" s="65" t="s">
        <v>2231</v>
      </c>
      <c r="D618" s="66">
        <v>10</v>
      </c>
      <c r="E618" s="67" t="s">
        <v>136</v>
      </c>
      <c r="F618" s="68">
        <v>25.5</v>
      </c>
      <c r="G618" s="65"/>
      <c r="H618" s="69"/>
      <c r="I618" s="70"/>
      <c r="J618" s="70"/>
      <c r="K618" s="34" t="s">
        <v>65</v>
      </c>
      <c r="L618" s="77">
        <v>618</v>
      </c>
      <c r="M618" s="77"/>
      <c r="N618" s="72"/>
      <c r="O618" s="79" t="s">
        <v>340</v>
      </c>
      <c r="P618" s="81">
        <v>43540.166921296295</v>
      </c>
      <c r="Q618" s="79" t="s">
        <v>392</v>
      </c>
      <c r="R618" s="79"/>
      <c r="S618" s="79"/>
      <c r="T618" s="79" t="s">
        <v>414</v>
      </c>
      <c r="U618" s="79"/>
      <c r="V618" s="82" t="s">
        <v>521</v>
      </c>
      <c r="W618" s="81">
        <v>43540.166921296295</v>
      </c>
      <c r="X618" s="82" t="s">
        <v>645</v>
      </c>
      <c r="Y618" s="79"/>
      <c r="Z618" s="79"/>
      <c r="AA618" s="85" t="s">
        <v>770</v>
      </c>
      <c r="AB618" s="85" t="s">
        <v>766</v>
      </c>
      <c r="AC618" s="79" t="b">
        <v>0</v>
      </c>
      <c r="AD618" s="79">
        <v>5</v>
      </c>
      <c r="AE618" s="85" t="s">
        <v>790</v>
      </c>
      <c r="AF618" s="79" t="b">
        <v>0</v>
      </c>
      <c r="AG618" s="79" t="s">
        <v>791</v>
      </c>
      <c r="AH618" s="79"/>
      <c r="AI618" s="85" t="s">
        <v>785</v>
      </c>
      <c r="AJ618" s="79" t="b">
        <v>0</v>
      </c>
      <c r="AK618" s="79">
        <v>2</v>
      </c>
      <c r="AL618" s="85" t="s">
        <v>785</v>
      </c>
      <c r="AM618" s="79" t="s">
        <v>802</v>
      </c>
      <c r="AN618" s="79" t="b">
        <v>0</v>
      </c>
      <c r="AO618" s="85" t="s">
        <v>766</v>
      </c>
      <c r="AP618" s="79" t="s">
        <v>176</v>
      </c>
      <c r="AQ618" s="79">
        <v>0</v>
      </c>
      <c r="AR618" s="79">
        <v>0</v>
      </c>
      <c r="AS618" s="79"/>
      <c r="AT618" s="79"/>
      <c r="AU618" s="79"/>
      <c r="AV618" s="79"/>
      <c r="AW618" s="79"/>
      <c r="AX618" s="79"/>
      <c r="AY618" s="79"/>
      <c r="AZ618" s="79"/>
      <c r="BA618">
        <v>2</v>
      </c>
      <c r="BB618" s="78" t="str">
        <f>REPLACE(INDEX(GroupVertices[Group],MATCH(Edges[[#This Row],[Vertex 1]],GroupVertices[Vertex],0)),1,1,"")</f>
        <v>2</v>
      </c>
      <c r="BC618" s="78" t="str">
        <f>REPLACE(INDEX(GroupVertices[Group],MATCH(Edges[[#This Row],[Vertex 2]],GroupVertices[Vertex],0)),1,1,"")</f>
        <v>1</v>
      </c>
      <c r="BD618" s="48"/>
      <c r="BE618" s="49"/>
      <c r="BF618" s="48"/>
      <c r="BG618" s="49"/>
      <c r="BH618" s="48"/>
      <c r="BI618" s="49"/>
      <c r="BJ618" s="48"/>
      <c r="BK618" s="49"/>
      <c r="BL618" s="48"/>
    </row>
    <row r="619" spans="1:64" ht="15">
      <c r="A619" s="64" t="s">
        <v>287</v>
      </c>
      <c r="B619" s="64" t="s">
        <v>315</v>
      </c>
      <c r="C619" s="65" t="s">
        <v>2231</v>
      </c>
      <c r="D619" s="66">
        <v>10</v>
      </c>
      <c r="E619" s="67" t="s">
        <v>136</v>
      </c>
      <c r="F619" s="68">
        <v>25.5</v>
      </c>
      <c r="G619" s="65"/>
      <c r="H619" s="69"/>
      <c r="I619" s="70"/>
      <c r="J619" s="70"/>
      <c r="K619" s="34" t="s">
        <v>65</v>
      </c>
      <c r="L619" s="77">
        <v>619</v>
      </c>
      <c r="M619" s="77"/>
      <c r="N619" s="72"/>
      <c r="O619" s="79" t="s">
        <v>340</v>
      </c>
      <c r="P619" s="81">
        <v>43540.166921296295</v>
      </c>
      <c r="Q619" s="79" t="s">
        <v>392</v>
      </c>
      <c r="R619" s="79"/>
      <c r="S619" s="79"/>
      <c r="T619" s="79" t="s">
        <v>414</v>
      </c>
      <c r="U619" s="79"/>
      <c r="V619" s="82" t="s">
        <v>521</v>
      </c>
      <c r="W619" s="81">
        <v>43540.166921296295</v>
      </c>
      <c r="X619" s="82" t="s">
        <v>645</v>
      </c>
      <c r="Y619" s="79"/>
      <c r="Z619" s="79"/>
      <c r="AA619" s="85" t="s">
        <v>770</v>
      </c>
      <c r="AB619" s="85" t="s">
        <v>766</v>
      </c>
      <c r="AC619" s="79" t="b">
        <v>0</v>
      </c>
      <c r="AD619" s="79">
        <v>5</v>
      </c>
      <c r="AE619" s="85" t="s">
        <v>790</v>
      </c>
      <c r="AF619" s="79" t="b">
        <v>0</v>
      </c>
      <c r="AG619" s="79" t="s">
        <v>791</v>
      </c>
      <c r="AH619" s="79"/>
      <c r="AI619" s="85" t="s">
        <v>785</v>
      </c>
      <c r="AJ619" s="79" t="b">
        <v>0</v>
      </c>
      <c r="AK619" s="79">
        <v>2</v>
      </c>
      <c r="AL619" s="85" t="s">
        <v>785</v>
      </c>
      <c r="AM619" s="79" t="s">
        <v>802</v>
      </c>
      <c r="AN619" s="79" t="b">
        <v>0</v>
      </c>
      <c r="AO619" s="85" t="s">
        <v>766</v>
      </c>
      <c r="AP619" s="79" t="s">
        <v>176</v>
      </c>
      <c r="AQ619" s="79">
        <v>0</v>
      </c>
      <c r="AR619" s="79">
        <v>0</v>
      </c>
      <c r="AS619" s="79"/>
      <c r="AT619" s="79"/>
      <c r="AU619" s="79"/>
      <c r="AV619" s="79"/>
      <c r="AW619" s="79"/>
      <c r="AX619" s="79"/>
      <c r="AY619" s="79"/>
      <c r="AZ619" s="79"/>
      <c r="BA619">
        <v>2</v>
      </c>
      <c r="BB619" s="78" t="str">
        <f>REPLACE(INDEX(GroupVertices[Group],MATCH(Edges[[#This Row],[Vertex 1]],GroupVertices[Vertex],0)),1,1,"")</f>
        <v>2</v>
      </c>
      <c r="BC619" s="78" t="str">
        <f>REPLACE(INDEX(GroupVertices[Group],MATCH(Edges[[#This Row],[Vertex 2]],GroupVertices[Vertex],0)),1,1,"")</f>
        <v>1</v>
      </c>
      <c r="BD619" s="48"/>
      <c r="BE619" s="49"/>
      <c r="BF619" s="48"/>
      <c r="BG619" s="49"/>
      <c r="BH619" s="48"/>
      <c r="BI619" s="49"/>
      <c r="BJ619" s="48"/>
      <c r="BK619" s="49"/>
      <c r="BL619" s="48"/>
    </row>
    <row r="620" spans="1:64" ht="15">
      <c r="A620" s="64" t="s">
        <v>287</v>
      </c>
      <c r="B620" s="64" t="s">
        <v>316</v>
      </c>
      <c r="C620" s="65" t="s">
        <v>2231</v>
      </c>
      <c r="D620" s="66">
        <v>10</v>
      </c>
      <c r="E620" s="67" t="s">
        <v>136</v>
      </c>
      <c r="F620" s="68">
        <v>25.5</v>
      </c>
      <c r="G620" s="65"/>
      <c r="H620" s="69"/>
      <c r="I620" s="70"/>
      <c r="J620" s="70"/>
      <c r="K620" s="34" t="s">
        <v>65</v>
      </c>
      <c r="L620" s="77">
        <v>620</v>
      </c>
      <c r="M620" s="77"/>
      <c r="N620" s="72"/>
      <c r="O620" s="79" t="s">
        <v>340</v>
      </c>
      <c r="P620" s="81">
        <v>43540.166921296295</v>
      </c>
      <c r="Q620" s="79" t="s">
        <v>392</v>
      </c>
      <c r="R620" s="79"/>
      <c r="S620" s="79"/>
      <c r="T620" s="79" t="s">
        <v>414</v>
      </c>
      <c r="U620" s="79"/>
      <c r="V620" s="82" t="s">
        <v>521</v>
      </c>
      <c r="W620" s="81">
        <v>43540.166921296295</v>
      </c>
      <c r="X620" s="82" t="s">
        <v>645</v>
      </c>
      <c r="Y620" s="79"/>
      <c r="Z620" s="79"/>
      <c r="AA620" s="85" t="s">
        <v>770</v>
      </c>
      <c r="AB620" s="85" t="s">
        <v>766</v>
      </c>
      <c r="AC620" s="79" t="b">
        <v>0</v>
      </c>
      <c r="AD620" s="79">
        <v>5</v>
      </c>
      <c r="AE620" s="85" t="s">
        <v>790</v>
      </c>
      <c r="AF620" s="79" t="b">
        <v>0</v>
      </c>
      <c r="AG620" s="79" t="s">
        <v>791</v>
      </c>
      <c r="AH620" s="79"/>
      <c r="AI620" s="85" t="s">
        <v>785</v>
      </c>
      <c r="AJ620" s="79" t="b">
        <v>0</v>
      </c>
      <c r="AK620" s="79">
        <v>2</v>
      </c>
      <c r="AL620" s="85" t="s">
        <v>785</v>
      </c>
      <c r="AM620" s="79" t="s">
        <v>802</v>
      </c>
      <c r="AN620" s="79" t="b">
        <v>0</v>
      </c>
      <c r="AO620" s="85" t="s">
        <v>766</v>
      </c>
      <c r="AP620" s="79" t="s">
        <v>176</v>
      </c>
      <c r="AQ620" s="79">
        <v>0</v>
      </c>
      <c r="AR620" s="79">
        <v>0</v>
      </c>
      <c r="AS620" s="79"/>
      <c r="AT620" s="79"/>
      <c r="AU620" s="79"/>
      <c r="AV620" s="79"/>
      <c r="AW620" s="79"/>
      <c r="AX620" s="79"/>
      <c r="AY620" s="79"/>
      <c r="AZ620" s="79"/>
      <c r="BA620">
        <v>2</v>
      </c>
      <c r="BB620" s="78" t="str">
        <f>REPLACE(INDEX(GroupVertices[Group],MATCH(Edges[[#This Row],[Vertex 1]],GroupVertices[Vertex],0)),1,1,"")</f>
        <v>2</v>
      </c>
      <c r="BC620" s="78" t="str">
        <f>REPLACE(INDEX(GroupVertices[Group],MATCH(Edges[[#This Row],[Vertex 2]],GroupVertices[Vertex],0)),1,1,"")</f>
        <v>1</v>
      </c>
      <c r="BD620" s="48"/>
      <c r="BE620" s="49"/>
      <c r="BF620" s="48"/>
      <c r="BG620" s="49"/>
      <c r="BH620" s="48"/>
      <c r="BI620" s="49"/>
      <c r="BJ620" s="48"/>
      <c r="BK620" s="49"/>
      <c r="BL620" s="48"/>
    </row>
    <row r="621" spans="1:64" ht="15">
      <c r="A621" s="64" t="s">
        <v>287</v>
      </c>
      <c r="B621" s="64" t="s">
        <v>217</v>
      </c>
      <c r="C621" s="65" t="s">
        <v>2233</v>
      </c>
      <c r="D621" s="66">
        <v>10</v>
      </c>
      <c r="E621" s="67" t="s">
        <v>136</v>
      </c>
      <c r="F621" s="68">
        <v>12.5</v>
      </c>
      <c r="G621" s="65"/>
      <c r="H621" s="69"/>
      <c r="I621" s="70"/>
      <c r="J621" s="70"/>
      <c r="K621" s="34" t="s">
        <v>65</v>
      </c>
      <c r="L621" s="77">
        <v>621</v>
      </c>
      <c r="M621" s="77"/>
      <c r="N621" s="72"/>
      <c r="O621" s="79" t="s">
        <v>340</v>
      </c>
      <c r="P621" s="81">
        <v>43540.166921296295</v>
      </c>
      <c r="Q621" s="79" t="s">
        <v>392</v>
      </c>
      <c r="R621" s="79"/>
      <c r="S621" s="79"/>
      <c r="T621" s="79" t="s">
        <v>414</v>
      </c>
      <c r="U621" s="79"/>
      <c r="V621" s="82" t="s">
        <v>521</v>
      </c>
      <c r="W621" s="81">
        <v>43540.166921296295</v>
      </c>
      <c r="X621" s="82" t="s">
        <v>645</v>
      </c>
      <c r="Y621" s="79"/>
      <c r="Z621" s="79"/>
      <c r="AA621" s="85" t="s">
        <v>770</v>
      </c>
      <c r="AB621" s="85" t="s">
        <v>766</v>
      </c>
      <c r="AC621" s="79" t="b">
        <v>0</v>
      </c>
      <c r="AD621" s="79">
        <v>5</v>
      </c>
      <c r="AE621" s="85" t="s">
        <v>790</v>
      </c>
      <c r="AF621" s="79" t="b">
        <v>0</v>
      </c>
      <c r="AG621" s="79" t="s">
        <v>791</v>
      </c>
      <c r="AH621" s="79"/>
      <c r="AI621" s="85" t="s">
        <v>785</v>
      </c>
      <c r="AJ621" s="79" t="b">
        <v>0</v>
      </c>
      <c r="AK621" s="79">
        <v>2</v>
      </c>
      <c r="AL621" s="85" t="s">
        <v>785</v>
      </c>
      <c r="AM621" s="79" t="s">
        <v>802</v>
      </c>
      <c r="AN621" s="79" t="b">
        <v>0</v>
      </c>
      <c r="AO621" s="85" t="s">
        <v>766</v>
      </c>
      <c r="AP621" s="79" t="s">
        <v>176</v>
      </c>
      <c r="AQ621" s="79">
        <v>0</v>
      </c>
      <c r="AR621" s="79">
        <v>0</v>
      </c>
      <c r="AS621" s="79"/>
      <c r="AT621" s="79"/>
      <c r="AU621" s="79"/>
      <c r="AV621" s="79"/>
      <c r="AW621" s="79"/>
      <c r="AX621" s="79"/>
      <c r="AY621" s="79"/>
      <c r="AZ621" s="79"/>
      <c r="BA621">
        <v>4</v>
      </c>
      <c r="BB621" s="78" t="str">
        <f>REPLACE(INDEX(GroupVertices[Group],MATCH(Edges[[#This Row],[Vertex 1]],GroupVertices[Vertex],0)),1,1,"")</f>
        <v>2</v>
      </c>
      <c r="BC621" s="78" t="str">
        <f>REPLACE(INDEX(GroupVertices[Group],MATCH(Edges[[#This Row],[Vertex 2]],GroupVertices[Vertex],0)),1,1,"")</f>
        <v>2</v>
      </c>
      <c r="BD621" s="48"/>
      <c r="BE621" s="49"/>
      <c r="BF621" s="48"/>
      <c r="BG621" s="49"/>
      <c r="BH621" s="48"/>
      <c r="BI621" s="49"/>
      <c r="BJ621" s="48"/>
      <c r="BK621" s="49"/>
      <c r="BL621" s="48"/>
    </row>
    <row r="622" spans="1:64" ht="15">
      <c r="A622" s="64" t="s">
        <v>287</v>
      </c>
      <c r="B622" s="64" t="s">
        <v>263</v>
      </c>
      <c r="C622" s="65" t="s">
        <v>2229</v>
      </c>
      <c r="D622" s="66">
        <v>3</v>
      </c>
      <c r="E622" s="67" t="s">
        <v>132</v>
      </c>
      <c r="F622" s="68">
        <v>32</v>
      </c>
      <c r="G622" s="65"/>
      <c r="H622" s="69"/>
      <c r="I622" s="70"/>
      <c r="J622" s="70"/>
      <c r="K622" s="34" t="s">
        <v>66</v>
      </c>
      <c r="L622" s="77">
        <v>622</v>
      </c>
      <c r="M622" s="77"/>
      <c r="N622" s="72"/>
      <c r="O622" s="79" t="s">
        <v>341</v>
      </c>
      <c r="P622" s="81">
        <v>43540.166921296295</v>
      </c>
      <c r="Q622" s="79" t="s">
        <v>392</v>
      </c>
      <c r="R622" s="79"/>
      <c r="S622" s="79"/>
      <c r="T622" s="79" t="s">
        <v>414</v>
      </c>
      <c r="U622" s="79"/>
      <c r="V622" s="82" t="s">
        <v>521</v>
      </c>
      <c r="W622" s="81">
        <v>43540.166921296295</v>
      </c>
      <c r="X622" s="82" t="s">
        <v>645</v>
      </c>
      <c r="Y622" s="79"/>
      <c r="Z622" s="79"/>
      <c r="AA622" s="85" t="s">
        <v>770</v>
      </c>
      <c r="AB622" s="85" t="s">
        <v>766</v>
      </c>
      <c r="AC622" s="79" t="b">
        <v>0</v>
      </c>
      <c r="AD622" s="79">
        <v>5</v>
      </c>
      <c r="AE622" s="85" t="s">
        <v>790</v>
      </c>
      <c r="AF622" s="79" t="b">
        <v>0</v>
      </c>
      <c r="AG622" s="79" t="s">
        <v>791</v>
      </c>
      <c r="AH622" s="79"/>
      <c r="AI622" s="85" t="s">
        <v>785</v>
      </c>
      <c r="AJ622" s="79" t="b">
        <v>0</v>
      </c>
      <c r="AK622" s="79">
        <v>2</v>
      </c>
      <c r="AL622" s="85" t="s">
        <v>785</v>
      </c>
      <c r="AM622" s="79" t="s">
        <v>802</v>
      </c>
      <c r="AN622" s="79" t="b">
        <v>0</v>
      </c>
      <c r="AO622" s="85" t="s">
        <v>766</v>
      </c>
      <c r="AP622" s="79" t="s">
        <v>176</v>
      </c>
      <c r="AQ622" s="79">
        <v>0</v>
      </c>
      <c r="AR622" s="79">
        <v>0</v>
      </c>
      <c r="AS622" s="79"/>
      <c r="AT622" s="79"/>
      <c r="AU622" s="79"/>
      <c r="AV622" s="79"/>
      <c r="AW622" s="79"/>
      <c r="AX622" s="79"/>
      <c r="AY622" s="79"/>
      <c r="AZ622" s="79"/>
      <c r="BA622">
        <v>1</v>
      </c>
      <c r="BB622" s="78" t="str">
        <f>REPLACE(INDEX(GroupVertices[Group],MATCH(Edges[[#This Row],[Vertex 1]],GroupVertices[Vertex],0)),1,1,"")</f>
        <v>2</v>
      </c>
      <c r="BC622" s="78" t="str">
        <f>REPLACE(INDEX(GroupVertices[Group],MATCH(Edges[[#This Row],[Vertex 2]],GroupVertices[Vertex],0)),1,1,"")</f>
        <v>3</v>
      </c>
      <c r="BD622" s="48"/>
      <c r="BE622" s="49"/>
      <c r="BF622" s="48"/>
      <c r="BG622" s="49"/>
      <c r="BH622" s="48"/>
      <c r="BI622" s="49"/>
      <c r="BJ622" s="48"/>
      <c r="BK622" s="49"/>
      <c r="BL622" s="48"/>
    </row>
    <row r="623" spans="1:64" ht="15">
      <c r="A623" s="64" t="s">
        <v>287</v>
      </c>
      <c r="B623" s="64" t="s">
        <v>310</v>
      </c>
      <c r="C623" s="65" t="s">
        <v>2231</v>
      </c>
      <c r="D623" s="66">
        <v>10</v>
      </c>
      <c r="E623" s="67" t="s">
        <v>136</v>
      </c>
      <c r="F623" s="68">
        <v>25.5</v>
      </c>
      <c r="G623" s="65"/>
      <c r="H623" s="69"/>
      <c r="I623" s="70"/>
      <c r="J623" s="70"/>
      <c r="K623" s="34" t="s">
        <v>65</v>
      </c>
      <c r="L623" s="77">
        <v>623</v>
      </c>
      <c r="M623" s="77"/>
      <c r="N623" s="72"/>
      <c r="O623" s="79" t="s">
        <v>340</v>
      </c>
      <c r="P623" s="81">
        <v>43540.208090277774</v>
      </c>
      <c r="Q623" s="79" t="s">
        <v>369</v>
      </c>
      <c r="R623" s="79"/>
      <c r="S623" s="79"/>
      <c r="T623" s="79" t="s">
        <v>414</v>
      </c>
      <c r="U623" s="79"/>
      <c r="V623" s="82" t="s">
        <v>521</v>
      </c>
      <c r="W623" s="81">
        <v>43540.208090277774</v>
      </c>
      <c r="X623" s="82" t="s">
        <v>650</v>
      </c>
      <c r="Y623" s="79"/>
      <c r="Z623" s="79"/>
      <c r="AA623" s="85" t="s">
        <v>775</v>
      </c>
      <c r="AB623" s="79"/>
      <c r="AC623" s="79" t="b">
        <v>0</v>
      </c>
      <c r="AD623" s="79">
        <v>0</v>
      </c>
      <c r="AE623" s="85" t="s">
        <v>785</v>
      </c>
      <c r="AF623" s="79" t="b">
        <v>0</v>
      </c>
      <c r="AG623" s="79" t="s">
        <v>791</v>
      </c>
      <c r="AH623" s="79"/>
      <c r="AI623" s="85" t="s">
        <v>785</v>
      </c>
      <c r="AJ623" s="79" t="b">
        <v>0</v>
      </c>
      <c r="AK623" s="79">
        <v>49</v>
      </c>
      <c r="AL623" s="85" t="s">
        <v>766</v>
      </c>
      <c r="AM623" s="79" t="s">
        <v>799</v>
      </c>
      <c r="AN623" s="79" t="b">
        <v>0</v>
      </c>
      <c r="AO623" s="85" t="s">
        <v>766</v>
      </c>
      <c r="AP623" s="79" t="s">
        <v>176</v>
      </c>
      <c r="AQ623" s="79">
        <v>0</v>
      </c>
      <c r="AR623" s="79">
        <v>0</v>
      </c>
      <c r="AS623" s="79"/>
      <c r="AT623" s="79"/>
      <c r="AU623" s="79"/>
      <c r="AV623" s="79"/>
      <c r="AW623" s="79"/>
      <c r="AX623" s="79"/>
      <c r="AY623" s="79"/>
      <c r="AZ623" s="79"/>
      <c r="BA623">
        <v>2</v>
      </c>
      <c r="BB623" s="78" t="str">
        <f>REPLACE(INDEX(GroupVertices[Group],MATCH(Edges[[#This Row],[Vertex 1]],GroupVertices[Vertex],0)),1,1,"")</f>
        <v>2</v>
      </c>
      <c r="BC623" s="78" t="str">
        <f>REPLACE(INDEX(GroupVertices[Group],MATCH(Edges[[#This Row],[Vertex 2]],GroupVertices[Vertex],0)),1,1,"")</f>
        <v>1</v>
      </c>
      <c r="BD623" s="48"/>
      <c r="BE623" s="49"/>
      <c r="BF623" s="48"/>
      <c r="BG623" s="49"/>
      <c r="BH623" s="48"/>
      <c r="BI623" s="49"/>
      <c r="BJ623" s="48"/>
      <c r="BK623" s="49"/>
      <c r="BL623" s="48"/>
    </row>
    <row r="624" spans="1:64" ht="15">
      <c r="A624" s="64" t="s">
        <v>287</v>
      </c>
      <c r="B624" s="64" t="s">
        <v>311</v>
      </c>
      <c r="C624" s="65" t="s">
        <v>2231</v>
      </c>
      <c r="D624" s="66">
        <v>10</v>
      </c>
      <c r="E624" s="67" t="s">
        <v>136</v>
      </c>
      <c r="F624" s="68">
        <v>25.5</v>
      </c>
      <c r="G624" s="65"/>
      <c r="H624" s="69"/>
      <c r="I624" s="70"/>
      <c r="J624" s="70"/>
      <c r="K624" s="34" t="s">
        <v>65</v>
      </c>
      <c r="L624" s="77">
        <v>624</v>
      </c>
      <c r="M624" s="77"/>
      <c r="N624" s="72"/>
      <c r="O624" s="79" t="s">
        <v>340</v>
      </c>
      <c r="P624" s="81">
        <v>43540.208090277774</v>
      </c>
      <c r="Q624" s="79" t="s">
        <v>369</v>
      </c>
      <c r="R624" s="79"/>
      <c r="S624" s="79"/>
      <c r="T624" s="79" t="s">
        <v>414</v>
      </c>
      <c r="U624" s="79"/>
      <c r="V624" s="82" t="s">
        <v>521</v>
      </c>
      <c r="W624" s="81">
        <v>43540.208090277774</v>
      </c>
      <c r="X624" s="82" t="s">
        <v>650</v>
      </c>
      <c r="Y624" s="79"/>
      <c r="Z624" s="79"/>
      <c r="AA624" s="85" t="s">
        <v>775</v>
      </c>
      <c r="AB624" s="79"/>
      <c r="AC624" s="79" t="b">
        <v>0</v>
      </c>
      <c r="AD624" s="79">
        <v>0</v>
      </c>
      <c r="AE624" s="85" t="s">
        <v>785</v>
      </c>
      <c r="AF624" s="79" t="b">
        <v>0</v>
      </c>
      <c r="AG624" s="79" t="s">
        <v>791</v>
      </c>
      <c r="AH624" s="79"/>
      <c r="AI624" s="85" t="s">
        <v>785</v>
      </c>
      <c r="AJ624" s="79" t="b">
        <v>0</v>
      </c>
      <c r="AK624" s="79">
        <v>49</v>
      </c>
      <c r="AL624" s="85" t="s">
        <v>766</v>
      </c>
      <c r="AM624" s="79" t="s">
        <v>799</v>
      </c>
      <c r="AN624" s="79" t="b">
        <v>0</v>
      </c>
      <c r="AO624" s="85" t="s">
        <v>766</v>
      </c>
      <c r="AP624" s="79" t="s">
        <v>176</v>
      </c>
      <c r="AQ624" s="79">
        <v>0</v>
      </c>
      <c r="AR624" s="79">
        <v>0</v>
      </c>
      <c r="AS624" s="79"/>
      <c r="AT624" s="79"/>
      <c r="AU624" s="79"/>
      <c r="AV624" s="79"/>
      <c r="AW624" s="79"/>
      <c r="AX624" s="79"/>
      <c r="AY624" s="79"/>
      <c r="AZ624" s="79"/>
      <c r="BA624">
        <v>2</v>
      </c>
      <c r="BB624" s="78" t="str">
        <f>REPLACE(INDEX(GroupVertices[Group],MATCH(Edges[[#This Row],[Vertex 1]],GroupVertices[Vertex],0)),1,1,"")</f>
        <v>2</v>
      </c>
      <c r="BC624" s="78" t="str">
        <f>REPLACE(INDEX(GroupVertices[Group],MATCH(Edges[[#This Row],[Vertex 2]],GroupVertices[Vertex],0)),1,1,"")</f>
        <v>1</v>
      </c>
      <c r="BD624" s="48"/>
      <c r="BE624" s="49"/>
      <c r="BF624" s="48"/>
      <c r="BG624" s="49"/>
      <c r="BH624" s="48"/>
      <c r="BI624" s="49"/>
      <c r="BJ624" s="48"/>
      <c r="BK624" s="49"/>
      <c r="BL624" s="48"/>
    </row>
    <row r="625" spans="1:64" ht="15">
      <c r="A625" s="64" t="s">
        <v>287</v>
      </c>
      <c r="B625" s="64" t="s">
        <v>312</v>
      </c>
      <c r="C625" s="65" t="s">
        <v>2231</v>
      </c>
      <c r="D625" s="66">
        <v>10</v>
      </c>
      <c r="E625" s="67" t="s">
        <v>136</v>
      </c>
      <c r="F625" s="68">
        <v>25.5</v>
      </c>
      <c r="G625" s="65"/>
      <c r="H625" s="69"/>
      <c r="I625" s="70"/>
      <c r="J625" s="70"/>
      <c r="K625" s="34" t="s">
        <v>65</v>
      </c>
      <c r="L625" s="77">
        <v>625</v>
      </c>
      <c r="M625" s="77"/>
      <c r="N625" s="72"/>
      <c r="O625" s="79" t="s">
        <v>340</v>
      </c>
      <c r="P625" s="81">
        <v>43540.208090277774</v>
      </c>
      <c r="Q625" s="79" t="s">
        <v>369</v>
      </c>
      <c r="R625" s="79"/>
      <c r="S625" s="79"/>
      <c r="T625" s="79" t="s">
        <v>414</v>
      </c>
      <c r="U625" s="79"/>
      <c r="V625" s="82" t="s">
        <v>521</v>
      </c>
      <c r="W625" s="81">
        <v>43540.208090277774</v>
      </c>
      <c r="X625" s="82" t="s">
        <v>650</v>
      </c>
      <c r="Y625" s="79"/>
      <c r="Z625" s="79"/>
      <c r="AA625" s="85" t="s">
        <v>775</v>
      </c>
      <c r="AB625" s="79"/>
      <c r="AC625" s="79" t="b">
        <v>0</v>
      </c>
      <c r="AD625" s="79">
        <v>0</v>
      </c>
      <c r="AE625" s="85" t="s">
        <v>785</v>
      </c>
      <c r="AF625" s="79" t="b">
        <v>0</v>
      </c>
      <c r="AG625" s="79" t="s">
        <v>791</v>
      </c>
      <c r="AH625" s="79"/>
      <c r="AI625" s="85" t="s">
        <v>785</v>
      </c>
      <c r="AJ625" s="79" t="b">
        <v>0</v>
      </c>
      <c r="AK625" s="79">
        <v>49</v>
      </c>
      <c r="AL625" s="85" t="s">
        <v>766</v>
      </c>
      <c r="AM625" s="79" t="s">
        <v>799</v>
      </c>
      <c r="AN625" s="79" t="b">
        <v>0</v>
      </c>
      <c r="AO625" s="85" t="s">
        <v>766</v>
      </c>
      <c r="AP625" s="79" t="s">
        <v>176</v>
      </c>
      <c r="AQ625" s="79">
        <v>0</v>
      </c>
      <c r="AR625" s="79">
        <v>0</v>
      </c>
      <c r="AS625" s="79"/>
      <c r="AT625" s="79"/>
      <c r="AU625" s="79"/>
      <c r="AV625" s="79"/>
      <c r="AW625" s="79"/>
      <c r="AX625" s="79"/>
      <c r="AY625" s="79"/>
      <c r="AZ625" s="79"/>
      <c r="BA625">
        <v>2</v>
      </c>
      <c r="BB625" s="78" t="str">
        <f>REPLACE(INDEX(GroupVertices[Group],MATCH(Edges[[#This Row],[Vertex 1]],GroupVertices[Vertex],0)),1,1,"")</f>
        <v>2</v>
      </c>
      <c r="BC625" s="78" t="str">
        <f>REPLACE(INDEX(GroupVertices[Group],MATCH(Edges[[#This Row],[Vertex 2]],GroupVertices[Vertex],0)),1,1,"")</f>
        <v>1</v>
      </c>
      <c r="BD625" s="48"/>
      <c r="BE625" s="49"/>
      <c r="BF625" s="48"/>
      <c r="BG625" s="49"/>
      <c r="BH625" s="48"/>
      <c r="BI625" s="49"/>
      <c r="BJ625" s="48"/>
      <c r="BK625" s="49"/>
      <c r="BL625" s="48"/>
    </row>
    <row r="626" spans="1:64" ht="15">
      <c r="A626" s="64" t="s">
        <v>287</v>
      </c>
      <c r="B626" s="64" t="s">
        <v>313</v>
      </c>
      <c r="C626" s="65" t="s">
        <v>2231</v>
      </c>
      <c r="D626" s="66">
        <v>10</v>
      </c>
      <c r="E626" s="67" t="s">
        <v>136</v>
      </c>
      <c r="F626" s="68">
        <v>25.5</v>
      </c>
      <c r="G626" s="65"/>
      <c r="H626" s="69"/>
      <c r="I626" s="70"/>
      <c r="J626" s="70"/>
      <c r="K626" s="34" t="s">
        <v>65</v>
      </c>
      <c r="L626" s="77">
        <v>626</v>
      </c>
      <c r="M626" s="77"/>
      <c r="N626" s="72"/>
      <c r="O626" s="79" t="s">
        <v>340</v>
      </c>
      <c r="P626" s="81">
        <v>43540.208090277774</v>
      </c>
      <c r="Q626" s="79" t="s">
        <v>369</v>
      </c>
      <c r="R626" s="79"/>
      <c r="S626" s="79"/>
      <c r="T626" s="79" t="s">
        <v>414</v>
      </c>
      <c r="U626" s="79"/>
      <c r="V626" s="82" t="s">
        <v>521</v>
      </c>
      <c r="W626" s="81">
        <v>43540.208090277774</v>
      </c>
      <c r="X626" s="82" t="s">
        <v>650</v>
      </c>
      <c r="Y626" s="79"/>
      <c r="Z626" s="79"/>
      <c r="AA626" s="85" t="s">
        <v>775</v>
      </c>
      <c r="AB626" s="79"/>
      <c r="AC626" s="79" t="b">
        <v>0</v>
      </c>
      <c r="AD626" s="79">
        <v>0</v>
      </c>
      <c r="AE626" s="85" t="s">
        <v>785</v>
      </c>
      <c r="AF626" s="79" t="b">
        <v>0</v>
      </c>
      <c r="AG626" s="79" t="s">
        <v>791</v>
      </c>
      <c r="AH626" s="79"/>
      <c r="AI626" s="85" t="s">
        <v>785</v>
      </c>
      <c r="AJ626" s="79" t="b">
        <v>0</v>
      </c>
      <c r="AK626" s="79">
        <v>49</v>
      </c>
      <c r="AL626" s="85" t="s">
        <v>766</v>
      </c>
      <c r="AM626" s="79" t="s">
        <v>799</v>
      </c>
      <c r="AN626" s="79" t="b">
        <v>0</v>
      </c>
      <c r="AO626" s="85" t="s">
        <v>766</v>
      </c>
      <c r="AP626" s="79" t="s">
        <v>176</v>
      </c>
      <c r="AQ626" s="79">
        <v>0</v>
      </c>
      <c r="AR626" s="79">
        <v>0</v>
      </c>
      <c r="AS626" s="79"/>
      <c r="AT626" s="79"/>
      <c r="AU626" s="79"/>
      <c r="AV626" s="79"/>
      <c r="AW626" s="79"/>
      <c r="AX626" s="79"/>
      <c r="AY626" s="79"/>
      <c r="AZ626" s="79"/>
      <c r="BA626">
        <v>2</v>
      </c>
      <c r="BB626" s="78" t="str">
        <f>REPLACE(INDEX(GroupVertices[Group],MATCH(Edges[[#This Row],[Vertex 1]],GroupVertices[Vertex],0)),1,1,"")</f>
        <v>2</v>
      </c>
      <c r="BC626" s="78" t="str">
        <f>REPLACE(INDEX(GroupVertices[Group],MATCH(Edges[[#This Row],[Vertex 2]],GroupVertices[Vertex],0)),1,1,"")</f>
        <v>1</v>
      </c>
      <c r="BD626" s="48"/>
      <c r="BE626" s="49"/>
      <c r="BF626" s="48"/>
      <c r="BG626" s="49"/>
      <c r="BH626" s="48"/>
      <c r="BI626" s="49"/>
      <c r="BJ626" s="48"/>
      <c r="BK626" s="49"/>
      <c r="BL626" s="48"/>
    </row>
    <row r="627" spans="1:64" ht="15">
      <c r="A627" s="64" t="s">
        <v>287</v>
      </c>
      <c r="B627" s="64" t="s">
        <v>314</v>
      </c>
      <c r="C627" s="65" t="s">
        <v>2231</v>
      </c>
      <c r="D627" s="66">
        <v>10</v>
      </c>
      <c r="E627" s="67" t="s">
        <v>136</v>
      </c>
      <c r="F627" s="68">
        <v>25.5</v>
      </c>
      <c r="G627" s="65"/>
      <c r="H627" s="69"/>
      <c r="I627" s="70"/>
      <c r="J627" s="70"/>
      <c r="K627" s="34" t="s">
        <v>65</v>
      </c>
      <c r="L627" s="77">
        <v>627</v>
      </c>
      <c r="M627" s="77"/>
      <c r="N627" s="72"/>
      <c r="O627" s="79" t="s">
        <v>340</v>
      </c>
      <c r="P627" s="81">
        <v>43540.208090277774</v>
      </c>
      <c r="Q627" s="79" t="s">
        <v>369</v>
      </c>
      <c r="R627" s="79"/>
      <c r="S627" s="79"/>
      <c r="T627" s="79" t="s">
        <v>414</v>
      </c>
      <c r="U627" s="79"/>
      <c r="V627" s="82" t="s">
        <v>521</v>
      </c>
      <c r="W627" s="81">
        <v>43540.208090277774</v>
      </c>
      <c r="X627" s="82" t="s">
        <v>650</v>
      </c>
      <c r="Y627" s="79"/>
      <c r="Z627" s="79"/>
      <c r="AA627" s="85" t="s">
        <v>775</v>
      </c>
      <c r="AB627" s="79"/>
      <c r="AC627" s="79" t="b">
        <v>0</v>
      </c>
      <c r="AD627" s="79">
        <v>0</v>
      </c>
      <c r="AE627" s="85" t="s">
        <v>785</v>
      </c>
      <c r="AF627" s="79" t="b">
        <v>0</v>
      </c>
      <c r="AG627" s="79" t="s">
        <v>791</v>
      </c>
      <c r="AH627" s="79"/>
      <c r="AI627" s="85" t="s">
        <v>785</v>
      </c>
      <c r="AJ627" s="79" t="b">
        <v>0</v>
      </c>
      <c r="AK627" s="79">
        <v>49</v>
      </c>
      <c r="AL627" s="85" t="s">
        <v>766</v>
      </c>
      <c r="AM627" s="79" t="s">
        <v>799</v>
      </c>
      <c r="AN627" s="79" t="b">
        <v>0</v>
      </c>
      <c r="AO627" s="85" t="s">
        <v>766</v>
      </c>
      <c r="AP627" s="79" t="s">
        <v>176</v>
      </c>
      <c r="AQ627" s="79">
        <v>0</v>
      </c>
      <c r="AR627" s="79">
        <v>0</v>
      </c>
      <c r="AS627" s="79"/>
      <c r="AT627" s="79"/>
      <c r="AU627" s="79"/>
      <c r="AV627" s="79"/>
      <c r="AW627" s="79"/>
      <c r="AX627" s="79"/>
      <c r="AY627" s="79"/>
      <c r="AZ627" s="79"/>
      <c r="BA627">
        <v>2</v>
      </c>
      <c r="BB627" s="78" t="str">
        <f>REPLACE(INDEX(GroupVertices[Group],MATCH(Edges[[#This Row],[Vertex 1]],GroupVertices[Vertex],0)),1,1,"")</f>
        <v>2</v>
      </c>
      <c r="BC627" s="78" t="str">
        <f>REPLACE(INDEX(GroupVertices[Group],MATCH(Edges[[#This Row],[Vertex 2]],GroupVertices[Vertex],0)),1,1,"")</f>
        <v>1</v>
      </c>
      <c r="BD627" s="48"/>
      <c r="BE627" s="49"/>
      <c r="BF627" s="48"/>
      <c r="BG627" s="49"/>
      <c r="BH627" s="48"/>
      <c r="BI627" s="49"/>
      <c r="BJ627" s="48"/>
      <c r="BK627" s="49"/>
      <c r="BL627" s="48"/>
    </row>
    <row r="628" spans="1:64" ht="15">
      <c r="A628" s="64" t="s">
        <v>287</v>
      </c>
      <c r="B628" s="64" t="s">
        <v>315</v>
      </c>
      <c r="C628" s="65" t="s">
        <v>2231</v>
      </c>
      <c r="D628" s="66">
        <v>10</v>
      </c>
      <c r="E628" s="67" t="s">
        <v>136</v>
      </c>
      <c r="F628" s="68">
        <v>25.5</v>
      </c>
      <c r="G628" s="65"/>
      <c r="H628" s="69"/>
      <c r="I628" s="70"/>
      <c r="J628" s="70"/>
      <c r="K628" s="34" t="s">
        <v>65</v>
      </c>
      <c r="L628" s="77">
        <v>628</v>
      </c>
      <c r="M628" s="77"/>
      <c r="N628" s="72"/>
      <c r="O628" s="79" t="s">
        <v>340</v>
      </c>
      <c r="P628" s="81">
        <v>43540.208090277774</v>
      </c>
      <c r="Q628" s="79" t="s">
        <v>369</v>
      </c>
      <c r="R628" s="79"/>
      <c r="S628" s="79"/>
      <c r="T628" s="79" t="s">
        <v>414</v>
      </c>
      <c r="U628" s="79"/>
      <c r="V628" s="82" t="s">
        <v>521</v>
      </c>
      <c r="W628" s="81">
        <v>43540.208090277774</v>
      </c>
      <c r="X628" s="82" t="s">
        <v>650</v>
      </c>
      <c r="Y628" s="79"/>
      <c r="Z628" s="79"/>
      <c r="AA628" s="85" t="s">
        <v>775</v>
      </c>
      <c r="AB628" s="79"/>
      <c r="AC628" s="79" t="b">
        <v>0</v>
      </c>
      <c r="AD628" s="79">
        <v>0</v>
      </c>
      <c r="AE628" s="85" t="s">
        <v>785</v>
      </c>
      <c r="AF628" s="79" t="b">
        <v>0</v>
      </c>
      <c r="AG628" s="79" t="s">
        <v>791</v>
      </c>
      <c r="AH628" s="79"/>
      <c r="AI628" s="85" t="s">
        <v>785</v>
      </c>
      <c r="AJ628" s="79" t="b">
        <v>0</v>
      </c>
      <c r="AK628" s="79">
        <v>49</v>
      </c>
      <c r="AL628" s="85" t="s">
        <v>766</v>
      </c>
      <c r="AM628" s="79" t="s">
        <v>799</v>
      </c>
      <c r="AN628" s="79" t="b">
        <v>0</v>
      </c>
      <c r="AO628" s="85" t="s">
        <v>766</v>
      </c>
      <c r="AP628" s="79" t="s">
        <v>176</v>
      </c>
      <c r="AQ628" s="79">
        <v>0</v>
      </c>
      <c r="AR628" s="79">
        <v>0</v>
      </c>
      <c r="AS628" s="79"/>
      <c r="AT628" s="79"/>
      <c r="AU628" s="79"/>
      <c r="AV628" s="79"/>
      <c r="AW628" s="79"/>
      <c r="AX628" s="79"/>
      <c r="AY628" s="79"/>
      <c r="AZ628" s="79"/>
      <c r="BA628">
        <v>2</v>
      </c>
      <c r="BB628" s="78" t="str">
        <f>REPLACE(INDEX(GroupVertices[Group],MATCH(Edges[[#This Row],[Vertex 1]],GroupVertices[Vertex],0)),1,1,"")</f>
        <v>2</v>
      </c>
      <c r="BC628" s="78" t="str">
        <f>REPLACE(INDEX(GroupVertices[Group],MATCH(Edges[[#This Row],[Vertex 2]],GroupVertices[Vertex],0)),1,1,"")</f>
        <v>1</v>
      </c>
      <c r="BD628" s="48"/>
      <c r="BE628" s="49"/>
      <c r="BF628" s="48"/>
      <c r="BG628" s="49"/>
      <c r="BH628" s="48"/>
      <c r="BI628" s="49"/>
      <c r="BJ628" s="48"/>
      <c r="BK628" s="49"/>
      <c r="BL628" s="48"/>
    </row>
    <row r="629" spans="1:64" ht="15">
      <c r="A629" s="64" t="s">
        <v>287</v>
      </c>
      <c r="B629" s="64" t="s">
        <v>316</v>
      </c>
      <c r="C629" s="65" t="s">
        <v>2231</v>
      </c>
      <c r="D629" s="66">
        <v>10</v>
      </c>
      <c r="E629" s="67" t="s">
        <v>136</v>
      </c>
      <c r="F629" s="68">
        <v>25.5</v>
      </c>
      <c r="G629" s="65"/>
      <c r="H629" s="69"/>
      <c r="I629" s="70"/>
      <c r="J629" s="70"/>
      <c r="K629" s="34" t="s">
        <v>65</v>
      </c>
      <c r="L629" s="77">
        <v>629</v>
      </c>
      <c r="M629" s="77"/>
      <c r="N629" s="72"/>
      <c r="O629" s="79" t="s">
        <v>340</v>
      </c>
      <c r="P629" s="81">
        <v>43540.208090277774</v>
      </c>
      <c r="Q629" s="79" t="s">
        <v>369</v>
      </c>
      <c r="R629" s="79"/>
      <c r="S629" s="79"/>
      <c r="T629" s="79" t="s">
        <v>414</v>
      </c>
      <c r="U629" s="79"/>
      <c r="V629" s="82" t="s">
        <v>521</v>
      </c>
      <c r="W629" s="81">
        <v>43540.208090277774</v>
      </c>
      <c r="X629" s="82" t="s">
        <v>650</v>
      </c>
      <c r="Y629" s="79"/>
      <c r="Z629" s="79"/>
      <c r="AA629" s="85" t="s">
        <v>775</v>
      </c>
      <c r="AB629" s="79"/>
      <c r="AC629" s="79" t="b">
        <v>0</v>
      </c>
      <c r="AD629" s="79">
        <v>0</v>
      </c>
      <c r="AE629" s="85" t="s">
        <v>785</v>
      </c>
      <c r="AF629" s="79" t="b">
        <v>0</v>
      </c>
      <c r="AG629" s="79" t="s">
        <v>791</v>
      </c>
      <c r="AH629" s="79"/>
      <c r="AI629" s="85" t="s">
        <v>785</v>
      </c>
      <c r="AJ629" s="79" t="b">
        <v>0</v>
      </c>
      <c r="AK629" s="79">
        <v>49</v>
      </c>
      <c r="AL629" s="85" t="s">
        <v>766</v>
      </c>
      <c r="AM629" s="79" t="s">
        <v>799</v>
      </c>
      <c r="AN629" s="79" t="b">
        <v>0</v>
      </c>
      <c r="AO629" s="85" t="s">
        <v>766</v>
      </c>
      <c r="AP629" s="79" t="s">
        <v>176</v>
      </c>
      <c r="AQ629" s="79">
        <v>0</v>
      </c>
      <c r="AR629" s="79">
        <v>0</v>
      </c>
      <c r="AS629" s="79"/>
      <c r="AT629" s="79"/>
      <c r="AU629" s="79"/>
      <c r="AV629" s="79"/>
      <c r="AW629" s="79"/>
      <c r="AX629" s="79"/>
      <c r="AY629" s="79"/>
      <c r="AZ629" s="79"/>
      <c r="BA629">
        <v>2</v>
      </c>
      <c r="BB629" s="78" t="str">
        <f>REPLACE(INDEX(GroupVertices[Group],MATCH(Edges[[#This Row],[Vertex 1]],GroupVertices[Vertex],0)),1,1,"")</f>
        <v>2</v>
      </c>
      <c r="BC629" s="78" t="str">
        <f>REPLACE(INDEX(GroupVertices[Group],MATCH(Edges[[#This Row],[Vertex 2]],GroupVertices[Vertex],0)),1,1,"")</f>
        <v>1</v>
      </c>
      <c r="BD629" s="48"/>
      <c r="BE629" s="49"/>
      <c r="BF629" s="48"/>
      <c r="BG629" s="49"/>
      <c r="BH629" s="48"/>
      <c r="BI629" s="49"/>
      <c r="BJ629" s="48"/>
      <c r="BK629" s="49"/>
      <c r="BL629" s="48"/>
    </row>
    <row r="630" spans="1:64" ht="15">
      <c r="A630" s="64" t="s">
        <v>287</v>
      </c>
      <c r="B630" s="64" t="s">
        <v>217</v>
      </c>
      <c r="C630" s="65" t="s">
        <v>2233</v>
      </c>
      <c r="D630" s="66">
        <v>10</v>
      </c>
      <c r="E630" s="67" t="s">
        <v>136</v>
      </c>
      <c r="F630" s="68">
        <v>12.5</v>
      </c>
      <c r="G630" s="65"/>
      <c r="H630" s="69"/>
      <c r="I630" s="70"/>
      <c r="J630" s="70"/>
      <c r="K630" s="34" t="s">
        <v>65</v>
      </c>
      <c r="L630" s="77">
        <v>630</v>
      </c>
      <c r="M630" s="77"/>
      <c r="N630" s="72"/>
      <c r="O630" s="79" t="s">
        <v>340</v>
      </c>
      <c r="P630" s="81">
        <v>43540.208090277774</v>
      </c>
      <c r="Q630" s="79" t="s">
        <v>369</v>
      </c>
      <c r="R630" s="79"/>
      <c r="S630" s="79"/>
      <c r="T630" s="79" t="s">
        <v>414</v>
      </c>
      <c r="U630" s="79"/>
      <c r="V630" s="82" t="s">
        <v>521</v>
      </c>
      <c r="W630" s="81">
        <v>43540.208090277774</v>
      </c>
      <c r="X630" s="82" t="s">
        <v>650</v>
      </c>
      <c r="Y630" s="79"/>
      <c r="Z630" s="79"/>
      <c r="AA630" s="85" t="s">
        <v>775</v>
      </c>
      <c r="AB630" s="79"/>
      <c r="AC630" s="79" t="b">
        <v>0</v>
      </c>
      <c r="AD630" s="79">
        <v>0</v>
      </c>
      <c r="AE630" s="85" t="s">
        <v>785</v>
      </c>
      <c r="AF630" s="79" t="b">
        <v>0</v>
      </c>
      <c r="AG630" s="79" t="s">
        <v>791</v>
      </c>
      <c r="AH630" s="79"/>
      <c r="AI630" s="85" t="s">
        <v>785</v>
      </c>
      <c r="AJ630" s="79" t="b">
        <v>0</v>
      </c>
      <c r="AK630" s="79">
        <v>49</v>
      </c>
      <c r="AL630" s="85" t="s">
        <v>766</v>
      </c>
      <c r="AM630" s="79" t="s">
        <v>799</v>
      </c>
      <c r="AN630" s="79" t="b">
        <v>0</v>
      </c>
      <c r="AO630" s="85" t="s">
        <v>766</v>
      </c>
      <c r="AP630" s="79" t="s">
        <v>176</v>
      </c>
      <c r="AQ630" s="79">
        <v>0</v>
      </c>
      <c r="AR630" s="79">
        <v>0</v>
      </c>
      <c r="AS630" s="79"/>
      <c r="AT630" s="79"/>
      <c r="AU630" s="79"/>
      <c r="AV630" s="79"/>
      <c r="AW630" s="79"/>
      <c r="AX630" s="79"/>
      <c r="AY630" s="79"/>
      <c r="AZ630" s="79"/>
      <c r="BA630">
        <v>4</v>
      </c>
      <c r="BB630" s="78" t="str">
        <f>REPLACE(INDEX(GroupVertices[Group],MATCH(Edges[[#This Row],[Vertex 1]],GroupVertices[Vertex],0)),1,1,"")</f>
        <v>2</v>
      </c>
      <c r="BC630" s="78" t="str">
        <f>REPLACE(INDEX(GroupVertices[Group],MATCH(Edges[[#This Row],[Vertex 2]],GroupVertices[Vertex],0)),1,1,"")</f>
        <v>2</v>
      </c>
      <c r="BD630" s="48"/>
      <c r="BE630" s="49"/>
      <c r="BF630" s="48"/>
      <c r="BG630" s="49"/>
      <c r="BH630" s="48"/>
      <c r="BI630" s="49"/>
      <c r="BJ630" s="48"/>
      <c r="BK630" s="49"/>
      <c r="BL630" s="48"/>
    </row>
    <row r="631" spans="1:64" ht="15">
      <c r="A631" s="64" t="s">
        <v>287</v>
      </c>
      <c r="B631" s="64" t="s">
        <v>263</v>
      </c>
      <c r="C631" s="65" t="s">
        <v>2229</v>
      </c>
      <c r="D631" s="66">
        <v>3</v>
      </c>
      <c r="E631" s="67" t="s">
        <v>132</v>
      </c>
      <c r="F631" s="68">
        <v>32</v>
      </c>
      <c r="G631" s="65"/>
      <c r="H631" s="69"/>
      <c r="I631" s="70"/>
      <c r="J631" s="70"/>
      <c r="K631" s="34" t="s">
        <v>66</v>
      </c>
      <c r="L631" s="77">
        <v>631</v>
      </c>
      <c r="M631" s="77"/>
      <c r="N631" s="72"/>
      <c r="O631" s="79" t="s">
        <v>340</v>
      </c>
      <c r="P631" s="81">
        <v>43540.208090277774</v>
      </c>
      <c r="Q631" s="79" t="s">
        <v>369</v>
      </c>
      <c r="R631" s="79"/>
      <c r="S631" s="79"/>
      <c r="T631" s="79" t="s">
        <v>414</v>
      </c>
      <c r="U631" s="79"/>
      <c r="V631" s="82" t="s">
        <v>521</v>
      </c>
      <c r="W631" s="81">
        <v>43540.208090277774</v>
      </c>
      <c r="X631" s="82" t="s">
        <v>650</v>
      </c>
      <c r="Y631" s="79"/>
      <c r="Z631" s="79"/>
      <c r="AA631" s="85" t="s">
        <v>775</v>
      </c>
      <c r="AB631" s="79"/>
      <c r="AC631" s="79" t="b">
        <v>0</v>
      </c>
      <c r="AD631" s="79">
        <v>0</v>
      </c>
      <c r="AE631" s="85" t="s">
        <v>785</v>
      </c>
      <c r="AF631" s="79" t="b">
        <v>0</v>
      </c>
      <c r="AG631" s="79" t="s">
        <v>791</v>
      </c>
      <c r="AH631" s="79"/>
      <c r="AI631" s="85" t="s">
        <v>785</v>
      </c>
      <c r="AJ631" s="79" t="b">
        <v>0</v>
      </c>
      <c r="AK631" s="79">
        <v>49</v>
      </c>
      <c r="AL631" s="85" t="s">
        <v>766</v>
      </c>
      <c r="AM631" s="79" t="s">
        <v>799</v>
      </c>
      <c r="AN631" s="79" t="b">
        <v>0</v>
      </c>
      <c r="AO631" s="85" t="s">
        <v>766</v>
      </c>
      <c r="AP631" s="79" t="s">
        <v>176</v>
      </c>
      <c r="AQ631" s="79">
        <v>0</v>
      </c>
      <c r="AR631" s="79">
        <v>0</v>
      </c>
      <c r="AS631" s="79"/>
      <c r="AT631" s="79"/>
      <c r="AU631" s="79"/>
      <c r="AV631" s="79"/>
      <c r="AW631" s="79"/>
      <c r="AX631" s="79"/>
      <c r="AY631" s="79"/>
      <c r="AZ631" s="79"/>
      <c r="BA631">
        <v>1</v>
      </c>
      <c r="BB631" s="78" t="str">
        <f>REPLACE(INDEX(GroupVertices[Group],MATCH(Edges[[#This Row],[Vertex 1]],GroupVertices[Vertex],0)),1,1,"")</f>
        <v>2</v>
      </c>
      <c r="BC631" s="78" t="str">
        <f>REPLACE(INDEX(GroupVertices[Group],MATCH(Edges[[#This Row],[Vertex 2]],GroupVertices[Vertex],0)),1,1,"")</f>
        <v>3</v>
      </c>
      <c r="BD631" s="48">
        <v>0</v>
      </c>
      <c r="BE631" s="49">
        <v>0</v>
      </c>
      <c r="BF631" s="48">
        <v>0</v>
      </c>
      <c r="BG631" s="49">
        <v>0</v>
      </c>
      <c r="BH631" s="48">
        <v>0</v>
      </c>
      <c r="BI631" s="49">
        <v>0</v>
      </c>
      <c r="BJ631" s="48">
        <v>17</v>
      </c>
      <c r="BK631" s="49">
        <v>100</v>
      </c>
      <c r="BL631" s="48">
        <v>17</v>
      </c>
    </row>
    <row r="632" spans="1:64" ht="15">
      <c r="A632" s="64" t="s">
        <v>292</v>
      </c>
      <c r="B632" s="64" t="s">
        <v>287</v>
      </c>
      <c r="C632" s="65" t="s">
        <v>2229</v>
      </c>
      <c r="D632" s="66">
        <v>3</v>
      </c>
      <c r="E632" s="67" t="s">
        <v>132</v>
      </c>
      <c r="F632" s="68">
        <v>32</v>
      </c>
      <c r="G632" s="65"/>
      <c r="H632" s="69"/>
      <c r="I632" s="70"/>
      <c r="J632" s="70"/>
      <c r="K632" s="34" t="s">
        <v>65</v>
      </c>
      <c r="L632" s="77">
        <v>632</v>
      </c>
      <c r="M632" s="77"/>
      <c r="N632" s="72"/>
      <c r="O632" s="79" t="s">
        <v>340</v>
      </c>
      <c r="P632" s="81">
        <v>43540.67696759259</v>
      </c>
      <c r="Q632" s="79" t="s">
        <v>390</v>
      </c>
      <c r="R632" s="79"/>
      <c r="S632" s="79"/>
      <c r="T632" s="79"/>
      <c r="U632" s="79"/>
      <c r="V632" s="82" t="s">
        <v>526</v>
      </c>
      <c r="W632" s="81">
        <v>43540.67696759259</v>
      </c>
      <c r="X632" s="82" t="s">
        <v>646</v>
      </c>
      <c r="Y632" s="79"/>
      <c r="Z632" s="79"/>
      <c r="AA632" s="85" t="s">
        <v>771</v>
      </c>
      <c r="AB632" s="79"/>
      <c r="AC632" s="79" t="b">
        <v>0</v>
      </c>
      <c r="AD632" s="79">
        <v>0</v>
      </c>
      <c r="AE632" s="85" t="s">
        <v>785</v>
      </c>
      <c r="AF632" s="79" t="b">
        <v>0</v>
      </c>
      <c r="AG632" s="79" t="s">
        <v>791</v>
      </c>
      <c r="AH632" s="79"/>
      <c r="AI632" s="85" t="s">
        <v>785</v>
      </c>
      <c r="AJ632" s="79" t="b">
        <v>0</v>
      </c>
      <c r="AK632" s="79">
        <v>2</v>
      </c>
      <c r="AL632" s="85" t="s">
        <v>770</v>
      </c>
      <c r="AM632" s="79" t="s">
        <v>800</v>
      </c>
      <c r="AN632" s="79" t="b">
        <v>0</v>
      </c>
      <c r="AO632" s="85" t="s">
        <v>770</v>
      </c>
      <c r="AP632" s="79" t="s">
        <v>176</v>
      </c>
      <c r="AQ632" s="79">
        <v>0</v>
      </c>
      <c r="AR632" s="79">
        <v>0</v>
      </c>
      <c r="AS632" s="79"/>
      <c r="AT632" s="79"/>
      <c r="AU632" s="79"/>
      <c r="AV632" s="79"/>
      <c r="AW632" s="79"/>
      <c r="AX632" s="79"/>
      <c r="AY632" s="79"/>
      <c r="AZ632" s="79"/>
      <c r="BA632">
        <v>1</v>
      </c>
      <c r="BB632" s="78" t="str">
        <f>REPLACE(INDEX(GroupVertices[Group],MATCH(Edges[[#This Row],[Vertex 1]],GroupVertices[Vertex],0)),1,1,"")</f>
        <v>3</v>
      </c>
      <c r="BC632" s="78" t="str">
        <f>REPLACE(INDEX(GroupVertices[Group],MATCH(Edges[[#This Row],[Vertex 2]],GroupVertices[Vertex],0)),1,1,"")</f>
        <v>2</v>
      </c>
      <c r="BD632" s="48"/>
      <c r="BE632" s="49"/>
      <c r="BF632" s="48"/>
      <c r="BG632" s="49"/>
      <c r="BH632" s="48"/>
      <c r="BI632" s="49"/>
      <c r="BJ632" s="48"/>
      <c r="BK632" s="49"/>
      <c r="BL632" s="48"/>
    </row>
    <row r="633" spans="1:64" ht="15">
      <c r="A633" s="64" t="s">
        <v>292</v>
      </c>
      <c r="B633" s="64" t="s">
        <v>310</v>
      </c>
      <c r="C633" s="65" t="s">
        <v>2231</v>
      </c>
      <c r="D633" s="66">
        <v>10</v>
      </c>
      <c r="E633" s="67" t="s">
        <v>136</v>
      </c>
      <c r="F633" s="68">
        <v>25.5</v>
      </c>
      <c r="G633" s="65"/>
      <c r="H633" s="69"/>
      <c r="I633" s="70"/>
      <c r="J633" s="70"/>
      <c r="K633" s="34" t="s">
        <v>65</v>
      </c>
      <c r="L633" s="77">
        <v>633</v>
      </c>
      <c r="M633" s="77"/>
      <c r="N633" s="72"/>
      <c r="O633" s="79" t="s">
        <v>340</v>
      </c>
      <c r="P633" s="81">
        <v>43540.676469907405</v>
      </c>
      <c r="Q633" s="79" t="s">
        <v>369</v>
      </c>
      <c r="R633" s="79"/>
      <c r="S633" s="79"/>
      <c r="T633" s="79" t="s">
        <v>414</v>
      </c>
      <c r="U633" s="79"/>
      <c r="V633" s="82" t="s">
        <v>526</v>
      </c>
      <c r="W633" s="81">
        <v>43540.676469907405</v>
      </c>
      <c r="X633" s="82" t="s">
        <v>651</v>
      </c>
      <c r="Y633" s="79"/>
      <c r="Z633" s="79"/>
      <c r="AA633" s="85" t="s">
        <v>776</v>
      </c>
      <c r="AB633" s="79"/>
      <c r="AC633" s="79" t="b">
        <v>0</v>
      </c>
      <c r="AD633" s="79">
        <v>0</v>
      </c>
      <c r="AE633" s="85" t="s">
        <v>785</v>
      </c>
      <c r="AF633" s="79" t="b">
        <v>0</v>
      </c>
      <c r="AG633" s="79" t="s">
        <v>791</v>
      </c>
      <c r="AH633" s="79"/>
      <c r="AI633" s="85" t="s">
        <v>785</v>
      </c>
      <c r="AJ633" s="79" t="b">
        <v>0</v>
      </c>
      <c r="AK633" s="79">
        <v>49</v>
      </c>
      <c r="AL633" s="85" t="s">
        <v>766</v>
      </c>
      <c r="AM633" s="79" t="s">
        <v>800</v>
      </c>
      <c r="AN633" s="79" t="b">
        <v>0</v>
      </c>
      <c r="AO633" s="85" t="s">
        <v>766</v>
      </c>
      <c r="AP633" s="79" t="s">
        <v>176</v>
      </c>
      <c r="AQ633" s="79">
        <v>0</v>
      </c>
      <c r="AR633" s="79">
        <v>0</v>
      </c>
      <c r="AS633" s="79"/>
      <c r="AT633" s="79"/>
      <c r="AU633" s="79"/>
      <c r="AV633" s="79"/>
      <c r="AW633" s="79"/>
      <c r="AX633" s="79"/>
      <c r="AY633" s="79"/>
      <c r="AZ633" s="79"/>
      <c r="BA633">
        <v>2</v>
      </c>
      <c r="BB633" s="78" t="str">
        <f>REPLACE(INDEX(GroupVertices[Group],MATCH(Edges[[#This Row],[Vertex 1]],GroupVertices[Vertex],0)),1,1,"")</f>
        <v>3</v>
      </c>
      <c r="BC633" s="78" t="str">
        <f>REPLACE(INDEX(GroupVertices[Group],MATCH(Edges[[#This Row],[Vertex 2]],GroupVertices[Vertex],0)),1,1,"")</f>
        <v>1</v>
      </c>
      <c r="BD633" s="48"/>
      <c r="BE633" s="49"/>
      <c r="BF633" s="48"/>
      <c r="BG633" s="49"/>
      <c r="BH633" s="48"/>
      <c r="BI633" s="49"/>
      <c r="BJ633" s="48"/>
      <c r="BK633" s="49"/>
      <c r="BL633" s="48"/>
    </row>
    <row r="634" spans="1:64" ht="15">
      <c r="A634" s="64" t="s">
        <v>292</v>
      </c>
      <c r="B634" s="64" t="s">
        <v>311</v>
      </c>
      <c r="C634" s="65" t="s">
        <v>2231</v>
      </c>
      <c r="D634" s="66">
        <v>10</v>
      </c>
      <c r="E634" s="67" t="s">
        <v>136</v>
      </c>
      <c r="F634" s="68">
        <v>25.5</v>
      </c>
      <c r="G634" s="65"/>
      <c r="H634" s="69"/>
      <c r="I634" s="70"/>
      <c r="J634" s="70"/>
      <c r="K634" s="34" t="s">
        <v>65</v>
      </c>
      <c r="L634" s="77">
        <v>634</v>
      </c>
      <c r="M634" s="77"/>
      <c r="N634" s="72"/>
      <c r="O634" s="79" t="s">
        <v>340</v>
      </c>
      <c r="P634" s="81">
        <v>43540.676469907405</v>
      </c>
      <c r="Q634" s="79" t="s">
        <v>369</v>
      </c>
      <c r="R634" s="79"/>
      <c r="S634" s="79"/>
      <c r="T634" s="79" t="s">
        <v>414</v>
      </c>
      <c r="U634" s="79"/>
      <c r="V634" s="82" t="s">
        <v>526</v>
      </c>
      <c r="W634" s="81">
        <v>43540.676469907405</v>
      </c>
      <c r="X634" s="82" t="s">
        <v>651</v>
      </c>
      <c r="Y634" s="79"/>
      <c r="Z634" s="79"/>
      <c r="AA634" s="85" t="s">
        <v>776</v>
      </c>
      <c r="AB634" s="79"/>
      <c r="AC634" s="79" t="b">
        <v>0</v>
      </c>
      <c r="AD634" s="79">
        <v>0</v>
      </c>
      <c r="AE634" s="85" t="s">
        <v>785</v>
      </c>
      <c r="AF634" s="79" t="b">
        <v>0</v>
      </c>
      <c r="AG634" s="79" t="s">
        <v>791</v>
      </c>
      <c r="AH634" s="79"/>
      <c r="AI634" s="85" t="s">
        <v>785</v>
      </c>
      <c r="AJ634" s="79" t="b">
        <v>0</v>
      </c>
      <c r="AK634" s="79">
        <v>49</v>
      </c>
      <c r="AL634" s="85" t="s">
        <v>766</v>
      </c>
      <c r="AM634" s="79" t="s">
        <v>800</v>
      </c>
      <c r="AN634" s="79" t="b">
        <v>0</v>
      </c>
      <c r="AO634" s="85" t="s">
        <v>766</v>
      </c>
      <c r="AP634" s="79" t="s">
        <v>176</v>
      </c>
      <c r="AQ634" s="79">
        <v>0</v>
      </c>
      <c r="AR634" s="79">
        <v>0</v>
      </c>
      <c r="AS634" s="79"/>
      <c r="AT634" s="79"/>
      <c r="AU634" s="79"/>
      <c r="AV634" s="79"/>
      <c r="AW634" s="79"/>
      <c r="AX634" s="79"/>
      <c r="AY634" s="79"/>
      <c r="AZ634" s="79"/>
      <c r="BA634">
        <v>2</v>
      </c>
      <c r="BB634" s="78" t="str">
        <f>REPLACE(INDEX(GroupVertices[Group],MATCH(Edges[[#This Row],[Vertex 1]],GroupVertices[Vertex],0)),1,1,"")</f>
        <v>3</v>
      </c>
      <c r="BC634" s="78" t="str">
        <f>REPLACE(INDEX(GroupVertices[Group],MATCH(Edges[[#This Row],[Vertex 2]],GroupVertices[Vertex],0)),1,1,"")</f>
        <v>1</v>
      </c>
      <c r="BD634" s="48"/>
      <c r="BE634" s="49"/>
      <c r="BF634" s="48"/>
      <c r="BG634" s="49"/>
      <c r="BH634" s="48"/>
      <c r="BI634" s="49"/>
      <c r="BJ634" s="48"/>
      <c r="BK634" s="49"/>
      <c r="BL634" s="48"/>
    </row>
    <row r="635" spans="1:64" ht="15">
      <c r="A635" s="64" t="s">
        <v>292</v>
      </c>
      <c r="B635" s="64" t="s">
        <v>312</v>
      </c>
      <c r="C635" s="65" t="s">
        <v>2231</v>
      </c>
      <c r="D635" s="66">
        <v>10</v>
      </c>
      <c r="E635" s="67" t="s">
        <v>136</v>
      </c>
      <c r="F635" s="68">
        <v>25.5</v>
      </c>
      <c r="G635" s="65"/>
      <c r="H635" s="69"/>
      <c r="I635" s="70"/>
      <c r="J635" s="70"/>
      <c r="K635" s="34" t="s">
        <v>65</v>
      </c>
      <c r="L635" s="77">
        <v>635</v>
      </c>
      <c r="M635" s="77"/>
      <c r="N635" s="72"/>
      <c r="O635" s="79" t="s">
        <v>340</v>
      </c>
      <c r="P635" s="81">
        <v>43540.676469907405</v>
      </c>
      <c r="Q635" s="79" t="s">
        <v>369</v>
      </c>
      <c r="R635" s="79"/>
      <c r="S635" s="79"/>
      <c r="T635" s="79" t="s">
        <v>414</v>
      </c>
      <c r="U635" s="79"/>
      <c r="V635" s="82" t="s">
        <v>526</v>
      </c>
      <c r="W635" s="81">
        <v>43540.676469907405</v>
      </c>
      <c r="X635" s="82" t="s">
        <v>651</v>
      </c>
      <c r="Y635" s="79"/>
      <c r="Z635" s="79"/>
      <c r="AA635" s="85" t="s">
        <v>776</v>
      </c>
      <c r="AB635" s="79"/>
      <c r="AC635" s="79" t="b">
        <v>0</v>
      </c>
      <c r="AD635" s="79">
        <v>0</v>
      </c>
      <c r="AE635" s="85" t="s">
        <v>785</v>
      </c>
      <c r="AF635" s="79" t="b">
        <v>0</v>
      </c>
      <c r="AG635" s="79" t="s">
        <v>791</v>
      </c>
      <c r="AH635" s="79"/>
      <c r="AI635" s="85" t="s">
        <v>785</v>
      </c>
      <c r="AJ635" s="79" t="b">
        <v>0</v>
      </c>
      <c r="AK635" s="79">
        <v>49</v>
      </c>
      <c r="AL635" s="85" t="s">
        <v>766</v>
      </c>
      <c r="AM635" s="79" t="s">
        <v>800</v>
      </c>
      <c r="AN635" s="79" t="b">
        <v>0</v>
      </c>
      <c r="AO635" s="85" t="s">
        <v>766</v>
      </c>
      <c r="AP635" s="79" t="s">
        <v>176</v>
      </c>
      <c r="AQ635" s="79">
        <v>0</v>
      </c>
      <c r="AR635" s="79">
        <v>0</v>
      </c>
      <c r="AS635" s="79"/>
      <c r="AT635" s="79"/>
      <c r="AU635" s="79"/>
      <c r="AV635" s="79"/>
      <c r="AW635" s="79"/>
      <c r="AX635" s="79"/>
      <c r="AY635" s="79"/>
      <c r="AZ635" s="79"/>
      <c r="BA635">
        <v>2</v>
      </c>
      <c r="BB635" s="78" t="str">
        <f>REPLACE(INDEX(GroupVertices[Group],MATCH(Edges[[#This Row],[Vertex 1]],GroupVertices[Vertex],0)),1,1,"")</f>
        <v>3</v>
      </c>
      <c r="BC635" s="78" t="str">
        <f>REPLACE(INDEX(GroupVertices[Group],MATCH(Edges[[#This Row],[Vertex 2]],GroupVertices[Vertex],0)),1,1,"")</f>
        <v>1</v>
      </c>
      <c r="BD635" s="48"/>
      <c r="BE635" s="49"/>
      <c r="BF635" s="48"/>
      <c r="BG635" s="49"/>
      <c r="BH635" s="48"/>
      <c r="BI635" s="49"/>
      <c r="BJ635" s="48"/>
      <c r="BK635" s="49"/>
      <c r="BL635" s="48"/>
    </row>
    <row r="636" spans="1:64" ht="15">
      <c r="A636" s="64" t="s">
        <v>292</v>
      </c>
      <c r="B636" s="64" t="s">
        <v>313</v>
      </c>
      <c r="C636" s="65" t="s">
        <v>2231</v>
      </c>
      <c r="D636" s="66">
        <v>10</v>
      </c>
      <c r="E636" s="67" t="s">
        <v>136</v>
      </c>
      <c r="F636" s="68">
        <v>25.5</v>
      </c>
      <c r="G636" s="65"/>
      <c r="H636" s="69"/>
      <c r="I636" s="70"/>
      <c r="J636" s="70"/>
      <c r="K636" s="34" t="s">
        <v>65</v>
      </c>
      <c r="L636" s="77">
        <v>636</v>
      </c>
      <c r="M636" s="77"/>
      <c r="N636" s="72"/>
      <c r="O636" s="79" t="s">
        <v>340</v>
      </c>
      <c r="P636" s="81">
        <v>43540.676469907405</v>
      </c>
      <c r="Q636" s="79" t="s">
        <v>369</v>
      </c>
      <c r="R636" s="79"/>
      <c r="S636" s="79"/>
      <c r="T636" s="79" t="s">
        <v>414</v>
      </c>
      <c r="U636" s="79"/>
      <c r="V636" s="82" t="s">
        <v>526</v>
      </c>
      <c r="W636" s="81">
        <v>43540.676469907405</v>
      </c>
      <c r="X636" s="82" t="s">
        <v>651</v>
      </c>
      <c r="Y636" s="79"/>
      <c r="Z636" s="79"/>
      <c r="AA636" s="85" t="s">
        <v>776</v>
      </c>
      <c r="AB636" s="79"/>
      <c r="AC636" s="79" t="b">
        <v>0</v>
      </c>
      <c r="AD636" s="79">
        <v>0</v>
      </c>
      <c r="AE636" s="85" t="s">
        <v>785</v>
      </c>
      <c r="AF636" s="79" t="b">
        <v>0</v>
      </c>
      <c r="AG636" s="79" t="s">
        <v>791</v>
      </c>
      <c r="AH636" s="79"/>
      <c r="AI636" s="85" t="s">
        <v>785</v>
      </c>
      <c r="AJ636" s="79" t="b">
        <v>0</v>
      </c>
      <c r="AK636" s="79">
        <v>49</v>
      </c>
      <c r="AL636" s="85" t="s">
        <v>766</v>
      </c>
      <c r="AM636" s="79" t="s">
        <v>800</v>
      </c>
      <c r="AN636" s="79" t="b">
        <v>0</v>
      </c>
      <c r="AO636" s="85" t="s">
        <v>766</v>
      </c>
      <c r="AP636" s="79" t="s">
        <v>176</v>
      </c>
      <c r="AQ636" s="79">
        <v>0</v>
      </c>
      <c r="AR636" s="79">
        <v>0</v>
      </c>
      <c r="AS636" s="79"/>
      <c r="AT636" s="79"/>
      <c r="AU636" s="79"/>
      <c r="AV636" s="79"/>
      <c r="AW636" s="79"/>
      <c r="AX636" s="79"/>
      <c r="AY636" s="79"/>
      <c r="AZ636" s="79"/>
      <c r="BA636">
        <v>2</v>
      </c>
      <c r="BB636" s="78" t="str">
        <f>REPLACE(INDEX(GroupVertices[Group],MATCH(Edges[[#This Row],[Vertex 1]],GroupVertices[Vertex],0)),1,1,"")</f>
        <v>3</v>
      </c>
      <c r="BC636" s="78" t="str">
        <f>REPLACE(INDEX(GroupVertices[Group],MATCH(Edges[[#This Row],[Vertex 2]],GroupVertices[Vertex],0)),1,1,"")</f>
        <v>1</v>
      </c>
      <c r="BD636" s="48"/>
      <c r="BE636" s="49"/>
      <c r="BF636" s="48"/>
      <c r="BG636" s="49"/>
      <c r="BH636" s="48"/>
      <c r="BI636" s="49"/>
      <c r="BJ636" s="48"/>
      <c r="BK636" s="49"/>
      <c r="BL636" s="48"/>
    </row>
    <row r="637" spans="1:64" ht="15">
      <c r="A637" s="64" t="s">
        <v>292</v>
      </c>
      <c r="B637" s="64" t="s">
        <v>314</v>
      </c>
      <c r="C637" s="65" t="s">
        <v>2231</v>
      </c>
      <c r="D637" s="66">
        <v>10</v>
      </c>
      <c r="E637" s="67" t="s">
        <v>136</v>
      </c>
      <c r="F637" s="68">
        <v>25.5</v>
      </c>
      <c r="G637" s="65"/>
      <c r="H637" s="69"/>
      <c r="I637" s="70"/>
      <c r="J637" s="70"/>
      <c r="K637" s="34" t="s">
        <v>65</v>
      </c>
      <c r="L637" s="77">
        <v>637</v>
      </c>
      <c r="M637" s="77"/>
      <c r="N637" s="72"/>
      <c r="O637" s="79" t="s">
        <v>340</v>
      </c>
      <c r="P637" s="81">
        <v>43540.676469907405</v>
      </c>
      <c r="Q637" s="79" t="s">
        <v>369</v>
      </c>
      <c r="R637" s="79"/>
      <c r="S637" s="79"/>
      <c r="T637" s="79" t="s">
        <v>414</v>
      </c>
      <c r="U637" s="79"/>
      <c r="V637" s="82" t="s">
        <v>526</v>
      </c>
      <c r="W637" s="81">
        <v>43540.676469907405</v>
      </c>
      <c r="X637" s="82" t="s">
        <v>651</v>
      </c>
      <c r="Y637" s="79"/>
      <c r="Z637" s="79"/>
      <c r="AA637" s="85" t="s">
        <v>776</v>
      </c>
      <c r="AB637" s="79"/>
      <c r="AC637" s="79" t="b">
        <v>0</v>
      </c>
      <c r="AD637" s="79">
        <v>0</v>
      </c>
      <c r="AE637" s="85" t="s">
        <v>785</v>
      </c>
      <c r="AF637" s="79" t="b">
        <v>0</v>
      </c>
      <c r="AG637" s="79" t="s">
        <v>791</v>
      </c>
      <c r="AH637" s="79"/>
      <c r="AI637" s="85" t="s">
        <v>785</v>
      </c>
      <c r="AJ637" s="79" t="b">
        <v>0</v>
      </c>
      <c r="AK637" s="79">
        <v>49</v>
      </c>
      <c r="AL637" s="85" t="s">
        <v>766</v>
      </c>
      <c r="AM637" s="79" t="s">
        <v>800</v>
      </c>
      <c r="AN637" s="79" t="b">
        <v>0</v>
      </c>
      <c r="AO637" s="85" t="s">
        <v>766</v>
      </c>
      <c r="AP637" s="79" t="s">
        <v>176</v>
      </c>
      <c r="AQ637" s="79">
        <v>0</v>
      </c>
      <c r="AR637" s="79">
        <v>0</v>
      </c>
      <c r="AS637" s="79"/>
      <c r="AT637" s="79"/>
      <c r="AU637" s="79"/>
      <c r="AV637" s="79"/>
      <c r="AW637" s="79"/>
      <c r="AX637" s="79"/>
      <c r="AY637" s="79"/>
      <c r="AZ637" s="79"/>
      <c r="BA637">
        <v>2</v>
      </c>
      <c r="BB637" s="78" t="str">
        <f>REPLACE(INDEX(GroupVertices[Group],MATCH(Edges[[#This Row],[Vertex 1]],GroupVertices[Vertex],0)),1,1,"")</f>
        <v>3</v>
      </c>
      <c r="BC637" s="78" t="str">
        <f>REPLACE(INDEX(GroupVertices[Group],MATCH(Edges[[#This Row],[Vertex 2]],GroupVertices[Vertex],0)),1,1,"")</f>
        <v>1</v>
      </c>
      <c r="BD637" s="48"/>
      <c r="BE637" s="49"/>
      <c r="BF637" s="48"/>
      <c r="BG637" s="49"/>
      <c r="BH637" s="48"/>
      <c r="BI637" s="49"/>
      <c r="BJ637" s="48"/>
      <c r="BK637" s="49"/>
      <c r="BL637" s="48"/>
    </row>
    <row r="638" spans="1:64" ht="15">
      <c r="A638" s="64" t="s">
        <v>292</v>
      </c>
      <c r="B638" s="64" t="s">
        <v>315</v>
      </c>
      <c r="C638" s="65" t="s">
        <v>2231</v>
      </c>
      <c r="D638" s="66">
        <v>10</v>
      </c>
      <c r="E638" s="67" t="s">
        <v>136</v>
      </c>
      <c r="F638" s="68">
        <v>25.5</v>
      </c>
      <c r="G638" s="65"/>
      <c r="H638" s="69"/>
      <c r="I638" s="70"/>
      <c r="J638" s="70"/>
      <c r="K638" s="34" t="s">
        <v>65</v>
      </c>
      <c r="L638" s="77">
        <v>638</v>
      </c>
      <c r="M638" s="77"/>
      <c r="N638" s="72"/>
      <c r="O638" s="79" t="s">
        <v>340</v>
      </c>
      <c r="P638" s="81">
        <v>43540.676469907405</v>
      </c>
      <c r="Q638" s="79" t="s">
        <v>369</v>
      </c>
      <c r="R638" s="79"/>
      <c r="S638" s="79"/>
      <c r="T638" s="79" t="s">
        <v>414</v>
      </c>
      <c r="U638" s="79"/>
      <c r="V638" s="82" t="s">
        <v>526</v>
      </c>
      <c r="W638" s="81">
        <v>43540.676469907405</v>
      </c>
      <c r="X638" s="82" t="s">
        <v>651</v>
      </c>
      <c r="Y638" s="79"/>
      <c r="Z638" s="79"/>
      <c r="AA638" s="85" t="s">
        <v>776</v>
      </c>
      <c r="AB638" s="79"/>
      <c r="AC638" s="79" t="b">
        <v>0</v>
      </c>
      <c r="AD638" s="79">
        <v>0</v>
      </c>
      <c r="AE638" s="85" t="s">
        <v>785</v>
      </c>
      <c r="AF638" s="79" t="b">
        <v>0</v>
      </c>
      <c r="AG638" s="79" t="s">
        <v>791</v>
      </c>
      <c r="AH638" s="79"/>
      <c r="AI638" s="85" t="s">
        <v>785</v>
      </c>
      <c r="AJ638" s="79" t="b">
        <v>0</v>
      </c>
      <c r="AK638" s="79">
        <v>49</v>
      </c>
      <c r="AL638" s="85" t="s">
        <v>766</v>
      </c>
      <c r="AM638" s="79" t="s">
        <v>800</v>
      </c>
      <c r="AN638" s="79" t="b">
        <v>0</v>
      </c>
      <c r="AO638" s="85" t="s">
        <v>766</v>
      </c>
      <c r="AP638" s="79" t="s">
        <v>176</v>
      </c>
      <c r="AQ638" s="79">
        <v>0</v>
      </c>
      <c r="AR638" s="79">
        <v>0</v>
      </c>
      <c r="AS638" s="79"/>
      <c r="AT638" s="79"/>
      <c r="AU638" s="79"/>
      <c r="AV638" s="79"/>
      <c r="AW638" s="79"/>
      <c r="AX638" s="79"/>
      <c r="AY638" s="79"/>
      <c r="AZ638" s="79"/>
      <c r="BA638">
        <v>2</v>
      </c>
      <c r="BB638" s="78" t="str">
        <f>REPLACE(INDEX(GroupVertices[Group],MATCH(Edges[[#This Row],[Vertex 1]],GroupVertices[Vertex],0)),1,1,"")</f>
        <v>3</v>
      </c>
      <c r="BC638" s="78" t="str">
        <f>REPLACE(INDEX(GroupVertices[Group],MATCH(Edges[[#This Row],[Vertex 2]],GroupVertices[Vertex],0)),1,1,"")</f>
        <v>1</v>
      </c>
      <c r="BD638" s="48"/>
      <c r="BE638" s="49"/>
      <c r="BF638" s="48"/>
      <c r="BG638" s="49"/>
      <c r="BH638" s="48"/>
      <c r="BI638" s="49"/>
      <c r="BJ638" s="48"/>
      <c r="BK638" s="49"/>
      <c r="BL638" s="48"/>
    </row>
    <row r="639" spans="1:64" ht="15">
      <c r="A639" s="64" t="s">
        <v>292</v>
      </c>
      <c r="B639" s="64" t="s">
        <v>316</v>
      </c>
      <c r="C639" s="65" t="s">
        <v>2231</v>
      </c>
      <c r="D639" s="66">
        <v>10</v>
      </c>
      <c r="E639" s="67" t="s">
        <v>136</v>
      </c>
      <c r="F639" s="68">
        <v>25.5</v>
      </c>
      <c r="G639" s="65"/>
      <c r="H639" s="69"/>
      <c r="I639" s="70"/>
      <c r="J639" s="70"/>
      <c r="K639" s="34" t="s">
        <v>65</v>
      </c>
      <c r="L639" s="77">
        <v>639</v>
      </c>
      <c r="M639" s="77"/>
      <c r="N639" s="72"/>
      <c r="O639" s="79" t="s">
        <v>340</v>
      </c>
      <c r="P639" s="81">
        <v>43540.676469907405</v>
      </c>
      <c r="Q639" s="79" t="s">
        <v>369</v>
      </c>
      <c r="R639" s="79"/>
      <c r="S639" s="79"/>
      <c r="T639" s="79" t="s">
        <v>414</v>
      </c>
      <c r="U639" s="79"/>
      <c r="V639" s="82" t="s">
        <v>526</v>
      </c>
      <c r="W639" s="81">
        <v>43540.676469907405</v>
      </c>
      <c r="X639" s="82" t="s">
        <v>651</v>
      </c>
      <c r="Y639" s="79"/>
      <c r="Z639" s="79"/>
      <c r="AA639" s="85" t="s">
        <v>776</v>
      </c>
      <c r="AB639" s="79"/>
      <c r="AC639" s="79" t="b">
        <v>0</v>
      </c>
      <c r="AD639" s="79">
        <v>0</v>
      </c>
      <c r="AE639" s="85" t="s">
        <v>785</v>
      </c>
      <c r="AF639" s="79" t="b">
        <v>0</v>
      </c>
      <c r="AG639" s="79" t="s">
        <v>791</v>
      </c>
      <c r="AH639" s="79"/>
      <c r="AI639" s="85" t="s">
        <v>785</v>
      </c>
      <c r="AJ639" s="79" t="b">
        <v>0</v>
      </c>
      <c r="AK639" s="79">
        <v>49</v>
      </c>
      <c r="AL639" s="85" t="s">
        <v>766</v>
      </c>
      <c r="AM639" s="79" t="s">
        <v>800</v>
      </c>
      <c r="AN639" s="79" t="b">
        <v>0</v>
      </c>
      <c r="AO639" s="85" t="s">
        <v>766</v>
      </c>
      <c r="AP639" s="79" t="s">
        <v>176</v>
      </c>
      <c r="AQ639" s="79">
        <v>0</v>
      </c>
      <c r="AR639" s="79">
        <v>0</v>
      </c>
      <c r="AS639" s="79"/>
      <c r="AT639" s="79"/>
      <c r="AU639" s="79"/>
      <c r="AV639" s="79"/>
      <c r="AW639" s="79"/>
      <c r="AX639" s="79"/>
      <c r="AY639" s="79"/>
      <c r="AZ639" s="79"/>
      <c r="BA639">
        <v>2</v>
      </c>
      <c r="BB639" s="78" t="str">
        <f>REPLACE(INDEX(GroupVertices[Group],MATCH(Edges[[#This Row],[Vertex 1]],GroupVertices[Vertex],0)),1,1,"")</f>
        <v>3</v>
      </c>
      <c r="BC639" s="78" t="str">
        <f>REPLACE(INDEX(GroupVertices[Group],MATCH(Edges[[#This Row],[Vertex 2]],GroupVertices[Vertex],0)),1,1,"")</f>
        <v>1</v>
      </c>
      <c r="BD639" s="48"/>
      <c r="BE639" s="49"/>
      <c r="BF639" s="48"/>
      <c r="BG639" s="49"/>
      <c r="BH639" s="48"/>
      <c r="BI639" s="49"/>
      <c r="BJ639" s="48"/>
      <c r="BK639" s="49"/>
      <c r="BL639" s="48"/>
    </row>
    <row r="640" spans="1:64" ht="15">
      <c r="A640" s="64" t="s">
        <v>292</v>
      </c>
      <c r="B640" s="64" t="s">
        <v>217</v>
      </c>
      <c r="C640" s="65" t="s">
        <v>2231</v>
      </c>
      <c r="D640" s="66">
        <v>10</v>
      </c>
      <c r="E640" s="67" t="s">
        <v>136</v>
      </c>
      <c r="F640" s="68">
        <v>25.5</v>
      </c>
      <c r="G640" s="65"/>
      <c r="H640" s="69"/>
      <c r="I640" s="70"/>
      <c r="J640" s="70"/>
      <c r="K640" s="34" t="s">
        <v>65</v>
      </c>
      <c r="L640" s="77">
        <v>640</v>
      </c>
      <c r="M640" s="77"/>
      <c r="N640" s="72"/>
      <c r="O640" s="79" t="s">
        <v>340</v>
      </c>
      <c r="P640" s="81">
        <v>43540.676469907405</v>
      </c>
      <c r="Q640" s="79" t="s">
        <v>369</v>
      </c>
      <c r="R640" s="79"/>
      <c r="S640" s="79"/>
      <c r="T640" s="79" t="s">
        <v>414</v>
      </c>
      <c r="U640" s="79"/>
      <c r="V640" s="82" t="s">
        <v>526</v>
      </c>
      <c r="W640" s="81">
        <v>43540.676469907405</v>
      </c>
      <c r="X640" s="82" t="s">
        <v>651</v>
      </c>
      <c r="Y640" s="79"/>
      <c r="Z640" s="79"/>
      <c r="AA640" s="85" t="s">
        <v>776</v>
      </c>
      <c r="AB640" s="79"/>
      <c r="AC640" s="79" t="b">
        <v>0</v>
      </c>
      <c r="AD640" s="79">
        <v>0</v>
      </c>
      <c r="AE640" s="85" t="s">
        <v>785</v>
      </c>
      <c r="AF640" s="79" t="b">
        <v>0</v>
      </c>
      <c r="AG640" s="79" t="s">
        <v>791</v>
      </c>
      <c r="AH640" s="79"/>
      <c r="AI640" s="85" t="s">
        <v>785</v>
      </c>
      <c r="AJ640" s="79" t="b">
        <v>0</v>
      </c>
      <c r="AK640" s="79">
        <v>49</v>
      </c>
      <c r="AL640" s="85" t="s">
        <v>766</v>
      </c>
      <c r="AM640" s="79" t="s">
        <v>800</v>
      </c>
      <c r="AN640" s="79" t="b">
        <v>0</v>
      </c>
      <c r="AO640" s="85" t="s">
        <v>766</v>
      </c>
      <c r="AP640" s="79" t="s">
        <v>176</v>
      </c>
      <c r="AQ640" s="79">
        <v>0</v>
      </c>
      <c r="AR640" s="79">
        <v>0</v>
      </c>
      <c r="AS640" s="79"/>
      <c r="AT640" s="79"/>
      <c r="AU640" s="79"/>
      <c r="AV640" s="79"/>
      <c r="AW640" s="79"/>
      <c r="AX640" s="79"/>
      <c r="AY640" s="79"/>
      <c r="AZ640" s="79"/>
      <c r="BA640">
        <v>2</v>
      </c>
      <c r="BB640" s="78" t="str">
        <f>REPLACE(INDEX(GroupVertices[Group],MATCH(Edges[[#This Row],[Vertex 1]],GroupVertices[Vertex],0)),1,1,"")</f>
        <v>3</v>
      </c>
      <c r="BC640" s="78" t="str">
        <f>REPLACE(INDEX(GroupVertices[Group],MATCH(Edges[[#This Row],[Vertex 2]],GroupVertices[Vertex],0)),1,1,"")</f>
        <v>2</v>
      </c>
      <c r="BD640" s="48"/>
      <c r="BE640" s="49"/>
      <c r="BF640" s="48"/>
      <c r="BG640" s="49"/>
      <c r="BH640" s="48"/>
      <c r="BI640" s="49"/>
      <c r="BJ640" s="48"/>
      <c r="BK640" s="49"/>
      <c r="BL640" s="48"/>
    </row>
    <row r="641" spans="1:64" ht="15">
      <c r="A641" s="64" t="s">
        <v>292</v>
      </c>
      <c r="B641" s="64" t="s">
        <v>263</v>
      </c>
      <c r="C641" s="65" t="s">
        <v>2231</v>
      </c>
      <c r="D641" s="66">
        <v>10</v>
      </c>
      <c r="E641" s="67" t="s">
        <v>136</v>
      </c>
      <c r="F641" s="68">
        <v>25.5</v>
      </c>
      <c r="G641" s="65"/>
      <c r="H641" s="69"/>
      <c r="I641" s="70"/>
      <c r="J641" s="70"/>
      <c r="K641" s="34" t="s">
        <v>65</v>
      </c>
      <c r="L641" s="77">
        <v>641</v>
      </c>
      <c r="M641" s="77"/>
      <c r="N641" s="72"/>
      <c r="O641" s="79" t="s">
        <v>340</v>
      </c>
      <c r="P641" s="81">
        <v>43540.676469907405</v>
      </c>
      <c r="Q641" s="79" t="s">
        <v>369</v>
      </c>
      <c r="R641" s="79"/>
      <c r="S641" s="79"/>
      <c r="T641" s="79" t="s">
        <v>414</v>
      </c>
      <c r="U641" s="79"/>
      <c r="V641" s="82" t="s">
        <v>526</v>
      </c>
      <c r="W641" s="81">
        <v>43540.676469907405</v>
      </c>
      <c r="X641" s="82" t="s">
        <v>651</v>
      </c>
      <c r="Y641" s="79"/>
      <c r="Z641" s="79"/>
      <c r="AA641" s="85" t="s">
        <v>776</v>
      </c>
      <c r="AB641" s="79"/>
      <c r="AC641" s="79" t="b">
        <v>0</v>
      </c>
      <c r="AD641" s="79">
        <v>0</v>
      </c>
      <c r="AE641" s="85" t="s">
        <v>785</v>
      </c>
      <c r="AF641" s="79" t="b">
        <v>0</v>
      </c>
      <c r="AG641" s="79" t="s">
        <v>791</v>
      </c>
      <c r="AH641" s="79"/>
      <c r="AI641" s="85" t="s">
        <v>785</v>
      </c>
      <c r="AJ641" s="79" t="b">
        <v>0</v>
      </c>
      <c r="AK641" s="79">
        <v>49</v>
      </c>
      <c r="AL641" s="85" t="s">
        <v>766</v>
      </c>
      <c r="AM641" s="79" t="s">
        <v>800</v>
      </c>
      <c r="AN641" s="79" t="b">
        <v>0</v>
      </c>
      <c r="AO641" s="85" t="s">
        <v>766</v>
      </c>
      <c r="AP641" s="79" t="s">
        <v>176</v>
      </c>
      <c r="AQ641" s="79">
        <v>0</v>
      </c>
      <c r="AR641" s="79">
        <v>0</v>
      </c>
      <c r="AS641" s="79"/>
      <c r="AT641" s="79"/>
      <c r="AU641" s="79"/>
      <c r="AV641" s="79"/>
      <c r="AW641" s="79"/>
      <c r="AX641" s="79"/>
      <c r="AY641" s="79"/>
      <c r="AZ641" s="79"/>
      <c r="BA641">
        <v>2</v>
      </c>
      <c r="BB641" s="78" t="str">
        <f>REPLACE(INDEX(GroupVertices[Group],MATCH(Edges[[#This Row],[Vertex 1]],GroupVertices[Vertex],0)),1,1,"")</f>
        <v>3</v>
      </c>
      <c r="BC641" s="78" t="str">
        <f>REPLACE(INDEX(GroupVertices[Group],MATCH(Edges[[#This Row],[Vertex 2]],GroupVertices[Vertex],0)),1,1,"")</f>
        <v>3</v>
      </c>
      <c r="BD641" s="48">
        <v>0</v>
      </c>
      <c r="BE641" s="49">
        <v>0</v>
      </c>
      <c r="BF641" s="48">
        <v>0</v>
      </c>
      <c r="BG641" s="49">
        <v>0</v>
      </c>
      <c r="BH641" s="48">
        <v>0</v>
      </c>
      <c r="BI641" s="49">
        <v>0</v>
      </c>
      <c r="BJ641" s="48">
        <v>17</v>
      </c>
      <c r="BK641" s="49">
        <v>100</v>
      </c>
      <c r="BL641" s="48">
        <v>17</v>
      </c>
    </row>
    <row r="642" spans="1:64" ht="15">
      <c r="A642" s="64" t="s">
        <v>292</v>
      </c>
      <c r="B642" s="64" t="s">
        <v>310</v>
      </c>
      <c r="C642" s="65" t="s">
        <v>2231</v>
      </c>
      <c r="D642" s="66">
        <v>10</v>
      </c>
      <c r="E642" s="67" t="s">
        <v>136</v>
      </c>
      <c r="F642" s="68">
        <v>25.5</v>
      </c>
      <c r="G642" s="65"/>
      <c r="H642" s="69"/>
      <c r="I642" s="70"/>
      <c r="J642" s="70"/>
      <c r="K642" s="34" t="s">
        <v>65</v>
      </c>
      <c r="L642" s="77">
        <v>642</v>
      </c>
      <c r="M642" s="77"/>
      <c r="N642" s="72"/>
      <c r="O642" s="79" t="s">
        <v>340</v>
      </c>
      <c r="P642" s="81">
        <v>43540.67696759259</v>
      </c>
      <c r="Q642" s="79" t="s">
        <v>390</v>
      </c>
      <c r="R642" s="79"/>
      <c r="S642" s="79"/>
      <c r="T642" s="79"/>
      <c r="U642" s="79"/>
      <c r="V642" s="82" t="s">
        <v>526</v>
      </c>
      <c r="W642" s="81">
        <v>43540.67696759259</v>
      </c>
      <c r="X642" s="82" t="s">
        <v>646</v>
      </c>
      <c r="Y642" s="79"/>
      <c r="Z642" s="79"/>
      <c r="AA642" s="85" t="s">
        <v>771</v>
      </c>
      <c r="AB642" s="79"/>
      <c r="AC642" s="79" t="b">
        <v>0</v>
      </c>
      <c r="AD642" s="79">
        <v>0</v>
      </c>
      <c r="AE642" s="85" t="s">
        <v>785</v>
      </c>
      <c r="AF642" s="79" t="b">
        <v>0</v>
      </c>
      <c r="AG642" s="79" t="s">
        <v>791</v>
      </c>
      <c r="AH642" s="79"/>
      <c r="AI642" s="85" t="s">
        <v>785</v>
      </c>
      <c r="AJ642" s="79" t="b">
        <v>0</v>
      </c>
      <c r="AK642" s="79">
        <v>2</v>
      </c>
      <c r="AL642" s="85" t="s">
        <v>770</v>
      </c>
      <c r="AM642" s="79" t="s">
        <v>800</v>
      </c>
      <c r="AN642" s="79" t="b">
        <v>0</v>
      </c>
      <c r="AO642" s="85" t="s">
        <v>770</v>
      </c>
      <c r="AP642" s="79" t="s">
        <v>176</v>
      </c>
      <c r="AQ642" s="79">
        <v>0</v>
      </c>
      <c r="AR642" s="79">
        <v>0</v>
      </c>
      <c r="AS642" s="79"/>
      <c r="AT642" s="79"/>
      <c r="AU642" s="79"/>
      <c r="AV642" s="79"/>
      <c r="AW642" s="79"/>
      <c r="AX642" s="79"/>
      <c r="AY642" s="79"/>
      <c r="AZ642" s="79"/>
      <c r="BA642">
        <v>2</v>
      </c>
      <c r="BB642" s="78" t="str">
        <f>REPLACE(INDEX(GroupVertices[Group],MATCH(Edges[[#This Row],[Vertex 1]],GroupVertices[Vertex],0)),1,1,"")</f>
        <v>3</v>
      </c>
      <c r="BC642" s="78" t="str">
        <f>REPLACE(INDEX(GroupVertices[Group],MATCH(Edges[[#This Row],[Vertex 2]],GroupVertices[Vertex],0)),1,1,"")</f>
        <v>1</v>
      </c>
      <c r="BD642" s="48"/>
      <c r="BE642" s="49"/>
      <c r="BF642" s="48"/>
      <c r="BG642" s="49"/>
      <c r="BH642" s="48"/>
      <c r="BI642" s="49"/>
      <c r="BJ642" s="48"/>
      <c r="BK642" s="49"/>
      <c r="BL642" s="48"/>
    </row>
    <row r="643" spans="1:64" ht="15">
      <c r="A643" s="64" t="s">
        <v>292</v>
      </c>
      <c r="B643" s="64" t="s">
        <v>311</v>
      </c>
      <c r="C643" s="65" t="s">
        <v>2231</v>
      </c>
      <c r="D643" s="66">
        <v>10</v>
      </c>
      <c r="E643" s="67" t="s">
        <v>136</v>
      </c>
      <c r="F643" s="68">
        <v>25.5</v>
      </c>
      <c r="G643" s="65"/>
      <c r="H643" s="69"/>
      <c r="I643" s="70"/>
      <c r="J643" s="70"/>
      <c r="K643" s="34" t="s">
        <v>65</v>
      </c>
      <c r="L643" s="77">
        <v>643</v>
      </c>
      <c r="M643" s="77"/>
      <c r="N643" s="72"/>
      <c r="O643" s="79" t="s">
        <v>340</v>
      </c>
      <c r="P643" s="81">
        <v>43540.67696759259</v>
      </c>
      <c r="Q643" s="79" t="s">
        <v>390</v>
      </c>
      <c r="R643" s="79"/>
      <c r="S643" s="79"/>
      <c r="T643" s="79"/>
      <c r="U643" s="79"/>
      <c r="V643" s="82" t="s">
        <v>526</v>
      </c>
      <c r="W643" s="81">
        <v>43540.67696759259</v>
      </c>
      <c r="X643" s="82" t="s">
        <v>646</v>
      </c>
      <c r="Y643" s="79"/>
      <c r="Z643" s="79"/>
      <c r="AA643" s="85" t="s">
        <v>771</v>
      </c>
      <c r="AB643" s="79"/>
      <c r="AC643" s="79" t="b">
        <v>0</v>
      </c>
      <c r="AD643" s="79">
        <v>0</v>
      </c>
      <c r="AE643" s="85" t="s">
        <v>785</v>
      </c>
      <c r="AF643" s="79" t="b">
        <v>0</v>
      </c>
      <c r="AG643" s="79" t="s">
        <v>791</v>
      </c>
      <c r="AH643" s="79"/>
      <c r="AI643" s="85" t="s">
        <v>785</v>
      </c>
      <c r="AJ643" s="79" t="b">
        <v>0</v>
      </c>
      <c r="AK643" s="79">
        <v>2</v>
      </c>
      <c r="AL643" s="85" t="s">
        <v>770</v>
      </c>
      <c r="AM643" s="79" t="s">
        <v>800</v>
      </c>
      <c r="AN643" s="79" t="b">
        <v>0</v>
      </c>
      <c r="AO643" s="85" t="s">
        <v>770</v>
      </c>
      <c r="AP643" s="79" t="s">
        <v>176</v>
      </c>
      <c r="AQ643" s="79">
        <v>0</v>
      </c>
      <c r="AR643" s="79">
        <v>0</v>
      </c>
      <c r="AS643" s="79"/>
      <c r="AT643" s="79"/>
      <c r="AU643" s="79"/>
      <c r="AV643" s="79"/>
      <c r="AW643" s="79"/>
      <c r="AX643" s="79"/>
      <c r="AY643" s="79"/>
      <c r="AZ643" s="79"/>
      <c r="BA643">
        <v>2</v>
      </c>
      <c r="BB643" s="78" t="str">
        <f>REPLACE(INDEX(GroupVertices[Group],MATCH(Edges[[#This Row],[Vertex 1]],GroupVertices[Vertex],0)),1,1,"")</f>
        <v>3</v>
      </c>
      <c r="BC643" s="78" t="str">
        <f>REPLACE(INDEX(GroupVertices[Group],MATCH(Edges[[#This Row],[Vertex 2]],GroupVertices[Vertex],0)),1,1,"")</f>
        <v>1</v>
      </c>
      <c r="BD643" s="48"/>
      <c r="BE643" s="49"/>
      <c r="BF643" s="48"/>
      <c r="BG643" s="49"/>
      <c r="BH643" s="48"/>
      <c r="BI643" s="49"/>
      <c r="BJ643" s="48"/>
      <c r="BK643" s="49"/>
      <c r="BL643" s="48"/>
    </row>
    <row r="644" spans="1:64" ht="15">
      <c r="A644" s="64" t="s">
        <v>292</v>
      </c>
      <c r="B644" s="64" t="s">
        <v>312</v>
      </c>
      <c r="C644" s="65" t="s">
        <v>2231</v>
      </c>
      <c r="D644" s="66">
        <v>10</v>
      </c>
      <c r="E644" s="67" t="s">
        <v>136</v>
      </c>
      <c r="F644" s="68">
        <v>25.5</v>
      </c>
      <c r="G644" s="65"/>
      <c r="H644" s="69"/>
      <c r="I644" s="70"/>
      <c r="J644" s="70"/>
      <c r="K644" s="34" t="s">
        <v>65</v>
      </c>
      <c r="L644" s="77">
        <v>644</v>
      </c>
      <c r="M644" s="77"/>
      <c r="N644" s="72"/>
      <c r="O644" s="79" t="s">
        <v>340</v>
      </c>
      <c r="P644" s="81">
        <v>43540.67696759259</v>
      </c>
      <c r="Q644" s="79" t="s">
        <v>390</v>
      </c>
      <c r="R644" s="79"/>
      <c r="S644" s="79"/>
      <c r="T644" s="79"/>
      <c r="U644" s="79"/>
      <c r="V644" s="82" t="s">
        <v>526</v>
      </c>
      <c r="W644" s="81">
        <v>43540.67696759259</v>
      </c>
      <c r="X644" s="82" t="s">
        <v>646</v>
      </c>
      <c r="Y644" s="79"/>
      <c r="Z644" s="79"/>
      <c r="AA644" s="85" t="s">
        <v>771</v>
      </c>
      <c r="AB644" s="79"/>
      <c r="AC644" s="79" t="b">
        <v>0</v>
      </c>
      <c r="AD644" s="79">
        <v>0</v>
      </c>
      <c r="AE644" s="85" t="s">
        <v>785</v>
      </c>
      <c r="AF644" s="79" t="b">
        <v>0</v>
      </c>
      <c r="AG644" s="79" t="s">
        <v>791</v>
      </c>
      <c r="AH644" s="79"/>
      <c r="AI644" s="85" t="s">
        <v>785</v>
      </c>
      <c r="AJ644" s="79" t="b">
        <v>0</v>
      </c>
      <c r="AK644" s="79">
        <v>2</v>
      </c>
      <c r="AL644" s="85" t="s">
        <v>770</v>
      </c>
      <c r="AM644" s="79" t="s">
        <v>800</v>
      </c>
      <c r="AN644" s="79" t="b">
        <v>0</v>
      </c>
      <c r="AO644" s="85" t="s">
        <v>770</v>
      </c>
      <c r="AP644" s="79" t="s">
        <v>176</v>
      </c>
      <c r="AQ644" s="79">
        <v>0</v>
      </c>
      <c r="AR644" s="79">
        <v>0</v>
      </c>
      <c r="AS644" s="79"/>
      <c r="AT644" s="79"/>
      <c r="AU644" s="79"/>
      <c r="AV644" s="79"/>
      <c r="AW644" s="79"/>
      <c r="AX644" s="79"/>
      <c r="AY644" s="79"/>
      <c r="AZ644" s="79"/>
      <c r="BA644">
        <v>2</v>
      </c>
      <c r="BB644" s="78" t="str">
        <f>REPLACE(INDEX(GroupVertices[Group],MATCH(Edges[[#This Row],[Vertex 1]],GroupVertices[Vertex],0)),1,1,"")</f>
        <v>3</v>
      </c>
      <c r="BC644" s="78" t="str">
        <f>REPLACE(INDEX(GroupVertices[Group],MATCH(Edges[[#This Row],[Vertex 2]],GroupVertices[Vertex],0)),1,1,"")</f>
        <v>1</v>
      </c>
      <c r="BD644" s="48"/>
      <c r="BE644" s="49"/>
      <c r="BF644" s="48"/>
      <c r="BG644" s="49"/>
      <c r="BH644" s="48"/>
      <c r="BI644" s="49"/>
      <c r="BJ644" s="48"/>
      <c r="BK644" s="49"/>
      <c r="BL644" s="48"/>
    </row>
    <row r="645" spans="1:64" ht="15">
      <c r="A645" s="64" t="s">
        <v>292</v>
      </c>
      <c r="B645" s="64" t="s">
        <v>313</v>
      </c>
      <c r="C645" s="65" t="s">
        <v>2231</v>
      </c>
      <c r="D645" s="66">
        <v>10</v>
      </c>
      <c r="E645" s="67" t="s">
        <v>136</v>
      </c>
      <c r="F645" s="68">
        <v>25.5</v>
      </c>
      <c r="G645" s="65"/>
      <c r="H645" s="69"/>
      <c r="I645" s="70"/>
      <c r="J645" s="70"/>
      <c r="K645" s="34" t="s">
        <v>65</v>
      </c>
      <c r="L645" s="77">
        <v>645</v>
      </c>
      <c r="M645" s="77"/>
      <c r="N645" s="72"/>
      <c r="O645" s="79" t="s">
        <v>340</v>
      </c>
      <c r="P645" s="81">
        <v>43540.67696759259</v>
      </c>
      <c r="Q645" s="79" t="s">
        <v>390</v>
      </c>
      <c r="R645" s="79"/>
      <c r="S645" s="79"/>
      <c r="T645" s="79"/>
      <c r="U645" s="79"/>
      <c r="V645" s="82" t="s">
        <v>526</v>
      </c>
      <c r="W645" s="81">
        <v>43540.67696759259</v>
      </c>
      <c r="X645" s="82" t="s">
        <v>646</v>
      </c>
      <c r="Y645" s="79"/>
      <c r="Z645" s="79"/>
      <c r="AA645" s="85" t="s">
        <v>771</v>
      </c>
      <c r="AB645" s="79"/>
      <c r="AC645" s="79" t="b">
        <v>0</v>
      </c>
      <c r="AD645" s="79">
        <v>0</v>
      </c>
      <c r="AE645" s="85" t="s">
        <v>785</v>
      </c>
      <c r="AF645" s="79" t="b">
        <v>0</v>
      </c>
      <c r="AG645" s="79" t="s">
        <v>791</v>
      </c>
      <c r="AH645" s="79"/>
      <c r="AI645" s="85" t="s">
        <v>785</v>
      </c>
      <c r="AJ645" s="79" t="b">
        <v>0</v>
      </c>
      <c r="AK645" s="79">
        <v>2</v>
      </c>
      <c r="AL645" s="85" t="s">
        <v>770</v>
      </c>
      <c r="AM645" s="79" t="s">
        <v>800</v>
      </c>
      <c r="AN645" s="79" t="b">
        <v>0</v>
      </c>
      <c r="AO645" s="85" t="s">
        <v>770</v>
      </c>
      <c r="AP645" s="79" t="s">
        <v>176</v>
      </c>
      <c r="AQ645" s="79">
        <v>0</v>
      </c>
      <c r="AR645" s="79">
        <v>0</v>
      </c>
      <c r="AS645" s="79"/>
      <c r="AT645" s="79"/>
      <c r="AU645" s="79"/>
      <c r="AV645" s="79"/>
      <c r="AW645" s="79"/>
      <c r="AX645" s="79"/>
      <c r="AY645" s="79"/>
      <c r="AZ645" s="79"/>
      <c r="BA645">
        <v>2</v>
      </c>
      <c r="BB645" s="78" t="str">
        <f>REPLACE(INDEX(GroupVertices[Group],MATCH(Edges[[#This Row],[Vertex 1]],GroupVertices[Vertex],0)),1,1,"")</f>
        <v>3</v>
      </c>
      <c r="BC645" s="78" t="str">
        <f>REPLACE(INDEX(GroupVertices[Group],MATCH(Edges[[#This Row],[Vertex 2]],GroupVertices[Vertex],0)),1,1,"")</f>
        <v>1</v>
      </c>
      <c r="BD645" s="48"/>
      <c r="BE645" s="49"/>
      <c r="BF645" s="48"/>
      <c r="BG645" s="49"/>
      <c r="BH645" s="48"/>
      <c r="BI645" s="49"/>
      <c r="BJ645" s="48"/>
      <c r="BK645" s="49"/>
      <c r="BL645" s="48"/>
    </row>
    <row r="646" spans="1:64" ht="15">
      <c r="A646" s="64" t="s">
        <v>292</v>
      </c>
      <c r="B646" s="64" t="s">
        <v>314</v>
      </c>
      <c r="C646" s="65" t="s">
        <v>2231</v>
      </c>
      <c r="D646" s="66">
        <v>10</v>
      </c>
      <c r="E646" s="67" t="s">
        <v>136</v>
      </c>
      <c r="F646" s="68">
        <v>25.5</v>
      </c>
      <c r="G646" s="65"/>
      <c r="H646" s="69"/>
      <c r="I646" s="70"/>
      <c r="J646" s="70"/>
      <c r="K646" s="34" t="s">
        <v>65</v>
      </c>
      <c r="L646" s="77">
        <v>646</v>
      </c>
      <c r="M646" s="77"/>
      <c r="N646" s="72"/>
      <c r="O646" s="79" t="s">
        <v>340</v>
      </c>
      <c r="P646" s="81">
        <v>43540.67696759259</v>
      </c>
      <c r="Q646" s="79" t="s">
        <v>390</v>
      </c>
      <c r="R646" s="79"/>
      <c r="S646" s="79"/>
      <c r="T646" s="79"/>
      <c r="U646" s="79"/>
      <c r="V646" s="82" t="s">
        <v>526</v>
      </c>
      <c r="W646" s="81">
        <v>43540.67696759259</v>
      </c>
      <c r="X646" s="82" t="s">
        <v>646</v>
      </c>
      <c r="Y646" s="79"/>
      <c r="Z646" s="79"/>
      <c r="AA646" s="85" t="s">
        <v>771</v>
      </c>
      <c r="AB646" s="79"/>
      <c r="AC646" s="79" t="b">
        <v>0</v>
      </c>
      <c r="AD646" s="79">
        <v>0</v>
      </c>
      <c r="AE646" s="85" t="s">
        <v>785</v>
      </c>
      <c r="AF646" s="79" t="b">
        <v>0</v>
      </c>
      <c r="AG646" s="79" t="s">
        <v>791</v>
      </c>
      <c r="AH646" s="79"/>
      <c r="AI646" s="85" t="s">
        <v>785</v>
      </c>
      <c r="AJ646" s="79" t="b">
        <v>0</v>
      </c>
      <c r="AK646" s="79">
        <v>2</v>
      </c>
      <c r="AL646" s="85" t="s">
        <v>770</v>
      </c>
      <c r="AM646" s="79" t="s">
        <v>800</v>
      </c>
      <c r="AN646" s="79" t="b">
        <v>0</v>
      </c>
      <c r="AO646" s="85" t="s">
        <v>770</v>
      </c>
      <c r="AP646" s="79" t="s">
        <v>176</v>
      </c>
      <c r="AQ646" s="79">
        <v>0</v>
      </c>
      <c r="AR646" s="79">
        <v>0</v>
      </c>
      <c r="AS646" s="79"/>
      <c r="AT646" s="79"/>
      <c r="AU646" s="79"/>
      <c r="AV646" s="79"/>
      <c r="AW646" s="79"/>
      <c r="AX646" s="79"/>
      <c r="AY646" s="79"/>
      <c r="AZ646" s="79"/>
      <c r="BA646">
        <v>2</v>
      </c>
      <c r="BB646" s="78" t="str">
        <f>REPLACE(INDEX(GroupVertices[Group],MATCH(Edges[[#This Row],[Vertex 1]],GroupVertices[Vertex],0)),1,1,"")</f>
        <v>3</v>
      </c>
      <c r="BC646" s="78" t="str">
        <f>REPLACE(INDEX(GroupVertices[Group],MATCH(Edges[[#This Row],[Vertex 2]],GroupVertices[Vertex],0)),1,1,"")</f>
        <v>1</v>
      </c>
      <c r="BD646" s="48"/>
      <c r="BE646" s="49"/>
      <c r="BF646" s="48"/>
      <c r="BG646" s="49"/>
      <c r="BH646" s="48"/>
      <c r="BI646" s="49"/>
      <c r="BJ646" s="48"/>
      <c r="BK646" s="49"/>
      <c r="BL646" s="48"/>
    </row>
    <row r="647" spans="1:64" ht="15">
      <c r="A647" s="64" t="s">
        <v>292</v>
      </c>
      <c r="B647" s="64" t="s">
        <v>315</v>
      </c>
      <c r="C647" s="65" t="s">
        <v>2231</v>
      </c>
      <c r="D647" s="66">
        <v>10</v>
      </c>
      <c r="E647" s="67" t="s">
        <v>136</v>
      </c>
      <c r="F647" s="68">
        <v>25.5</v>
      </c>
      <c r="G647" s="65"/>
      <c r="H647" s="69"/>
      <c r="I647" s="70"/>
      <c r="J647" s="70"/>
      <c r="K647" s="34" t="s">
        <v>65</v>
      </c>
      <c r="L647" s="77">
        <v>647</v>
      </c>
      <c r="M647" s="77"/>
      <c r="N647" s="72"/>
      <c r="O647" s="79" t="s">
        <v>340</v>
      </c>
      <c r="P647" s="81">
        <v>43540.67696759259</v>
      </c>
      <c r="Q647" s="79" t="s">
        <v>390</v>
      </c>
      <c r="R647" s="79"/>
      <c r="S647" s="79"/>
      <c r="T647" s="79"/>
      <c r="U647" s="79"/>
      <c r="V647" s="82" t="s">
        <v>526</v>
      </c>
      <c r="W647" s="81">
        <v>43540.67696759259</v>
      </c>
      <c r="X647" s="82" t="s">
        <v>646</v>
      </c>
      <c r="Y647" s="79"/>
      <c r="Z647" s="79"/>
      <c r="AA647" s="85" t="s">
        <v>771</v>
      </c>
      <c r="AB647" s="79"/>
      <c r="AC647" s="79" t="b">
        <v>0</v>
      </c>
      <c r="AD647" s="79">
        <v>0</v>
      </c>
      <c r="AE647" s="85" t="s">
        <v>785</v>
      </c>
      <c r="AF647" s="79" t="b">
        <v>0</v>
      </c>
      <c r="AG647" s="79" t="s">
        <v>791</v>
      </c>
      <c r="AH647" s="79"/>
      <c r="AI647" s="85" t="s">
        <v>785</v>
      </c>
      <c r="AJ647" s="79" t="b">
        <v>0</v>
      </c>
      <c r="AK647" s="79">
        <v>2</v>
      </c>
      <c r="AL647" s="85" t="s">
        <v>770</v>
      </c>
      <c r="AM647" s="79" t="s">
        <v>800</v>
      </c>
      <c r="AN647" s="79" t="b">
        <v>0</v>
      </c>
      <c r="AO647" s="85" t="s">
        <v>770</v>
      </c>
      <c r="AP647" s="79" t="s">
        <v>176</v>
      </c>
      <c r="AQ647" s="79">
        <v>0</v>
      </c>
      <c r="AR647" s="79">
        <v>0</v>
      </c>
      <c r="AS647" s="79"/>
      <c r="AT647" s="79"/>
      <c r="AU647" s="79"/>
      <c r="AV647" s="79"/>
      <c r="AW647" s="79"/>
      <c r="AX647" s="79"/>
      <c r="AY647" s="79"/>
      <c r="AZ647" s="79"/>
      <c r="BA647">
        <v>2</v>
      </c>
      <c r="BB647" s="78" t="str">
        <f>REPLACE(INDEX(GroupVertices[Group],MATCH(Edges[[#This Row],[Vertex 1]],GroupVertices[Vertex],0)),1,1,"")</f>
        <v>3</v>
      </c>
      <c r="BC647" s="78" t="str">
        <f>REPLACE(INDEX(GroupVertices[Group],MATCH(Edges[[#This Row],[Vertex 2]],GroupVertices[Vertex],0)),1,1,"")</f>
        <v>1</v>
      </c>
      <c r="BD647" s="48"/>
      <c r="BE647" s="49"/>
      <c r="BF647" s="48"/>
      <c r="BG647" s="49"/>
      <c r="BH647" s="48"/>
      <c r="BI647" s="49"/>
      <c r="BJ647" s="48"/>
      <c r="BK647" s="49"/>
      <c r="BL647" s="48"/>
    </row>
    <row r="648" spans="1:64" ht="15">
      <c r="A648" s="64" t="s">
        <v>292</v>
      </c>
      <c r="B648" s="64" t="s">
        <v>316</v>
      </c>
      <c r="C648" s="65" t="s">
        <v>2231</v>
      </c>
      <c r="D648" s="66">
        <v>10</v>
      </c>
      <c r="E648" s="67" t="s">
        <v>136</v>
      </c>
      <c r="F648" s="68">
        <v>25.5</v>
      </c>
      <c r="G648" s="65"/>
      <c r="H648" s="69"/>
      <c r="I648" s="70"/>
      <c r="J648" s="70"/>
      <c r="K648" s="34" t="s">
        <v>65</v>
      </c>
      <c r="L648" s="77">
        <v>648</v>
      </c>
      <c r="M648" s="77"/>
      <c r="N648" s="72"/>
      <c r="O648" s="79" t="s">
        <v>340</v>
      </c>
      <c r="P648" s="81">
        <v>43540.67696759259</v>
      </c>
      <c r="Q648" s="79" t="s">
        <v>390</v>
      </c>
      <c r="R648" s="79"/>
      <c r="S648" s="79"/>
      <c r="T648" s="79"/>
      <c r="U648" s="79"/>
      <c r="V648" s="82" t="s">
        <v>526</v>
      </c>
      <c r="W648" s="81">
        <v>43540.67696759259</v>
      </c>
      <c r="X648" s="82" t="s">
        <v>646</v>
      </c>
      <c r="Y648" s="79"/>
      <c r="Z648" s="79"/>
      <c r="AA648" s="85" t="s">
        <v>771</v>
      </c>
      <c r="AB648" s="79"/>
      <c r="AC648" s="79" t="b">
        <v>0</v>
      </c>
      <c r="AD648" s="79">
        <v>0</v>
      </c>
      <c r="AE648" s="85" t="s">
        <v>785</v>
      </c>
      <c r="AF648" s="79" t="b">
        <v>0</v>
      </c>
      <c r="AG648" s="79" t="s">
        <v>791</v>
      </c>
      <c r="AH648" s="79"/>
      <c r="AI648" s="85" t="s">
        <v>785</v>
      </c>
      <c r="AJ648" s="79" t="b">
        <v>0</v>
      </c>
      <c r="AK648" s="79">
        <v>2</v>
      </c>
      <c r="AL648" s="85" t="s">
        <v>770</v>
      </c>
      <c r="AM648" s="79" t="s">
        <v>800</v>
      </c>
      <c r="AN648" s="79" t="b">
        <v>0</v>
      </c>
      <c r="AO648" s="85" t="s">
        <v>770</v>
      </c>
      <c r="AP648" s="79" t="s">
        <v>176</v>
      </c>
      <c r="AQ648" s="79">
        <v>0</v>
      </c>
      <c r="AR648" s="79">
        <v>0</v>
      </c>
      <c r="AS648" s="79"/>
      <c r="AT648" s="79"/>
      <c r="AU648" s="79"/>
      <c r="AV648" s="79"/>
      <c r="AW648" s="79"/>
      <c r="AX648" s="79"/>
      <c r="AY648" s="79"/>
      <c r="AZ648" s="79"/>
      <c r="BA648">
        <v>2</v>
      </c>
      <c r="BB648" s="78" t="str">
        <f>REPLACE(INDEX(GroupVertices[Group],MATCH(Edges[[#This Row],[Vertex 1]],GroupVertices[Vertex],0)),1,1,"")</f>
        <v>3</v>
      </c>
      <c r="BC648" s="78" t="str">
        <f>REPLACE(INDEX(GroupVertices[Group],MATCH(Edges[[#This Row],[Vertex 2]],GroupVertices[Vertex],0)),1,1,"")</f>
        <v>1</v>
      </c>
      <c r="BD648" s="48"/>
      <c r="BE648" s="49"/>
      <c r="BF648" s="48"/>
      <c r="BG648" s="49"/>
      <c r="BH648" s="48"/>
      <c r="BI648" s="49"/>
      <c r="BJ648" s="48"/>
      <c r="BK648" s="49"/>
      <c r="BL648" s="48"/>
    </row>
    <row r="649" spans="1:64" ht="15">
      <c r="A649" s="64" t="s">
        <v>292</v>
      </c>
      <c r="B649" s="64" t="s">
        <v>217</v>
      </c>
      <c r="C649" s="65" t="s">
        <v>2231</v>
      </c>
      <c r="D649" s="66">
        <v>10</v>
      </c>
      <c r="E649" s="67" t="s">
        <v>136</v>
      </c>
      <c r="F649" s="68">
        <v>25.5</v>
      </c>
      <c r="G649" s="65"/>
      <c r="H649" s="69"/>
      <c r="I649" s="70"/>
      <c r="J649" s="70"/>
      <c r="K649" s="34" t="s">
        <v>65</v>
      </c>
      <c r="L649" s="77">
        <v>649</v>
      </c>
      <c r="M649" s="77"/>
      <c r="N649" s="72"/>
      <c r="O649" s="79" t="s">
        <v>340</v>
      </c>
      <c r="P649" s="81">
        <v>43540.67696759259</v>
      </c>
      <c r="Q649" s="79" t="s">
        <v>390</v>
      </c>
      <c r="R649" s="79"/>
      <c r="S649" s="79"/>
      <c r="T649" s="79"/>
      <c r="U649" s="79"/>
      <c r="V649" s="82" t="s">
        <v>526</v>
      </c>
      <c r="W649" s="81">
        <v>43540.67696759259</v>
      </c>
      <c r="X649" s="82" t="s">
        <v>646</v>
      </c>
      <c r="Y649" s="79"/>
      <c r="Z649" s="79"/>
      <c r="AA649" s="85" t="s">
        <v>771</v>
      </c>
      <c r="AB649" s="79"/>
      <c r="AC649" s="79" t="b">
        <v>0</v>
      </c>
      <c r="AD649" s="79">
        <v>0</v>
      </c>
      <c r="AE649" s="85" t="s">
        <v>785</v>
      </c>
      <c r="AF649" s="79" t="b">
        <v>0</v>
      </c>
      <c r="AG649" s="79" t="s">
        <v>791</v>
      </c>
      <c r="AH649" s="79"/>
      <c r="AI649" s="85" t="s">
        <v>785</v>
      </c>
      <c r="AJ649" s="79" t="b">
        <v>0</v>
      </c>
      <c r="AK649" s="79">
        <v>2</v>
      </c>
      <c r="AL649" s="85" t="s">
        <v>770</v>
      </c>
      <c r="AM649" s="79" t="s">
        <v>800</v>
      </c>
      <c r="AN649" s="79" t="b">
        <v>0</v>
      </c>
      <c r="AO649" s="85" t="s">
        <v>770</v>
      </c>
      <c r="AP649" s="79" t="s">
        <v>176</v>
      </c>
      <c r="AQ649" s="79">
        <v>0</v>
      </c>
      <c r="AR649" s="79">
        <v>0</v>
      </c>
      <c r="AS649" s="79"/>
      <c r="AT649" s="79"/>
      <c r="AU649" s="79"/>
      <c r="AV649" s="79"/>
      <c r="AW649" s="79"/>
      <c r="AX649" s="79"/>
      <c r="AY649" s="79"/>
      <c r="AZ649" s="79"/>
      <c r="BA649">
        <v>2</v>
      </c>
      <c r="BB649" s="78" t="str">
        <f>REPLACE(INDEX(GroupVertices[Group],MATCH(Edges[[#This Row],[Vertex 1]],GroupVertices[Vertex],0)),1,1,"")</f>
        <v>3</v>
      </c>
      <c r="BC649" s="78" t="str">
        <f>REPLACE(INDEX(GroupVertices[Group],MATCH(Edges[[#This Row],[Vertex 2]],GroupVertices[Vertex],0)),1,1,"")</f>
        <v>2</v>
      </c>
      <c r="BD649" s="48"/>
      <c r="BE649" s="49"/>
      <c r="BF649" s="48"/>
      <c r="BG649" s="49"/>
      <c r="BH649" s="48"/>
      <c r="BI649" s="49"/>
      <c r="BJ649" s="48"/>
      <c r="BK649" s="49"/>
      <c r="BL649" s="48"/>
    </row>
    <row r="650" spans="1:64" ht="15">
      <c r="A650" s="64" t="s">
        <v>292</v>
      </c>
      <c r="B650" s="64" t="s">
        <v>263</v>
      </c>
      <c r="C650" s="65" t="s">
        <v>2231</v>
      </c>
      <c r="D650" s="66">
        <v>10</v>
      </c>
      <c r="E650" s="67" t="s">
        <v>136</v>
      </c>
      <c r="F650" s="68">
        <v>25.5</v>
      </c>
      <c r="G650" s="65"/>
      <c r="H650" s="69"/>
      <c r="I650" s="70"/>
      <c r="J650" s="70"/>
      <c r="K650" s="34" t="s">
        <v>65</v>
      </c>
      <c r="L650" s="77">
        <v>650</v>
      </c>
      <c r="M650" s="77"/>
      <c r="N650" s="72"/>
      <c r="O650" s="79" t="s">
        <v>340</v>
      </c>
      <c r="P650" s="81">
        <v>43540.67696759259</v>
      </c>
      <c r="Q650" s="79" t="s">
        <v>390</v>
      </c>
      <c r="R650" s="79"/>
      <c r="S650" s="79"/>
      <c r="T650" s="79"/>
      <c r="U650" s="79"/>
      <c r="V650" s="82" t="s">
        <v>526</v>
      </c>
      <c r="W650" s="81">
        <v>43540.67696759259</v>
      </c>
      <c r="X650" s="82" t="s">
        <v>646</v>
      </c>
      <c r="Y650" s="79"/>
      <c r="Z650" s="79"/>
      <c r="AA650" s="85" t="s">
        <v>771</v>
      </c>
      <c r="AB650" s="79"/>
      <c r="AC650" s="79" t="b">
        <v>0</v>
      </c>
      <c r="AD650" s="79">
        <v>0</v>
      </c>
      <c r="AE650" s="85" t="s">
        <v>785</v>
      </c>
      <c r="AF650" s="79" t="b">
        <v>0</v>
      </c>
      <c r="AG650" s="79" t="s">
        <v>791</v>
      </c>
      <c r="AH650" s="79"/>
      <c r="AI650" s="85" t="s">
        <v>785</v>
      </c>
      <c r="AJ650" s="79" t="b">
        <v>0</v>
      </c>
      <c r="AK650" s="79">
        <v>2</v>
      </c>
      <c r="AL650" s="85" t="s">
        <v>770</v>
      </c>
      <c r="AM650" s="79" t="s">
        <v>800</v>
      </c>
      <c r="AN650" s="79" t="b">
        <v>0</v>
      </c>
      <c r="AO650" s="85" t="s">
        <v>770</v>
      </c>
      <c r="AP650" s="79" t="s">
        <v>176</v>
      </c>
      <c r="AQ650" s="79">
        <v>0</v>
      </c>
      <c r="AR650" s="79">
        <v>0</v>
      </c>
      <c r="AS650" s="79"/>
      <c r="AT650" s="79"/>
      <c r="AU650" s="79"/>
      <c r="AV650" s="79"/>
      <c r="AW650" s="79"/>
      <c r="AX650" s="79"/>
      <c r="AY650" s="79"/>
      <c r="AZ650" s="79"/>
      <c r="BA650">
        <v>2</v>
      </c>
      <c r="BB650" s="78" t="str">
        <f>REPLACE(INDEX(GroupVertices[Group],MATCH(Edges[[#This Row],[Vertex 1]],GroupVertices[Vertex],0)),1,1,"")</f>
        <v>3</v>
      </c>
      <c r="BC650" s="78" t="str">
        <f>REPLACE(INDEX(GroupVertices[Group],MATCH(Edges[[#This Row],[Vertex 2]],GroupVertices[Vertex],0)),1,1,"")</f>
        <v>3</v>
      </c>
      <c r="BD650" s="48">
        <v>0</v>
      </c>
      <c r="BE650" s="49">
        <v>0</v>
      </c>
      <c r="BF650" s="48">
        <v>1</v>
      </c>
      <c r="BG650" s="49">
        <v>6.666666666666667</v>
      </c>
      <c r="BH650" s="48">
        <v>0</v>
      </c>
      <c r="BI650" s="49">
        <v>0</v>
      </c>
      <c r="BJ650" s="48">
        <v>14</v>
      </c>
      <c r="BK650" s="49">
        <v>93.33333333333333</v>
      </c>
      <c r="BL650" s="48">
        <v>15</v>
      </c>
    </row>
    <row r="651" spans="1:64" ht="15">
      <c r="A651" s="64" t="s">
        <v>293</v>
      </c>
      <c r="B651" s="64" t="s">
        <v>310</v>
      </c>
      <c r="C651" s="65" t="s">
        <v>2229</v>
      </c>
      <c r="D651" s="66">
        <v>3</v>
      </c>
      <c r="E651" s="67" t="s">
        <v>132</v>
      </c>
      <c r="F651" s="68">
        <v>32</v>
      </c>
      <c r="G651" s="65"/>
      <c r="H651" s="69"/>
      <c r="I651" s="70"/>
      <c r="J651" s="70"/>
      <c r="K651" s="34" t="s">
        <v>65</v>
      </c>
      <c r="L651" s="77">
        <v>651</v>
      </c>
      <c r="M651" s="77"/>
      <c r="N651" s="72"/>
      <c r="O651" s="79" t="s">
        <v>340</v>
      </c>
      <c r="P651" s="81">
        <v>43540.77266203704</v>
      </c>
      <c r="Q651" s="79" t="s">
        <v>369</v>
      </c>
      <c r="R651" s="79"/>
      <c r="S651" s="79"/>
      <c r="T651" s="79" t="s">
        <v>414</v>
      </c>
      <c r="U651" s="79"/>
      <c r="V651" s="82" t="s">
        <v>527</v>
      </c>
      <c r="W651" s="81">
        <v>43540.77266203704</v>
      </c>
      <c r="X651" s="82" t="s">
        <v>652</v>
      </c>
      <c r="Y651" s="79"/>
      <c r="Z651" s="79"/>
      <c r="AA651" s="85" t="s">
        <v>777</v>
      </c>
      <c r="AB651" s="79"/>
      <c r="AC651" s="79" t="b">
        <v>0</v>
      </c>
      <c r="AD651" s="79">
        <v>0</v>
      </c>
      <c r="AE651" s="85" t="s">
        <v>785</v>
      </c>
      <c r="AF651" s="79" t="b">
        <v>0</v>
      </c>
      <c r="AG651" s="79" t="s">
        <v>791</v>
      </c>
      <c r="AH651" s="79"/>
      <c r="AI651" s="85" t="s">
        <v>785</v>
      </c>
      <c r="AJ651" s="79" t="b">
        <v>0</v>
      </c>
      <c r="AK651" s="79">
        <v>49</v>
      </c>
      <c r="AL651" s="85" t="s">
        <v>766</v>
      </c>
      <c r="AM651" s="79" t="s">
        <v>802</v>
      </c>
      <c r="AN651" s="79" t="b">
        <v>0</v>
      </c>
      <c r="AO651" s="85" t="s">
        <v>766</v>
      </c>
      <c r="AP651" s="79" t="s">
        <v>176</v>
      </c>
      <c r="AQ651" s="79">
        <v>0</v>
      </c>
      <c r="AR651" s="79">
        <v>0</v>
      </c>
      <c r="AS651" s="79"/>
      <c r="AT651" s="79"/>
      <c r="AU651" s="79"/>
      <c r="AV651" s="79"/>
      <c r="AW651" s="79"/>
      <c r="AX651" s="79"/>
      <c r="AY651" s="79"/>
      <c r="AZ651" s="79"/>
      <c r="BA651">
        <v>1</v>
      </c>
      <c r="BB651" s="78" t="str">
        <f>REPLACE(INDEX(GroupVertices[Group],MATCH(Edges[[#This Row],[Vertex 1]],GroupVertices[Vertex],0)),1,1,"")</f>
        <v>1</v>
      </c>
      <c r="BC651" s="78" t="str">
        <f>REPLACE(INDEX(GroupVertices[Group],MATCH(Edges[[#This Row],[Vertex 2]],GroupVertices[Vertex],0)),1,1,"")</f>
        <v>1</v>
      </c>
      <c r="BD651" s="48"/>
      <c r="BE651" s="49"/>
      <c r="BF651" s="48"/>
      <c r="BG651" s="49"/>
      <c r="BH651" s="48"/>
      <c r="BI651" s="49"/>
      <c r="BJ651" s="48"/>
      <c r="BK651" s="49"/>
      <c r="BL651" s="48"/>
    </row>
    <row r="652" spans="1:64" ht="15">
      <c r="A652" s="64" t="s">
        <v>293</v>
      </c>
      <c r="B652" s="64" t="s">
        <v>311</v>
      </c>
      <c r="C652" s="65" t="s">
        <v>2229</v>
      </c>
      <c r="D652" s="66">
        <v>3</v>
      </c>
      <c r="E652" s="67" t="s">
        <v>132</v>
      </c>
      <c r="F652" s="68">
        <v>32</v>
      </c>
      <c r="G652" s="65"/>
      <c r="H652" s="69"/>
      <c r="I652" s="70"/>
      <c r="J652" s="70"/>
      <c r="K652" s="34" t="s">
        <v>65</v>
      </c>
      <c r="L652" s="77">
        <v>652</v>
      </c>
      <c r="M652" s="77"/>
      <c r="N652" s="72"/>
      <c r="O652" s="79" t="s">
        <v>340</v>
      </c>
      <c r="P652" s="81">
        <v>43540.77266203704</v>
      </c>
      <c r="Q652" s="79" t="s">
        <v>369</v>
      </c>
      <c r="R652" s="79"/>
      <c r="S652" s="79"/>
      <c r="T652" s="79" t="s">
        <v>414</v>
      </c>
      <c r="U652" s="79"/>
      <c r="V652" s="82" t="s">
        <v>527</v>
      </c>
      <c r="W652" s="81">
        <v>43540.77266203704</v>
      </c>
      <c r="X652" s="82" t="s">
        <v>652</v>
      </c>
      <c r="Y652" s="79"/>
      <c r="Z652" s="79"/>
      <c r="AA652" s="85" t="s">
        <v>777</v>
      </c>
      <c r="AB652" s="79"/>
      <c r="AC652" s="79" t="b">
        <v>0</v>
      </c>
      <c r="AD652" s="79">
        <v>0</v>
      </c>
      <c r="AE652" s="85" t="s">
        <v>785</v>
      </c>
      <c r="AF652" s="79" t="b">
        <v>0</v>
      </c>
      <c r="AG652" s="79" t="s">
        <v>791</v>
      </c>
      <c r="AH652" s="79"/>
      <c r="AI652" s="85" t="s">
        <v>785</v>
      </c>
      <c r="AJ652" s="79" t="b">
        <v>0</v>
      </c>
      <c r="AK652" s="79">
        <v>49</v>
      </c>
      <c r="AL652" s="85" t="s">
        <v>766</v>
      </c>
      <c r="AM652" s="79" t="s">
        <v>802</v>
      </c>
      <c r="AN652" s="79" t="b">
        <v>0</v>
      </c>
      <c r="AO652" s="85" t="s">
        <v>766</v>
      </c>
      <c r="AP652" s="79" t="s">
        <v>176</v>
      </c>
      <c r="AQ652" s="79">
        <v>0</v>
      </c>
      <c r="AR652" s="79">
        <v>0</v>
      </c>
      <c r="AS652" s="79"/>
      <c r="AT652" s="79"/>
      <c r="AU652" s="79"/>
      <c r="AV652" s="79"/>
      <c r="AW652" s="79"/>
      <c r="AX652" s="79"/>
      <c r="AY652" s="79"/>
      <c r="AZ652" s="79"/>
      <c r="BA652">
        <v>1</v>
      </c>
      <c r="BB652" s="78" t="str">
        <f>REPLACE(INDEX(GroupVertices[Group],MATCH(Edges[[#This Row],[Vertex 1]],GroupVertices[Vertex],0)),1,1,"")</f>
        <v>1</v>
      </c>
      <c r="BC652" s="78" t="str">
        <f>REPLACE(INDEX(GroupVertices[Group],MATCH(Edges[[#This Row],[Vertex 2]],GroupVertices[Vertex],0)),1,1,"")</f>
        <v>1</v>
      </c>
      <c r="BD652" s="48"/>
      <c r="BE652" s="49"/>
      <c r="BF652" s="48"/>
      <c r="BG652" s="49"/>
      <c r="BH652" s="48"/>
      <c r="BI652" s="49"/>
      <c r="BJ652" s="48"/>
      <c r="BK652" s="49"/>
      <c r="BL652" s="48"/>
    </row>
    <row r="653" spans="1:64" ht="15">
      <c r="A653" s="64" t="s">
        <v>293</v>
      </c>
      <c r="B653" s="64" t="s">
        <v>312</v>
      </c>
      <c r="C653" s="65" t="s">
        <v>2229</v>
      </c>
      <c r="D653" s="66">
        <v>3</v>
      </c>
      <c r="E653" s="67" t="s">
        <v>132</v>
      </c>
      <c r="F653" s="68">
        <v>32</v>
      </c>
      <c r="G653" s="65"/>
      <c r="H653" s="69"/>
      <c r="I653" s="70"/>
      <c r="J653" s="70"/>
      <c r="K653" s="34" t="s">
        <v>65</v>
      </c>
      <c r="L653" s="77">
        <v>653</v>
      </c>
      <c r="M653" s="77"/>
      <c r="N653" s="72"/>
      <c r="O653" s="79" t="s">
        <v>340</v>
      </c>
      <c r="P653" s="81">
        <v>43540.77266203704</v>
      </c>
      <c r="Q653" s="79" t="s">
        <v>369</v>
      </c>
      <c r="R653" s="79"/>
      <c r="S653" s="79"/>
      <c r="T653" s="79" t="s">
        <v>414</v>
      </c>
      <c r="U653" s="79"/>
      <c r="V653" s="82" t="s">
        <v>527</v>
      </c>
      <c r="W653" s="81">
        <v>43540.77266203704</v>
      </c>
      <c r="X653" s="82" t="s">
        <v>652</v>
      </c>
      <c r="Y653" s="79"/>
      <c r="Z653" s="79"/>
      <c r="AA653" s="85" t="s">
        <v>777</v>
      </c>
      <c r="AB653" s="79"/>
      <c r="AC653" s="79" t="b">
        <v>0</v>
      </c>
      <c r="AD653" s="79">
        <v>0</v>
      </c>
      <c r="AE653" s="85" t="s">
        <v>785</v>
      </c>
      <c r="AF653" s="79" t="b">
        <v>0</v>
      </c>
      <c r="AG653" s="79" t="s">
        <v>791</v>
      </c>
      <c r="AH653" s="79"/>
      <c r="AI653" s="85" t="s">
        <v>785</v>
      </c>
      <c r="AJ653" s="79" t="b">
        <v>0</v>
      </c>
      <c r="AK653" s="79">
        <v>49</v>
      </c>
      <c r="AL653" s="85" t="s">
        <v>766</v>
      </c>
      <c r="AM653" s="79" t="s">
        <v>802</v>
      </c>
      <c r="AN653" s="79" t="b">
        <v>0</v>
      </c>
      <c r="AO653" s="85" t="s">
        <v>766</v>
      </c>
      <c r="AP653" s="79" t="s">
        <v>176</v>
      </c>
      <c r="AQ653" s="79">
        <v>0</v>
      </c>
      <c r="AR653" s="79">
        <v>0</v>
      </c>
      <c r="AS653" s="79"/>
      <c r="AT653" s="79"/>
      <c r="AU653" s="79"/>
      <c r="AV653" s="79"/>
      <c r="AW653" s="79"/>
      <c r="AX653" s="79"/>
      <c r="AY653" s="79"/>
      <c r="AZ653" s="79"/>
      <c r="BA653">
        <v>1</v>
      </c>
      <c r="BB653" s="78" t="str">
        <f>REPLACE(INDEX(GroupVertices[Group],MATCH(Edges[[#This Row],[Vertex 1]],GroupVertices[Vertex],0)),1,1,"")</f>
        <v>1</v>
      </c>
      <c r="BC653" s="78" t="str">
        <f>REPLACE(INDEX(GroupVertices[Group],MATCH(Edges[[#This Row],[Vertex 2]],GroupVertices[Vertex],0)),1,1,"")</f>
        <v>1</v>
      </c>
      <c r="BD653" s="48"/>
      <c r="BE653" s="49"/>
      <c r="BF653" s="48"/>
      <c r="BG653" s="49"/>
      <c r="BH653" s="48"/>
      <c r="BI653" s="49"/>
      <c r="BJ653" s="48"/>
      <c r="BK653" s="49"/>
      <c r="BL653" s="48"/>
    </row>
    <row r="654" spans="1:64" ht="15">
      <c r="A654" s="64" t="s">
        <v>293</v>
      </c>
      <c r="B654" s="64" t="s">
        <v>313</v>
      </c>
      <c r="C654" s="65" t="s">
        <v>2229</v>
      </c>
      <c r="D654" s="66">
        <v>3</v>
      </c>
      <c r="E654" s="67" t="s">
        <v>132</v>
      </c>
      <c r="F654" s="68">
        <v>32</v>
      </c>
      <c r="G654" s="65"/>
      <c r="H654" s="69"/>
      <c r="I654" s="70"/>
      <c r="J654" s="70"/>
      <c r="K654" s="34" t="s">
        <v>65</v>
      </c>
      <c r="L654" s="77">
        <v>654</v>
      </c>
      <c r="M654" s="77"/>
      <c r="N654" s="72"/>
      <c r="O654" s="79" t="s">
        <v>340</v>
      </c>
      <c r="P654" s="81">
        <v>43540.77266203704</v>
      </c>
      <c r="Q654" s="79" t="s">
        <v>369</v>
      </c>
      <c r="R654" s="79"/>
      <c r="S654" s="79"/>
      <c r="T654" s="79" t="s">
        <v>414</v>
      </c>
      <c r="U654" s="79"/>
      <c r="V654" s="82" t="s">
        <v>527</v>
      </c>
      <c r="W654" s="81">
        <v>43540.77266203704</v>
      </c>
      <c r="X654" s="82" t="s">
        <v>652</v>
      </c>
      <c r="Y654" s="79"/>
      <c r="Z654" s="79"/>
      <c r="AA654" s="85" t="s">
        <v>777</v>
      </c>
      <c r="AB654" s="79"/>
      <c r="AC654" s="79" t="b">
        <v>0</v>
      </c>
      <c r="AD654" s="79">
        <v>0</v>
      </c>
      <c r="AE654" s="85" t="s">
        <v>785</v>
      </c>
      <c r="AF654" s="79" t="b">
        <v>0</v>
      </c>
      <c r="AG654" s="79" t="s">
        <v>791</v>
      </c>
      <c r="AH654" s="79"/>
      <c r="AI654" s="85" t="s">
        <v>785</v>
      </c>
      <c r="AJ654" s="79" t="b">
        <v>0</v>
      </c>
      <c r="AK654" s="79">
        <v>49</v>
      </c>
      <c r="AL654" s="85" t="s">
        <v>766</v>
      </c>
      <c r="AM654" s="79" t="s">
        <v>802</v>
      </c>
      <c r="AN654" s="79" t="b">
        <v>0</v>
      </c>
      <c r="AO654" s="85" t="s">
        <v>766</v>
      </c>
      <c r="AP654" s="79" t="s">
        <v>176</v>
      </c>
      <c r="AQ654" s="79">
        <v>0</v>
      </c>
      <c r="AR654" s="79">
        <v>0</v>
      </c>
      <c r="AS654" s="79"/>
      <c r="AT654" s="79"/>
      <c r="AU654" s="79"/>
      <c r="AV654" s="79"/>
      <c r="AW654" s="79"/>
      <c r="AX654" s="79"/>
      <c r="AY654" s="79"/>
      <c r="AZ654" s="79"/>
      <c r="BA654">
        <v>1</v>
      </c>
      <c r="BB654" s="78" t="str">
        <f>REPLACE(INDEX(GroupVertices[Group],MATCH(Edges[[#This Row],[Vertex 1]],GroupVertices[Vertex],0)),1,1,"")</f>
        <v>1</v>
      </c>
      <c r="BC654" s="78" t="str">
        <f>REPLACE(INDEX(GroupVertices[Group],MATCH(Edges[[#This Row],[Vertex 2]],GroupVertices[Vertex],0)),1,1,"")</f>
        <v>1</v>
      </c>
      <c r="BD654" s="48"/>
      <c r="BE654" s="49"/>
      <c r="BF654" s="48"/>
      <c r="BG654" s="49"/>
      <c r="BH654" s="48"/>
      <c r="BI654" s="49"/>
      <c r="BJ654" s="48"/>
      <c r="BK654" s="49"/>
      <c r="BL654" s="48"/>
    </row>
    <row r="655" spans="1:64" ht="15">
      <c r="A655" s="64" t="s">
        <v>293</v>
      </c>
      <c r="B655" s="64" t="s">
        <v>314</v>
      </c>
      <c r="C655" s="65" t="s">
        <v>2229</v>
      </c>
      <c r="D655" s="66">
        <v>3</v>
      </c>
      <c r="E655" s="67" t="s">
        <v>132</v>
      </c>
      <c r="F655" s="68">
        <v>32</v>
      </c>
      <c r="G655" s="65"/>
      <c r="H655" s="69"/>
      <c r="I655" s="70"/>
      <c r="J655" s="70"/>
      <c r="K655" s="34" t="s">
        <v>65</v>
      </c>
      <c r="L655" s="77">
        <v>655</v>
      </c>
      <c r="M655" s="77"/>
      <c r="N655" s="72"/>
      <c r="O655" s="79" t="s">
        <v>340</v>
      </c>
      <c r="P655" s="81">
        <v>43540.77266203704</v>
      </c>
      <c r="Q655" s="79" t="s">
        <v>369</v>
      </c>
      <c r="R655" s="79"/>
      <c r="S655" s="79"/>
      <c r="T655" s="79" t="s">
        <v>414</v>
      </c>
      <c r="U655" s="79"/>
      <c r="V655" s="82" t="s">
        <v>527</v>
      </c>
      <c r="W655" s="81">
        <v>43540.77266203704</v>
      </c>
      <c r="X655" s="82" t="s">
        <v>652</v>
      </c>
      <c r="Y655" s="79"/>
      <c r="Z655" s="79"/>
      <c r="AA655" s="85" t="s">
        <v>777</v>
      </c>
      <c r="AB655" s="79"/>
      <c r="AC655" s="79" t="b">
        <v>0</v>
      </c>
      <c r="AD655" s="79">
        <v>0</v>
      </c>
      <c r="AE655" s="85" t="s">
        <v>785</v>
      </c>
      <c r="AF655" s="79" t="b">
        <v>0</v>
      </c>
      <c r="AG655" s="79" t="s">
        <v>791</v>
      </c>
      <c r="AH655" s="79"/>
      <c r="AI655" s="85" t="s">
        <v>785</v>
      </c>
      <c r="AJ655" s="79" t="b">
        <v>0</v>
      </c>
      <c r="AK655" s="79">
        <v>49</v>
      </c>
      <c r="AL655" s="85" t="s">
        <v>766</v>
      </c>
      <c r="AM655" s="79" t="s">
        <v>802</v>
      </c>
      <c r="AN655" s="79" t="b">
        <v>0</v>
      </c>
      <c r="AO655" s="85" t="s">
        <v>766</v>
      </c>
      <c r="AP655" s="79" t="s">
        <v>176</v>
      </c>
      <c r="AQ655" s="79">
        <v>0</v>
      </c>
      <c r="AR655" s="79">
        <v>0</v>
      </c>
      <c r="AS655" s="79"/>
      <c r="AT655" s="79"/>
      <c r="AU655" s="79"/>
      <c r="AV655" s="79"/>
      <c r="AW655" s="79"/>
      <c r="AX655" s="79"/>
      <c r="AY655" s="79"/>
      <c r="AZ655" s="79"/>
      <c r="BA655">
        <v>1</v>
      </c>
      <c r="BB655" s="78" t="str">
        <f>REPLACE(INDEX(GroupVertices[Group],MATCH(Edges[[#This Row],[Vertex 1]],GroupVertices[Vertex],0)),1,1,"")</f>
        <v>1</v>
      </c>
      <c r="BC655" s="78" t="str">
        <f>REPLACE(INDEX(GroupVertices[Group],MATCH(Edges[[#This Row],[Vertex 2]],GroupVertices[Vertex],0)),1,1,"")</f>
        <v>1</v>
      </c>
      <c r="BD655" s="48"/>
      <c r="BE655" s="49"/>
      <c r="BF655" s="48"/>
      <c r="BG655" s="49"/>
      <c r="BH655" s="48"/>
      <c r="BI655" s="49"/>
      <c r="BJ655" s="48"/>
      <c r="BK655" s="49"/>
      <c r="BL655" s="48"/>
    </row>
    <row r="656" spans="1:64" ht="15">
      <c r="A656" s="64" t="s">
        <v>293</v>
      </c>
      <c r="B656" s="64" t="s">
        <v>315</v>
      </c>
      <c r="C656" s="65" t="s">
        <v>2229</v>
      </c>
      <c r="D656" s="66">
        <v>3</v>
      </c>
      <c r="E656" s="67" t="s">
        <v>132</v>
      </c>
      <c r="F656" s="68">
        <v>32</v>
      </c>
      <c r="G656" s="65"/>
      <c r="H656" s="69"/>
      <c r="I656" s="70"/>
      <c r="J656" s="70"/>
      <c r="K656" s="34" t="s">
        <v>65</v>
      </c>
      <c r="L656" s="77">
        <v>656</v>
      </c>
      <c r="M656" s="77"/>
      <c r="N656" s="72"/>
      <c r="O656" s="79" t="s">
        <v>340</v>
      </c>
      <c r="P656" s="81">
        <v>43540.77266203704</v>
      </c>
      <c r="Q656" s="79" t="s">
        <v>369</v>
      </c>
      <c r="R656" s="79"/>
      <c r="S656" s="79"/>
      <c r="T656" s="79" t="s">
        <v>414</v>
      </c>
      <c r="U656" s="79"/>
      <c r="V656" s="82" t="s">
        <v>527</v>
      </c>
      <c r="W656" s="81">
        <v>43540.77266203704</v>
      </c>
      <c r="X656" s="82" t="s">
        <v>652</v>
      </c>
      <c r="Y656" s="79"/>
      <c r="Z656" s="79"/>
      <c r="AA656" s="85" t="s">
        <v>777</v>
      </c>
      <c r="AB656" s="79"/>
      <c r="AC656" s="79" t="b">
        <v>0</v>
      </c>
      <c r="AD656" s="79">
        <v>0</v>
      </c>
      <c r="AE656" s="85" t="s">
        <v>785</v>
      </c>
      <c r="AF656" s="79" t="b">
        <v>0</v>
      </c>
      <c r="AG656" s="79" t="s">
        <v>791</v>
      </c>
      <c r="AH656" s="79"/>
      <c r="AI656" s="85" t="s">
        <v>785</v>
      </c>
      <c r="AJ656" s="79" t="b">
        <v>0</v>
      </c>
      <c r="AK656" s="79">
        <v>49</v>
      </c>
      <c r="AL656" s="85" t="s">
        <v>766</v>
      </c>
      <c r="AM656" s="79" t="s">
        <v>802</v>
      </c>
      <c r="AN656" s="79" t="b">
        <v>0</v>
      </c>
      <c r="AO656" s="85" t="s">
        <v>766</v>
      </c>
      <c r="AP656" s="79" t="s">
        <v>176</v>
      </c>
      <c r="AQ656" s="79">
        <v>0</v>
      </c>
      <c r="AR656" s="79">
        <v>0</v>
      </c>
      <c r="AS656" s="79"/>
      <c r="AT656" s="79"/>
      <c r="AU656" s="79"/>
      <c r="AV656" s="79"/>
      <c r="AW656" s="79"/>
      <c r="AX656" s="79"/>
      <c r="AY656" s="79"/>
      <c r="AZ656" s="79"/>
      <c r="BA656">
        <v>1</v>
      </c>
      <c r="BB656" s="78" t="str">
        <f>REPLACE(INDEX(GroupVertices[Group],MATCH(Edges[[#This Row],[Vertex 1]],GroupVertices[Vertex],0)),1,1,"")</f>
        <v>1</v>
      </c>
      <c r="BC656" s="78" t="str">
        <f>REPLACE(INDEX(GroupVertices[Group],MATCH(Edges[[#This Row],[Vertex 2]],GroupVertices[Vertex],0)),1,1,"")</f>
        <v>1</v>
      </c>
      <c r="BD656" s="48"/>
      <c r="BE656" s="49"/>
      <c r="BF656" s="48"/>
      <c r="BG656" s="49"/>
      <c r="BH656" s="48"/>
      <c r="BI656" s="49"/>
      <c r="BJ656" s="48"/>
      <c r="BK656" s="49"/>
      <c r="BL656" s="48"/>
    </row>
    <row r="657" spans="1:64" ht="15">
      <c r="A657" s="64" t="s">
        <v>293</v>
      </c>
      <c r="B657" s="64" t="s">
        <v>316</v>
      </c>
      <c r="C657" s="65" t="s">
        <v>2229</v>
      </c>
      <c r="D657" s="66">
        <v>3</v>
      </c>
      <c r="E657" s="67" t="s">
        <v>132</v>
      </c>
      <c r="F657" s="68">
        <v>32</v>
      </c>
      <c r="G657" s="65"/>
      <c r="H657" s="69"/>
      <c r="I657" s="70"/>
      <c r="J657" s="70"/>
      <c r="K657" s="34" t="s">
        <v>65</v>
      </c>
      <c r="L657" s="77">
        <v>657</v>
      </c>
      <c r="M657" s="77"/>
      <c r="N657" s="72"/>
      <c r="O657" s="79" t="s">
        <v>340</v>
      </c>
      <c r="P657" s="81">
        <v>43540.77266203704</v>
      </c>
      <c r="Q657" s="79" t="s">
        <v>369</v>
      </c>
      <c r="R657" s="79"/>
      <c r="S657" s="79"/>
      <c r="T657" s="79" t="s">
        <v>414</v>
      </c>
      <c r="U657" s="79"/>
      <c r="V657" s="82" t="s">
        <v>527</v>
      </c>
      <c r="W657" s="81">
        <v>43540.77266203704</v>
      </c>
      <c r="X657" s="82" t="s">
        <v>652</v>
      </c>
      <c r="Y657" s="79"/>
      <c r="Z657" s="79"/>
      <c r="AA657" s="85" t="s">
        <v>777</v>
      </c>
      <c r="AB657" s="79"/>
      <c r="AC657" s="79" t="b">
        <v>0</v>
      </c>
      <c r="AD657" s="79">
        <v>0</v>
      </c>
      <c r="AE657" s="85" t="s">
        <v>785</v>
      </c>
      <c r="AF657" s="79" t="b">
        <v>0</v>
      </c>
      <c r="AG657" s="79" t="s">
        <v>791</v>
      </c>
      <c r="AH657" s="79"/>
      <c r="AI657" s="85" t="s">
        <v>785</v>
      </c>
      <c r="AJ657" s="79" t="b">
        <v>0</v>
      </c>
      <c r="AK657" s="79">
        <v>49</v>
      </c>
      <c r="AL657" s="85" t="s">
        <v>766</v>
      </c>
      <c r="AM657" s="79" t="s">
        <v>802</v>
      </c>
      <c r="AN657" s="79" t="b">
        <v>0</v>
      </c>
      <c r="AO657" s="85" t="s">
        <v>766</v>
      </c>
      <c r="AP657" s="79" t="s">
        <v>176</v>
      </c>
      <c r="AQ657" s="79">
        <v>0</v>
      </c>
      <c r="AR657" s="79">
        <v>0</v>
      </c>
      <c r="AS657" s="79"/>
      <c r="AT657" s="79"/>
      <c r="AU657" s="79"/>
      <c r="AV657" s="79"/>
      <c r="AW657" s="79"/>
      <c r="AX657" s="79"/>
      <c r="AY657" s="79"/>
      <c r="AZ657" s="79"/>
      <c r="BA657">
        <v>1</v>
      </c>
      <c r="BB657" s="78" t="str">
        <f>REPLACE(INDEX(GroupVertices[Group],MATCH(Edges[[#This Row],[Vertex 1]],GroupVertices[Vertex],0)),1,1,"")</f>
        <v>1</v>
      </c>
      <c r="BC657" s="78" t="str">
        <f>REPLACE(INDEX(GroupVertices[Group],MATCH(Edges[[#This Row],[Vertex 2]],GroupVertices[Vertex],0)),1,1,"")</f>
        <v>1</v>
      </c>
      <c r="BD657" s="48"/>
      <c r="BE657" s="49"/>
      <c r="BF657" s="48"/>
      <c r="BG657" s="49"/>
      <c r="BH657" s="48"/>
      <c r="BI657" s="49"/>
      <c r="BJ657" s="48"/>
      <c r="BK657" s="49"/>
      <c r="BL657" s="48"/>
    </row>
    <row r="658" spans="1:64" ht="15">
      <c r="A658" s="64" t="s">
        <v>293</v>
      </c>
      <c r="B658" s="64" t="s">
        <v>217</v>
      </c>
      <c r="C658" s="65" t="s">
        <v>2229</v>
      </c>
      <c r="D658" s="66">
        <v>3</v>
      </c>
      <c r="E658" s="67" t="s">
        <v>132</v>
      </c>
      <c r="F658" s="68">
        <v>32</v>
      </c>
      <c r="G658" s="65"/>
      <c r="H658" s="69"/>
      <c r="I658" s="70"/>
      <c r="J658" s="70"/>
      <c r="K658" s="34" t="s">
        <v>65</v>
      </c>
      <c r="L658" s="77">
        <v>658</v>
      </c>
      <c r="M658" s="77"/>
      <c r="N658" s="72"/>
      <c r="O658" s="79" t="s">
        <v>340</v>
      </c>
      <c r="P658" s="81">
        <v>43540.77266203704</v>
      </c>
      <c r="Q658" s="79" t="s">
        <v>369</v>
      </c>
      <c r="R658" s="79"/>
      <c r="S658" s="79"/>
      <c r="T658" s="79" t="s">
        <v>414</v>
      </c>
      <c r="U658" s="79"/>
      <c r="V658" s="82" t="s">
        <v>527</v>
      </c>
      <c r="W658" s="81">
        <v>43540.77266203704</v>
      </c>
      <c r="X658" s="82" t="s">
        <v>652</v>
      </c>
      <c r="Y658" s="79"/>
      <c r="Z658" s="79"/>
      <c r="AA658" s="85" t="s">
        <v>777</v>
      </c>
      <c r="AB658" s="79"/>
      <c r="AC658" s="79" t="b">
        <v>0</v>
      </c>
      <c r="AD658" s="79">
        <v>0</v>
      </c>
      <c r="AE658" s="85" t="s">
        <v>785</v>
      </c>
      <c r="AF658" s="79" t="b">
        <v>0</v>
      </c>
      <c r="AG658" s="79" t="s">
        <v>791</v>
      </c>
      <c r="AH658" s="79"/>
      <c r="AI658" s="85" t="s">
        <v>785</v>
      </c>
      <c r="AJ658" s="79" t="b">
        <v>0</v>
      </c>
      <c r="AK658" s="79">
        <v>49</v>
      </c>
      <c r="AL658" s="85" t="s">
        <v>766</v>
      </c>
      <c r="AM658" s="79" t="s">
        <v>802</v>
      </c>
      <c r="AN658" s="79" t="b">
        <v>0</v>
      </c>
      <c r="AO658" s="85" t="s">
        <v>766</v>
      </c>
      <c r="AP658" s="79" t="s">
        <v>176</v>
      </c>
      <c r="AQ658" s="79">
        <v>0</v>
      </c>
      <c r="AR658" s="79">
        <v>0</v>
      </c>
      <c r="AS658" s="79"/>
      <c r="AT658" s="79"/>
      <c r="AU658" s="79"/>
      <c r="AV658" s="79"/>
      <c r="AW658" s="79"/>
      <c r="AX658" s="79"/>
      <c r="AY658" s="79"/>
      <c r="AZ658" s="79"/>
      <c r="BA658">
        <v>1</v>
      </c>
      <c r="BB658" s="78" t="str">
        <f>REPLACE(INDEX(GroupVertices[Group],MATCH(Edges[[#This Row],[Vertex 1]],GroupVertices[Vertex],0)),1,1,"")</f>
        <v>1</v>
      </c>
      <c r="BC658" s="78" t="str">
        <f>REPLACE(INDEX(GroupVertices[Group],MATCH(Edges[[#This Row],[Vertex 2]],GroupVertices[Vertex],0)),1,1,"")</f>
        <v>2</v>
      </c>
      <c r="BD658" s="48"/>
      <c r="BE658" s="49"/>
      <c r="BF658" s="48"/>
      <c r="BG658" s="49"/>
      <c r="BH658" s="48"/>
      <c r="BI658" s="49"/>
      <c r="BJ658" s="48"/>
      <c r="BK658" s="49"/>
      <c r="BL658" s="48"/>
    </row>
    <row r="659" spans="1:64" ht="15">
      <c r="A659" s="64" t="s">
        <v>293</v>
      </c>
      <c r="B659" s="64" t="s">
        <v>263</v>
      </c>
      <c r="C659" s="65" t="s">
        <v>2229</v>
      </c>
      <c r="D659" s="66">
        <v>3</v>
      </c>
      <c r="E659" s="67" t="s">
        <v>132</v>
      </c>
      <c r="F659" s="68">
        <v>32</v>
      </c>
      <c r="G659" s="65"/>
      <c r="H659" s="69"/>
      <c r="I659" s="70"/>
      <c r="J659" s="70"/>
      <c r="K659" s="34" t="s">
        <v>65</v>
      </c>
      <c r="L659" s="77">
        <v>659</v>
      </c>
      <c r="M659" s="77"/>
      <c r="N659" s="72"/>
      <c r="O659" s="79" t="s">
        <v>340</v>
      </c>
      <c r="P659" s="81">
        <v>43540.77266203704</v>
      </c>
      <c r="Q659" s="79" t="s">
        <v>369</v>
      </c>
      <c r="R659" s="79"/>
      <c r="S659" s="79"/>
      <c r="T659" s="79" t="s">
        <v>414</v>
      </c>
      <c r="U659" s="79"/>
      <c r="V659" s="82" t="s">
        <v>527</v>
      </c>
      <c r="W659" s="81">
        <v>43540.77266203704</v>
      </c>
      <c r="X659" s="82" t="s">
        <v>652</v>
      </c>
      <c r="Y659" s="79"/>
      <c r="Z659" s="79"/>
      <c r="AA659" s="85" t="s">
        <v>777</v>
      </c>
      <c r="AB659" s="79"/>
      <c r="AC659" s="79" t="b">
        <v>0</v>
      </c>
      <c r="AD659" s="79">
        <v>0</v>
      </c>
      <c r="AE659" s="85" t="s">
        <v>785</v>
      </c>
      <c r="AF659" s="79" t="b">
        <v>0</v>
      </c>
      <c r="AG659" s="79" t="s">
        <v>791</v>
      </c>
      <c r="AH659" s="79"/>
      <c r="AI659" s="85" t="s">
        <v>785</v>
      </c>
      <c r="AJ659" s="79" t="b">
        <v>0</v>
      </c>
      <c r="AK659" s="79">
        <v>49</v>
      </c>
      <c r="AL659" s="85" t="s">
        <v>766</v>
      </c>
      <c r="AM659" s="79" t="s">
        <v>802</v>
      </c>
      <c r="AN659" s="79" t="b">
        <v>0</v>
      </c>
      <c r="AO659" s="85" t="s">
        <v>766</v>
      </c>
      <c r="AP659" s="79" t="s">
        <v>176</v>
      </c>
      <c r="AQ659" s="79">
        <v>0</v>
      </c>
      <c r="AR659" s="79">
        <v>0</v>
      </c>
      <c r="AS659" s="79"/>
      <c r="AT659" s="79"/>
      <c r="AU659" s="79"/>
      <c r="AV659" s="79"/>
      <c r="AW659" s="79"/>
      <c r="AX659" s="79"/>
      <c r="AY659" s="79"/>
      <c r="AZ659" s="79"/>
      <c r="BA659">
        <v>1</v>
      </c>
      <c r="BB659" s="78" t="str">
        <f>REPLACE(INDEX(GroupVertices[Group],MATCH(Edges[[#This Row],[Vertex 1]],GroupVertices[Vertex],0)),1,1,"")</f>
        <v>1</v>
      </c>
      <c r="BC659" s="78" t="str">
        <f>REPLACE(INDEX(GroupVertices[Group],MATCH(Edges[[#This Row],[Vertex 2]],GroupVertices[Vertex],0)),1,1,"")</f>
        <v>3</v>
      </c>
      <c r="BD659" s="48">
        <v>0</v>
      </c>
      <c r="BE659" s="49">
        <v>0</v>
      </c>
      <c r="BF659" s="48">
        <v>0</v>
      </c>
      <c r="BG659" s="49">
        <v>0</v>
      </c>
      <c r="BH659" s="48">
        <v>0</v>
      </c>
      <c r="BI659" s="49">
        <v>0</v>
      </c>
      <c r="BJ659" s="48">
        <v>17</v>
      </c>
      <c r="BK659" s="49">
        <v>100</v>
      </c>
      <c r="BL659" s="48">
        <v>17</v>
      </c>
    </row>
    <row r="660" spans="1:64" ht="15">
      <c r="A660" s="64" t="s">
        <v>294</v>
      </c>
      <c r="B660" s="64" t="s">
        <v>310</v>
      </c>
      <c r="C660" s="65" t="s">
        <v>2229</v>
      </c>
      <c r="D660" s="66">
        <v>3</v>
      </c>
      <c r="E660" s="67" t="s">
        <v>132</v>
      </c>
      <c r="F660" s="68">
        <v>32</v>
      </c>
      <c r="G660" s="65"/>
      <c r="H660" s="69"/>
      <c r="I660" s="70"/>
      <c r="J660" s="70"/>
      <c r="K660" s="34" t="s">
        <v>65</v>
      </c>
      <c r="L660" s="77">
        <v>660</v>
      </c>
      <c r="M660" s="77"/>
      <c r="N660" s="72"/>
      <c r="O660" s="79" t="s">
        <v>340</v>
      </c>
      <c r="P660" s="81">
        <v>43540.812002314815</v>
      </c>
      <c r="Q660" s="79" t="s">
        <v>369</v>
      </c>
      <c r="R660" s="79"/>
      <c r="S660" s="79"/>
      <c r="T660" s="79" t="s">
        <v>414</v>
      </c>
      <c r="U660" s="79"/>
      <c r="V660" s="82" t="s">
        <v>528</v>
      </c>
      <c r="W660" s="81">
        <v>43540.812002314815</v>
      </c>
      <c r="X660" s="82" t="s">
        <v>653</v>
      </c>
      <c r="Y660" s="79"/>
      <c r="Z660" s="79"/>
      <c r="AA660" s="85" t="s">
        <v>778</v>
      </c>
      <c r="AB660" s="79"/>
      <c r="AC660" s="79" t="b">
        <v>0</v>
      </c>
      <c r="AD660" s="79">
        <v>0</v>
      </c>
      <c r="AE660" s="85" t="s">
        <v>785</v>
      </c>
      <c r="AF660" s="79" t="b">
        <v>0</v>
      </c>
      <c r="AG660" s="79" t="s">
        <v>791</v>
      </c>
      <c r="AH660" s="79"/>
      <c r="AI660" s="85" t="s">
        <v>785</v>
      </c>
      <c r="AJ660" s="79" t="b">
        <v>0</v>
      </c>
      <c r="AK660" s="79">
        <v>49</v>
      </c>
      <c r="AL660" s="85" t="s">
        <v>766</v>
      </c>
      <c r="AM660" s="79" t="s">
        <v>799</v>
      </c>
      <c r="AN660" s="79" t="b">
        <v>0</v>
      </c>
      <c r="AO660" s="85" t="s">
        <v>766</v>
      </c>
      <c r="AP660" s="79" t="s">
        <v>176</v>
      </c>
      <c r="AQ660" s="79">
        <v>0</v>
      </c>
      <c r="AR660" s="79">
        <v>0</v>
      </c>
      <c r="AS660" s="79"/>
      <c r="AT660" s="79"/>
      <c r="AU660" s="79"/>
      <c r="AV660" s="79"/>
      <c r="AW660" s="79"/>
      <c r="AX660" s="79"/>
      <c r="AY660" s="79"/>
      <c r="AZ660" s="79"/>
      <c r="BA660">
        <v>1</v>
      </c>
      <c r="BB660" s="78" t="str">
        <f>REPLACE(INDEX(GroupVertices[Group],MATCH(Edges[[#This Row],[Vertex 1]],GroupVertices[Vertex],0)),1,1,"")</f>
        <v>1</v>
      </c>
      <c r="BC660" s="78" t="str">
        <f>REPLACE(INDEX(GroupVertices[Group],MATCH(Edges[[#This Row],[Vertex 2]],GroupVertices[Vertex],0)),1,1,"")</f>
        <v>1</v>
      </c>
      <c r="BD660" s="48"/>
      <c r="BE660" s="49"/>
      <c r="BF660" s="48"/>
      <c r="BG660" s="49"/>
      <c r="BH660" s="48"/>
      <c r="BI660" s="49"/>
      <c r="BJ660" s="48"/>
      <c r="BK660" s="49"/>
      <c r="BL660" s="48"/>
    </row>
    <row r="661" spans="1:64" ht="15">
      <c r="A661" s="64" t="s">
        <v>294</v>
      </c>
      <c r="B661" s="64" t="s">
        <v>311</v>
      </c>
      <c r="C661" s="65" t="s">
        <v>2229</v>
      </c>
      <c r="D661" s="66">
        <v>3</v>
      </c>
      <c r="E661" s="67" t="s">
        <v>132</v>
      </c>
      <c r="F661" s="68">
        <v>32</v>
      </c>
      <c r="G661" s="65"/>
      <c r="H661" s="69"/>
      <c r="I661" s="70"/>
      <c r="J661" s="70"/>
      <c r="K661" s="34" t="s">
        <v>65</v>
      </c>
      <c r="L661" s="77">
        <v>661</v>
      </c>
      <c r="M661" s="77"/>
      <c r="N661" s="72"/>
      <c r="O661" s="79" t="s">
        <v>340</v>
      </c>
      <c r="P661" s="81">
        <v>43540.812002314815</v>
      </c>
      <c r="Q661" s="79" t="s">
        <v>369</v>
      </c>
      <c r="R661" s="79"/>
      <c r="S661" s="79"/>
      <c r="T661" s="79" t="s">
        <v>414</v>
      </c>
      <c r="U661" s="79"/>
      <c r="V661" s="82" t="s">
        <v>528</v>
      </c>
      <c r="W661" s="81">
        <v>43540.812002314815</v>
      </c>
      <c r="X661" s="82" t="s">
        <v>653</v>
      </c>
      <c r="Y661" s="79"/>
      <c r="Z661" s="79"/>
      <c r="AA661" s="85" t="s">
        <v>778</v>
      </c>
      <c r="AB661" s="79"/>
      <c r="AC661" s="79" t="b">
        <v>0</v>
      </c>
      <c r="AD661" s="79">
        <v>0</v>
      </c>
      <c r="AE661" s="85" t="s">
        <v>785</v>
      </c>
      <c r="AF661" s="79" t="b">
        <v>0</v>
      </c>
      <c r="AG661" s="79" t="s">
        <v>791</v>
      </c>
      <c r="AH661" s="79"/>
      <c r="AI661" s="85" t="s">
        <v>785</v>
      </c>
      <c r="AJ661" s="79" t="b">
        <v>0</v>
      </c>
      <c r="AK661" s="79">
        <v>49</v>
      </c>
      <c r="AL661" s="85" t="s">
        <v>766</v>
      </c>
      <c r="AM661" s="79" t="s">
        <v>799</v>
      </c>
      <c r="AN661" s="79" t="b">
        <v>0</v>
      </c>
      <c r="AO661" s="85" t="s">
        <v>766</v>
      </c>
      <c r="AP661" s="79" t="s">
        <v>176</v>
      </c>
      <c r="AQ661" s="79">
        <v>0</v>
      </c>
      <c r="AR661" s="79">
        <v>0</v>
      </c>
      <c r="AS661" s="79"/>
      <c r="AT661" s="79"/>
      <c r="AU661" s="79"/>
      <c r="AV661" s="79"/>
      <c r="AW661" s="79"/>
      <c r="AX661" s="79"/>
      <c r="AY661" s="79"/>
      <c r="AZ661" s="79"/>
      <c r="BA661">
        <v>1</v>
      </c>
      <c r="BB661" s="78" t="str">
        <f>REPLACE(INDEX(GroupVertices[Group],MATCH(Edges[[#This Row],[Vertex 1]],GroupVertices[Vertex],0)),1,1,"")</f>
        <v>1</v>
      </c>
      <c r="BC661" s="78" t="str">
        <f>REPLACE(INDEX(GroupVertices[Group],MATCH(Edges[[#This Row],[Vertex 2]],GroupVertices[Vertex],0)),1,1,"")</f>
        <v>1</v>
      </c>
      <c r="BD661" s="48"/>
      <c r="BE661" s="49"/>
      <c r="BF661" s="48"/>
      <c r="BG661" s="49"/>
      <c r="BH661" s="48"/>
      <c r="BI661" s="49"/>
      <c r="BJ661" s="48"/>
      <c r="BK661" s="49"/>
      <c r="BL661" s="48"/>
    </row>
    <row r="662" spans="1:64" ht="15">
      <c r="A662" s="64" t="s">
        <v>294</v>
      </c>
      <c r="B662" s="64" t="s">
        <v>312</v>
      </c>
      <c r="C662" s="65" t="s">
        <v>2229</v>
      </c>
      <c r="D662" s="66">
        <v>3</v>
      </c>
      <c r="E662" s="67" t="s">
        <v>132</v>
      </c>
      <c r="F662" s="68">
        <v>32</v>
      </c>
      <c r="G662" s="65"/>
      <c r="H662" s="69"/>
      <c r="I662" s="70"/>
      <c r="J662" s="70"/>
      <c r="K662" s="34" t="s">
        <v>65</v>
      </c>
      <c r="L662" s="77">
        <v>662</v>
      </c>
      <c r="M662" s="77"/>
      <c r="N662" s="72"/>
      <c r="O662" s="79" t="s">
        <v>340</v>
      </c>
      <c r="P662" s="81">
        <v>43540.812002314815</v>
      </c>
      <c r="Q662" s="79" t="s">
        <v>369</v>
      </c>
      <c r="R662" s="79"/>
      <c r="S662" s="79"/>
      <c r="T662" s="79" t="s">
        <v>414</v>
      </c>
      <c r="U662" s="79"/>
      <c r="V662" s="82" t="s">
        <v>528</v>
      </c>
      <c r="W662" s="81">
        <v>43540.812002314815</v>
      </c>
      <c r="X662" s="82" t="s">
        <v>653</v>
      </c>
      <c r="Y662" s="79"/>
      <c r="Z662" s="79"/>
      <c r="AA662" s="85" t="s">
        <v>778</v>
      </c>
      <c r="AB662" s="79"/>
      <c r="AC662" s="79" t="b">
        <v>0</v>
      </c>
      <c r="AD662" s="79">
        <v>0</v>
      </c>
      <c r="AE662" s="85" t="s">
        <v>785</v>
      </c>
      <c r="AF662" s="79" t="b">
        <v>0</v>
      </c>
      <c r="AG662" s="79" t="s">
        <v>791</v>
      </c>
      <c r="AH662" s="79"/>
      <c r="AI662" s="85" t="s">
        <v>785</v>
      </c>
      <c r="AJ662" s="79" t="b">
        <v>0</v>
      </c>
      <c r="AK662" s="79">
        <v>49</v>
      </c>
      <c r="AL662" s="85" t="s">
        <v>766</v>
      </c>
      <c r="AM662" s="79" t="s">
        <v>799</v>
      </c>
      <c r="AN662" s="79" t="b">
        <v>0</v>
      </c>
      <c r="AO662" s="85" t="s">
        <v>766</v>
      </c>
      <c r="AP662" s="79" t="s">
        <v>176</v>
      </c>
      <c r="AQ662" s="79">
        <v>0</v>
      </c>
      <c r="AR662" s="79">
        <v>0</v>
      </c>
      <c r="AS662" s="79"/>
      <c r="AT662" s="79"/>
      <c r="AU662" s="79"/>
      <c r="AV662" s="79"/>
      <c r="AW662" s="79"/>
      <c r="AX662" s="79"/>
      <c r="AY662" s="79"/>
      <c r="AZ662" s="79"/>
      <c r="BA662">
        <v>1</v>
      </c>
      <c r="BB662" s="78" t="str">
        <f>REPLACE(INDEX(GroupVertices[Group],MATCH(Edges[[#This Row],[Vertex 1]],GroupVertices[Vertex],0)),1,1,"")</f>
        <v>1</v>
      </c>
      <c r="BC662" s="78" t="str">
        <f>REPLACE(INDEX(GroupVertices[Group],MATCH(Edges[[#This Row],[Vertex 2]],GroupVertices[Vertex],0)),1,1,"")</f>
        <v>1</v>
      </c>
      <c r="BD662" s="48"/>
      <c r="BE662" s="49"/>
      <c r="BF662" s="48"/>
      <c r="BG662" s="49"/>
      <c r="BH662" s="48"/>
      <c r="BI662" s="49"/>
      <c r="BJ662" s="48"/>
      <c r="BK662" s="49"/>
      <c r="BL662" s="48"/>
    </row>
    <row r="663" spans="1:64" ht="15">
      <c r="A663" s="64" t="s">
        <v>294</v>
      </c>
      <c r="B663" s="64" t="s">
        <v>313</v>
      </c>
      <c r="C663" s="65" t="s">
        <v>2229</v>
      </c>
      <c r="D663" s="66">
        <v>3</v>
      </c>
      <c r="E663" s="67" t="s">
        <v>132</v>
      </c>
      <c r="F663" s="68">
        <v>32</v>
      </c>
      <c r="G663" s="65"/>
      <c r="H663" s="69"/>
      <c r="I663" s="70"/>
      <c r="J663" s="70"/>
      <c r="K663" s="34" t="s">
        <v>65</v>
      </c>
      <c r="L663" s="77">
        <v>663</v>
      </c>
      <c r="M663" s="77"/>
      <c r="N663" s="72"/>
      <c r="O663" s="79" t="s">
        <v>340</v>
      </c>
      <c r="P663" s="81">
        <v>43540.812002314815</v>
      </c>
      <c r="Q663" s="79" t="s">
        <v>369</v>
      </c>
      <c r="R663" s="79"/>
      <c r="S663" s="79"/>
      <c r="T663" s="79" t="s">
        <v>414</v>
      </c>
      <c r="U663" s="79"/>
      <c r="V663" s="82" t="s">
        <v>528</v>
      </c>
      <c r="W663" s="81">
        <v>43540.812002314815</v>
      </c>
      <c r="X663" s="82" t="s">
        <v>653</v>
      </c>
      <c r="Y663" s="79"/>
      <c r="Z663" s="79"/>
      <c r="AA663" s="85" t="s">
        <v>778</v>
      </c>
      <c r="AB663" s="79"/>
      <c r="AC663" s="79" t="b">
        <v>0</v>
      </c>
      <c r="AD663" s="79">
        <v>0</v>
      </c>
      <c r="AE663" s="85" t="s">
        <v>785</v>
      </c>
      <c r="AF663" s="79" t="b">
        <v>0</v>
      </c>
      <c r="AG663" s="79" t="s">
        <v>791</v>
      </c>
      <c r="AH663" s="79"/>
      <c r="AI663" s="85" t="s">
        <v>785</v>
      </c>
      <c r="AJ663" s="79" t="b">
        <v>0</v>
      </c>
      <c r="AK663" s="79">
        <v>49</v>
      </c>
      <c r="AL663" s="85" t="s">
        <v>766</v>
      </c>
      <c r="AM663" s="79" t="s">
        <v>799</v>
      </c>
      <c r="AN663" s="79" t="b">
        <v>0</v>
      </c>
      <c r="AO663" s="85" t="s">
        <v>766</v>
      </c>
      <c r="AP663" s="79" t="s">
        <v>176</v>
      </c>
      <c r="AQ663" s="79">
        <v>0</v>
      </c>
      <c r="AR663" s="79">
        <v>0</v>
      </c>
      <c r="AS663" s="79"/>
      <c r="AT663" s="79"/>
      <c r="AU663" s="79"/>
      <c r="AV663" s="79"/>
      <c r="AW663" s="79"/>
      <c r="AX663" s="79"/>
      <c r="AY663" s="79"/>
      <c r="AZ663" s="79"/>
      <c r="BA663">
        <v>1</v>
      </c>
      <c r="BB663" s="78" t="str">
        <f>REPLACE(INDEX(GroupVertices[Group],MATCH(Edges[[#This Row],[Vertex 1]],GroupVertices[Vertex],0)),1,1,"")</f>
        <v>1</v>
      </c>
      <c r="BC663" s="78" t="str">
        <f>REPLACE(INDEX(GroupVertices[Group],MATCH(Edges[[#This Row],[Vertex 2]],GroupVertices[Vertex],0)),1,1,"")</f>
        <v>1</v>
      </c>
      <c r="BD663" s="48"/>
      <c r="BE663" s="49"/>
      <c r="BF663" s="48"/>
      <c r="BG663" s="49"/>
      <c r="BH663" s="48"/>
      <c r="BI663" s="49"/>
      <c r="BJ663" s="48"/>
      <c r="BK663" s="49"/>
      <c r="BL663" s="48"/>
    </row>
    <row r="664" spans="1:64" ht="15">
      <c r="A664" s="64" t="s">
        <v>294</v>
      </c>
      <c r="B664" s="64" t="s">
        <v>314</v>
      </c>
      <c r="C664" s="65" t="s">
        <v>2229</v>
      </c>
      <c r="D664" s="66">
        <v>3</v>
      </c>
      <c r="E664" s="67" t="s">
        <v>132</v>
      </c>
      <c r="F664" s="68">
        <v>32</v>
      </c>
      <c r="G664" s="65"/>
      <c r="H664" s="69"/>
      <c r="I664" s="70"/>
      <c r="J664" s="70"/>
      <c r="K664" s="34" t="s">
        <v>65</v>
      </c>
      <c r="L664" s="77">
        <v>664</v>
      </c>
      <c r="M664" s="77"/>
      <c r="N664" s="72"/>
      <c r="O664" s="79" t="s">
        <v>340</v>
      </c>
      <c r="P664" s="81">
        <v>43540.812002314815</v>
      </c>
      <c r="Q664" s="79" t="s">
        <v>369</v>
      </c>
      <c r="R664" s="79"/>
      <c r="S664" s="79"/>
      <c r="T664" s="79" t="s">
        <v>414</v>
      </c>
      <c r="U664" s="79"/>
      <c r="V664" s="82" t="s">
        <v>528</v>
      </c>
      <c r="W664" s="81">
        <v>43540.812002314815</v>
      </c>
      <c r="X664" s="82" t="s">
        <v>653</v>
      </c>
      <c r="Y664" s="79"/>
      <c r="Z664" s="79"/>
      <c r="AA664" s="85" t="s">
        <v>778</v>
      </c>
      <c r="AB664" s="79"/>
      <c r="AC664" s="79" t="b">
        <v>0</v>
      </c>
      <c r="AD664" s="79">
        <v>0</v>
      </c>
      <c r="AE664" s="85" t="s">
        <v>785</v>
      </c>
      <c r="AF664" s="79" t="b">
        <v>0</v>
      </c>
      <c r="AG664" s="79" t="s">
        <v>791</v>
      </c>
      <c r="AH664" s="79"/>
      <c r="AI664" s="85" t="s">
        <v>785</v>
      </c>
      <c r="AJ664" s="79" t="b">
        <v>0</v>
      </c>
      <c r="AK664" s="79">
        <v>49</v>
      </c>
      <c r="AL664" s="85" t="s">
        <v>766</v>
      </c>
      <c r="AM664" s="79" t="s">
        <v>799</v>
      </c>
      <c r="AN664" s="79" t="b">
        <v>0</v>
      </c>
      <c r="AO664" s="85" t="s">
        <v>766</v>
      </c>
      <c r="AP664" s="79" t="s">
        <v>176</v>
      </c>
      <c r="AQ664" s="79">
        <v>0</v>
      </c>
      <c r="AR664" s="79">
        <v>0</v>
      </c>
      <c r="AS664" s="79"/>
      <c r="AT664" s="79"/>
      <c r="AU664" s="79"/>
      <c r="AV664" s="79"/>
      <c r="AW664" s="79"/>
      <c r="AX664" s="79"/>
      <c r="AY664" s="79"/>
      <c r="AZ664" s="79"/>
      <c r="BA664">
        <v>1</v>
      </c>
      <c r="BB664" s="78" t="str">
        <f>REPLACE(INDEX(GroupVertices[Group],MATCH(Edges[[#This Row],[Vertex 1]],GroupVertices[Vertex],0)),1,1,"")</f>
        <v>1</v>
      </c>
      <c r="BC664" s="78" t="str">
        <f>REPLACE(INDEX(GroupVertices[Group],MATCH(Edges[[#This Row],[Vertex 2]],GroupVertices[Vertex],0)),1,1,"")</f>
        <v>1</v>
      </c>
      <c r="BD664" s="48"/>
      <c r="BE664" s="49"/>
      <c r="BF664" s="48"/>
      <c r="BG664" s="49"/>
      <c r="BH664" s="48"/>
      <c r="BI664" s="49"/>
      <c r="BJ664" s="48"/>
      <c r="BK664" s="49"/>
      <c r="BL664" s="48"/>
    </row>
    <row r="665" spans="1:64" ht="15">
      <c r="A665" s="64" t="s">
        <v>294</v>
      </c>
      <c r="B665" s="64" t="s">
        <v>315</v>
      </c>
      <c r="C665" s="65" t="s">
        <v>2229</v>
      </c>
      <c r="D665" s="66">
        <v>3</v>
      </c>
      <c r="E665" s="67" t="s">
        <v>132</v>
      </c>
      <c r="F665" s="68">
        <v>32</v>
      </c>
      <c r="G665" s="65"/>
      <c r="H665" s="69"/>
      <c r="I665" s="70"/>
      <c r="J665" s="70"/>
      <c r="K665" s="34" t="s">
        <v>65</v>
      </c>
      <c r="L665" s="77">
        <v>665</v>
      </c>
      <c r="M665" s="77"/>
      <c r="N665" s="72"/>
      <c r="O665" s="79" t="s">
        <v>340</v>
      </c>
      <c r="P665" s="81">
        <v>43540.812002314815</v>
      </c>
      <c r="Q665" s="79" t="s">
        <v>369</v>
      </c>
      <c r="R665" s="79"/>
      <c r="S665" s="79"/>
      <c r="T665" s="79" t="s">
        <v>414</v>
      </c>
      <c r="U665" s="79"/>
      <c r="V665" s="82" t="s">
        <v>528</v>
      </c>
      <c r="W665" s="81">
        <v>43540.812002314815</v>
      </c>
      <c r="X665" s="82" t="s">
        <v>653</v>
      </c>
      <c r="Y665" s="79"/>
      <c r="Z665" s="79"/>
      <c r="AA665" s="85" t="s">
        <v>778</v>
      </c>
      <c r="AB665" s="79"/>
      <c r="AC665" s="79" t="b">
        <v>0</v>
      </c>
      <c r="AD665" s="79">
        <v>0</v>
      </c>
      <c r="AE665" s="85" t="s">
        <v>785</v>
      </c>
      <c r="AF665" s="79" t="b">
        <v>0</v>
      </c>
      <c r="AG665" s="79" t="s">
        <v>791</v>
      </c>
      <c r="AH665" s="79"/>
      <c r="AI665" s="85" t="s">
        <v>785</v>
      </c>
      <c r="AJ665" s="79" t="b">
        <v>0</v>
      </c>
      <c r="AK665" s="79">
        <v>49</v>
      </c>
      <c r="AL665" s="85" t="s">
        <v>766</v>
      </c>
      <c r="AM665" s="79" t="s">
        <v>799</v>
      </c>
      <c r="AN665" s="79" t="b">
        <v>0</v>
      </c>
      <c r="AO665" s="85" t="s">
        <v>766</v>
      </c>
      <c r="AP665" s="79" t="s">
        <v>176</v>
      </c>
      <c r="AQ665" s="79">
        <v>0</v>
      </c>
      <c r="AR665" s="79">
        <v>0</v>
      </c>
      <c r="AS665" s="79"/>
      <c r="AT665" s="79"/>
      <c r="AU665" s="79"/>
      <c r="AV665" s="79"/>
      <c r="AW665" s="79"/>
      <c r="AX665" s="79"/>
      <c r="AY665" s="79"/>
      <c r="AZ665" s="79"/>
      <c r="BA665">
        <v>1</v>
      </c>
      <c r="BB665" s="78" t="str">
        <f>REPLACE(INDEX(GroupVertices[Group],MATCH(Edges[[#This Row],[Vertex 1]],GroupVertices[Vertex],0)),1,1,"")</f>
        <v>1</v>
      </c>
      <c r="BC665" s="78" t="str">
        <f>REPLACE(INDEX(GroupVertices[Group],MATCH(Edges[[#This Row],[Vertex 2]],GroupVertices[Vertex],0)),1,1,"")</f>
        <v>1</v>
      </c>
      <c r="BD665" s="48"/>
      <c r="BE665" s="49"/>
      <c r="BF665" s="48"/>
      <c r="BG665" s="49"/>
      <c r="BH665" s="48"/>
      <c r="BI665" s="49"/>
      <c r="BJ665" s="48"/>
      <c r="BK665" s="49"/>
      <c r="BL665" s="48"/>
    </row>
    <row r="666" spans="1:64" ht="15">
      <c r="A666" s="64" t="s">
        <v>294</v>
      </c>
      <c r="B666" s="64" t="s">
        <v>316</v>
      </c>
      <c r="C666" s="65" t="s">
        <v>2229</v>
      </c>
      <c r="D666" s="66">
        <v>3</v>
      </c>
      <c r="E666" s="67" t="s">
        <v>132</v>
      </c>
      <c r="F666" s="68">
        <v>32</v>
      </c>
      <c r="G666" s="65"/>
      <c r="H666" s="69"/>
      <c r="I666" s="70"/>
      <c r="J666" s="70"/>
      <c r="K666" s="34" t="s">
        <v>65</v>
      </c>
      <c r="L666" s="77">
        <v>666</v>
      </c>
      <c r="M666" s="77"/>
      <c r="N666" s="72"/>
      <c r="O666" s="79" t="s">
        <v>340</v>
      </c>
      <c r="P666" s="81">
        <v>43540.812002314815</v>
      </c>
      <c r="Q666" s="79" t="s">
        <v>369</v>
      </c>
      <c r="R666" s="79"/>
      <c r="S666" s="79"/>
      <c r="T666" s="79" t="s">
        <v>414</v>
      </c>
      <c r="U666" s="79"/>
      <c r="V666" s="82" t="s">
        <v>528</v>
      </c>
      <c r="W666" s="81">
        <v>43540.812002314815</v>
      </c>
      <c r="X666" s="82" t="s">
        <v>653</v>
      </c>
      <c r="Y666" s="79"/>
      <c r="Z666" s="79"/>
      <c r="AA666" s="85" t="s">
        <v>778</v>
      </c>
      <c r="AB666" s="79"/>
      <c r="AC666" s="79" t="b">
        <v>0</v>
      </c>
      <c r="AD666" s="79">
        <v>0</v>
      </c>
      <c r="AE666" s="85" t="s">
        <v>785</v>
      </c>
      <c r="AF666" s="79" t="b">
        <v>0</v>
      </c>
      <c r="AG666" s="79" t="s">
        <v>791</v>
      </c>
      <c r="AH666" s="79"/>
      <c r="AI666" s="85" t="s">
        <v>785</v>
      </c>
      <c r="AJ666" s="79" t="b">
        <v>0</v>
      </c>
      <c r="AK666" s="79">
        <v>49</v>
      </c>
      <c r="AL666" s="85" t="s">
        <v>766</v>
      </c>
      <c r="AM666" s="79" t="s">
        <v>799</v>
      </c>
      <c r="AN666" s="79" t="b">
        <v>0</v>
      </c>
      <c r="AO666" s="85" t="s">
        <v>766</v>
      </c>
      <c r="AP666" s="79" t="s">
        <v>176</v>
      </c>
      <c r="AQ666" s="79">
        <v>0</v>
      </c>
      <c r="AR666" s="79">
        <v>0</v>
      </c>
      <c r="AS666" s="79"/>
      <c r="AT666" s="79"/>
      <c r="AU666" s="79"/>
      <c r="AV666" s="79"/>
      <c r="AW666" s="79"/>
      <c r="AX666" s="79"/>
      <c r="AY666" s="79"/>
      <c r="AZ666" s="79"/>
      <c r="BA666">
        <v>1</v>
      </c>
      <c r="BB666" s="78" t="str">
        <f>REPLACE(INDEX(GroupVertices[Group],MATCH(Edges[[#This Row],[Vertex 1]],GroupVertices[Vertex],0)),1,1,"")</f>
        <v>1</v>
      </c>
      <c r="BC666" s="78" t="str">
        <f>REPLACE(INDEX(GroupVertices[Group],MATCH(Edges[[#This Row],[Vertex 2]],GroupVertices[Vertex],0)),1,1,"")</f>
        <v>1</v>
      </c>
      <c r="BD666" s="48"/>
      <c r="BE666" s="49"/>
      <c r="BF666" s="48"/>
      <c r="BG666" s="49"/>
      <c r="BH666" s="48"/>
      <c r="BI666" s="49"/>
      <c r="BJ666" s="48"/>
      <c r="BK666" s="49"/>
      <c r="BL666" s="48"/>
    </row>
    <row r="667" spans="1:64" ht="15">
      <c r="A667" s="64" t="s">
        <v>294</v>
      </c>
      <c r="B667" s="64" t="s">
        <v>217</v>
      </c>
      <c r="C667" s="65" t="s">
        <v>2229</v>
      </c>
      <c r="D667" s="66">
        <v>3</v>
      </c>
      <c r="E667" s="67" t="s">
        <v>132</v>
      </c>
      <c r="F667" s="68">
        <v>32</v>
      </c>
      <c r="G667" s="65"/>
      <c r="H667" s="69"/>
      <c r="I667" s="70"/>
      <c r="J667" s="70"/>
      <c r="K667" s="34" t="s">
        <v>65</v>
      </c>
      <c r="L667" s="77">
        <v>667</v>
      </c>
      <c r="M667" s="77"/>
      <c r="N667" s="72"/>
      <c r="O667" s="79" t="s">
        <v>340</v>
      </c>
      <c r="P667" s="81">
        <v>43540.812002314815</v>
      </c>
      <c r="Q667" s="79" t="s">
        <v>369</v>
      </c>
      <c r="R667" s="79"/>
      <c r="S667" s="79"/>
      <c r="T667" s="79" t="s">
        <v>414</v>
      </c>
      <c r="U667" s="79"/>
      <c r="V667" s="82" t="s">
        <v>528</v>
      </c>
      <c r="W667" s="81">
        <v>43540.812002314815</v>
      </c>
      <c r="X667" s="82" t="s">
        <v>653</v>
      </c>
      <c r="Y667" s="79"/>
      <c r="Z667" s="79"/>
      <c r="AA667" s="85" t="s">
        <v>778</v>
      </c>
      <c r="AB667" s="79"/>
      <c r="AC667" s="79" t="b">
        <v>0</v>
      </c>
      <c r="AD667" s="79">
        <v>0</v>
      </c>
      <c r="AE667" s="85" t="s">
        <v>785</v>
      </c>
      <c r="AF667" s="79" t="b">
        <v>0</v>
      </c>
      <c r="AG667" s="79" t="s">
        <v>791</v>
      </c>
      <c r="AH667" s="79"/>
      <c r="AI667" s="85" t="s">
        <v>785</v>
      </c>
      <c r="AJ667" s="79" t="b">
        <v>0</v>
      </c>
      <c r="AK667" s="79">
        <v>49</v>
      </c>
      <c r="AL667" s="85" t="s">
        <v>766</v>
      </c>
      <c r="AM667" s="79" t="s">
        <v>799</v>
      </c>
      <c r="AN667" s="79" t="b">
        <v>0</v>
      </c>
      <c r="AO667" s="85" t="s">
        <v>766</v>
      </c>
      <c r="AP667" s="79" t="s">
        <v>176</v>
      </c>
      <c r="AQ667" s="79">
        <v>0</v>
      </c>
      <c r="AR667" s="79">
        <v>0</v>
      </c>
      <c r="AS667" s="79"/>
      <c r="AT667" s="79"/>
      <c r="AU667" s="79"/>
      <c r="AV667" s="79"/>
      <c r="AW667" s="79"/>
      <c r="AX667" s="79"/>
      <c r="AY667" s="79"/>
      <c r="AZ667" s="79"/>
      <c r="BA667">
        <v>1</v>
      </c>
      <c r="BB667" s="78" t="str">
        <f>REPLACE(INDEX(GroupVertices[Group],MATCH(Edges[[#This Row],[Vertex 1]],GroupVertices[Vertex],0)),1,1,"")</f>
        <v>1</v>
      </c>
      <c r="BC667" s="78" t="str">
        <f>REPLACE(INDEX(GroupVertices[Group],MATCH(Edges[[#This Row],[Vertex 2]],GroupVertices[Vertex],0)),1,1,"")</f>
        <v>2</v>
      </c>
      <c r="BD667" s="48"/>
      <c r="BE667" s="49"/>
      <c r="BF667" s="48"/>
      <c r="BG667" s="49"/>
      <c r="BH667" s="48"/>
      <c r="BI667" s="49"/>
      <c r="BJ667" s="48"/>
      <c r="BK667" s="49"/>
      <c r="BL667" s="48"/>
    </row>
    <row r="668" spans="1:64" ht="15">
      <c r="A668" s="64" t="s">
        <v>294</v>
      </c>
      <c r="B668" s="64" t="s">
        <v>263</v>
      </c>
      <c r="C668" s="65" t="s">
        <v>2229</v>
      </c>
      <c r="D668" s="66">
        <v>3</v>
      </c>
      <c r="E668" s="67" t="s">
        <v>132</v>
      </c>
      <c r="F668" s="68">
        <v>32</v>
      </c>
      <c r="G668" s="65"/>
      <c r="H668" s="69"/>
      <c r="I668" s="70"/>
      <c r="J668" s="70"/>
      <c r="K668" s="34" t="s">
        <v>65</v>
      </c>
      <c r="L668" s="77">
        <v>668</v>
      </c>
      <c r="M668" s="77"/>
      <c r="N668" s="72"/>
      <c r="O668" s="79" t="s">
        <v>340</v>
      </c>
      <c r="P668" s="81">
        <v>43540.812002314815</v>
      </c>
      <c r="Q668" s="79" t="s">
        <v>369</v>
      </c>
      <c r="R668" s="79"/>
      <c r="S668" s="79"/>
      <c r="T668" s="79" t="s">
        <v>414</v>
      </c>
      <c r="U668" s="79"/>
      <c r="V668" s="82" t="s">
        <v>528</v>
      </c>
      <c r="W668" s="81">
        <v>43540.812002314815</v>
      </c>
      <c r="X668" s="82" t="s">
        <v>653</v>
      </c>
      <c r="Y668" s="79"/>
      <c r="Z668" s="79"/>
      <c r="AA668" s="85" t="s">
        <v>778</v>
      </c>
      <c r="AB668" s="79"/>
      <c r="AC668" s="79" t="b">
        <v>0</v>
      </c>
      <c r="AD668" s="79">
        <v>0</v>
      </c>
      <c r="AE668" s="85" t="s">
        <v>785</v>
      </c>
      <c r="AF668" s="79" t="b">
        <v>0</v>
      </c>
      <c r="AG668" s="79" t="s">
        <v>791</v>
      </c>
      <c r="AH668" s="79"/>
      <c r="AI668" s="85" t="s">
        <v>785</v>
      </c>
      <c r="AJ668" s="79" t="b">
        <v>0</v>
      </c>
      <c r="AK668" s="79">
        <v>49</v>
      </c>
      <c r="AL668" s="85" t="s">
        <v>766</v>
      </c>
      <c r="AM668" s="79" t="s">
        <v>799</v>
      </c>
      <c r="AN668" s="79" t="b">
        <v>0</v>
      </c>
      <c r="AO668" s="85" t="s">
        <v>766</v>
      </c>
      <c r="AP668" s="79" t="s">
        <v>176</v>
      </c>
      <c r="AQ668" s="79">
        <v>0</v>
      </c>
      <c r="AR668" s="79">
        <v>0</v>
      </c>
      <c r="AS668" s="79"/>
      <c r="AT668" s="79"/>
      <c r="AU668" s="79"/>
      <c r="AV668" s="79"/>
      <c r="AW668" s="79"/>
      <c r="AX668" s="79"/>
      <c r="AY668" s="79"/>
      <c r="AZ668" s="79"/>
      <c r="BA668">
        <v>1</v>
      </c>
      <c r="BB668" s="78" t="str">
        <f>REPLACE(INDEX(GroupVertices[Group],MATCH(Edges[[#This Row],[Vertex 1]],GroupVertices[Vertex],0)),1,1,"")</f>
        <v>1</v>
      </c>
      <c r="BC668" s="78" t="str">
        <f>REPLACE(INDEX(GroupVertices[Group],MATCH(Edges[[#This Row],[Vertex 2]],GroupVertices[Vertex],0)),1,1,"")</f>
        <v>3</v>
      </c>
      <c r="BD668" s="48">
        <v>0</v>
      </c>
      <c r="BE668" s="49">
        <v>0</v>
      </c>
      <c r="BF668" s="48">
        <v>0</v>
      </c>
      <c r="BG668" s="49">
        <v>0</v>
      </c>
      <c r="BH668" s="48">
        <v>0</v>
      </c>
      <c r="BI668" s="49">
        <v>0</v>
      </c>
      <c r="BJ668" s="48">
        <v>17</v>
      </c>
      <c r="BK668" s="49">
        <v>100</v>
      </c>
      <c r="BL668" s="48">
        <v>17</v>
      </c>
    </row>
    <row r="669" spans="1:64" ht="15">
      <c r="A669" s="64" t="s">
        <v>295</v>
      </c>
      <c r="B669" s="64" t="s">
        <v>310</v>
      </c>
      <c r="C669" s="65" t="s">
        <v>2229</v>
      </c>
      <c r="D669" s="66">
        <v>3</v>
      </c>
      <c r="E669" s="67" t="s">
        <v>132</v>
      </c>
      <c r="F669" s="68">
        <v>32</v>
      </c>
      <c r="G669" s="65"/>
      <c r="H669" s="69"/>
      <c r="I669" s="70"/>
      <c r="J669" s="70"/>
      <c r="K669" s="34" t="s">
        <v>65</v>
      </c>
      <c r="L669" s="77">
        <v>669</v>
      </c>
      <c r="M669" s="77"/>
      <c r="N669" s="72"/>
      <c r="O669" s="79" t="s">
        <v>340</v>
      </c>
      <c r="P669" s="81">
        <v>43540.82545138889</v>
      </c>
      <c r="Q669" s="79" t="s">
        <v>369</v>
      </c>
      <c r="R669" s="79"/>
      <c r="S669" s="79"/>
      <c r="T669" s="79" t="s">
        <v>414</v>
      </c>
      <c r="U669" s="79"/>
      <c r="V669" s="82" t="s">
        <v>529</v>
      </c>
      <c r="W669" s="81">
        <v>43540.82545138889</v>
      </c>
      <c r="X669" s="82" t="s">
        <v>654</v>
      </c>
      <c r="Y669" s="79"/>
      <c r="Z669" s="79"/>
      <c r="AA669" s="85" t="s">
        <v>779</v>
      </c>
      <c r="AB669" s="79"/>
      <c r="AC669" s="79" t="b">
        <v>0</v>
      </c>
      <c r="AD669" s="79">
        <v>0</v>
      </c>
      <c r="AE669" s="85" t="s">
        <v>785</v>
      </c>
      <c r="AF669" s="79" t="b">
        <v>0</v>
      </c>
      <c r="AG669" s="79" t="s">
        <v>791</v>
      </c>
      <c r="AH669" s="79"/>
      <c r="AI669" s="85" t="s">
        <v>785</v>
      </c>
      <c r="AJ669" s="79" t="b">
        <v>0</v>
      </c>
      <c r="AK669" s="79">
        <v>49</v>
      </c>
      <c r="AL669" s="85" t="s">
        <v>766</v>
      </c>
      <c r="AM669" s="79" t="s">
        <v>800</v>
      </c>
      <c r="AN669" s="79" t="b">
        <v>0</v>
      </c>
      <c r="AO669" s="85" t="s">
        <v>766</v>
      </c>
      <c r="AP669" s="79" t="s">
        <v>176</v>
      </c>
      <c r="AQ669" s="79">
        <v>0</v>
      </c>
      <c r="AR669" s="79">
        <v>0</v>
      </c>
      <c r="AS669" s="79"/>
      <c r="AT669" s="79"/>
      <c r="AU669" s="79"/>
      <c r="AV669" s="79"/>
      <c r="AW669" s="79"/>
      <c r="AX669" s="79"/>
      <c r="AY669" s="79"/>
      <c r="AZ669" s="79"/>
      <c r="BA669">
        <v>1</v>
      </c>
      <c r="BB669" s="78" t="str">
        <f>REPLACE(INDEX(GroupVertices[Group],MATCH(Edges[[#This Row],[Vertex 1]],GroupVertices[Vertex],0)),1,1,"")</f>
        <v>1</v>
      </c>
      <c r="BC669" s="78" t="str">
        <f>REPLACE(INDEX(GroupVertices[Group],MATCH(Edges[[#This Row],[Vertex 2]],GroupVertices[Vertex],0)),1,1,"")</f>
        <v>1</v>
      </c>
      <c r="BD669" s="48"/>
      <c r="BE669" s="49"/>
      <c r="BF669" s="48"/>
      <c r="BG669" s="49"/>
      <c r="BH669" s="48"/>
      <c r="BI669" s="49"/>
      <c r="BJ669" s="48"/>
      <c r="BK669" s="49"/>
      <c r="BL669" s="48"/>
    </row>
    <row r="670" spans="1:64" ht="15">
      <c r="A670" s="64" t="s">
        <v>295</v>
      </c>
      <c r="B670" s="64" t="s">
        <v>311</v>
      </c>
      <c r="C670" s="65" t="s">
        <v>2229</v>
      </c>
      <c r="D670" s="66">
        <v>3</v>
      </c>
      <c r="E670" s="67" t="s">
        <v>132</v>
      </c>
      <c r="F670" s="68">
        <v>32</v>
      </c>
      <c r="G670" s="65"/>
      <c r="H670" s="69"/>
      <c r="I670" s="70"/>
      <c r="J670" s="70"/>
      <c r="K670" s="34" t="s">
        <v>65</v>
      </c>
      <c r="L670" s="77">
        <v>670</v>
      </c>
      <c r="M670" s="77"/>
      <c r="N670" s="72"/>
      <c r="O670" s="79" t="s">
        <v>340</v>
      </c>
      <c r="P670" s="81">
        <v>43540.82545138889</v>
      </c>
      <c r="Q670" s="79" t="s">
        <v>369</v>
      </c>
      <c r="R670" s="79"/>
      <c r="S670" s="79"/>
      <c r="T670" s="79" t="s">
        <v>414</v>
      </c>
      <c r="U670" s="79"/>
      <c r="V670" s="82" t="s">
        <v>529</v>
      </c>
      <c r="W670" s="81">
        <v>43540.82545138889</v>
      </c>
      <c r="X670" s="82" t="s">
        <v>654</v>
      </c>
      <c r="Y670" s="79"/>
      <c r="Z670" s="79"/>
      <c r="AA670" s="85" t="s">
        <v>779</v>
      </c>
      <c r="AB670" s="79"/>
      <c r="AC670" s="79" t="b">
        <v>0</v>
      </c>
      <c r="AD670" s="79">
        <v>0</v>
      </c>
      <c r="AE670" s="85" t="s">
        <v>785</v>
      </c>
      <c r="AF670" s="79" t="b">
        <v>0</v>
      </c>
      <c r="AG670" s="79" t="s">
        <v>791</v>
      </c>
      <c r="AH670" s="79"/>
      <c r="AI670" s="85" t="s">
        <v>785</v>
      </c>
      <c r="AJ670" s="79" t="b">
        <v>0</v>
      </c>
      <c r="AK670" s="79">
        <v>49</v>
      </c>
      <c r="AL670" s="85" t="s">
        <v>766</v>
      </c>
      <c r="AM670" s="79" t="s">
        <v>800</v>
      </c>
      <c r="AN670" s="79" t="b">
        <v>0</v>
      </c>
      <c r="AO670" s="85" t="s">
        <v>766</v>
      </c>
      <c r="AP670" s="79" t="s">
        <v>176</v>
      </c>
      <c r="AQ670" s="79">
        <v>0</v>
      </c>
      <c r="AR670" s="79">
        <v>0</v>
      </c>
      <c r="AS670" s="79"/>
      <c r="AT670" s="79"/>
      <c r="AU670" s="79"/>
      <c r="AV670" s="79"/>
      <c r="AW670" s="79"/>
      <c r="AX670" s="79"/>
      <c r="AY670" s="79"/>
      <c r="AZ670" s="79"/>
      <c r="BA670">
        <v>1</v>
      </c>
      <c r="BB670" s="78" t="str">
        <f>REPLACE(INDEX(GroupVertices[Group],MATCH(Edges[[#This Row],[Vertex 1]],GroupVertices[Vertex],0)),1,1,"")</f>
        <v>1</v>
      </c>
      <c r="BC670" s="78" t="str">
        <f>REPLACE(INDEX(GroupVertices[Group],MATCH(Edges[[#This Row],[Vertex 2]],GroupVertices[Vertex],0)),1,1,"")</f>
        <v>1</v>
      </c>
      <c r="BD670" s="48"/>
      <c r="BE670" s="49"/>
      <c r="BF670" s="48"/>
      <c r="BG670" s="49"/>
      <c r="BH670" s="48"/>
      <c r="BI670" s="49"/>
      <c r="BJ670" s="48"/>
      <c r="BK670" s="49"/>
      <c r="BL670" s="48"/>
    </row>
    <row r="671" spans="1:64" ht="15">
      <c r="A671" s="64" t="s">
        <v>295</v>
      </c>
      <c r="B671" s="64" t="s">
        <v>312</v>
      </c>
      <c r="C671" s="65" t="s">
        <v>2229</v>
      </c>
      <c r="D671" s="66">
        <v>3</v>
      </c>
      <c r="E671" s="67" t="s">
        <v>132</v>
      </c>
      <c r="F671" s="68">
        <v>32</v>
      </c>
      <c r="G671" s="65"/>
      <c r="H671" s="69"/>
      <c r="I671" s="70"/>
      <c r="J671" s="70"/>
      <c r="K671" s="34" t="s">
        <v>65</v>
      </c>
      <c r="L671" s="77">
        <v>671</v>
      </c>
      <c r="M671" s="77"/>
      <c r="N671" s="72"/>
      <c r="O671" s="79" t="s">
        <v>340</v>
      </c>
      <c r="P671" s="81">
        <v>43540.82545138889</v>
      </c>
      <c r="Q671" s="79" t="s">
        <v>369</v>
      </c>
      <c r="R671" s="79"/>
      <c r="S671" s="79"/>
      <c r="T671" s="79" t="s">
        <v>414</v>
      </c>
      <c r="U671" s="79"/>
      <c r="V671" s="82" t="s">
        <v>529</v>
      </c>
      <c r="W671" s="81">
        <v>43540.82545138889</v>
      </c>
      <c r="X671" s="82" t="s">
        <v>654</v>
      </c>
      <c r="Y671" s="79"/>
      <c r="Z671" s="79"/>
      <c r="AA671" s="85" t="s">
        <v>779</v>
      </c>
      <c r="AB671" s="79"/>
      <c r="AC671" s="79" t="b">
        <v>0</v>
      </c>
      <c r="AD671" s="79">
        <v>0</v>
      </c>
      <c r="AE671" s="85" t="s">
        <v>785</v>
      </c>
      <c r="AF671" s="79" t="b">
        <v>0</v>
      </c>
      <c r="AG671" s="79" t="s">
        <v>791</v>
      </c>
      <c r="AH671" s="79"/>
      <c r="AI671" s="85" t="s">
        <v>785</v>
      </c>
      <c r="AJ671" s="79" t="b">
        <v>0</v>
      </c>
      <c r="AK671" s="79">
        <v>49</v>
      </c>
      <c r="AL671" s="85" t="s">
        <v>766</v>
      </c>
      <c r="AM671" s="79" t="s">
        <v>800</v>
      </c>
      <c r="AN671" s="79" t="b">
        <v>0</v>
      </c>
      <c r="AO671" s="85" t="s">
        <v>766</v>
      </c>
      <c r="AP671" s="79" t="s">
        <v>176</v>
      </c>
      <c r="AQ671" s="79">
        <v>0</v>
      </c>
      <c r="AR671" s="79">
        <v>0</v>
      </c>
      <c r="AS671" s="79"/>
      <c r="AT671" s="79"/>
      <c r="AU671" s="79"/>
      <c r="AV671" s="79"/>
      <c r="AW671" s="79"/>
      <c r="AX671" s="79"/>
      <c r="AY671" s="79"/>
      <c r="AZ671" s="79"/>
      <c r="BA671">
        <v>1</v>
      </c>
      <c r="BB671" s="78" t="str">
        <f>REPLACE(INDEX(GroupVertices[Group],MATCH(Edges[[#This Row],[Vertex 1]],GroupVertices[Vertex],0)),1,1,"")</f>
        <v>1</v>
      </c>
      <c r="BC671" s="78" t="str">
        <f>REPLACE(INDEX(GroupVertices[Group],MATCH(Edges[[#This Row],[Vertex 2]],GroupVertices[Vertex],0)),1,1,"")</f>
        <v>1</v>
      </c>
      <c r="BD671" s="48"/>
      <c r="BE671" s="49"/>
      <c r="BF671" s="48"/>
      <c r="BG671" s="49"/>
      <c r="BH671" s="48"/>
      <c r="BI671" s="49"/>
      <c r="BJ671" s="48"/>
      <c r="BK671" s="49"/>
      <c r="BL671" s="48"/>
    </row>
    <row r="672" spans="1:64" ht="15">
      <c r="A672" s="64" t="s">
        <v>295</v>
      </c>
      <c r="B672" s="64" t="s">
        <v>313</v>
      </c>
      <c r="C672" s="65" t="s">
        <v>2229</v>
      </c>
      <c r="D672" s="66">
        <v>3</v>
      </c>
      <c r="E672" s="67" t="s">
        <v>132</v>
      </c>
      <c r="F672" s="68">
        <v>32</v>
      </c>
      <c r="G672" s="65"/>
      <c r="H672" s="69"/>
      <c r="I672" s="70"/>
      <c r="J672" s="70"/>
      <c r="K672" s="34" t="s">
        <v>65</v>
      </c>
      <c r="L672" s="77">
        <v>672</v>
      </c>
      <c r="M672" s="77"/>
      <c r="N672" s="72"/>
      <c r="O672" s="79" t="s">
        <v>340</v>
      </c>
      <c r="P672" s="81">
        <v>43540.82545138889</v>
      </c>
      <c r="Q672" s="79" t="s">
        <v>369</v>
      </c>
      <c r="R672" s="79"/>
      <c r="S672" s="79"/>
      <c r="T672" s="79" t="s">
        <v>414</v>
      </c>
      <c r="U672" s="79"/>
      <c r="V672" s="82" t="s">
        <v>529</v>
      </c>
      <c r="W672" s="81">
        <v>43540.82545138889</v>
      </c>
      <c r="X672" s="82" t="s">
        <v>654</v>
      </c>
      <c r="Y672" s="79"/>
      <c r="Z672" s="79"/>
      <c r="AA672" s="85" t="s">
        <v>779</v>
      </c>
      <c r="AB672" s="79"/>
      <c r="AC672" s="79" t="b">
        <v>0</v>
      </c>
      <c r="AD672" s="79">
        <v>0</v>
      </c>
      <c r="AE672" s="85" t="s">
        <v>785</v>
      </c>
      <c r="AF672" s="79" t="b">
        <v>0</v>
      </c>
      <c r="AG672" s="79" t="s">
        <v>791</v>
      </c>
      <c r="AH672" s="79"/>
      <c r="AI672" s="85" t="s">
        <v>785</v>
      </c>
      <c r="AJ672" s="79" t="b">
        <v>0</v>
      </c>
      <c r="AK672" s="79">
        <v>49</v>
      </c>
      <c r="AL672" s="85" t="s">
        <v>766</v>
      </c>
      <c r="AM672" s="79" t="s">
        <v>800</v>
      </c>
      <c r="AN672" s="79" t="b">
        <v>0</v>
      </c>
      <c r="AO672" s="85" t="s">
        <v>766</v>
      </c>
      <c r="AP672" s="79" t="s">
        <v>176</v>
      </c>
      <c r="AQ672" s="79">
        <v>0</v>
      </c>
      <c r="AR672" s="79">
        <v>0</v>
      </c>
      <c r="AS672" s="79"/>
      <c r="AT672" s="79"/>
      <c r="AU672" s="79"/>
      <c r="AV672" s="79"/>
      <c r="AW672" s="79"/>
      <c r="AX672" s="79"/>
      <c r="AY672" s="79"/>
      <c r="AZ672" s="79"/>
      <c r="BA672">
        <v>1</v>
      </c>
      <c r="BB672" s="78" t="str">
        <f>REPLACE(INDEX(GroupVertices[Group],MATCH(Edges[[#This Row],[Vertex 1]],GroupVertices[Vertex],0)),1,1,"")</f>
        <v>1</v>
      </c>
      <c r="BC672" s="78" t="str">
        <f>REPLACE(INDEX(GroupVertices[Group],MATCH(Edges[[#This Row],[Vertex 2]],GroupVertices[Vertex],0)),1,1,"")</f>
        <v>1</v>
      </c>
      <c r="BD672" s="48"/>
      <c r="BE672" s="49"/>
      <c r="BF672" s="48"/>
      <c r="BG672" s="49"/>
      <c r="BH672" s="48"/>
      <c r="BI672" s="49"/>
      <c r="BJ672" s="48"/>
      <c r="BK672" s="49"/>
      <c r="BL672" s="48"/>
    </row>
    <row r="673" spans="1:64" ht="15">
      <c r="A673" s="64" t="s">
        <v>295</v>
      </c>
      <c r="B673" s="64" t="s">
        <v>314</v>
      </c>
      <c r="C673" s="65" t="s">
        <v>2229</v>
      </c>
      <c r="D673" s="66">
        <v>3</v>
      </c>
      <c r="E673" s="67" t="s">
        <v>132</v>
      </c>
      <c r="F673" s="68">
        <v>32</v>
      </c>
      <c r="G673" s="65"/>
      <c r="H673" s="69"/>
      <c r="I673" s="70"/>
      <c r="J673" s="70"/>
      <c r="K673" s="34" t="s">
        <v>65</v>
      </c>
      <c r="L673" s="77">
        <v>673</v>
      </c>
      <c r="M673" s="77"/>
      <c r="N673" s="72"/>
      <c r="O673" s="79" t="s">
        <v>340</v>
      </c>
      <c r="P673" s="81">
        <v>43540.82545138889</v>
      </c>
      <c r="Q673" s="79" t="s">
        <v>369</v>
      </c>
      <c r="R673" s="79"/>
      <c r="S673" s="79"/>
      <c r="T673" s="79" t="s">
        <v>414</v>
      </c>
      <c r="U673" s="79"/>
      <c r="V673" s="82" t="s">
        <v>529</v>
      </c>
      <c r="W673" s="81">
        <v>43540.82545138889</v>
      </c>
      <c r="X673" s="82" t="s">
        <v>654</v>
      </c>
      <c r="Y673" s="79"/>
      <c r="Z673" s="79"/>
      <c r="AA673" s="85" t="s">
        <v>779</v>
      </c>
      <c r="AB673" s="79"/>
      <c r="AC673" s="79" t="b">
        <v>0</v>
      </c>
      <c r="AD673" s="79">
        <v>0</v>
      </c>
      <c r="AE673" s="85" t="s">
        <v>785</v>
      </c>
      <c r="AF673" s="79" t="b">
        <v>0</v>
      </c>
      <c r="AG673" s="79" t="s">
        <v>791</v>
      </c>
      <c r="AH673" s="79"/>
      <c r="AI673" s="85" t="s">
        <v>785</v>
      </c>
      <c r="AJ673" s="79" t="b">
        <v>0</v>
      </c>
      <c r="AK673" s="79">
        <v>49</v>
      </c>
      <c r="AL673" s="85" t="s">
        <v>766</v>
      </c>
      <c r="AM673" s="79" t="s">
        <v>800</v>
      </c>
      <c r="AN673" s="79" t="b">
        <v>0</v>
      </c>
      <c r="AO673" s="85" t="s">
        <v>766</v>
      </c>
      <c r="AP673" s="79" t="s">
        <v>176</v>
      </c>
      <c r="AQ673" s="79">
        <v>0</v>
      </c>
      <c r="AR673" s="79">
        <v>0</v>
      </c>
      <c r="AS673" s="79"/>
      <c r="AT673" s="79"/>
      <c r="AU673" s="79"/>
      <c r="AV673" s="79"/>
      <c r="AW673" s="79"/>
      <c r="AX673" s="79"/>
      <c r="AY673" s="79"/>
      <c r="AZ673" s="79"/>
      <c r="BA673">
        <v>1</v>
      </c>
      <c r="BB673" s="78" t="str">
        <f>REPLACE(INDEX(GroupVertices[Group],MATCH(Edges[[#This Row],[Vertex 1]],GroupVertices[Vertex],0)),1,1,"")</f>
        <v>1</v>
      </c>
      <c r="BC673" s="78" t="str">
        <f>REPLACE(INDEX(GroupVertices[Group],MATCH(Edges[[#This Row],[Vertex 2]],GroupVertices[Vertex],0)),1,1,"")</f>
        <v>1</v>
      </c>
      <c r="BD673" s="48"/>
      <c r="BE673" s="49"/>
      <c r="BF673" s="48"/>
      <c r="BG673" s="49"/>
      <c r="BH673" s="48"/>
      <c r="BI673" s="49"/>
      <c r="BJ673" s="48"/>
      <c r="BK673" s="49"/>
      <c r="BL673" s="48"/>
    </row>
    <row r="674" spans="1:64" ht="15">
      <c r="A674" s="64" t="s">
        <v>295</v>
      </c>
      <c r="B674" s="64" t="s">
        <v>315</v>
      </c>
      <c r="C674" s="65" t="s">
        <v>2229</v>
      </c>
      <c r="D674" s="66">
        <v>3</v>
      </c>
      <c r="E674" s="67" t="s">
        <v>132</v>
      </c>
      <c r="F674" s="68">
        <v>32</v>
      </c>
      <c r="G674" s="65"/>
      <c r="H674" s="69"/>
      <c r="I674" s="70"/>
      <c r="J674" s="70"/>
      <c r="K674" s="34" t="s">
        <v>65</v>
      </c>
      <c r="L674" s="77">
        <v>674</v>
      </c>
      <c r="M674" s="77"/>
      <c r="N674" s="72"/>
      <c r="O674" s="79" t="s">
        <v>340</v>
      </c>
      <c r="P674" s="81">
        <v>43540.82545138889</v>
      </c>
      <c r="Q674" s="79" t="s">
        <v>369</v>
      </c>
      <c r="R674" s="79"/>
      <c r="S674" s="79"/>
      <c r="T674" s="79" t="s">
        <v>414</v>
      </c>
      <c r="U674" s="79"/>
      <c r="V674" s="82" t="s">
        <v>529</v>
      </c>
      <c r="W674" s="81">
        <v>43540.82545138889</v>
      </c>
      <c r="X674" s="82" t="s">
        <v>654</v>
      </c>
      <c r="Y674" s="79"/>
      <c r="Z674" s="79"/>
      <c r="AA674" s="85" t="s">
        <v>779</v>
      </c>
      <c r="AB674" s="79"/>
      <c r="AC674" s="79" t="b">
        <v>0</v>
      </c>
      <c r="AD674" s="79">
        <v>0</v>
      </c>
      <c r="AE674" s="85" t="s">
        <v>785</v>
      </c>
      <c r="AF674" s="79" t="b">
        <v>0</v>
      </c>
      <c r="AG674" s="79" t="s">
        <v>791</v>
      </c>
      <c r="AH674" s="79"/>
      <c r="AI674" s="85" t="s">
        <v>785</v>
      </c>
      <c r="AJ674" s="79" t="b">
        <v>0</v>
      </c>
      <c r="AK674" s="79">
        <v>49</v>
      </c>
      <c r="AL674" s="85" t="s">
        <v>766</v>
      </c>
      <c r="AM674" s="79" t="s">
        <v>800</v>
      </c>
      <c r="AN674" s="79" t="b">
        <v>0</v>
      </c>
      <c r="AO674" s="85" t="s">
        <v>766</v>
      </c>
      <c r="AP674" s="79" t="s">
        <v>176</v>
      </c>
      <c r="AQ674" s="79">
        <v>0</v>
      </c>
      <c r="AR674" s="79">
        <v>0</v>
      </c>
      <c r="AS674" s="79"/>
      <c r="AT674" s="79"/>
      <c r="AU674" s="79"/>
      <c r="AV674" s="79"/>
      <c r="AW674" s="79"/>
      <c r="AX674" s="79"/>
      <c r="AY674" s="79"/>
      <c r="AZ674" s="79"/>
      <c r="BA674">
        <v>1</v>
      </c>
      <c r="BB674" s="78" t="str">
        <f>REPLACE(INDEX(GroupVertices[Group],MATCH(Edges[[#This Row],[Vertex 1]],GroupVertices[Vertex],0)),1,1,"")</f>
        <v>1</v>
      </c>
      <c r="BC674" s="78" t="str">
        <f>REPLACE(INDEX(GroupVertices[Group],MATCH(Edges[[#This Row],[Vertex 2]],GroupVertices[Vertex],0)),1,1,"")</f>
        <v>1</v>
      </c>
      <c r="BD674" s="48"/>
      <c r="BE674" s="49"/>
      <c r="BF674" s="48"/>
      <c r="BG674" s="49"/>
      <c r="BH674" s="48"/>
      <c r="BI674" s="49"/>
      <c r="BJ674" s="48"/>
      <c r="BK674" s="49"/>
      <c r="BL674" s="48"/>
    </row>
    <row r="675" spans="1:64" ht="15">
      <c r="A675" s="64" t="s">
        <v>295</v>
      </c>
      <c r="B675" s="64" t="s">
        <v>316</v>
      </c>
      <c r="C675" s="65" t="s">
        <v>2229</v>
      </c>
      <c r="D675" s="66">
        <v>3</v>
      </c>
      <c r="E675" s="67" t="s">
        <v>132</v>
      </c>
      <c r="F675" s="68">
        <v>32</v>
      </c>
      <c r="G675" s="65"/>
      <c r="H675" s="69"/>
      <c r="I675" s="70"/>
      <c r="J675" s="70"/>
      <c r="K675" s="34" t="s">
        <v>65</v>
      </c>
      <c r="L675" s="77">
        <v>675</v>
      </c>
      <c r="M675" s="77"/>
      <c r="N675" s="72"/>
      <c r="O675" s="79" t="s">
        <v>340</v>
      </c>
      <c r="P675" s="81">
        <v>43540.82545138889</v>
      </c>
      <c r="Q675" s="79" t="s">
        <v>369</v>
      </c>
      <c r="R675" s="79"/>
      <c r="S675" s="79"/>
      <c r="T675" s="79" t="s">
        <v>414</v>
      </c>
      <c r="U675" s="79"/>
      <c r="V675" s="82" t="s">
        <v>529</v>
      </c>
      <c r="W675" s="81">
        <v>43540.82545138889</v>
      </c>
      <c r="X675" s="82" t="s">
        <v>654</v>
      </c>
      <c r="Y675" s="79"/>
      <c r="Z675" s="79"/>
      <c r="AA675" s="85" t="s">
        <v>779</v>
      </c>
      <c r="AB675" s="79"/>
      <c r="AC675" s="79" t="b">
        <v>0</v>
      </c>
      <c r="AD675" s="79">
        <v>0</v>
      </c>
      <c r="AE675" s="85" t="s">
        <v>785</v>
      </c>
      <c r="AF675" s="79" t="b">
        <v>0</v>
      </c>
      <c r="AG675" s="79" t="s">
        <v>791</v>
      </c>
      <c r="AH675" s="79"/>
      <c r="AI675" s="85" t="s">
        <v>785</v>
      </c>
      <c r="AJ675" s="79" t="b">
        <v>0</v>
      </c>
      <c r="AK675" s="79">
        <v>49</v>
      </c>
      <c r="AL675" s="85" t="s">
        <v>766</v>
      </c>
      <c r="AM675" s="79" t="s">
        <v>800</v>
      </c>
      <c r="AN675" s="79" t="b">
        <v>0</v>
      </c>
      <c r="AO675" s="85" t="s">
        <v>766</v>
      </c>
      <c r="AP675" s="79" t="s">
        <v>176</v>
      </c>
      <c r="AQ675" s="79">
        <v>0</v>
      </c>
      <c r="AR675" s="79">
        <v>0</v>
      </c>
      <c r="AS675" s="79"/>
      <c r="AT675" s="79"/>
      <c r="AU675" s="79"/>
      <c r="AV675" s="79"/>
      <c r="AW675" s="79"/>
      <c r="AX675" s="79"/>
      <c r="AY675" s="79"/>
      <c r="AZ675" s="79"/>
      <c r="BA675">
        <v>1</v>
      </c>
      <c r="BB675" s="78" t="str">
        <f>REPLACE(INDEX(GroupVertices[Group],MATCH(Edges[[#This Row],[Vertex 1]],GroupVertices[Vertex],0)),1,1,"")</f>
        <v>1</v>
      </c>
      <c r="BC675" s="78" t="str">
        <f>REPLACE(INDEX(GroupVertices[Group],MATCH(Edges[[#This Row],[Vertex 2]],GroupVertices[Vertex],0)),1,1,"")</f>
        <v>1</v>
      </c>
      <c r="BD675" s="48"/>
      <c r="BE675" s="49"/>
      <c r="BF675" s="48"/>
      <c r="BG675" s="49"/>
      <c r="BH675" s="48"/>
      <c r="BI675" s="49"/>
      <c r="BJ675" s="48"/>
      <c r="BK675" s="49"/>
      <c r="BL675" s="48"/>
    </row>
    <row r="676" spans="1:64" ht="15">
      <c r="A676" s="64" t="s">
        <v>295</v>
      </c>
      <c r="B676" s="64" t="s">
        <v>217</v>
      </c>
      <c r="C676" s="65" t="s">
        <v>2229</v>
      </c>
      <c r="D676" s="66">
        <v>3</v>
      </c>
      <c r="E676" s="67" t="s">
        <v>132</v>
      </c>
      <c r="F676" s="68">
        <v>32</v>
      </c>
      <c r="G676" s="65"/>
      <c r="H676" s="69"/>
      <c r="I676" s="70"/>
      <c r="J676" s="70"/>
      <c r="K676" s="34" t="s">
        <v>65</v>
      </c>
      <c r="L676" s="77">
        <v>676</v>
      </c>
      <c r="M676" s="77"/>
      <c r="N676" s="72"/>
      <c r="O676" s="79" t="s">
        <v>340</v>
      </c>
      <c r="P676" s="81">
        <v>43540.82545138889</v>
      </c>
      <c r="Q676" s="79" t="s">
        <v>369</v>
      </c>
      <c r="R676" s="79"/>
      <c r="S676" s="79"/>
      <c r="T676" s="79" t="s">
        <v>414</v>
      </c>
      <c r="U676" s="79"/>
      <c r="V676" s="82" t="s">
        <v>529</v>
      </c>
      <c r="W676" s="81">
        <v>43540.82545138889</v>
      </c>
      <c r="X676" s="82" t="s">
        <v>654</v>
      </c>
      <c r="Y676" s="79"/>
      <c r="Z676" s="79"/>
      <c r="AA676" s="85" t="s">
        <v>779</v>
      </c>
      <c r="AB676" s="79"/>
      <c r="AC676" s="79" t="b">
        <v>0</v>
      </c>
      <c r="AD676" s="79">
        <v>0</v>
      </c>
      <c r="AE676" s="85" t="s">
        <v>785</v>
      </c>
      <c r="AF676" s="79" t="b">
        <v>0</v>
      </c>
      <c r="AG676" s="79" t="s">
        <v>791</v>
      </c>
      <c r="AH676" s="79"/>
      <c r="AI676" s="85" t="s">
        <v>785</v>
      </c>
      <c r="AJ676" s="79" t="b">
        <v>0</v>
      </c>
      <c r="AK676" s="79">
        <v>49</v>
      </c>
      <c r="AL676" s="85" t="s">
        <v>766</v>
      </c>
      <c r="AM676" s="79" t="s">
        <v>800</v>
      </c>
      <c r="AN676" s="79" t="b">
        <v>0</v>
      </c>
      <c r="AO676" s="85" t="s">
        <v>766</v>
      </c>
      <c r="AP676" s="79" t="s">
        <v>176</v>
      </c>
      <c r="AQ676" s="79">
        <v>0</v>
      </c>
      <c r="AR676" s="79">
        <v>0</v>
      </c>
      <c r="AS676" s="79"/>
      <c r="AT676" s="79"/>
      <c r="AU676" s="79"/>
      <c r="AV676" s="79"/>
      <c r="AW676" s="79"/>
      <c r="AX676" s="79"/>
      <c r="AY676" s="79"/>
      <c r="AZ676" s="79"/>
      <c r="BA676">
        <v>1</v>
      </c>
      <c r="BB676" s="78" t="str">
        <f>REPLACE(INDEX(GroupVertices[Group],MATCH(Edges[[#This Row],[Vertex 1]],GroupVertices[Vertex],0)),1,1,"")</f>
        <v>1</v>
      </c>
      <c r="BC676" s="78" t="str">
        <f>REPLACE(INDEX(GroupVertices[Group],MATCH(Edges[[#This Row],[Vertex 2]],GroupVertices[Vertex],0)),1,1,"")</f>
        <v>2</v>
      </c>
      <c r="BD676" s="48"/>
      <c r="BE676" s="49"/>
      <c r="BF676" s="48"/>
      <c r="BG676" s="49"/>
      <c r="BH676" s="48"/>
      <c r="BI676" s="49"/>
      <c r="BJ676" s="48"/>
      <c r="BK676" s="49"/>
      <c r="BL676" s="48"/>
    </row>
    <row r="677" spans="1:64" ht="15">
      <c r="A677" s="64" t="s">
        <v>295</v>
      </c>
      <c r="B677" s="64" t="s">
        <v>263</v>
      </c>
      <c r="C677" s="65" t="s">
        <v>2229</v>
      </c>
      <c r="D677" s="66">
        <v>3</v>
      </c>
      <c r="E677" s="67" t="s">
        <v>132</v>
      </c>
      <c r="F677" s="68">
        <v>32</v>
      </c>
      <c r="G677" s="65"/>
      <c r="H677" s="69"/>
      <c r="I677" s="70"/>
      <c r="J677" s="70"/>
      <c r="K677" s="34" t="s">
        <v>65</v>
      </c>
      <c r="L677" s="77">
        <v>677</v>
      </c>
      <c r="M677" s="77"/>
      <c r="N677" s="72"/>
      <c r="O677" s="79" t="s">
        <v>340</v>
      </c>
      <c r="P677" s="81">
        <v>43540.82545138889</v>
      </c>
      <c r="Q677" s="79" t="s">
        <v>369</v>
      </c>
      <c r="R677" s="79"/>
      <c r="S677" s="79"/>
      <c r="T677" s="79" t="s">
        <v>414</v>
      </c>
      <c r="U677" s="79"/>
      <c r="V677" s="82" t="s">
        <v>529</v>
      </c>
      <c r="W677" s="81">
        <v>43540.82545138889</v>
      </c>
      <c r="X677" s="82" t="s">
        <v>654</v>
      </c>
      <c r="Y677" s="79"/>
      <c r="Z677" s="79"/>
      <c r="AA677" s="85" t="s">
        <v>779</v>
      </c>
      <c r="AB677" s="79"/>
      <c r="AC677" s="79" t="b">
        <v>0</v>
      </c>
      <c r="AD677" s="79">
        <v>0</v>
      </c>
      <c r="AE677" s="85" t="s">
        <v>785</v>
      </c>
      <c r="AF677" s="79" t="b">
        <v>0</v>
      </c>
      <c r="AG677" s="79" t="s">
        <v>791</v>
      </c>
      <c r="AH677" s="79"/>
      <c r="AI677" s="85" t="s">
        <v>785</v>
      </c>
      <c r="AJ677" s="79" t="b">
        <v>0</v>
      </c>
      <c r="AK677" s="79">
        <v>49</v>
      </c>
      <c r="AL677" s="85" t="s">
        <v>766</v>
      </c>
      <c r="AM677" s="79" t="s">
        <v>800</v>
      </c>
      <c r="AN677" s="79" t="b">
        <v>0</v>
      </c>
      <c r="AO677" s="85" t="s">
        <v>766</v>
      </c>
      <c r="AP677" s="79" t="s">
        <v>176</v>
      </c>
      <c r="AQ677" s="79">
        <v>0</v>
      </c>
      <c r="AR677" s="79">
        <v>0</v>
      </c>
      <c r="AS677" s="79"/>
      <c r="AT677" s="79"/>
      <c r="AU677" s="79"/>
      <c r="AV677" s="79"/>
      <c r="AW677" s="79"/>
      <c r="AX677" s="79"/>
      <c r="AY677" s="79"/>
      <c r="AZ677" s="79"/>
      <c r="BA677">
        <v>1</v>
      </c>
      <c r="BB677" s="78" t="str">
        <f>REPLACE(INDEX(GroupVertices[Group],MATCH(Edges[[#This Row],[Vertex 1]],GroupVertices[Vertex],0)),1,1,"")</f>
        <v>1</v>
      </c>
      <c r="BC677" s="78" t="str">
        <f>REPLACE(INDEX(GroupVertices[Group],MATCH(Edges[[#This Row],[Vertex 2]],GroupVertices[Vertex],0)),1,1,"")</f>
        <v>3</v>
      </c>
      <c r="BD677" s="48">
        <v>0</v>
      </c>
      <c r="BE677" s="49">
        <v>0</v>
      </c>
      <c r="BF677" s="48">
        <v>0</v>
      </c>
      <c r="BG677" s="49">
        <v>0</v>
      </c>
      <c r="BH677" s="48">
        <v>0</v>
      </c>
      <c r="BI677" s="49">
        <v>0</v>
      </c>
      <c r="BJ677" s="48">
        <v>17</v>
      </c>
      <c r="BK677" s="49">
        <v>100</v>
      </c>
      <c r="BL677" s="48">
        <v>17</v>
      </c>
    </row>
    <row r="678" spans="1:64" ht="15">
      <c r="A678" s="64" t="s">
        <v>296</v>
      </c>
      <c r="B678" s="64" t="s">
        <v>310</v>
      </c>
      <c r="C678" s="65" t="s">
        <v>2229</v>
      </c>
      <c r="D678" s="66">
        <v>3</v>
      </c>
      <c r="E678" s="67" t="s">
        <v>132</v>
      </c>
      <c r="F678" s="68">
        <v>32</v>
      </c>
      <c r="G678" s="65"/>
      <c r="H678" s="69"/>
      <c r="I678" s="70"/>
      <c r="J678" s="70"/>
      <c r="K678" s="34" t="s">
        <v>65</v>
      </c>
      <c r="L678" s="77">
        <v>678</v>
      </c>
      <c r="M678" s="77"/>
      <c r="N678" s="72"/>
      <c r="O678" s="79" t="s">
        <v>340</v>
      </c>
      <c r="P678" s="81">
        <v>43540.83362268518</v>
      </c>
      <c r="Q678" s="79" t="s">
        <v>369</v>
      </c>
      <c r="R678" s="79"/>
      <c r="S678" s="79"/>
      <c r="T678" s="79" t="s">
        <v>414</v>
      </c>
      <c r="U678" s="79"/>
      <c r="V678" s="82" t="s">
        <v>530</v>
      </c>
      <c r="W678" s="81">
        <v>43540.83362268518</v>
      </c>
      <c r="X678" s="82" t="s">
        <v>655</v>
      </c>
      <c r="Y678" s="79"/>
      <c r="Z678" s="79"/>
      <c r="AA678" s="85" t="s">
        <v>780</v>
      </c>
      <c r="AB678" s="79"/>
      <c r="AC678" s="79" t="b">
        <v>0</v>
      </c>
      <c r="AD678" s="79">
        <v>0</v>
      </c>
      <c r="AE678" s="85" t="s">
        <v>785</v>
      </c>
      <c r="AF678" s="79" t="b">
        <v>0</v>
      </c>
      <c r="AG678" s="79" t="s">
        <v>791</v>
      </c>
      <c r="AH678" s="79"/>
      <c r="AI678" s="85" t="s">
        <v>785</v>
      </c>
      <c r="AJ678" s="79" t="b">
        <v>0</v>
      </c>
      <c r="AK678" s="79">
        <v>49</v>
      </c>
      <c r="AL678" s="85" t="s">
        <v>766</v>
      </c>
      <c r="AM678" s="79" t="s">
        <v>802</v>
      </c>
      <c r="AN678" s="79" t="b">
        <v>0</v>
      </c>
      <c r="AO678" s="85" t="s">
        <v>766</v>
      </c>
      <c r="AP678" s="79" t="s">
        <v>176</v>
      </c>
      <c r="AQ678" s="79">
        <v>0</v>
      </c>
      <c r="AR678" s="79">
        <v>0</v>
      </c>
      <c r="AS678" s="79"/>
      <c r="AT678" s="79"/>
      <c r="AU678" s="79"/>
      <c r="AV678" s="79"/>
      <c r="AW678" s="79"/>
      <c r="AX678" s="79"/>
      <c r="AY678" s="79"/>
      <c r="AZ678" s="79"/>
      <c r="BA678">
        <v>1</v>
      </c>
      <c r="BB678" s="78" t="str">
        <f>REPLACE(INDEX(GroupVertices[Group],MATCH(Edges[[#This Row],[Vertex 1]],GroupVertices[Vertex],0)),1,1,"")</f>
        <v>1</v>
      </c>
      <c r="BC678" s="78" t="str">
        <f>REPLACE(INDEX(GroupVertices[Group],MATCH(Edges[[#This Row],[Vertex 2]],GroupVertices[Vertex],0)),1,1,"")</f>
        <v>1</v>
      </c>
      <c r="BD678" s="48"/>
      <c r="BE678" s="49"/>
      <c r="BF678" s="48"/>
      <c r="BG678" s="49"/>
      <c r="BH678" s="48"/>
      <c r="BI678" s="49"/>
      <c r="BJ678" s="48"/>
      <c r="BK678" s="49"/>
      <c r="BL678" s="48"/>
    </row>
    <row r="679" spans="1:64" ht="15">
      <c r="A679" s="64" t="s">
        <v>296</v>
      </c>
      <c r="B679" s="64" t="s">
        <v>311</v>
      </c>
      <c r="C679" s="65" t="s">
        <v>2229</v>
      </c>
      <c r="D679" s="66">
        <v>3</v>
      </c>
      <c r="E679" s="67" t="s">
        <v>132</v>
      </c>
      <c r="F679" s="68">
        <v>32</v>
      </c>
      <c r="G679" s="65"/>
      <c r="H679" s="69"/>
      <c r="I679" s="70"/>
      <c r="J679" s="70"/>
      <c r="K679" s="34" t="s">
        <v>65</v>
      </c>
      <c r="L679" s="77">
        <v>679</v>
      </c>
      <c r="M679" s="77"/>
      <c r="N679" s="72"/>
      <c r="O679" s="79" t="s">
        <v>340</v>
      </c>
      <c r="P679" s="81">
        <v>43540.83362268518</v>
      </c>
      <c r="Q679" s="79" t="s">
        <v>369</v>
      </c>
      <c r="R679" s="79"/>
      <c r="S679" s="79"/>
      <c r="T679" s="79" t="s">
        <v>414</v>
      </c>
      <c r="U679" s="79"/>
      <c r="V679" s="82" t="s">
        <v>530</v>
      </c>
      <c r="W679" s="81">
        <v>43540.83362268518</v>
      </c>
      <c r="X679" s="82" t="s">
        <v>655</v>
      </c>
      <c r="Y679" s="79"/>
      <c r="Z679" s="79"/>
      <c r="AA679" s="85" t="s">
        <v>780</v>
      </c>
      <c r="AB679" s="79"/>
      <c r="AC679" s="79" t="b">
        <v>0</v>
      </c>
      <c r="AD679" s="79">
        <v>0</v>
      </c>
      <c r="AE679" s="85" t="s">
        <v>785</v>
      </c>
      <c r="AF679" s="79" t="b">
        <v>0</v>
      </c>
      <c r="AG679" s="79" t="s">
        <v>791</v>
      </c>
      <c r="AH679" s="79"/>
      <c r="AI679" s="85" t="s">
        <v>785</v>
      </c>
      <c r="AJ679" s="79" t="b">
        <v>0</v>
      </c>
      <c r="AK679" s="79">
        <v>49</v>
      </c>
      <c r="AL679" s="85" t="s">
        <v>766</v>
      </c>
      <c r="AM679" s="79" t="s">
        <v>802</v>
      </c>
      <c r="AN679" s="79" t="b">
        <v>0</v>
      </c>
      <c r="AO679" s="85" t="s">
        <v>766</v>
      </c>
      <c r="AP679" s="79" t="s">
        <v>176</v>
      </c>
      <c r="AQ679" s="79">
        <v>0</v>
      </c>
      <c r="AR679" s="79">
        <v>0</v>
      </c>
      <c r="AS679" s="79"/>
      <c r="AT679" s="79"/>
      <c r="AU679" s="79"/>
      <c r="AV679" s="79"/>
      <c r="AW679" s="79"/>
      <c r="AX679" s="79"/>
      <c r="AY679" s="79"/>
      <c r="AZ679" s="79"/>
      <c r="BA679">
        <v>1</v>
      </c>
      <c r="BB679" s="78" t="str">
        <f>REPLACE(INDEX(GroupVertices[Group],MATCH(Edges[[#This Row],[Vertex 1]],GroupVertices[Vertex],0)),1,1,"")</f>
        <v>1</v>
      </c>
      <c r="BC679" s="78" t="str">
        <f>REPLACE(INDEX(GroupVertices[Group],MATCH(Edges[[#This Row],[Vertex 2]],GroupVertices[Vertex],0)),1,1,"")</f>
        <v>1</v>
      </c>
      <c r="BD679" s="48"/>
      <c r="BE679" s="49"/>
      <c r="BF679" s="48"/>
      <c r="BG679" s="49"/>
      <c r="BH679" s="48"/>
      <c r="BI679" s="49"/>
      <c r="BJ679" s="48"/>
      <c r="BK679" s="49"/>
      <c r="BL679" s="48"/>
    </row>
    <row r="680" spans="1:64" ht="15">
      <c r="A680" s="64" t="s">
        <v>296</v>
      </c>
      <c r="B680" s="64" t="s">
        <v>312</v>
      </c>
      <c r="C680" s="65" t="s">
        <v>2229</v>
      </c>
      <c r="D680" s="66">
        <v>3</v>
      </c>
      <c r="E680" s="67" t="s">
        <v>132</v>
      </c>
      <c r="F680" s="68">
        <v>32</v>
      </c>
      <c r="G680" s="65"/>
      <c r="H680" s="69"/>
      <c r="I680" s="70"/>
      <c r="J680" s="70"/>
      <c r="K680" s="34" t="s">
        <v>65</v>
      </c>
      <c r="L680" s="77">
        <v>680</v>
      </c>
      <c r="M680" s="77"/>
      <c r="N680" s="72"/>
      <c r="O680" s="79" t="s">
        <v>340</v>
      </c>
      <c r="P680" s="81">
        <v>43540.83362268518</v>
      </c>
      <c r="Q680" s="79" t="s">
        <v>369</v>
      </c>
      <c r="R680" s="79"/>
      <c r="S680" s="79"/>
      <c r="T680" s="79" t="s">
        <v>414</v>
      </c>
      <c r="U680" s="79"/>
      <c r="V680" s="82" t="s">
        <v>530</v>
      </c>
      <c r="W680" s="81">
        <v>43540.83362268518</v>
      </c>
      <c r="X680" s="82" t="s">
        <v>655</v>
      </c>
      <c r="Y680" s="79"/>
      <c r="Z680" s="79"/>
      <c r="AA680" s="85" t="s">
        <v>780</v>
      </c>
      <c r="AB680" s="79"/>
      <c r="AC680" s="79" t="b">
        <v>0</v>
      </c>
      <c r="AD680" s="79">
        <v>0</v>
      </c>
      <c r="AE680" s="85" t="s">
        <v>785</v>
      </c>
      <c r="AF680" s="79" t="b">
        <v>0</v>
      </c>
      <c r="AG680" s="79" t="s">
        <v>791</v>
      </c>
      <c r="AH680" s="79"/>
      <c r="AI680" s="85" t="s">
        <v>785</v>
      </c>
      <c r="AJ680" s="79" t="b">
        <v>0</v>
      </c>
      <c r="AK680" s="79">
        <v>49</v>
      </c>
      <c r="AL680" s="85" t="s">
        <v>766</v>
      </c>
      <c r="AM680" s="79" t="s">
        <v>802</v>
      </c>
      <c r="AN680" s="79" t="b">
        <v>0</v>
      </c>
      <c r="AO680" s="85" t="s">
        <v>766</v>
      </c>
      <c r="AP680" s="79" t="s">
        <v>176</v>
      </c>
      <c r="AQ680" s="79">
        <v>0</v>
      </c>
      <c r="AR680" s="79">
        <v>0</v>
      </c>
      <c r="AS680" s="79"/>
      <c r="AT680" s="79"/>
      <c r="AU680" s="79"/>
      <c r="AV680" s="79"/>
      <c r="AW680" s="79"/>
      <c r="AX680" s="79"/>
      <c r="AY680" s="79"/>
      <c r="AZ680" s="79"/>
      <c r="BA680">
        <v>1</v>
      </c>
      <c r="BB680" s="78" t="str">
        <f>REPLACE(INDEX(GroupVertices[Group],MATCH(Edges[[#This Row],[Vertex 1]],GroupVertices[Vertex],0)),1,1,"")</f>
        <v>1</v>
      </c>
      <c r="BC680" s="78" t="str">
        <f>REPLACE(INDEX(GroupVertices[Group],MATCH(Edges[[#This Row],[Vertex 2]],GroupVertices[Vertex],0)),1,1,"")</f>
        <v>1</v>
      </c>
      <c r="BD680" s="48"/>
      <c r="BE680" s="49"/>
      <c r="BF680" s="48"/>
      <c r="BG680" s="49"/>
      <c r="BH680" s="48"/>
      <c r="BI680" s="49"/>
      <c r="BJ680" s="48"/>
      <c r="BK680" s="49"/>
      <c r="BL680" s="48"/>
    </row>
    <row r="681" spans="1:64" ht="15">
      <c r="A681" s="64" t="s">
        <v>296</v>
      </c>
      <c r="B681" s="64" t="s">
        <v>313</v>
      </c>
      <c r="C681" s="65" t="s">
        <v>2229</v>
      </c>
      <c r="D681" s="66">
        <v>3</v>
      </c>
      <c r="E681" s="67" t="s">
        <v>132</v>
      </c>
      <c r="F681" s="68">
        <v>32</v>
      </c>
      <c r="G681" s="65"/>
      <c r="H681" s="69"/>
      <c r="I681" s="70"/>
      <c r="J681" s="70"/>
      <c r="K681" s="34" t="s">
        <v>65</v>
      </c>
      <c r="L681" s="77">
        <v>681</v>
      </c>
      <c r="M681" s="77"/>
      <c r="N681" s="72"/>
      <c r="O681" s="79" t="s">
        <v>340</v>
      </c>
      <c r="P681" s="81">
        <v>43540.83362268518</v>
      </c>
      <c r="Q681" s="79" t="s">
        <v>369</v>
      </c>
      <c r="R681" s="79"/>
      <c r="S681" s="79"/>
      <c r="T681" s="79" t="s">
        <v>414</v>
      </c>
      <c r="U681" s="79"/>
      <c r="V681" s="82" t="s">
        <v>530</v>
      </c>
      <c r="W681" s="81">
        <v>43540.83362268518</v>
      </c>
      <c r="X681" s="82" t="s">
        <v>655</v>
      </c>
      <c r="Y681" s="79"/>
      <c r="Z681" s="79"/>
      <c r="AA681" s="85" t="s">
        <v>780</v>
      </c>
      <c r="AB681" s="79"/>
      <c r="AC681" s="79" t="b">
        <v>0</v>
      </c>
      <c r="AD681" s="79">
        <v>0</v>
      </c>
      <c r="AE681" s="85" t="s">
        <v>785</v>
      </c>
      <c r="AF681" s="79" t="b">
        <v>0</v>
      </c>
      <c r="AG681" s="79" t="s">
        <v>791</v>
      </c>
      <c r="AH681" s="79"/>
      <c r="AI681" s="85" t="s">
        <v>785</v>
      </c>
      <c r="AJ681" s="79" t="b">
        <v>0</v>
      </c>
      <c r="AK681" s="79">
        <v>49</v>
      </c>
      <c r="AL681" s="85" t="s">
        <v>766</v>
      </c>
      <c r="AM681" s="79" t="s">
        <v>802</v>
      </c>
      <c r="AN681" s="79" t="b">
        <v>0</v>
      </c>
      <c r="AO681" s="85" t="s">
        <v>766</v>
      </c>
      <c r="AP681" s="79" t="s">
        <v>176</v>
      </c>
      <c r="AQ681" s="79">
        <v>0</v>
      </c>
      <c r="AR681" s="79">
        <v>0</v>
      </c>
      <c r="AS681" s="79"/>
      <c r="AT681" s="79"/>
      <c r="AU681" s="79"/>
      <c r="AV681" s="79"/>
      <c r="AW681" s="79"/>
      <c r="AX681" s="79"/>
      <c r="AY681" s="79"/>
      <c r="AZ681" s="79"/>
      <c r="BA681">
        <v>1</v>
      </c>
      <c r="BB681" s="78" t="str">
        <f>REPLACE(INDEX(GroupVertices[Group],MATCH(Edges[[#This Row],[Vertex 1]],GroupVertices[Vertex],0)),1,1,"")</f>
        <v>1</v>
      </c>
      <c r="BC681" s="78" t="str">
        <f>REPLACE(INDEX(GroupVertices[Group],MATCH(Edges[[#This Row],[Vertex 2]],GroupVertices[Vertex],0)),1,1,"")</f>
        <v>1</v>
      </c>
      <c r="BD681" s="48"/>
      <c r="BE681" s="49"/>
      <c r="BF681" s="48"/>
      <c r="BG681" s="49"/>
      <c r="BH681" s="48"/>
      <c r="BI681" s="49"/>
      <c r="BJ681" s="48"/>
      <c r="BK681" s="49"/>
      <c r="BL681" s="48"/>
    </row>
    <row r="682" spans="1:64" ht="15">
      <c r="A682" s="64" t="s">
        <v>296</v>
      </c>
      <c r="B682" s="64" t="s">
        <v>314</v>
      </c>
      <c r="C682" s="65" t="s">
        <v>2229</v>
      </c>
      <c r="D682" s="66">
        <v>3</v>
      </c>
      <c r="E682" s="67" t="s">
        <v>132</v>
      </c>
      <c r="F682" s="68">
        <v>32</v>
      </c>
      <c r="G682" s="65"/>
      <c r="H682" s="69"/>
      <c r="I682" s="70"/>
      <c r="J682" s="70"/>
      <c r="K682" s="34" t="s">
        <v>65</v>
      </c>
      <c r="L682" s="77">
        <v>682</v>
      </c>
      <c r="M682" s="77"/>
      <c r="N682" s="72"/>
      <c r="O682" s="79" t="s">
        <v>340</v>
      </c>
      <c r="P682" s="81">
        <v>43540.83362268518</v>
      </c>
      <c r="Q682" s="79" t="s">
        <v>369</v>
      </c>
      <c r="R682" s="79"/>
      <c r="S682" s="79"/>
      <c r="T682" s="79" t="s">
        <v>414</v>
      </c>
      <c r="U682" s="79"/>
      <c r="V682" s="82" t="s">
        <v>530</v>
      </c>
      <c r="W682" s="81">
        <v>43540.83362268518</v>
      </c>
      <c r="X682" s="82" t="s">
        <v>655</v>
      </c>
      <c r="Y682" s="79"/>
      <c r="Z682" s="79"/>
      <c r="AA682" s="85" t="s">
        <v>780</v>
      </c>
      <c r="AB682" s="79"/>
      <c r="AC682" s="79" t="b">
        <v>0</v>
      </c>
      <c r="AD682" s="79">
        <v>0</v>
      </c>
      <c r="AE682" s="85" t="s">
        <v>785</v>
      </c>
      <c r="AF682" s="79" t="b">
        <v>0</v>
      </c>
      <c r="AG682" s="79" t="s">
        <v>791</v>
      </c>
      <c r="AH682" s="79"/>
      <c r="AI682" s="85" t="s">
        <v>785</v>
      </c>
      <c r="AJ682" s="79" t="b">
        <v>0</v>
      </c>
      <c r="AK682" s="79">
        <v>49</v>
      </c>
      <c r="AL682" s="85" t="s">
        <v>766</v>
      </c>
      <c r="AM682" s="79" t="s">
        <v>802</v>
      </c>
      <c r="AN682" s="79" t="b">
        <v>0</v>
      </c>
      <c r="AO682" s="85" t="s">
        <v>766</v>
      </c>
      <c r="AP682" s="79" t="s">
        <v>176</v>
      </c>
      <c r="AQ682" s="79">
        <v>0</v>
      </c>
      <c r="AR682" s="79">
        <v>0</v>
      </c>
      <c r="AS682" s="79"/>
      <c r="AT682" s="79"/>
      <c r="AU682" s="79"/>
      <c r="AV682" s="79"/>
      <c r="AW682" s="79"/>
      <c r="AX682" s="79"/>
      <c r="AY682" s="79"/>
      <c r="AZ682" s="79"/>
      <c r="BA682">
        <v>1</v>
      </c>
      <c r="BB682" s="78" t="str">
        <f>REPLACE(INDEX(GroupVertices[Group],MATCH(Edges[[#This Row],[Vertex 1]],GroupVertices[Vertex],0)),1,1,"")</f>
        <v>1</v>
      </c>
      <c r="BC682" s="78" t="str">
        <f>REPLACE(INDEX(GroupVertices[Group],MATCH(Edges[[#This Row],[Vertex 2]],GroupVertices[Vertex],0)),1,1,"")</f>
        <v>1</v>
      </c>
      <c r="BD682" s="48"/>
      <c r="BE682" s="49"/>
      <c r="BF682" s="48"/>
      <c r="BG682" s="49"/>
      <c r="BH682" s="48"/>
      <c r="BI682" s="49"/>
      <c r="BJ682" s="48"/>
      <c r="BK682" s="49"/>
      <c r="BL682" s="48"/>
    </row>
    <row r="683" spans="1:64" ht="15">
      <c r="A683" s="64" t="s">
        <v>296</v>
      </c>
      <c r="B683" s="64" t="s">
        <v>315</v>
      </c>
      <c r="C683" s="65" t="s">
        <v>2229</v>
      </c>
      <c r="D683" s="66">
        <v>3</v>
      </c>
      <c r="E683" s="67" t="s">
        <v>132</v>
      </c>
      <c r="F683" s="68">
        <v>32</v>
      </c>
      <c r="G683" s="65"/>
      <c r="H683" s="69"/>
      <c r="I683" s="70"/>
      <c r="J683" s="70"/>
      <c r="K683" s="34" t="s">
        <v>65</v>
      </c>
      <c r="L683" s="77">
        <v>683</v>
      </c>
      <c r="M683" s="77"/>
      <c r="N683" s="72"/>
      <c r="O683" s="79" t="s">
        <v>340</v>
      </c>
      <c r="P683" s="81">
        <v>43540.83362268518</v>
      </c>
      <c r="Q683" s="79" t="s">
        <v>369</v>
      </c>
      <c r="R683" s="79"/>
      <c r="S683" s="79"/>
      <c r="T683" s="79" t="s">
        <v>414</v>
      </c>
      <c r="U683" s="79"/>
      <c r="V683" s="82" t="s">
        <v>530</v>
      </c>
      <c r="W683" s="81">
        <v>43540.83362268518</v>
      </c>
      <c r="X683" s="82" t="s">
        <v>655</v>
      </c>
      <c r="Y683" s="79"/>
      <c r="Z683" s="79"/>
      <c r="AA683" s="85" t="s">
        <v>780</v>
      </c>
      <c r="AB683" s="79"/>
      <c r="AC683" s="79" t="b">
        <v>0</v>
      </c>
      <c r="AD683" s="79">
        <v>0</v>
      </c>
      <c r="AE683" s="85" t="s">
        <v>785</v>
      </c>
      <c r="AF683" s="79" t="b">
        <v>0</v>
      </c>
      <c r="AG683" s="79" t="s">
        <v>791</v>
      </c>
      <c r="AH683" s="79"/>
      <c r="AI683" s="85" t="s">
        <v>785</v>
      </c>
      <c r="AJ683" s="79" t="b">
        <v>0</v>
      </c>
      <c r="AK683" s="79">
        <v>49</v>
      </c>
      <c r="AL683" s="85" t="s">
        <v>766</v>
      </c>
      <c r="AM683" s="79" t="s">
        <v>802</v>
      </c>
      <c r="AN683" s="79" t="b">
        <v>0</v>
      </c>
      <c r="AO683" s="85" t="s">
        <v>766</v>
      </c>
      <c r="AP683" s="79" t="s">
        <v>176</v>
      </c>
      <c r="AQ683" s="79">
        <v>0</v>
      </c>
      <c r="AR683" s="79">
        <v>0</v>
      </c>
      <c r="AS683" s="79"/>
      <c r="AT683" s="79"/>
      <c r="AU683" s="79"/>
      <c r="AV683" s="79"/>
      <c r="AW683" s="79"/>
      <c r="AX683" s="79"/>
      <c r="AY683" s="79"/>
      <c r="AZ683" s="79"/>
      <c r="BA683">
        <v>1</v>
      </c>
      <c r="BB683" s="78" t="str">
        <f>REPLACE(INDEX(GroupVertices[Group],MATCH(Edges[[#This Row],[Vertex 1]],GroupVertices[Vertex],0)),1,1,"")</f>
        <v>1</v>
      </c>
      <c r="BC683" s="78" t="str">
        <f>REPLACE(INDEX(GroupVertices[Group],MATCH(Edges[[#This Row],[Vertex 2]],GroupVertices[Vertex],0)),1,1,"")</f>
        <v>1</v>
      </c>
      <c r="BD683" s="48"/>
      <c r="BE683" s="49"/>
      <c r="BF683" s="48"/>
      <c r="BG683" s="49"/>
      <c r="BH683" s="48"/>
      <c r="BI683" s="49"/>
      <c r="BJ683" s="48"/>
      <c r="BK683" s="49"/>
      <c r="BL683" s="48"/>
    </row>
    <row r="684" spans="1:64" ht="15">
      <c r="A684" s="64" t="s">
        <v>296</v>
      </c>
      <c r="B684" s="64" t="s">
        <v>316</v>
      </c>
      <c r="C684" s="65" t="s">
        <v>2229</v>
      </c>
      <c r="D684" s="66">
        <v>3</v>
      </c>
      <c r="E684" s="67" t="s">
        <v>132</v>
      </c>
      <c r="F684" s="68">
        <v>32</v>
      </c>
      <c r="G684" s="65"/>
      <c r="H684" s="69"/>
      <c r="I684" s="70"/>
      <c r="J684" s="70"/>
      <c r="K684" s="34" t="s">
        <v>65</v>
      </c>
      <c r="L684" s="77">
        <v>684</v>
      </c>
      <c r="M684" s="77"/>
      <c r="N684" s="72"/>
      <c r="O684" s="79" t="s">
        <v>340</v>
      </c>
      <c r="P684" s="81">
        <v>43540.83362268518</v>
      </c>
      <c r="Q684" s="79" t="s">
        <v>369</v>
      </c>
      <c r="R684" s="79"/>
      <c r="S684" s="79"/>
      <c r="T684" s="79" t="s">
        <v>414</v>
      </c>
      <c r="U684" s="79"/>
      <c r="V684" s="82" t="s">
        <v>530</v>
      </c>
      <c r="W684" s="81">
        <v>43540.83362268518</v>
      </c>
      <c r="X684" s="82" t="s">
        <v>655</v>
      </c>
      <c r="Y684" s="79"/>
      <c r="Z684" s="79"/>
      <c r="AA684" s="85" t="s">
        <v>780</v>
      </c>
      <c r="AB684" s="79"/>
      <c r="AC684" s="79" t="b">
        <v>0</v>
      </c>
      <c r="AD684" s="79">
        <v>0</v>
      </c>
      <c r="AE684" s="85" t="s">
        <v>785</v>
      </c>
      <c r="AF684" s="79" t="b">
        <v>0</v>
      </c>
      <c r="AG684" s="79" t="s">
        <v>791</v>
      </c>
      <c r="AH684" s="79"/>
      <c r="AI684" s="85" t="s">
        <v>785</v>
      </c>
      <c r="AJ684" s="79" t="b">
        <v>0</v>
      </c>
      <c r="AK684" s="79">
        <v>49</v>
      </c>
      <c r="AL684" s="85" t="s">
        <v>766</v>
      </c>
      <c r="AM684" s="79" t="s">
        <v>802</v>
      </c>
      <c r="AN684" s="79" t="b">
        <v>0</v>
      </c>
      <c r="AO684" s="85" t="s">
        <v>766</v>
      </c>
      <c r="AP684" s="79" t="s">
        <v>176</v>
      </c>
      <c r="AQ684" s="79">
        <v>0</v>
      </c>
      <c r="AR684" s="79">
        <v>0</v>
      </c>
      <c r="AS684" s="79"/>
      <c r="AT684" s="79"/>
      <c r="AU684" s="79"/>
      <c r="AV684" s="79"/>
      <c r="AW684" s="79"/>
      <c r="AX684" s="79"/>
      <c r="AY684" s="79"/>
      <c r="AZ684" s="79"/>
      <c r="BA684">
        <v>1</v>
      </c>
      <c r="BB684" s="78" t="str">
        <f>REPLACE(INDEX(GroupVertices[Group],MATCH(Edges[[#This Row],[Vertex 1]],GroupVertices[Vertex],0)),1,1,"")</f>
        <v>1</v>
      </c>
      <c r="BC684" s="78" t="str">
        <f>REPLACE(INDEX(GroupVertices[Group],MATCH(Edges[[#This Row],[Vertex 2]],GroupVertices[Vertex],0)),1,1,"")</f>
        <v>1</v>
      </c>
      <c r="BD684" s="48"/>
      <c r="BE684" s="49"/>
      <c r="BF684" s="48"/>
      <c r="BG684" s="49"/>
      <c r="BH684" s="48"/>
      <c r="BI684" s="49"/>
      <c r="BJ684" s="48"/>
      <c r="BK684" s="49"/>
      <c r="BL684" s="48"/>
    </row>
    <row r="685" spans="1:64" ht="15">
      <c r="A685" s="64" t="s">
        <v>296</v>
      </c>
      <c r="B685" s="64" t="s">
        <v>217</v>
      </c>
      <c r="C685" s="65" t="s">
        <v>2229</v>
      </c>
      <c r="D685" s="66">
        <v>3</v>
      </c>
      <c r="E685" s="67" t="s">
        <v>132</v>
      </c>
      <c r="F685" s="68">
        <v>32</v>
      </c>
      <c r="G685" s="65"/>
      <c r="H685" s="69"/>
      <c r="I685" s="70"/>
      <c r="J685" s="70"/>
      <c r="K685" s="34" t="s">
        <v>65</v>
      </c>
      <c r="L685" s="77">
        <v>685</v>
      </c>
      <c r="M685" s="77"/>
      <c r="N685" s="72"/>
      <c r="O685" s="79" t="s">
        <v>340</v>
      </c>
      <c r="P685" s="81">
        <v>43540.83362268518</v>
      </c>
      <c r="Q685" s="79" t="s">
        <v>369</v>
      </c>
      <c r="R685" s="79"/>
      <c r="S685" s="79"/>
      <c r="T685" s="79" t="s">
        <v>414</v>
      </c>
      <c r="U685" s="79"/>
      <c r="V685" s="82" t="s">
        <v>530</v>
      </c>
      <c r="W685" s="81">
        <v>43540.83362268518</v>
      </c>
      <c r="X685" s="82" t="s">
        <v>655</v>
      </c>
      <c r="Y685" s="79"/>
      <c r="Z685" s="79"/>
      <c r="AA685" s="85" t="s">
        <v>780</v>
      </c>
      <c r="AB685" s="79"/>
      <c r="AC685" s="79" t="b">
        <v>0</v>
      </c>
      <c r="AD685" s="79">
        <v>0</v>
      </c>
      <c r="AE685" s="85" t="s">
        <v>785</v>
      </c>
      <c r="AF685" s="79" t="b">
        <v>0</v>
      </c>
      <c r="AG685" s="79" t="s">
        <v>791</v>
      </c>
      <c r="AH685" s="79"/>
      <c r="AI685" s="85" t="s">
        <v>785</v>
      </c>
      <c r="AJ685" s="79" t="b">
        <v>0</v>
      </c>
      <c r="AK685" s="79">
        <v>49</v>
      </c>
      <c r="AL685" s="85" t="s">
        <v>766</v>
      </c>
      <c r="AM685" s="79" t="s">
        <v>802</v>
      </c>
      <c r="AN685" s="79" t="b">
        <v>0</v>
      </c>
      <c r="AO685" s="85" t="s">
        <v>766</v>
      </c>
      <c r="AP685" s="79" t="s">
        <v>176</v>
      </c>
      <c r="AQ685" s="79">
        <v>0</v>
      </c>
      <c r="AR685" s="79">
        <v>0</v>
      </c>
      <c r="AS685" s="79"/>
      <c r="AT685" s="79"/>
      <c r="AU685" s="79"/>
      <c r="AV685" s="79"/>
      <c r="AW685" s="79"/>
      <c r="AX685" s="79"/>
      <c r="AY685" s="79"/>
      <c r="AZ685" s="79"/>
      <c r="BA685">
        <v>1</v>
      </c>
      <c r="BB685" s="78" t="str">
        <f>REPLACE(INDEX(GroupVertices[Group],MATCH(Edges[[#This Row],[Vertex 1]],GroupVertices[Vertex],0)),1,1,"")</f>
        <v>1</v>
      </c>
      <c r="BC685" s="78" t="str">
        <f>REPLACE(INDEX(GroupVertices[Group],MATCH(Edges[[#This Row],[Vertex 2]],GroupVertices[Vertex],0)),1,1,"")</f>
        <v>2</v>
      </c>
      <c r="BD685" s="48"/>
      <c r="BE685" s="49"/>
      <c r="BF685" s="48"/>
      <c r="BG685" s="49"/>
      <c r="BH685" s="48"/>
      <c r="BI685" s="49"/>
      <c r="BJ685" s="48"/>
      <c r="BK685" s="49"/>
      <c r="BL685" s="48"/>
    </row>
    <row r="686" spans="1:64" ht="15">
      <c r="A686" s="64" t="s">
        <v>296</v>
      </c>
      <c r="B686" s="64" t="s">
        <v>263</v>
      </c>
      <c r="C686" s="65" t="s">
        <v>2229</v>
      </c>
      <c r="D686" s="66">
        <v>3</v>
      </c>
      <c r="E686" s="67" t="s">
        <v>132</v>
      </c>
      <c r="F686" s="68">
        <v>32</v>
      </c>
      <c r="G686" s="65"/>
      <c r="H686" s="69"/>
      <c r="I686" s="70"/>
      <c r="J686" s="70"/>
      <c r="K686" s="34" t="s">
        <v>65</v>
      </c>
      <c r="L686" s="77">
        <v>686</v>
      </c>
      <c r="M686" s="77"/>
      <c r="N686" s="72"/>
      <c r="O686" s="79" t="s">
        <v>340</v>
      </c>
      <c r="P686" s="81">
        <v>43540.83362268518</v>
      </c>
      <c r="Q686" s="79" t="s">
        <v>369</v>
      </c>
      <c r="R686" s="79"/>
      <c r="S686" s="79"/>
      <c r="T686" s="79" t="s">
        <v>414</v>
      </c>
      <c r="U686" s="79"/>
      <c r="V686" s="82" t="s">
        <v>530</v>
      </c>
      <c r="W686" s="81">
        <v>43540.83362268518</v>
      </c>
      <c r="X686" s="82" t="s">
        <v>655</v>
      </c>
      <c r="Y686" s="79"/>
      <c r="Z686" s="79"/>
      <c r="AA686" s="85" t="s">
        <v>780</v>
      </c>
      <c r="AB686" s="79"/>
      <c r="AC686" s="79" t="b">
        <v>0</v>
      </c>
      <c r="AD686" s="79">
        <v>0</v>
      </c>
      <c r="AE686" s="85" t="s">
        <v>785</v>
      </c>
      <c r="AF686" s="79" t="b">
        <v>0</v>
      </c>
      <c r="AG686" s="79" t="s">
        <v>791</v>
      </c>
      <c r="AH686" s="79"/>
      <c r="AI686" s="85" t="s">
        <v>785</v>
      </c>
      <c r="AJ686" s="79" t="b">
        <v>0</v>
      </c>
      <c r="AK686" s="79">
        <v>49</v>
      </c>
      <c r="AL686" s="85" t="s">
        <v>766</v>
      </c>
      <c r="AM686" s="79" t="s">
        <v>802</v>
      </c>
      <c r="AN686" s="79" t="b">
        <v>0</v>
      </c>
      <c r="AO686" s="85" t="s">
        <v>766</v>
      </c>
      <c r="AP686" s="79" t="s">
        <v>176</v>
      </c>
      <c r="AQ686" s="79">
        <v>0</v>
      </c>
      <c r="AR686" s="79">
        <v>0</v>
      </c>
      <c r="AS686" s="79"/>
      <c r="AT686" s="79"/>
      <c r="AU686" s="79"/>
      <c r="AV686" s="79"/>
      <c r="AW686" s="79"/>
      <c r="AX686" s="79"/>
      <c r="AY686" s="79"/>
      <c r="AZ686" s="79"/>
      <c r="BA686">
        <v>1</v>
      </c>
      <c r="BB686" s="78" t="str">
        <f>REPLACE(INDEX(GroupVertices[Group],MATCH(Edges[[#This Row],[Vertex 1]],GroupVertices[Vertex],0)),1,1,"")</f>
        <v>1</v>
      </c>
      <c r="BC686" s="78" t="str">
        <f>REPLACE(INDEX(GroupVertices[Group],MATCH(Edges[[#This Row],[Vertex 2]],GroupVertices[Vertex],0)),1,1,"")</f>
        <v>3</v>
      </c>
      <c r="BD686" s="48">
        <v>0</v>
      </c>
      <c r="BE686" s="49">
        <v>0</v>
      </c>
      <c r="BF686" s="48">
        <v>0</v>
      </c>
      <c r="BG686" s="49">
        <v>0</v>
      </c>
      <c r="BH686" s="48">
        <v>0</v>
      </c>
      <c r="BI686" s="49">
        <v>0</v>
      </c>
      <c r="BJ686" s="48">
        <v>17</v>
      </c>
      <c r="BK686" s="49">
        <v>100</v>
      </c>
      <c r="BL686" s="48">
        <v>17</v>
      </c>
    </row>
    <row r="687" spans="1:64" ht="15">
      <c r="A687" s="64" t="s">
        <v>263</v>
      </c>
      <c r="B687" s="64" t="s">
        <v>310</v>
      </c>
      <c r="C687" s="65" t="s">
        <v>2231</v>
      </c>
      <c r="D687" s="66">
        <v>10</v>
      </c>
      <c r="E687" s="67" t="s">
        <v>136</v>
      </c>
      <c r="F687" s="68">
        <v>25.5</v>
      </c>
      <c r="G687" s="65"/>
      <c r="H687" s="69"/>
      <c r="I687" s="70"/>
      <c r="J687" s="70"/>
      <c r="K687" s="34" t="s">
        <v>65</v>
      </c>
      <c r="L687" s="77">
        <v>687</v>
      </c>
      <c r="M687" s="77"/>
      <c r="N687" s="72"/>
      <c r="O687" s="79" t="s">
        <v>340</v>
      </c>
      <c r="P687" s="81">
        <v>43540.16186342593</v>
      </c>
      <c r="Q687" s="79" t="s">
        <v>389</v>
      </c>
      <c r="R687" s="82" t="s">
        <v>403</v>
      </c>
      <c r="S687" s="79" t="s">
        <v>407</v>
      </c>
      <c r="T687" s="79" t="s">
        <v>432</v>
      </c>
      <c r="U687" s="79"/>
      <c r="V687" s="82" t="s">
        <v>497</v>
      </c>
      <c r="W687" s="81">
        <v>43540.16186342593</v>
      </c>
      <c r="X687" s="82" t="s">
        <v>641</v>
      </c>
      <c r="Y687" s="79"/>
      <c r="Z687" s="79"/>
      <c r="AA687" s="85" t="s">
        <v>766</v>
      </c>
      <c r="AB687" s="85" t="s">
        <v>784</v>
      </c>
      <c r="AC687" s="79" t="b">
        <v>0</v>
      </c>
      <c r="AD687" s="79">
        <v>27</v>
      </c>
      <c r="AE687" s="85" t="s">
        <v>790</v>
      </c>
      <c r="AF687" s="79" t="b">
        <v>0</v>
      </c>
      <c r="AG687" s="79" t="s">
        <v>791</v>
      </c>
      <c r="AH687" s="79"/>
      <c r="AI687" s="85" t="s">
        <v>785</v>
      </c>
      <c r="AJ687" s="79" t="b">
        <v>0</v>
      </c>
      <c r="AK687" s="79">
        <v>49</v>
      </c>
      <c r="AL687" s="85" t="s">
        <v>785</v>
      </c>
      <c r="AM687" s="79" t="s">
        <v>803</v>
      </c>
      <c r="AN687" s="79" t="b">
        <v>0</v>
      </c>
      <c r="AO687" s="85" t="s">
        <v>784</v>
      </c>
      <c r="AP687" s="79" t="s">
        <v>176</v>
      </c>
      <c r="AQ687" s="79">
        <v>0</v>
      </c>
      <c r="AR687" s="79">
        <v>0</v>
      </c>
      <c r="AS687" s="79"/>
      <c r="AT687" s="79"/>
      <c r="AU687" s="79"/>
      <c r="AV687" s="79"/>
      <c r="AW687" s="79"/>
      <c r="AX687" s="79"/>
      <c r="AY687" s="79"/>
      <c r="AZ687" s="79"/>
      <c r="BA687">
        <v>2</v>
      </c>
      <c r="BB687" s="78" t="str">
        <f>REPLACE(INDEX(GroupVertices[Group],MATCH(Edges[[#This Row],[Vertex 1]],GroupVertices[Vertex],0)),1,1,"")</f>
        <v>3</v>
      </c>
      <c r="BC687" s="78" t="str">
        <f>REPLACE(INDEX(GroupVertices[Group],MATCH(Edges[[#This Row],[Vertex 2]],GroupVertices[Vertex],0)),1,1,"")</f>
        <v>1</v>
      </c>
      <c r="BD687" s="48"/>
      <c r="BE687" s="49"/>
      <c r="BF687" s="48"/>
      <c r="BG687" s="49"/>
      <c r="BH687" s="48"/>
      <c r="BI687" s="49"/>
      <c r="BJ687" s="48"/>
      <c r="BK687" s="49"/>
      <c r="BL687" s="48"/>
    </row>
    <row r="688" spans="1:64" ht="15">
      <c r="A688" s="64" t="s">
        <v>263</v>
      </c>
      <c r="B688" s="64" t="s">
        <v>310</v>
      </c>
      <c r="C688" s="65" t="s">
        <v>2231</v>
      </c>
      <c r="D688" s="66">
        <v>10</v>
      </c>
      <c r="E688" s="67" t="s">
        <v>136</v>
      </c>
      <c r="F688" s="68">
        <v>25.5</v>
      </c>
      <c r="G688" s="65"/>
      <c r="H688" s="69"/>
      <c r="I688" s="70"/>
      <c r="J688" s="70"/>
      <c r="K688" s="34" t="s">
        <v>65</v>
      </c>
      <c r="L688" s="77">
        <v>688</v>
      </c>
      <c r="M688" s="77"/>
      <c r="N688" s="72"/>
      <c r="O688" s="79" t="s">
        <v>340</v>
      </c>
      <c r="P688" s="81">
        <v>43540.17534722222</v>
      </c>
      <c r="Q688" s="79" t="s">
        <v>390</v>
      </c>
      <c r="R688" s="79"/>
      <c r="S688" s="79"/>
      <c r="T688" s="79"/>
      <c r="U688" s="79"/>
      <c r="V688" s="82" t="s">
        <v>497</v>
      </c>
      <c r="W688" s="81">
        <v>43540.17534722222</v>
      </c>
      <c r="X688" s="82" t="s">
        <v>642</v>
      </c>
      <c r="Y688" s="79"/>
      <c r="Z688" s="79"/>
      <c r="AA688" s="85" t="s">
        <v>767</v>
      </c>
      <c r="AB688" s="79"/>
      <c r="AC688" s="79" t="b">
        <v>0</v>
      </c>
      <c r="AD688" s="79">
        <v>0</v>
      </c>
      <c r="AE688" s="85" t="s">
        <v>785</v>
      </c>
      <c r="AF688" s="79" t="b">
        <v>0</v>
      </c>
      <c r="AG688" s="79" t="s">
        <v>791</v>
      </c>
      <c r="AH688" s="79"/>
      <c r="AI688" s="85" t="s">
        <v>785</v>
      </c>
      <c r="AJ688" s="79" t="b">
        <v>0</v>
      </c>
      <c r="AK688" s="79">
        <v>2</v>
      </c>
      <c r="AL688" s="85" t="s">
        <v>770</v>
      </c>
      <c r="AM688" s="79" t="s">
        <v>799</v>
      </c>
      <c r="AN688" s="79" t="b">
        <v>0</v>
      </c>
      <c r="AO688" s="85" t="s">
        <v>770</v>
      </c>
      <c r="AP688" s="79" t="s">
        <v>176</v>
      </c>
      <c r="AQ688" s="79">
        <v>0</v>
      </c>
      <c r="AR688" s="79">
        <v>0</v>
      </c>
      <c r="AS688" s="79"/>
      <c r="AT688" s="79"/>
      <c r="AU688" s="79"/>
      <c r="AV688" s="79"/>
      <c r="AW688" s="79"/>
      <c r="AX688" s="79"/>
      <c r="AY688" s="79"/>
      <c r="AZ688" s="79"/>
      <c r="BA688">
        <v>2</v>
      </c>
      <c r="BB688" s="78" t="str">
        <f>REPLACE(INDEX(GroupVertices[Group],MATCH(Edges[[#This Row],[Vertex 1]],GroupVertices[Vertex],0)),1,1,"")</f>
        <v>3</v>
      </c>
      <c r="BC688" s="78" t="str">
        <f>REPLACE(INDEX(GroupVertices[Group],MATCH(Edges[[#This Row],[Vertex 2]],GroupVertices[Vertex],0)),1,1,"")</f>
        <v>1</v>
      </c>
      <c r="BD688" s="48"/>
      <c r="BE688" s="49"/>
      <c r="BF688" s="48"/>
      <c r="BG688" s="49"/>
      <c r="BH688" s="48"/>
      <c r="BI688" s="49"/>
      <c r="BJ688" s="48"/>
      <c r="BK688" s="49"/>
      <c r="BL688" s="48"/>
    </row>
    <row r="689" spans="1:64" ht="15">
      <c r="A689" s="64" t="s">
        <v>297</v>
      </c>
      <c r="B689" s="64" t="s">
        <v>310</v>
      </c>
      <c r="C689" s="65" t="s">
        <v>2229</v>
      </c>
      <c r="D689" s="66">
        <v>3</v>
      </c>
      <c r="E689" s="67" t="s">
        <v>132</v>
      </c>
      <c r="F689" s="68">
        <v>32</v>
      </c>
      <c r="G689" s="65"/>
      <c r="H689" s="69"/>
      <c r="I689" s="70"/>
      <c r="J689" s="70"/>
      <c r="K689" s="34" t="s">
        <v>65</v>
      </c>
      <c r="L689" s="77">
        <v>689</v>
      </c>
      <c r="M689" s="77"/>
      <c r="N689" s="72"/>
      <c r="O689" s="79" t="s">
        <v>340</v>
      </c>
      <c r="P689" s="81">
        <v>43540.857986111114</v>
      </c>
      <c r="Q689" s="79" t="s">
        <v>369</v>
      </c>
      <c r="R689" s="79"/>
      <c r="S689" s="79"/>
      <c r="T689" s="79" t="s">
        <v>414</v>
      </c>
      <c r="U689" s="79"/>
      <c r="V689" s="82" t="s">
        <v>531</v>
      </c>
      <c r="W689" s="81">
        <v>43540.857986111114</v>
      </c>
      <c r="X689" s="82" t="s">
        <v>656</v>
      </c>
      <c r="Y689" s="79"/>
      <c r="Z689" s="79"/>
      <c r="AA689" s="85" t="s">
        <v>781</v>
      </c>
      <c r="AB689" s="79"/>
      <c r="AC689" s="79" t="b">
        <v>0</v>
      </c>
      <c r="AD689" s="79">
        <v>0</v>
      </c>
      <c r="AE689" s="85" t="s">
        <v>785</v>
      </c>
      <c r="AF689" s="79" t="b">
        <v>0</v>
      </c>
      <c r="AG689" s="79" t="s">
        <v>791</v>
      </c>
      <c r="AH689" s="79"/>
      <c r="AI689" s="85" t="s">
        <v>785</v>
      </c>
      <c r="AJ689" s="79" t="b">
        <v>0</v>
      </c>
      <c r="AK689" s="79">
        <v>49</v>
      </c>
      <c r="AL689" s="85" t="s">
        <v>766</v>
      </c>
      <c r="AM689" s="79" t="s">
        <v>802</v>
      </c>
      <c r="AN689" s="79" t="b">
        <v>0</v>
      </c>
      <c r="AO689" s="85" t="s">
        <v>766</v>
      </c>
      <c r="AP689" s="79" t="s">
        <v>176</v>
      </c>
      <c r="AQ689" s="79">
        <v>0</v>
      </c>
      <c r="AR689" s="79">
        <v>0</v>
      </c>
      <c r="AS689" s="79"/>
      <c r="AT689" s="79"/>
      <c r="AU689" s="79"/>
      <c r="AV689" s="79"/>
      <c r="AW689" s="79"/>
      <c r="AX689" s="79"/>
      <c r="AY689" s="79"/>
      <c r="AZ689" s="79"/>
      <c r="BA689">
        <v>1</v>
      </c>
      <c r="BB689" s="78" t="str">
        <f>REPLACE(INDEX(GroupVertices[Group],MATCH(Edges[[#This Row],[Vertex 1]],GroupVertices[Vertex],0)),1,1,"")</f>
        <v>1</v>
      </c>
      <c r="BC689" s="78" t="str">
        <f>REPLACE(INDEX(GroupVertices[Group],MATCH(Edges[[#This Row],[Vertex 2]],GroupVertices[Vertex],0)),1,1,"")</f>
        <v>1</v>
      </c>
      <c r="BD689" s="48"/>
      <c r="BE689" s="49"/>
      <c r="BF689" s="48"/>
      <c r="BG689" s="49"/>
      <c r="BH689" s="48"/>
      <c r="BI689" s="49"/>
      <c r="BJ689" s="48"/>
      <c r="BK689" s="49"/>
      <c r="BL689" s="48"/>
    </row>
    <row r="690" spans="1:64" ht="15">
      <c r="A690" s="64" t="s">
        <v>263</v>
      </c>
      <c r="B690" s="64" t="s">
        <v>311</v>
      </c>
      <c r="C690" s="65" t="s">
        <v>2231</v>
      </c>
      <c r="D690" s="66">
        <v>10</v>
      </c>
      <c r="E690" s="67" t="s">
        <v>136</v>
      </c>
      <c r="F690" s="68">
        <v>25.5</v>
      </c>
      <c r="G690" s="65"/>
      <c r="H690" s="69"/>
      <c r="I690" s="70"/>
      <c r="J690" s="70"/>
      <c r="K690" s="34" t="s">
        <v>65</v>
      </c>
      <c r="L690" s="77">
        <v>690</v>
      </c>
      <c r="M690" s="77"/>
      <c r="N690" s="72"/>
      <c r="O690" s="79" t="s">
        <v>340</v>
      </c>
      <c r="P690" s="81">
        <v>43540.16186342593</v>
      </c>
      <c r="Q690" s="79" t="s">
        <v>389</v>
      </c>
      <c r="R690" s="82" t="s">
        <v>403</v>
      </c>
      <c r="S690" s="79" t="s">
        <v>407</v>
      </c>
      <c r="T690" s="79" t="s">
        <v>432</v>
      </c>
      <c r="U690" s="79"/>
      <c r="V690" s="82" t="s">
        <v>497</v>
      </c>
      <c r="W690" s="81">
        <v>43540.16186342593</v>
      </c>
      <c r="X690" s="82" t="s">
        <v>641</v>
      </c>
      <c r="Y690" s="79"/>
      <c r="Z690" s="79"/>
      <c r="AA690" s="85" t="s">
        <v>766</v>
      </c>
      <c r="AB690" s="85" t="s">
        <v>784</v>
      </c>
      <c r="AC690" s="79" t="b">
        <v>0</v>
      </c>
      <c r="AD690" s="79">
        <v>27</v>
      </c>
      <c r="AE690" s="85" t="s">
        <v>790</v>
      </c>
      <c r="AF690" s="79" t="b">
        <v>0</v>
      </c>
      <c r="AG690" s="79" t="s">
        <v>791</v>
      </c>
      <c r="AH690" s="79"/>
      <c r="AI690" s="85" t="s">
        <v>785</v>
      </c>
      <c r="AJ690" s="79" t="b">
        <v>0</v>
      </c>
      <c r="AK690" s="79">
        <v>49</v>
      </c>
      <c r="AL690" s="85" t="s">
        <v>785</v>
      </c>
      <c r="AM690" s="79" t="s">
        <v>803</v>
      </c>
      <c r="AN690" s="79" t="b">
        <v>0</v>
      </c>
      <c r="AO690" s="85" t="s">
        <v>784</v>
      </c>
      <c r="AP690" s="79" t="s">
        <v>176</v>
      </c>
      <c r="AQ690" s="79">
        <v>0</v>
      </c>
      <c r="AR690" s="79">
        <v>0</v>
      </c>
      <c r="AS690" s="79"/>
      <c r="AT690" s="79"/>
      <c r="AU690" s="79"/>
      <c r="AV690" s="79"/>
      <c r="AW690" s="79"/>
      <c r="AX690" s="79"/>
      <c r="AY690" s="79"/>
      <c r="AZ690" s="79"/>
      <c r="BA690">
        <v>2</v>
      </c>
      <c r="BB690" s="78" t="str">
        <f>REPLACE(INDEX(GroupVertices[Group],MATCH(Edges[[#This Row],[Vertex 1]],GroupVertices[Vertex],0)),1,1,"")</f>
        <v>3</v>
      </c>
      <c r="BC690" s="78" t="str">
        <f>REPLACE(INDEX(GroupVertices[Group],MATCH(Edges[[#This Row],[Vertex 2]],GroupVertices[Vertex],0)),1,1,"")</f>
        <v>1</v>
      </c>
      <c r="BD690" s="48"/>
      <c r="BE690" s="49"/>
      <c r="BF690" s="48"/>
      <c r="BG690" s="49"/>
      <c r="BH690" s="48"/>
      <c r="BI690" s="49"/>
      <c r="BJ690" s="48"/>
      <c r="BK690" s="49"/>
      <c r="BL690" s="48"/>
    </row>
    <row r="691" spans="1:64" ht="15">
      <c r="A691" s="64" t="s">
        <v>263</v>
      </c>
      <c r="B691" s="64" t="s">
        <v>311</v>
      </c>
      <c r="C691" s="65" t="s">
        <v>2231</v>
      </c>
      <c r="D691" s="66">
        <v>10</v>
      </c>
      <c r="E691" s="67" t="s">
        <v>136</v>
      </c>
      <c r="F691" s="68">
        <v>25.5</v>
      </c>
      <c r="G691" s="65"/>
      <c r="H691" s="69"/>
      <c r="I691" s="70"/>
      <c r="J691" s="70"/>
      <c r="K691" s="34" t="s">
        <v>65</v>
      </c>
      <c r="L691" s="77">
        <v>691</v>
      </c>
      <c r="M691" s="77"/>
      <c r="N691" s="72"/>
      <c r="O691" s="79" t="s">
        <v>340</v>
      </c>
      <c r="P691" s="81">
        <v>43540.17534722222</v>
      </c>
      <c r="Q691" s="79" t="s">
        <v>390</v>
      </c>
      <c r="R691" s="79"/>
      <c r="S691" s="79"/>
      <c r="T691" s="79"/>
      <c r="U691" s="79"/>
      <c r="V691" s="82" t="s">
        <v>497</v>
      </c>
      <c r="W691" s="81">
        <v>43540.17534722222</v>
      </c>
      <c r="X691" s="82" t="s">
        <v>642</v>
      </c>
      <c r="Y691" s="79"/>
      <c r="Z691" s="79"/>
      <c r="AA691" s="85" t="s">
        <v>767</v>
      </c>
      <c r="AB691" s="79"/>
      <c r="AC691" s="79" t="b">
        <v>0</v>
      </c>
      <c r="AD691" s="79">
        <v>0</v>
      </c>
      <c r="AE691" s="85" t="s">
        <v>785</v>
      </c>
      <c r="AF691" s="79" t="b">
        <v>0</v>
      </c>
      <c r="AG691" s="79" t="s">
        <v>791</v>
      </c>
      <c r="AH691" s="79"/>
      <c r="AI691" s="85" t="s">
        <v>785</v>
      </c>
      <c r="AJ691" s="79" t="b">
        <v>0</v>
      </c>
      <c r="AK691" s="79">
        <v>2</v>
      </c>
      <c r="AL691" s="85" t="s">
        <v>770</v>
      </c>
      <c r="AM691" s="79" t="s">
        <v>799</v>
      </c>
      <c r="AN691" s="79" t="b">
        <v>0</v>
      </c>
      <c r="AO691" s="85" t="s">
        <v>770</v>
      </c>
      <c r="AP691" s="79" t="s">
        <v>176</v>
      </c>
      <c r="AQ691" s="79">
        <v>0</v>
      </c>
      <c r="AR691" s="79">
        <v>0</v>
      </c>
      <c r="AS691" s="79"/>
      <c r="AT691" s="79"/>
      <c r="AU691" s="79"/>
      <c r="AV691" s="79"/>
      <c r="AW691" s="79"/>
      <c r="AX691" s="79"/>
      <c r="AY691" s="79"/>
      <c r="AZ691" s="79"/>
      <c r="BA691">
        <v>2</v>
      </c>
      <c r="BB691" s="78" t="str">
        <f>REPLACE(INDEX(GroupVertices[Group],MATCH(Edges[[#This Row],[Vertex 1]],GroupVertices[Vertex],0)),1,1,"")</f>
        <v>3</v>
      </c>
      <c r="BC691" s="78" t="str">
        <f>REPLACE(INDEX(GroupVertices[Group],MATCH(Edges[[#This Row],[Vertex 2]],GroupVertices[Vertex],0)),1,1,"")</f>
        <v>1</v>
      </c>
      <c r="BD691" s="48"/>
      <c r="BE691" s="49"/>
      <c r="BF691" s="48"/>
      <c r="BG691" s="49"/>
      <c r="BH691" s="48"/>
      <c r="BI691" s="49"/>
      <c r="BJ691" s="48"/>
      <c r="BK691" s="49"/>
      <c r="BL691" s="48"/>
    </row>
    <row r="692" spans="1:64" ht="15">
      <c r="A692" s="64" t="s">
        <v>297</v>
      </c>
      <c r="B692" s="64" t="s">
        <v>311</v>
      </c>
      <c r="C692" s="65" t="s">
        <v>2229</v>
      </c>
      <c r="D692" s="66">
        <v>3</v>
      </c>
      <c r="E692" s="67" t="s">
        <v>132</v>
      </c>
      <c r="F692" s="68">
        <v>32</v>
      </c>
      <c r="G692" s="65"/>
      <c r="H692" s="69"/>
      <c r="I692" s="70"/>
      <c r="J692" s="70"/>
      <c r="K692" s="34" t="s">
        <v>65</v>
      </c>
      <c r="L692" s="77">
        <v>692</v>
      </c>
      <c r="M692" s="77"/>
      <c r="N692" s="72"/>
      <c r="O692" s="79" t="s">
        <v>340</v>
      </c>
      <c r="P692" s="81">
        <v>43540.857986111114</v>
      </c>
      <c r="Q692" s="79" t="s">
        <v>369</v>
      </c>
      <c r="R692" s="79"/>
      <c r="S692" s="79"/>
      <c r="T692" s="79" t="s">
        <v>414</v>
      </c>
      <c r="U692" s="79"/>
      <c r="V692" s="82" t="s">
        <v>531</v>
      </c>
      <c r="W692" s="81">
        <v>43540.857986111114</v>
      </c>
      <c r="X692" s="82" t="s">
        <v>656</v>
      </c>
      <c r="Y692" s="79"/>
      <c r="Z692" s="79"/>
      <c r="AA692" s="85" t="s">
        <v>781</v>
      </c>
      <c r="AB692" s="79"/>
      <c r="AC692" s="79" t="b">
        <v>0</v>
      </c>
      <c r="AD692" s="79">
        <v>0</v>
      </c>
      <c r="AE692" s="85" t="s">
        <v>785</v>
      </c>
      <c r="AF692" s="79" t="b">
        <v>0</v>
      </c>
      <c r="AG692" s="79" t="s">
        <v>791</v>
      </c>
      <c r="AH692" s="79"/>
      <c r="AI692" s="85" t="s">
        <v>785</v>
      </c>
      <c r="AJ692" s="79" t="b">
        <v>0</v>
      </c>
      <c r="AK692" s="79">
        <v>49</v>
      </c>
      <c r="AL692" s="85" t="s">
        <v>766</v>
      </c>
      <c r="AM692" s="79" t="s">
        <v>802</v>
      </c>
      <c r="AN692" s="79" t="b">
        <v>0</v>
      </c>
      <c r="AO692" s="85" t="s">
        <v>766</v>
      </c>
      <c r="AP692" s="79" t="s">
        <v>176</v>
      </c>
      <c r="AQ692" s="79">
        <v>0</v>
      </c>
      <c r="AR692" s="79">
        <v>0</v>
      </c>
      <c r="AS692" s="79"/>
      <c r="AT692" s="79"/>
      <c r="AU692" s="79"/>
      <c r="AV692" s="79"/>
      <c r="AW692" s="79"/>
      <c r="AX692" s="79"/>
      <c r="AY692" s="79"/>
      <c r="AZ692" s="79"/>
      <c r="BA692">
        <v>1</v>
      </c>
      <c r="BB692" s="78" t="str">
        <f>REPLACE(INDEX(GroupVertices[Group],MATCH(Edges[[#This Row],[Vertex 1]],GroupVertices[Vertex],0)),1,1,"")</f>
        <v>1</v>
      </c>
      <c r="BC692" s="78" t="str">
        <f>REPLACE(INDEX(GroupVertices[Group],MATCH(Edges[[#This Row],[Vertex 2]],GroupVertices[Vertex],0)),1,1,"")</f>
        <v>1</v>
      </c>
      <c r="BD692" s="48"/>
      <c r="BE692" s="49"/>
      <c r="BF692" s="48"/>
      <c r="BG692" s="49"/>
      <c r="BH692" s="48"/>
      <c r="BI692" s="49"/>
      <c r="BJ692" s="48"/>
      <c r="BK692" s="49"/>
      <c r="BL692" s="48"/>
    </row>
    <row r="693" spans="1:64" ht="15">
      <c r="A693" s="64" t="s">
        <v>263</v>
      </c>
      <c r="B693" s="64" t="s">
        <v>312</v>
      </c>
      <c r="C693" s="65" t="s">
        <v>2231</v>
      </c>
      <c r="D693" s="66">
        <v>10</v>
      </c>
      <c r="E693" s="67" t="s">
        <v>136</v>
      </c>
      <c r="F693" s="68">
        <v>25.5</v>
      </c>
      <c r="G693" s="65"/>
      <c r="H693" s="69"/>
      <c r="I693" s="70"/>
      <c r="J693" s="70"/>
      <c r="K693" s="34" t="s">
        <v>65</v>
      </c>
      <c r="L693" s="77">
        <v>693</v>
      </c>
      <c r="M693" s="77"/>
      <c r="N693" s="72"/>
      <c r="O693" s="79" t="s">
        <v>340</v>
      </c>
      <c r="P693" s="81">
        <v>43540.16186342593</v>
      </c>
      <c r="Q693" s="79" t="s">
        <v>389</v>
      </c>
      <c r="R693" s="82" t="s">
        <v>403</v>
      </c>
      <c r="S693" s="79" t="s">
        <v>407</v>
      </c>
      <c r="T693" s="79" t="s">
        <v>432</v>
      </c>
      <c r="U693" s="79"/>
      <c r="V693" s="82" t="s">
        <v>497</v>
      </c>
      <c r="W693" s="81">
        <v>43540.16186342593</v>
      </c>
      <c r="X693" s="82" t="s">
        <v>641</v>
      </c>
      <c r="Y693" s="79"/>
      <c r="Z693" s="79"/>
      <c r="AA693" s="85" t="s">
        <v>766</v>
      </c>
      <c r="AB693" s="85" t="s">
        <v>784</v>
      </c>
      <c r="AC693" s="79" t="b">
        <v>0</v>
      </c>
      <c r="AD693" s="79">
        <v>27</v>
      </c>
      <c r="AE693" s="85" t="s">
        <v>790</v>
      </c>
      <c r="AF693" s="79" t="b">
        <v>0</v>
      </c>
      <c r="AG693" s="79" t="s">
        <v>791</v>
      </c>
      <c r="AH693" s="79"/>
      <c r="AI693" s="85" t="s">
        <v>785</v>
      </c>
      <c r="AJ693" s="79" t="b">
        <v>0</v>
      </c>
      <c r="AK693" s="79">
        <v>49</v>
      </c>
      <c r="AL693" s="85" t="s">
        <v>785</v>
      </c>
      <c r="AM693" s="79" t="s">
        <v>803</v>
      </c>
      <c r="AN693" s="79" t="b">
        <v>0</v>
      </c>
      <c r="AO693" s="85" t="s">
        <v>784</v>
      </c>
      <c r="AP693" s="79" t="s">
        <v>176</v>
      </c>
      <c r="AQ693" s="79">
        <v>0</v>
      </c>
      <c r="AR693" s="79">
        <v>0</v>
      </c>
      <c r="AS693" s="79"/>
      <c r="AT693" s="79"/>
      <c r="AU693" s="79"/>
      <c r="AV693" s="79"/>
      <c r="AW693" s="79"/>
      <c r="AX693" s="79"/>
      <c r="AY693" s="79"/>
      <c r="AZ693" s="79"/>
      <c r="BA693">
        <v>2</v>
      </c>
      <c r="BB693" s="78" t="str">
        <f>REPLACE(INDEX(GroupVertices[Group],MATCH(Edges[[#This Row],[Vertex 1]],GroupVertices[Vertex],0)),1,1,"")</f>
        <v>3</v>
      </c>
      <c r="BC693" s="78" t="str">
        <f>REPLACE(INDEX(GroupVertices[Group],MATCH(Edges[[#This Row],[Vertex 2]],GroupVertices[Vertex],0)),1,1,"")</f>
        <v>1</v>
      </c>
      <c r="BD693" s="48"/>
      <c r="BE693" s="49"/>
      <c r="BF693" s="48"/>
      <c r="BG693" s="49"/>
      <c r="BH693" s="48"/>
      <c r="BI693" s="49"/>
      <c r="BJ693" s="48"/>
      <c r="BK693" s="49"/>
      <c r="BL693" s="48"/>
    </row>
    <row r="694" spans="1:64" ht="15">
      <c r="A694" s="64" t="s">
        <v>263</v>
      </c>
      <c r="B694" s="64" t="s">
        <v>312</v>
      </c>
      <c r="C694" s="65" t="s">
        <v>2231</v>
      </c>
      <c r="D694" s="66">
        <v>10</v>
      </c>
      <c r="E694" s="67" t="s">
        <v>136</v>
      </c>
      <c r="F694" s="68">
        <v>25.5</v>
      </c>
      <c r="G694" s="65"/>
      <c r="H694" s="69"/>
      <c r="I694" s="70"/>
      <c r="J694" s="70"/>
      <c r="K694" s="34" t="s">
        <v>65</v>
      </c>
      <c r="L694" s="77">
        <v>694</v>
      </c>
      <c r="M694" s="77"/>
      <c r="N694" s="72"/>
      <c r="O694" s="79" t="s">
        <v>340</v>
      </c>
      <c r="P694" s="81">
        <v>43540.17534722222</v>
      </c>
      <c r="Q694" s="79" t="s">
        <v>390</v>
      </c>
      <c r="R694" s="79"/>
      <c r="S694" s="79"/>
      <c r="T694" s="79"/>
      <c r="U694" s="79"/>
      <c r="V694" s="82" t="s">
        <v>497</v>
      </c>
      <c r="W694" s="81">
        <v>43540.17534722222</v>
      </c>
      <c r="X694" s="82" t="s">
        <v>642</v>
      </c>
      <c r="Y694" s="79"/>
      <c r="Z694" s="79"/>
      <c r="AA694" s="85" t="s">
        <v>767</v>
      </c>
      <c r="AB694" s="79"/>
      <c r="AC694" s="79" t="b">
        <v>0</v>
      </c>
      <c r="AD694" s="79">
        <v>0</v>
      </c>
      <c r="AE694" s="85" t="s">
        <v>785</v>
      </c>
      <c r="AF694" s="79" t="b">
        <v>0</v>
      </c>
      <c r="AG694" s="79" t="s">
        <v>791</v>
      </c>
      <c r="AH694" s="79"/>
      <c r="AI694" s="85" t="s">
        <v>785</v>
      </c>
      <c r="AJ694" s="79" t="b">
        <v>0</v>
      </c>
      <c r="AK694" s="79">
        <v>2</v>
      </c>
      <c r="AL694" s="85" t="s">
        <v>770</v>
      </c>
      <c r="AM694" s="79" t="s">
        <v>799</v>
      </c>
      <c r="AN694" s="79" t="b">
        <v>0</v>
      </c>
      <c r="AO694" s="85" t="s">
        <v>770</v>
      </c>
      <c r="AP694" s="79" t="s">
        <v>176</v>
      </c>
      <c r="AQ694" s="79">
        <v>0</v>
      </c>
      <c r="AR694" s="79">
        <v>0</v>
      </c>
      <c r="AS694" s="79"/>
      <c r="AT694" s="79"/>
      <c r="AU694" s="79"/>
      <c r="AV694" s="79"/>
      <c r="AW694" s="79"/>
      <c r="AX694" s="79"/>
      <c r="AY694" s="79"/>
      <c r="AZ694" s="79"/>
      <c r="BA694">
        <v>2</v>
      </c>
      <c r="BB694" s="78" t="str">
        <f>REPLACE(INDEX(GroupVertices[Group],MATCH(Edges[[#This Row],[Vertex 1]],GroupVertices[Vertex],0)),1,1,"")</f>
        <v>3</v>
      </c>
      <c r="BC694" s="78" t="str">
        <f>REPLACE(INDEX(GroupVertices[Group],MATCH(Edges[[#This Row],[Vertex 2]],GroupVertices[Vertex],0)),1,1,"")</f>
        <v>1</v>
      </c>
      <c r="BD694" s="48"/>
      <c r="BE694" s="49"/>
      <c r="BF694" s="48"/>
      <c r="BG694" s="49"/>
      <c r="BH694" s="48"/>
      <c r="BI694" s="49"/>
      <c r="BJ694" s="48"/>
      <c r="BK694" s="49"/>
      <c r="BL694" s="48"/>
    </row>
    <row r="695" spans="1:64" ht="15">
      <c r="A695" s="64" t="s">
        <v>297</v>
      </c>
      <c r="B695" s="64" t="s">
        <v>312</v>
      </c>
      <c r="C695" s="65" t="s">
        <v>2229</v>
      </c>
      <c r="D695" s="66">
        <v>3</v>
      </c>
      <c r="E695" s="67" t="s">
        <v>132</v>
      </c>
      <c r="F695" s="68">
        <v>32</v>
      </c>
      <c r="G695" s="65"/>
      <c r="H695" s="69"/>
      <c r="I695" s="70"/>
      <c r="J695" s="70"/>
      <c r="K695" s="34" t="s">
        <v>65</v>
      </c>
      <c r="L695" s="77">
        <v>695</v>
      </c>
      <c r="M695" s="77"/>
      <c r="N695" s="72"/>
      <c r="O695" s="79" t="s">
        <v>340</v>
      </c>
      <c r="P695" s="81">
        <v>43540.857986111114</v>
      </c>
      <c r="Q695" s="79" t="s">
        <v>369</v>
      </c>
      <c r="R695" s="79"/>
      <c r="S695" s="79"/>
      <c r="T695" s="79" t="s">
        <v>414</v>
      </c>
      <c r="U695" s="79"/>
      <c r="V695" s="82" t="s">
        <v>531</v>
      </c>
      <c r="W695" s="81">
        <v>43540.857986111114</v>
      </c>
      <c r="X695" s="82" t="s">
        <v>656</v>
      </c>
      <c r="Y695" s="79"/>
      <c r="Z695" s="79"/>
      <c r="AA695" s="85" t="s">
        <v>781</v>
      </c>
      <c r="AB695" s="79"/>
      <c r="AC695" s="79" t="b">
        <v>0</v>
      </c>
      <c r="AD695" s="79">
        <v>0</v>
      </c>
      <c r="AE695" s="85" t="s">
        <v>785</v>
      </c>
      <c r="AF695" s="79" t="b">
        <v>0</v>
      </c>
      <c r="AG695" s="79" t="s">
        <v>791</v>
      </c>
      <c r="AH695" s="79"/>
      <c r="AI695" s="85" t="s">
        <v>785</v>
      </c>
      <c r="AJ695" s="79" t="b">
        <v>0</v>
      </c>
      <c r="AK695" s="79">
        <v>49</v>
      </c>
      <c r="AL695" s="85" t="s">
        <v>766</v>
      </c>
      <c r="AM695" s="79" t="s">
        <v>802</v>
      </c>
      <c r="AN695" s="79" t="b">
        <v>0</v>
      </c>
      <c r="AO695" s="85" t="s">
        <v>766</v>
      </c>
      <c r="AP695" s="79" t="s">
        <v>176</v>
      </c>
      <c r="AQ695" s="79">
        <v>0</v>
      </c>
      <c r="AR695" s="79">
        <v>0</v>
      </c>
      <c r="AS695" s="79"/>
      <c r="AT695" s="79"/>
      <c r="AU695" s="79"/>
      <c r="AV695" s="79"/>
      <c r="AW695" s="79"/>
      <c r="AX695" s="79"/>
      <c r="AY695" s="79"/>
      <c r="AZ695" s="79"/>
      <c r="BA695">
        <v>1</v>
      </c>
      <c r="BB695" s="78" t="str">
        <f>REPLACE(INDEX(GroupVertices[Group],MATCH(Edges[[#This Row],[Vertex 1]],GroupVertices[Vertex],0)),1,1,"")</f>
        <v>1</v>
      </c>
      <c r="BC695" s="78" t="str">
        <f>REPLACE(INDEX(GroupVertices[Group],MATCH(Edges[[#This Row],[Vertex 2]],GroupVertices[Vertex],0)),1,1,"")</f>
        <v>1</v>
      </c>
      <c r="BD695" s="48"/>
      <c r="BE695" s="49"/>
      <c r="BF695" s="48"/>
      <c r="BG695" s="49"/>
      <c r="BH695" s="48"/>
      <c r="BI695" s="49"/>
      <c r="BJ695" s="48"/>
      <c r="BK695" s="49"/>
      <c r="BL695" s="48"/>
    </row>
    <row r="696" spans="1:64" ht="15">
      <c r="A696" s="64" t="s">
        <v>263</v>
      </c>
      <c r="B696" s="64" t="s">
        <v>313</v>
      </c>
      <c r="C696" s="65" t="s">
        <v>2231</v>
      </c>
      <c r="D696" s="66">
        <v>10</v>
      </c>
      <c r="E696" s="67" t="s">
        <v>136</v>
      </c>
      <c r="F696" s="68">
        <v>25.5</v>
      </c>
      <c r="G696" s="65"/>
      <c r="H696" s="69"/>
      <c r="I696" s="70"/>
      <c r="J696" s="70"/>
      <c r="K696" s="34" t="s">
        <v>65</v>
      </c>
      <c r="L696" s="77">
        <v>696</v>
      </c>
      <c r="M696" s="77"/>
      <c r="N696" s="72"/>
      <c r="O696" s="79" t="s">
        <v>340</v>
      </c>
      <c r="P696" s="81">
        <v>43540.16186342593</v>
      </c>
      <c r="Q696" s="79" t="s">
        <v>389</v>
      </c>
      <c r="R696" s="82" t="s">
        <v>403</v>
      </c>
      <c r="S696" s="79" t="s">
        <v>407</v>
      </c>
      <c r="T696" s="79" t="s">
        <v>432</v>
      </c>
      <c r="U696" s="79"/>
      <c r="V696" s="82" t="s">
        <v>497</v>
      </c>
      <c r="W696" s="81">
        <v>43540.16186342593</v>
      </c>
      <c r="X696" s="82" t="s">
        <v>641</v>
      </c>
      <c r="Y696" s="79"/>
      <c r="Z696" s="79"/>
      <c r="AA696" s="85" t="s">
        <v>766</v>
      </c>
      <c r="AB696" s="85" t="s">
        <v>784</v>
      </c>
      <c r="AC696" s="79" t="b">
        <v>0</v>
      </c>
      <c r="AD696" s="79">
        <v>27</v>
      </c>
      <c r="AE696" s="85" t="s">
        <v>790</v>
      </c>
      <c r="AF696" s="79" t="b">
        <v>0</v>
      </c>
      <c r="AG696" s="79" t="s">
        <v>791</v>
      </c>
      <c r="AH696" s="79"/>
      <c r="AI696" s="85" t="s">
        <v>785</v>
      </c>
      <c r="AJ696" s="79" t="b">
        <v>0</v>
      </c>
      <c r="AK696" s="79">
        <v>49</v>
      </c>
      <c r="AL696" s="85" t="s">
        <v>785</v>
      </c>
      <c r="AM696" s="79" t="s">
        <v>803</v>
      </c>
      <c r="AN696" s="79" t="b">
        <v>0</v>
      </c>
      <c r="AO696" s="85" t="s">
        <v>784</v>
      </c>
      <c r="AP696" s="79" t="s">
        <v>176</v>
      </c>
      <c r="AQ696" s="79">
        <v>0</v>
      </c>
      <c r="AR696" s="79">
        <v>0</v>
      </c>
      <c r="AS696" s="79"/>
      <c r="AT696" s="79"/>
      <c r="AU696" s="79"/>
      <c r="AV696" s="79"/>
      <c r="AW696" s="79"/>
      <c r="AX696" s="79"/>
      <c r="AY696" s="79"/>
      <c r="AZ696" s="79"/>
      <c r="BA696">
        <v>2</v>
      </c>
      <c r="BB696" s="78" t="str">
        <f>REPLACE(INDEX(GroupVertices[Group],MATCH(Edges[[#This Row],[Vertex 1]],GroupVertices[Vertex],0)),1,1,"")</f>
        <v>3</v>
      </c>
      <c r="BC696" s="78" t="str">
        <f>REPLACE(INDEX(GroupVertices[Group],MATCH(Edges[[#This Row],[Vertex 2]],GroupVertices[Vertex],0)),1,1,"")</f>
        <v>1</v>
      </c>
      <c r="BD696" s="48"/>
      <c r="BE696" s="49"/>
      <c r="BF696" s="48"/>
      <c r="BG696" s="49"/>
      <c r="BH696" s="48"/>
      <c r="BI696" s="49"/>
      <c r="BJ696" s="48"/>
      <c r="BK696" s="49"/>
      <c r="BL696" s="48"/>
    </row>
    <row r="697" spans="1:64" ht="15">
      <c r="A697" s="64" t="s">
        <v>263</v>
      </c>
      <c r="B697" s="64" t="s">
        <v>313</v>
      </c>
      <c r="C697" s="65" t="s">
        <v>2231</v>
      </c>
      <c r="D697" s="66">
        <v>10</v>
      </c>
      <c r="E697" s="67" t="s">
        <v>136</v>
      </c>
      <c r="F697" s="68">
        <v>25.5</v>
      </c>
      <c r="G697" s="65"/>
      <c r="H697" s="69"/>
      <c r="I697" s="70"/>
      <c r="J697" s="70"/>
      <c r="K697" s="34" t="s">
        <v>65</v>
      </c>
      <c r="L697" s="77">
        <v>697</v>
      </c>
      <c r="M697" s="77"/>
      <c r="N697" s="72"/>
      <c r="O697" s="79" t="s">
        <v>340</v>
      </c>
      <c r="P697" s="81">
        <v>43540.17534722222</v>
      </c>
      <c r="Q697" s="79" t="s">
        <v>390</v>
      </c>
      <c r="R697" s="79"/>
      <c r="S697" s="79"/>
      <c r="T697" s="79"/>
      <c r="U697" s="79"/>
      <c r="V697" s="82" t="s">
        <v>497</v>
      </c>
      <c r="W697" s="81">
        <v>43540.17534722222</v>
      </c>
      <c r="X697" s="82" t="s">
        <v>642</v>
      </c>
      <c r="Y697" s="79"/>
      <c r="Z697" s="79"/>
      <c r="AA697" s="85" t="s">
        <v>767</v>
      </c>
      <c r="AB697" s="79"/>
      <c r="AC697" s="79" t="b">
        <v>0</v>
      </c>
      <c r="AD697" s="79">
        <v>0</v>
      </c>
      <c r="AE697" s="85" t="s">
        <v>785</v>
      </c>
      <c r="AF697" s="79" t="b">
        <v>0</v>
      </c>
      <c r="AG697" s="79" t="s">
        <v>791</v>
      </c>
      <c r="AH697" s="79"/>
      <c r="AI697" s="85" t="s">
        <v>785</v>
      </c>
      <c r="AJ697" s="79" t="b">
        <v>0</v>
      </c>
      <c r="AK697" s="79">
        <v>2</v>
      </c>
      <c r="AL697" s="85" t="s">
        <v>770</v>
      </c>
      <c r="AM697" s="79" t="s">
        <v>799</v>
      </c>
      <c r="AN697" s="79" t="b">
        <v>0</v>
      </c>
      <c r="AO697" s="85" t="s">
        <v>770</v>
      </c>
      <c r="AP697" s="79" t="s">
        <v>176</v>
      </c>
      <c r="AQ697" s="79">
        <v>0</v>
      </c>
      <c r="AR697" s="79">
        <v>0</v>
      </c>
      <c r="AS697" s="79"/>
      <c r="AT697" s="79"/>
      <c r="AU697" s="79"/>
      <c r="AV697" s="79"/>
      <c r="AW697" s="79"/>
      <c r="AX697" s="79"/>
      <c r="AY697" s="79"/>
      <c r="AZ697" s="79"/>
      <c r="BA697">
        <v>2</v>
      </c>
      <c r="BB697" s="78" t="str">
        <f>REPLACE(INDEX(GroupVertices[Group],MATCH(Edges[[#This Row],[Vertex 1]],GroupVertices[Vertex],0)),1,1,"")</f>
        <v>3</v>
      </c>
      <c r="BC697" s="78" t="str">
        <f>REPLACE(INDEX(GroupVertices[Group],MATCH(Edges[[#This Row],[Vertex 2]],GroupVertices[Vertex],0)),1,1,"")</f>
        <v>1</v>
      </c>
      <c r="BD697" s="48"/>
      <c r="BE697" s="49"/>
      <c r="BF697" s="48"/>
      <c r="BG697" s="49"/>
      <c r="BH697" s="48"/>
      <c r="BI697" s="49"/>
      <c r="BJ697" s="48"/>
      <c r="BK697" s="49"/>
      <c r="BL697" s="48"/>
    </row>
    <row r="698" spans="1:64" ht="15">
      <c r="A698" s="64" t="s">
        <v>297</v>
      </c>
      <c r="B698" s="64" t="s">
        <v>313</v>
      </c>
      <c r="C698" s="65" t="s">
        <v>2229</v>
      </c>
      <c r="D698" s="66">
        <v>3</v>
      </c>
      <c r="E698" s="67" t="s">
        <v>132</v>
      </c>
      <c r="F698" s="68">
        <v>32</v>
      </c>
      <c r="G698" s="65"/>
      <c r="H698" s="69"/>
      <c r="I698" s="70"/>
      <c r="J698" s="70"/>
      <c r="K698" s="34" t="s">
        <v>65</v>
      </c>
      <c r="L698" s="77">
        <v>698</v>
      </c>
      <c r="M698" s="77"/>
      <c r="N698" s="72"/>
      <c r="O698" s="79" t="s">
        <v>340</v>
      </c>
      <c r="P698" s="81">
        <v>43540.857986111114</v>
      </c>
      <c r="Q698" s="79" t="s">
        <v>369</v>
      </c>
      <c r="R698" s="79"/>
      <c r="S698" s="79"/>
      <c r="T698" s="79" t="s">
        <v>414</v>
      </c>
      <c r="U698" s="79"/>
      <c r="V698" s="82" t="s">
        <v>531</v>
      </c>
      <c r="W698" s="81">
        <v>43540.857986111114</v>
      </c>
      <c r="X698" s="82" t="s">
        <v>656</v>
      </c>
      <c r="Y698" s="79"/>
      <c r="Z698" s="79"/>
      <c r="AA698" s="85" t="s">
        <v>781</v>
      </c>
      <c r="AB698" s="79"/>
      <c r="AC698" s="79" t="b">
        <v>0</v>
      </c>
      <c r="AD698" s="79">
        <v>0</v>
      </c>
      <c r="AE698" s="85" t="s">
        <v>785</v>
      </c>
      <c r="AF698" s="79" t="b">
        <v>0</v>
      </c>
      <c r="AG698" s="79" t="s">
        <v>791</v>
      </c>
      <c r="AH698" s="79"/>
      <c r="AI698" s="85" t="s">
        <v>785</v>
      </c>
      <c r="AJ698" s="79" t="b">
        <v>0</v>
      </c>
      <c r="AK698" s="79">
        <v>49</v>
      </c>
      <c r="AL698" s="85" t="s">
        <v>766</v>
      </c>
      <c r="AM698" s="79" t="s">
        <v>802</v>
      </c>
      <c r="AN698" s="79" t="b">
        <v>0</v>
      </c>
      <c r="AO698" s="85" t="s">
        <v>766</v>
      </c>
      <c r="AP698" s="79" t="s">
        <v>176</v>
      </c>
      <c r="AQ698" s="79">
        <v>0</v>
      </c>
      <c r="AR698" s="79">
        <v>0</v>
      </c>
      <c r="AS698" s="79"/>
      <c r="AT698" s="79"/>
      <c r="AU698" s="79"/>
      <c r="AV698" s="79"/>
      <c r="AW698" s="79"/>
      <c r="AX698" s="79"/>
      <c r="AY698" s="79"/>
      <c r="AZ698" s="79"/>
      <c r="BA698">
        <v>1</v>
      </c>
      <c r="BB698" s="78" t="str">
        <f>REPLACE(INDEX(GroupVertices[Group],MATCH(Edges[[#This Row],[Vertex 1]],GroupVertices[Vertex],0)),1,1,"")</f>
        <v>1</v>
      </c>
      <c r="BC698" s="78" t="str">
        <f>REPLACE(INDEX(GroupVertices[Group],MATCH(Edges[[#This Row],[Vertex 2]],GroupVertices[Vertex],0)),1,1,"")</f>
        <v>1</v>
      </c>
      <c r="BD698" s="48"/>
      <c r="BE698" s="49"/>
      <c r="BF698" s="48"/>
      <c r="BG698" s="49"/>
      <c r="BH698" s="48"/>
      <c r="BI698" s="49"/>
      <c r="BJ698" s="48"/>
      <c r="BK698" s="49"/>
      <c r="BL698" s="48"/>
    </row>
    <row r="699" spans="1:64" ht="15">
      <c r="A699" s="64" t="s">
        <v>263</v>
      </c>
      <c r="B699" s="64" t="s">
        <v>314</v>
      </c>
      <c r="C699" s="65" t="s">
        <v>2231</v>
      </c>
      <c r="D699" s="66">
        <v>10</v>
      </c>
      <c r="E699" s="67" t="s">
        <v>136</v>
      </c>
      <c r="F699" s="68">
        <v>25.5</v>
      </c>
      <c r="G699" s="65"/>
      <c r="H699" s="69"/>
      <c r="I699" s="70"/>
      <c r="J699" s="70"/>
      <c r="K699" s="34" t="s">
        <v>65</v>
      </c>
      <c r="L699" s="77">
        <v>699</v>
      </c>
      <c r="M699" s="77"/>
      <c r="N699" s="72"/>
      <c r="O699" s="79" t="s">
        <v>340</v>
      </c>
      <c r="P699" s="81">
        <v>43540.16186342593</v>
      </c>
      <c r="Q699" s="79" t="s">
        <v>389</v>
      </c>
      <c r="R699" s="82" t="s">
        <v>403</v>
      </c>
      <c r="S699" s="79" t="s">
        <v>407</v>
      </c>
      <c r="T699" s="79" t="s">
        <v>432</v>
      </c>
      <c r="U699" s="79"/>
      <c r="V699" s="82" t="s">
        <v>497</v>
      </c>
      <c r="W699" s="81">
        <v>43540.16186342593</v>
      </c>
      <c r="X699" s="82" t="s">
        <v>641</v>
      </c>
      <c r="Y699" s="79"/>
      <c r="Z699" s="79"/>
      <c r="AA699" s="85" t="s">
        <v>766</v>
      </c>
      <c r="AB699" s="85" t="s">
        <v>784</v>
      </c>
      <c r="AC699" s="79" t="b">
        <v>0</v>
      </c>
      <c r="AD699" s="79">
        <v>27</v>
      </c>
      <c r="AE699" s="85" t="s">
        <v>790</v>
      </c>
      <c r="AF699" s="79" t="b">
        <v>0</v>
      </c>
      <c r="AG699" s="79" t="s">
        <v>791</v>
      </c>
      <c r="AH699" s="79"/>
      <c r="AI699" s="85" t="s">
        <v>785</v>
      </c>
      <c r="AJ699" s="79" t="b">
        <v>0</v>
      </c>
      <c r="AK699" s="79">
        <v>49</v>
      </c>
      <c r="AL699" s="85" t="s">
        <v>785</v>
      </c>
      <c r="AM699" s="79" t="s">
        <v>803</v>
      </c>
      <c r="AN699" s="79" t="b">
        <v>0</v>
      </c>
      <c r="AO699" s="85" t="s">
        <v>784</v>
      </c>
      <c r="AP699" s="79" t="s">
        <v>176</v>
      </c>
      <c r="AQ699" s="79">
        <v>0</v>
      </c>
      <c r="AR699" s="79">
        <v>0</v>
      </c>
      <c r="AS699" s="79"/>
      <c r="AT699" s="79"/>
      <c r="AU699" s="79"/>
      <c r="AV699" s="79"/>
      <c r="AW699" s="79"/>
      <c r="AX699" s="79"/>
      <c r="AY699" s="79"/>
      <c r="AZ699" s="79"/>
      <c r="BA699">
        <v>2</v>
      </c>
      <c r="BB699" s="78" t="str">
        <f>REPLACE(INDEX(GroupVertices[Group],MATCH(Edges[[#This Row],[Vertex 1]],GroupVertices[Vertex],0)),1,1,"")</f>
        <v>3</v>
      </c>
      <c r="BC699" s="78" t="str">
        <f>REPLACE(INDEX(GroupVertices[Group],MATCH(Edges[[#This Row],[Vertex 2]],GroupVertices[Vertex],0)),1,1,"")</f>
        <v>1</v>
      </c>
      <c r="BD699" s="48"/>
      <c r="BE699" s="49"/>
      <c r="BF699" s="48"/>
      <c r="BG699" s="49"/>
      <c r="BH699" s="48"/>
      <c r="BI699" s="49"/>
      <c r="BJ699" s="48"/>
      <c r="BK699" s="49"/>
      <c r="BL699" s="48"/>
    </row>
    <row r="700" spans="1:64" ht="15">
      <c r="A700" s="64" t="s">
        <v>263</v>
      </c>
      <c r="B700" s="64" t="s">
        <v>314</v>
      </c>
      <c r="C700" s="65" t="s">
        <v>2231</v>
      </c>
      <c r="D700" s="66">
        <v>10</v>
      </c>
      <c r="E700" s="67" t="s">
        <v>136</v>
      </c>
      <c r="F700" s="68">
        <v>25.5</v>
      </c>
      <c r="G700" s="65"/>
      <c r="H700" s="69"/>
      <c r="I700" s="70"/>
      <c r="J700" s="70"/>
      <c r="K700" s="34" t="s">
        <v>65</v>
      </c>
      <c r="L700" s="77">
        <v>700</v>
      </c>
      <c r="M700" s="77"/>
      <c r="N700" s="72"/>
      <c r="O700" s="79" t="s">
        <v>340</v>
      </c>
      <c r="P700" s="81">
        <v>43540.17534722222</v>
      </c>
      <c r="Q700" s="79" t="s">
        <v>390</v>
      </c>
      <c r="R700" s="79"/>
      <c r="S700" s="79"/>
      <c r="T700" s="79"/>
      <c r="U700" s="79"/>
      <c r="V700" s="82" t="s">
        <v>497</v>
      </c>
      <c r="W700" s="81">
        <v>43540.17534722222</v>
      </c>
      <c r="X700" s="82" t="s">
        <v>642</v>
      </c>
      <c r="Y700" s="79"/>
      <c r="Z700" s="79"/>
      <c r="AA700" s="85" t="s">
        <v>767</v>
      </c>
      <c r="AB700" s="79"/>
      <c r="AC700" s="79" t="b">
        <v>0</v>
      </c>
      <c r="AD700" s="79">
        <v>0</v>
      </c>
      <c r="AE700" s="85" t="s">
        <v>785</v>
      </c>
      <c r="AF700" s="79" t="b">
        <v>0</v>
      </c>
      <c r="AG700" s="79" t="s">
        <v>791</v>
      </c>
      <c r="AH700" s="79"/>
      <c r="AI700" s="85" t="s">
        <v>785</v>
      </c>
      <c r="AJ700" s="79" t="b">
        <v>0</v>
      </c>
      <c r="AK700" s="79">
        <v>2</v>
      </c>
      <c r="AL700" s="85" t="s">
        <v>770</v>
      </c>
      <c r="AM700" s="79" t="s">
        <v>799</v>
      </c>
      <c r="AN700" s="79" t="b">
        <v>0</v>
      </c>
      <c r="AO700" s="85" t="s">
        <v>770</v>
      </c>
      <c r="AP700" s="79" t="s">
        <v>176</v>
      </c>
      <c r="AQ700" s="79">
        <v>0</v>
      </c>
      <c r="AR700" s="79">
        <v>0</v>
      </c>
      <c r="AS700" s="79"/>
      <c r="AT700" s="79"/>
      <c r="AU700" s="79"/>
      <c r="AV700" s="79"/>
      <c r="AW700" s="79"/>
      <c r="AX700" s="79"/>
      <c r="AY700" s="79"/>
      <c r="AZ700" s="79"/>
      <c r="BA700">
        <v>2</v>
      </c>
      <c r="BB700" s="78" t="str">
        <f>REPLACE(INDEX(GroupVertices[Group],MATCH(Edges[[#This Row],[Vertex 1]],GroupVertices[Vertex],0)),1,1,"")</f>
        <v>3</v>
      </c>
      <c r="BC700" s="78" t="str">
        <f>REPLACE(INDEX(GroupVertices[Group],MATCH(Edges[[#This Row],[Vertex 2]],GroupVertices[Vertex],0)),1,1,"")</f>
        <v>1</v>
      </c>
      <c r="BD700" s="48"/>
      <c r="BE700" s="49"/>
      <c r="BF700" s="48"/>
      <c r="BG700" s="49"/>
      <c r="BH700" s="48"/>
      <c r="BI700" s="49"/>
      <c r="BJ700" s="48"/>
      <c r="BK700" s="49"/>
      <c r="BL700" s="48"/>
    </row>
    <row r="701" spans="1:64" ht="15">
      <c r="A701" s="64" t="s">
        <v>297</v>
      </c>
      <c r="B701" s="64" t="s">
        <v>314</v>
      </c>
      <c r="C701" s="65" t="s">
        <v>2229</v>
      </c>
      <c r="D701" s="66">
        <v>3</v>
      </c>
      <c r="E701" s="67" t="s">
        <v>132</v>
      </c>
      <c r="F701" s="68">
        <v>32</v>
      </c>
      <c r="G701" s="65"/>
      <c r="H701" s="69"/>
      <c r="I701" s="70"/>
      <c r="J701" s="70"/>
      <c r="K701" s="34" t="s">
        <v>65</v>
      </c>
      <c r="L701" s="77">
        <v>701</v>
      </c>
      <c r="M701" s="77"/>
      <c r="N701" s="72"/>
      <c r="O701" s="79" t="s">
        <v>340</v>
      </c>
      <c r="P701" s="81">
        <v>43540.857986111114</v>
      </c>
      <c r="Q701" s="79" t="s">
        <v>369</v>
      </c>
      <c r="R701" s="79"/>
      <c r="S701" s="79"/>
      <c r="T701" s="79" t="s">
        <v>414</v>
      </c>
      <c r="U701" s="79"/>
      <c r="V701" s="82" t="s">
        <v>531</v>
      </c>
      <c r="W701" s="81">
        <v>43540.857986111114</v>
      </c>
      <c r="X701" s="82" t="s">
        <v>656</v>
      </c>
      <c r="Y701" s="79"/>
      <c r="Z701" s="79"/>
      <c r="AA701" s="85" t="s">
        <v>781</v>
      </c>
      <c r="AB701" s="79"/>
      <c r="AC701" s="79" t="b">
        <v>0</v>
      </c>
      <c r="AD701" s="79">
        <v>0</v>
      </c>
      <c r="AE701" s="85" t="s">
        <v>785</v>
      </c>
      <c r="AF701" s="79" t="b">
        <v>0</v>
      </c>
      <c r="AG701" s="79" t="s">
        <v>791</v>
      </c>
      <c r="AH701" s="79"/>
      <c r="AI701" s="85" t="s">
        <v>785</v>
      </c>
      <c r="AJ701" s="79" t="b">
        <v>0</v>
      </c>
      <c r="AK701" s="79">
        <v>49</v>
      </c>
      <c r="AL701" s="85" t="s">
        <v>766</v>
      </c>
      <c r="AM701" s="79" t="s">
        <v>802</v>
      </c>
      <c r="AN701" s="79" t="b">
        <v>0</v>
      </c>
      <c r="AO701" s="85" t="s">
        <v>766</v>
      </c>
      <c r="AP701" s="79" t="s">
        <v>176</v>
      </c>
      <c r="AQ701" s="79">
        <v>0</v>
      </c>
      <c r="AR701" s="79">
        <v>0</v>
      </c>
      <c r="AS701" s="79"/>
      <c r="AT701" s="79"/>
      <c r="AU701" s="79"/>
      <c r="AV701" s="79"/>
      <c r="AW701" s="79"/>
      <c r="AX701" s="79"/>
      <c r="AY701" s="79"/>
      <c r="AZ701" s="79"/>
      <c r="BA701">
        <v>1</v>
      </c>
      <c r="BB701" s="78" t="str">
        <f>REPLACE(INDEX(GroupVertices[Group],MATCH(Edges[[#This Row],[Vertex 1]],GroupVertices[Vertex],0)),1,1,"")</f>
        <v>1</v>
      </c>
      <c r="BC701" s="78" t="str">
        <f>REPLACE(INDEX(GroupVertices[Group],MATCH(Edges[[#This Row],[Vertex 2]],GroupVertices[Vertex],0)),1,1,"")</f>
        <v>1</v>
      </c>
      <c r="BD701" s="48"/>
      <c r="BE701" s="49"/>
      <c r="BF701" s="48"/>
      <c r="BG701" s="49"/>
      <c r="BH701" s="48"/>
      <c r="BI701" s="49"/>
      <c r="BJ701" s="48"/>
      <c r="BK701" s="49"/>
      <c r="BL701" s="48"/>
    </row>
    <row r="702" spans="1:64" ht="15">
      <c r="A702" s="64" t="s">
        <v>263</v>
      </c>
      <c r="B702" s="64" t="s">
        <v>315</v>
      </c>
      <c r="C702" s="65" t="s">
        <v>2231</v>
      </c>
      <c r="D702" s="66">
        <v>10</v>
      </c>
      <c r="E702" s="67" t="s">
        <v>136</v>
      </c>
      <c r="F702" s="68">
        <v>25.5</v>
      </c>
      <c r="G702" s="65"/>
      <c r="H702" s="69"/>
      <c r="I702" s="70"/>
      <c r="J702" s="70"/>
      <c r="K702" s="34" t="s">
        <v>65</v>
      </c>
      <c r="L702" s="77">
        <v>702</v>
      </c>
      <c r="M702" s="77"/>
      <c r="N702" s="72"/>
      <c r="O702" s="79" t="s">
        <v>340</v>
      </c>
      <c r="P702" s="81">
        <v>43540.16186342593</v>
      </c>
      <c r="Q702" s="79" t="s">
        <v>389</v>
      </c>
      <c r="R702" s="82" t="s">
        <v>403</v>
      </c>
      <c r="S702" s="79" t="s">
        <v>407</v>
      </c>
      <c r="T702" s="79" t="s">
        <v>432</v>
      </c>
      <c r="U702" s="79"/>
      <c r="V702" s="82" t="s">
        <v>497</v>
      </c>
      <c r="W702" s="81">
        <v>43540.16186342593</v>
      </c>
      <c r="X702" s="82" t="s">
        <v>641</v>
      </c>
      <c r="Y702" s="79"/>
      <c r="Z702" s="79"/>
      <c r="AA702" s="85" t="s">
        <v>766</v>
      </c>
      <c r="AB702" s="85" t="s">
        <v>784</v>
      </c>
      <c r="AC702" s="79" t="b">
        <v>0</v>
      </c>
      <c r="AD702" s="79">
        <v>27</v>
      </c>
      <c r="AE702" s="85" t="s">
        <v>790</v>
      </c>
      <c r="AF702" s="79" t="b">
        <v>0</v>
      </c>
      <c r="AG702" s="79" t="s">
        <v>791</v>
      </c>
      <c r="AH702" s="79"/>
      <c r="AI702" s="85" t="s">
        <v>785</v>
      </c>
      <c r="AJ702" s="79" t="b">
        <v>0</v>
      </c>
      <c r="AK702" s="79">
        <v>49</v>
      </c>
      <c r="AL702" s="85" t="s">
        <v>785</v>
      </c>
      <c r="AM702" s="79" t="s">
        <v>803</v>
      </c>
      <c r="AN702" s="79" t="b">
        <v>0</v>
      </c>
      <c r="AO702" s="85" t="s">
        <v>784</v>
      </c>
      <c r="AP702" s="79" t="s">
        <v>176</v>
      </c>
      <c r="AQ702" s="79">
        <v>0</v>
      </c>
      <c r="AR702" s="79">
        <v>0</v>
      </c>
      <c r="AS702" s="79"/>
      <c r="AT702" s="79"/>
      <c r="AU702" s="79"/>
      <c r="AV702" s="79"/>
      <c r="AW702" s="79"/>
      <c r="AX702" s="79"/>
      <c r="AY702" s="79"/>
      <c r="AZ702" s="79"/>
      <c r="BA702">
        <v>2</v>
      </c>
      <c r="BB702" s="78" t="str">
        <f>REPLACE(INDEX(GroupVertices[Group],MATCH(Edges[[#This Row],[Vertex 1]],GroupVertices[Vertex],0)),1,1,"")</f>
        <v>3</v>
      </c>
      <c r="BC702" s="78" t="str">
        <f>REPLACE(INDEX(GroupVertices[Group],MATCH(Edges[[#This Row],[Vertex 2]],GroupVertices[Vertex],0)),1,1,"")</f>
        <v>1</v>
      </c>
      <c r="BD702" s="48"/>
      <c r="BE702" s="49"/>
      <c r="BF702" s="48"/>
      <c r="BG702" s="49"/>
      <c r="BH702" s="48"/>
      <c r="BI702" s="49"/>
      <c r="BJ702" s="48"/>
      <c r="BK702" s="49"/>
      <c r="BL702" s="48"/>
    </row>
    <row r="703" spans="1:64" ht="15">
      <c r="A703" s="64" t="s">
        <v>263</v>
      </c>
      <c r="B703" s="64" t="s">
        <v>315</v>
      </c>
      <c r="C703" s="65" t="s">
        <v>2231</v>
      </c>
      <c r="D703" s="66">
        <v>10</v>
      </c>
      <c r="E703" s="67" t="s">
        <v>136</v>
      </c>
      <c r="F703" s="68">
        <v>25.5</v>
      </c>
      <c r="G703" s="65"/>
      <c r="H703" s="69"/>
      <c r="I703" s="70"/>
      <c r="J703" s="70"/>
      <c r="K703" s="34" t="s">
        <v>65</v>
      </c>
      <c r="L703" s="77">
        <v>703</v>
      </c>
      <c r="M703" s="77"/>
      <c r="N703" s="72"/>
      <c r="O703" s="79" t="s">
        <v>340</v>
      </c>
      <c r="P703" s="81">
        <v>43540.17534722222</v>
      </c>
      <c r="Q703" s="79" t="s">
        <v>390</v>
      </c>
      <c r="R703" s="79"/>
      <c r="S703" s="79"/>
      <c r="T703" s="79"/>
      <c r="U703" s="79"/>
      <c r="V703" s="82" t="s">
        <v>497</v>
      </c>
      <c r="W703" s="81">
        <v>43540.17534722222</v>
      </c>
      <c r="X703" s="82" t="s">
        <v>642</v>
      </c>
      <c r="Y703" s="79"/>
      <c r="Z703" s="79"/>
      <c r="AA703" s="85" t="s">
        <v>767</v>
      </c>
      <c r="AB703" s="79"/>
      <c r="AC703" s="79" t="b">
        <v>0</v>
      </c>
      <c r="AD703" s="79">
        <v>0</v>
      </c>
      <c r="AE703" s="85" t="s">
        <v>785</v>
      </c>
      <c r="AF703" s="79" t="b">
        <v>0</v>
      </c>
      <c r="AG703" s="79" t="s">
        <v>791</v>
      </c>
      <c r="AH703" s="79"/>
      <c r="AI703" s="85" t="s">
        <v>785</v>
      </c>
      <c r="AJ703" s="79" t="b">
        <v>0</v>
      </c>
      <c r="AK703" s="79">
        <v>2</v>
      </c>
      <c r="AL703" s="85" t="s">
        <v>770</v>
      </c>
      <c r="AM703" s="79" t="s">
        <v>799</v>
      </c>
      <c r="AN703" s="79" t="b">
        <v>0</v>
      </c>
      <c r="AO703" s="85" t="s">
        <v>770</v>
      </c>
      <c r="AP703" s="79" t="s">
        <v>176</v>
      </c>
      <c r="AQ703" s="79">
        <v>0</v>
      </c>
      <c r="AR703" s="79">
        <v>0</v>
      </c>
      <c r="AS703" s="79"/>
      <c r="AT703" s="79"/>
      <c r="AU703" s="79"/>
      <c r="AV703" s="79"/>
      <c r="AW703" s="79"/>
      <c r="AX703" s="79"/>
      <c r="AY703" s="79"/>
      <c r="AZ703" s="79"/>
      <c r="BA703">
        <v>2</v>
      </c>
      <c r="BB703" s="78" t="str">
        <f>REPLACE(INDEX(GroupVertices[Group],MATCH(Edges[[#This Row],[Vertex 1]],GroupVertices[Vertex],0)),1,1,"")</f>
        <v>3</v>
      </c>
      <c r="BC703" s="78" t="str">
        <f>REPLACE(INDEX(GroupVertices[Group],MATCH(Edges[[#This Row],[Vertex 2]],GroupVertices[Vertex],0)),1,1,"")</f>
        <v>1</v>
      </c>
      <c r="BD703" s="48"/>
      <c r="BE703" s="49"/>
      <c r="BF703" s="48"/>
      <c r="BG703" s="49"/>
      <c r="BH703" s="48"/>
      <c r="BI703" s="49"/>
      <c r="BJ703" s="48"/>
      <c r="BK703" s="49"/>
      <c r="BL703" s="48"/>
    </row>
    <row r="704" spans="1:64" ht="15">
      <c r="A704" s="64" t="s">
        <v>297</v>
      </c>
      <c r="B704" s="64" t="s">
        <v>315</v>
      </c>
      <c r="C704" s="65" t="s">
        <v>2229</v>
      </c>
      <c r="D704" s="66">
        <v>3</v>
      </c>
      <c r="E704" s="67" t="s">
        <v>132</v>
      </c>
      <c r="F704" s="68">
        <v>32</v>
      </c>
      <c r="G704" s="65"/>
      <c r="H704" s="69"/>
      <c r="I704" s="70"/>
      <c r="J704" s="70"/>
      <c r="K704" s="34" t="s">
        <v>65</v>
      </c>
      <c r="L704" s="77">
        <v>704</v>
      </c>
      <c r="M704" s="77"/>
      <c r="N704" s="72"/>
      <c r="O704" s="79" t="s">
        <v>340</v>
      </c>
      <c r="P704" s="81">
        <v>43540.857986111114</v>
      </c>
      <c r="Q704" s="79" t="s">
        <v>369</v>
      </c>
      <c r="R704" s="79"/>
      <c r="S704" s="79"/>
      <c r="T704" s="79" t="s">
        <v>414</v>
      </c>
      <c r="U704" s="79"/>
      <c r="V704" s="82" t="s">
        <v>531</v>
      </c>
      <c r="W704" s="81">
        <v>43540.857986111114</v>
      </c>
      <c r="X704" s="82" t="s">
        <v>656</v>
      </c>
      <c r="Y704" s="79"/>
      <c r="Z704" s="79"/>
      <c r="AA704" s="85" t="s">
        <v>781</v>
      </c>
      <c r="AB704" s="79"/>
      <c r="AC704" s="79" t="b">
        <v>0</v>
      </c>
      <c r="AD704" s="79">
        <v>0</v>
      </c>
      <c r="AE704" s="85" t="s">
        <v>785</v>
      </c>
      <c r="AF704" s="79" t="b">
        <v>0</v>
      </c>
      <c r="AG704" s="79" t="s">
        <v>791</v>
      </c>
      <c r="AH704" s="79"/>
      <c r="AI704" s="85" t="s">
        <v>785</v>
      </c>
      <c r="AJ704" s="79" t="b">
        <v>0</v>
      </c>
      <c r="AK704" s="79">
        <v>49</v>
      </c>
      <c r="AL704" s="85" t="s">
        <v>766</v>
      </c>
      <c r="AM704" s="79" t="s">
        <v>802</v>
      </c>
      <c r="AN704" s="79" t="b">
        <v>0</v>
      </c>
      <c r="AO704" s="85" t="s">
        <v>766</v>
      </c>
      <c r="AP704" s="79" t="s">
        <v>176</v>
      </c>
      <c r="AQ704" s="79">
        <v>0</v>
      </c>
      <c r="AR704" s="79">
        <v>0</v>
      </c>
      <c r="AS704" s="79"/>
      <c r="AT704" s="79"/>
      <c r="AU704" s="79"/>
      <c r="AV704" s="79"/>
      <c r="AW704" s="79"/>
      <c r="AX704" s="79"/>
      <c r="AY704" s="79"/>
      <c r="AZ704" s="79"/>
      <c r="BA704">
        <v>1</v>
      </c>
      <c r="BB704" s="78" t="str">
        <f>REPLACE(INDEX(GroupVertices[Group],MATCH(Edges[[#This Row],[Vertex 1]],GroupVertices[Vertex],0)),1,1,"")</f>
        <v>1</v>
      </c>
      <c r="BC704" s="78" t="str">
        <f>REPLACE(INDEX(GroupVertices[Group],MATCH(Edges[[#This Row],[Vertex 2]],GroupVertices[Vertex],0)),1,1,"")</f>
        <v>1</v>
      </c>
      <c r="BD704" s="48"/>
      <c r="BE704" s="49"/>
      <c r="BF704" s="48"/>
      <c r="BG704" s="49"/>
      <c r="BH704" s="48"/>
      <c r="BI704" s="49"/>
      <c r="BJ704" s="48"/>
      <c r="BK704" s="49"/>
      <c r="BL704" s="48"/>
    </row>
    <row r="705" spans="1:64" ht="15">
      <c r="A705" s="64" t="s">
        <v>263</v>
      </c>
      <c r="B705" s="64" t="s">
        <v>316</v>
      </c>
      <c r="C705" s="65" t="s">
        <v>2231</v>
      </c>
      <c r="D705" s="66">
        <v>10</v>
      </c>
      <c r="E705" s="67" t="s">
        <v>136</v>
      </c>
      <c r="F705" s="68">
        <v>25.5</v>
      </c>
      <c r="G705" s="65"/>
      <c r="H705" s="69"/>
      <c r="I705" s="70"/>
      <c r="J705" s="70"/>
      <c r="K705" s="34" t="s">
        <v>65</v>
      </c>
      <c r="L705" s="77">
        <v>705</v>
      </c>
      <c r="M705" s="77"/>
      <c r="N705" s="72"/>
      <c r="O705" s="79" t="s">
        <v>340</v>
      </c>
      <c r="P705" s="81">
        <v>43540.16186342593</v>
      </c>
      <c r="Q705" s="79" t="s">
        <v>389</v>
      </c>
      <c r="R705" s="82" t="s">
        <v>403</v>
      </c>
      <c r="S705" s="79" t="s">
        <v>407</v>
      </c>
      <c r="T705" s="79" t="s">
        <v>432</v>
      </c>
      <c r="U705" s="79"/>
      <c r="V705" s="82" t="s">
        <v>497</v>
      </c>
      <c r="W705" s="81">
        <v>43540.16186342593</v>
      </c>
      <c r="X705" s="82" t="s">
        <v>641</v>
      </c>
      <c r="Y705" s="79"/>
      <c r="Z705" s="79"/>
      <c r="AA705" s="85" t="s">
        <v>766</v>
      </c>
      <c r="AB705" s="85" t="s">
        <v>784</v>
      </c>
      <c r="AC705" s="79" t="b">
        <v>0</v>
      </c>
      <c r="AD705" s="79">
        <v>27</v>
      </c>
      <c r="AE705" s="85" t="s">
        <v>790</v>
      </c>
      <c r="AF705" s="79" t="b">
        <v>0</v>
      </c>
      <c r="AG705" s="79" t="s">
        <v>791</v>
      </c>
      <c r="AH705" s="79"/>
      <c r="AI705" s="85" t="s">
        <v>785</v>
      </c>
      <c r="AJ705" s="79" t="b">
        <v>0</v>
      </c>
      <c r="AK705" s="79">
        <v>49</v>
      </c>
      <c r="AL705" s="85" t="s">
        <v>785</v>
      </c>
      <c r="AM705" s="79" t="s">
        <v>803</v>
      </c>
      <c r="AN705" s="79" t="b">
        <v>0</v>
      </c>
      <c r="AO705" s="85" t="s">
        <v>784</v>
      </c>
      <c r="AP705" s="79" t="s">
        <v>176</v>
      </c>
      <c r="AQ705" s="79">
        <v>0</v>
      </c>
      <c r="AR705" s="79">
        <v>0</v>
      </c>
      <c r="AS705" s="79"/>
      <c r="AT705" s="79"/>
      <c r="AU705" s="79"/>
      <c r="AV705" s="79"/>
      <c r="AW705" s="79"/>
      <c r="AX705" s="79"/>
      <c r="AY705" s="79"/>
      <c r="AZ705" s="79"/>
      <c r="BA705">
        <v>2</v>
      </c>
      <c r="BB705" s="78" t="str">
        <f>REPLACE(INDEX(GroupVertices[Group],MATCH(Edges[[#This Row],[Vertex 1]],GroupVertices[Vertex],0)),1,1,"")</f>
        <v>3</v>
      </c>
      <c r="BC705" s="78" t="str">
        <f>REPLACE(INDEX(GroupVertices[Group],MATCH(Edges[[#This Row],[Vertex 2]],GroupVertices[Vertex],0)),1,1,"")</f>
        <v>1</v>
      </c>
      <c r="BD705" s="48"/>
      <c r="BE705" s="49"/>
      <c r="BF705" s="48"/>
      <c r="BG705" s="49"/>
      <c r="BH705" s="48"/>
      <c r="BI705" s="49"/>
      <c r="BJ705" s="48"/>
      <c r="BK705" s="49"/>
      <c r="BL705" s="48"/>
    </row>
    <row r="706" spans="1:64" ht="15">
      <c r="A706" s="64" t="s">
        <v>263</v>
      </c>
      <c r="B706" s="64" t="s">
        <v>316</v>
      </c>
      <c r="C706" s="65" t="s">
        <v>2231</v>
      </c>
      <c r="D706" s="66">
        <v>10</v>
      </c>
      <c r="E706" s="67" t="s">
        <v>136</v>
      </c>
      <c r="F706" s="68">
        <v>25.5</v>
      </c>
      <c r="G706" s="65"/>
      <c r="H706" s="69"/>
      <c r="I706" s="70"/>
      <c r="J706" s="70"/>
      <c r="K706" s="34" t="s">
        <v>65</v>
      </c>
      <c r="L706" s="77">
        <v>706</v>
      </c>
      <c r="M706" s="77"/>
      <c r="N706" s="72"/>
      <c r="O706" s="79" t="s">
        <v>340</v>
      </c>
      <c r="P706" s="81">
        <v>43540.17534722222</v>
      </c>
      <c r="Q706" s="79" t="s">
        <v>390</v>
      </c>
      <c r="R706" s="79"/>
      <c r="S706" s="79"/>
      <c r="T706" s="79"/>
      <c r="U706" s="79"/>
      <c r="V706" s="82" t="s">
        <v>497</v>
      </c>
      <c r="W706" s="81">
        <v>43540.17534722222</v>
      </c>
      <c r="X706" s="82" t="s">
        <v>642</v>
      </c>
      <c r="Y706" s="79"/>
      <c r="Z706" s="79"/>
      <c r="AA706" s="85" t="s">
        <v>767</v>
      </c>
      <c r="AB706" s="79"/>
      <c r="AC706" s="79" t="b">
        <v>0</v>
      </c>
      <c r="AD706" s="79">
        <v>0</v>
      </c>
      <c r="AE706" s="85" t="s">
        <v>785</v>
      </c>
      <c r="AF706" s="79" t="b">
        <v>0</v>
      </c>
      <c r="AG706" s="79" t="s">
        <v>791</v>
      </c>
      <c r="AH706" s="79"/>
      <c r="AI706" s="85" t="s">
        <v>785</v>
      </c>
      <c r="AJ706" s="79" t="b">
        <v>0</v>
      </c>
      <c r="AK706" s="79">
        <v>2</v>
      </c>
      <c r="AL706" s="85" t="s">
        <v>770</v>
      </c>
      <c r="AM706" s="79" t="s">
        <v>799</v>
      </c>
      <c r="AN706" s="79" t="b">
        <v>0</v>
      </c>
      <c r="AO706" s="85" t="s">
        <v>770</v>
      </c>
      <c r="AP706" s="79" t="s">
        <v>176</v>
      </c>
      <c r="AQ706" s="79">
        <v>0</v>
      </c>
      <c r="AR706" s="79">
        <v>0</v>
      </c>
      <c r="AS706" s="79"/>
      <c r="AT706" s="79"/>
      <c r="AU706" s="79"/>
      <c r="AV706" s="79"/>
      <c r="AW706" s="79"/>
      <c r="AX706" s="79"/>
      <c r="AY706" s="79"/>
      <c r="AZ706" s="79"/>
      <c r="BA706">
        <v>2</v>
      </c>
      <c r="BB706" s="78" t="str">
        <f>REPLACE(INDEX(GroupVertices[Group],MATCH(Edges[[#This Row],[Vertex 1]],GroupVertices[Vertex],0)),1,1,"")</f>
        <v>3</v>
      </c>
      <c r="BC706" s="78" t="str">
        <f>REPLACE(INDEX(GroupVertices[Group],MATCH(Edges[[#This Row],[Vertex 2]],GroupVertices[Vertex],0)),1,1,"")</f>
        <v>1</v>
      </c>
      <c r="BD706" s="48"/>
      <c r="BE706" s="49"/>
      <c r="BF706" s="48"/>
      <c r="BG706" s="49"/>
      <c r="BH706" s="48"/>
      <c r="BI706" s="49"/>
      <c r="BJ706" s="48"/>
      <c r="BK706" s="49"/>
      <c r="BL706" s="48"/>
    </row>
    <row r="707" spans="1:64" ht="15">
      <c r="A707" s="64" t="s">
        <v>297</v>
      </c>
      <c r="B707" s="64" t="s">
        <v>316</v>
      </c>
      <c r="C707" s="65" t="s">
        <v>2229</v>
      </c>
      <c r="D707" s="66">
        <v>3</v>
      </c>
      <c r="E707" s="67" t="s">
        <v>132</v>
      </c>
      <c r="F707" s="68">
        <v>32</v>
      </c>
      <c r="G707" s="65"/>
      <c r="H707" s="69"/>
      <c r="I707" s="70"/>
      <c r="J707" s="70"/>
      <c r="K707" s="34" t="s">
        <v>65</v>
      </c>
      <c r="L707" s="77">
        <v>707</v>
      </c>
      <c r="M707" s="77"/>
      <c r="N707" s="72"/>
      <c r="O707" s="79" t="s">
        <v>340</v>
      </c>
      <c r="P707" s="81">
        <v>43540.857986111114</v>
      </c>
      <c r="Q707" s="79" t="s">
        <v>369</v>
      </c>
      <c r="R707" s="79"/>
      <c r="S707" s="79"/>
      <c r="T707" s="79" t="s">
        <v>414</v>
      </c>
      <c r="U707" s="79"/>
      <c r="V707" s="82" t="s">
        <v>531</v>
      </c>
      <c r="W707" s="81">
        <v>43540.857986111114</v>
      </c>
      <c r="X707" s="82" t="s">
        <v>656</v>
      </c>
      <c r="Y707" s="79"/>
      <c r="Z707" s="79"/>
      <c r="AA707" s="85" t="s">
        <v>781</v>
      </c>
      <c r="AB707" s="79"/>
      <c r="AC707" s="79" t="b">
        <v>0</v>
      </c>
      <c r="AD707" s="79">
        <v>0</v>
      </c>
      <c r="AE707" s="85" t="s">
        <v>785</v>
      </c>
      <c r="AF707" s="79" t="b">
        <v>0</v>
      </c>
      <c r="AG707" s="79" t="s">
        <v>791</v>
      </c>
      <c r="AH707" s="79"/>
      <c r="AI707" s="85" t="s">
        <v>785</v>
      </c>
      <c r="AJ707" s="79" t="b">
        <v>0</v>
      </c>
      <c r="AK707" s="79">
        <v>49</v>
      </c>
      <c r="AL707" s="85" t="s">
        <v>766</v>
      </c>
      <c r="AM707" s="79" t="s">
        <v>802</v>
      </c>
      <c r="AN707" s="79" t="b">
        <v>0</v>
      </c>
      <c r="AO707" s="85" t="s">
        <v>766</v>
      </c>
      <c r="AP707" s="79" t="s">
        <v>176</v>
      </c>
      <c r="AQ707" s="79">
        <v>0</v>
      </c>
      <c r="AR707" s="79">
        <v>0</v>
      </c>
      <c r="AS707" s="79"/>
      <c r="AT707" s="79"/>
      <c r="AU707" s="79"/>
      <c r="AV707" s="79"/>
      <c r="AW707" s="79"/>
      <c r="AX707" s="79"/>
      <c r="AY707" s="79"/>
      <c r="AZ707" s="79"/>
      <c r="BA707">
        <v>1</v>
      </c>
      <c r="BB707" s="78" t="str">
        <f>REPLACE(INDEX(GroupVertices[Group],MATCH(Edges[[#This Row],[Vertex 1]],GroupVertices[Vertex],0)),1,1,"")</f>
        <v>1</v>
      </c>
      <c r="BC707" s="78" t="str">
        <f>REPLACE(INDEX(GroupVertices[Group],MATCH(Edges[[#This Row],[Vertex 2]],GroupVertices[Vertex],0)),1,1,"")</f>
        <v>1</v>
      </c>
      <c r="BD707" s="48"/>
      <c r="BE707" s="49"/>
      <c r="BF707" s="48"/>
      <c r="BG707" s="49"/>
      <c r="BH707" s="48"/>
      <c r="BI707" s="49"/>
      <c r="BJ707" s="48"/>
      <c r="BK707" s="49"/>
      <c r="BL707" s="48"/>
    </row>
    <row r="708" spans="1:64" ht="15">
      <c r="A708" s="64" t="s">
        <v>263</v>
      </c>
      <c r="B708" s="64" t="s">
        <v>217</v>
      </c>
      <c r="C708" s="65" t="s">
        <v>2229</v>
      </c>
      <c r="D708" s="66">
        <v>3</v>
      </c>
      <c r="E708" s="67" t="s">
        <v>132</v>
      </c>
      <c r="F708" s="68">
        <v>32</v>
      </c>
      <c r="G708" s="65"/>
      <c r="H708" s="69"/>
      <c r="I708" s="70"/>
      <c r="J708" s="70"/>
      <c r="K708" s="34" t="s">
        <v>65</v>
      </c>
      <c r="L708" s="77">
        <v>708</v>
      </c>
      <c r="M708" s="77"/>
      <c r="N708" s="72"/>
      <c r="O708" s="79" t="s">
        <v>341</v>
      </c>
      <c r="P708" s="81">
        <v>43540.16186342593</v>
      </c>
      <c r="Q708" s="79" t="s">
        <v>389</v>
      </c>
      <c r="R708" s="82" t="s">
        <v>403</v>
      </c>
      <c r="S708" s="79" t="s">
        <v>407</v>
      </c>
      <c r="T708" s="79" t="s">
        <v>432</v>
      </c>
      <c r="U708" s="79"/>
      <c r="V708" s="82" t="s">
        <v>497</v>
      </c>
      <c r="W708" s="81">
        <v>43540.16186342593</v>
      </c>
      <c r="X708" s="82" t="s">
        <v>641</v>
      </c>
      <c r="Y708" s="79"/>
      <c r="Z708" s="79"/>
      <c r="AA708" s="85" t="s">
        <v>766</v>
      </c>
      <c r="AB708" s="85" t="s">
        <v>784</v>
      </c>
      <c r="AC708" s="79" t="b">
        <v>0</v>
      </c>
      <c r="AD708" s="79">
        <v>27</v>
      </c>
      <c r="AE708" s="85" t="s">
        <v>790</v>
      </c>
      <c r="AF708" s="79" t="b">
        <v>0</v>
      </c>
      <c r="AG708" s="79" t="s">
        <v>791</v>
      </c>
      <c r="AH708" s="79"/>
      <c r="AI708" s="85" t="s">
        <v>785</v>
      </c>
      <c r="AJ708" s="79" t="b">
        <v>0</v>
      </c>
      <c r="AK708" s="79">
        <v>49</v>
      </c>
      <c r="AL708" s="85" t="s">
        <v>785</v>
      </c>
      <c r="AM708" s="79" t="s">
        <v>803</v>
      </c>
      <c r="AN708" s="79" t="b">
        <v>0</v>
      </c>
      <c r="AO708" s="85" t="s">
        <v>784</v>
      </c>
      <c r="AP708" s="79" t="s">
        <v>176</v>
      </c>
      <c r="AQ708" s="79">
        <v>0</v>
      </c>
      <c r="AR708" s="79">
        <v>0</v>
      </c>
      <c r="AS708" s="79"/>
      <c r="AT708" s="79"/>
      <c r="AU708" s="79"/>
      <c r="AV708" s="79"/>
      <c r="AW708" s="79"/>
      <c r="AX708" s="79"/>
      <c r="AY708" s="79"/>
      <c r="AZ708" s="79"/>
      <c r="BA708">
        <v>1</v>
      </c>
      <c r="BB708" s="78" t="str">
        <f>REPLACE(INDEX(GroupVertices[Group],MATCH(Edges[[#This Row],[Vertex 1]],GroupVertices[Vertex],0)),1,1,"")</f>
        <v>3</v>
      </c>
      <c r="BC708" s="78" t="str">
        <f>REPLACE(INDEX(GroupVertices[Group],MATCH(Edges[[#This Row],[Vertex 2]],GroupVertices[Vertex],0)),1,1,"")</f>
        <v>2</v>
      </c>
      <c r="BD708" s="48"/>
      <c r="BE708" s="49"/>
      <c r="BF708" s="48"/>
      <c r="BG708" s="49"/>
      <c r="BH708" s="48"/>
      <c r="BI708" s="49"/>
      <c r="BJ708" s="48"/>
      <c r="BK708" s="49"/>
      <c r="BL708" s="48"/>
    </row>
    <row r="709" spans="1:64" ht="15">
      <c r="A709" s="64" t="s">
        <v>263</v>
      </c>
      <c r="B709" s="64" t="s">
        <v>217</v>
      </c>
      <c r="C709" s="65" t="s">
        <v>2231</v>
      </c>
      <c r="D709" s="66">
        <v>10</v>
      </c>
      <c r="E709" s="67" t="s">
        <v>136</v>
      </c>
      <c r="F709" s="68">
        <v>25.5</v>
      </c>
      <c r="G709" s="65"/>
      <c r="H709" s="69"/>
      <c r="I709" s="70"/>
      <c r="J709" s="70"/>
      <c r="K709" s="34" t="s">
        <v>65</v>
      </c>
      <c r="L709" s="77">
        <v>709</v>
      </c>
      <c r="M709" s="77"/>
      <c r="N709" s="72"/>
      <c r="O709" s="79" t="s">
        <v>340</v>
      </c>
      <c r="P709" s="81">
        <v>43540.17534722222</v>
      </c>
      <c r="Q709" s="79" t="s">
        <v>390</v>
      </c>
      <c r="R709" s="79"/>
      <c r="S709" s="79"/>
      <c r="T709" s="79"/>
      <c r="U709" s="79"/>
      <c r="V709" s="82" t="s">
        <v>497</v>
      </c>
      <c r="W709" s="81">
        <v>43540.17534722222</v>
      </c>
      <c r="X709" s="82" t="s">
        <v>642</v>
      </c>
      <c r="Y709" s="79"/>
      <c r="Z709" s="79"/>
      <c r="AA709" s="85" t="s">
        <v>767</v>
      </c>
      <c r="AB709" s="79"/>
      <c r="AC709" s="79" t="b">
        <v>0</v>
      </c>
      <c r="AD709" s="79">
        <v>0</v>
      </c>
      <c r="AE709" s="85" t="s">
        <v>785</v>
      </c>
      <c r="AF709" s="79" t="b">
        <v>0</v>
      </c>
      <c r="AG709" s="79" t="s">
        <v>791</v>
      </c>
      <c r="AH709" s="79"/>
      <c r="AI709" s="85" t="s">
        <v>785</v>
      </c>
      <c r="AJ709" s="79" t="b">
        <v>0</v>
      </c>
      <c r="AK709" s="79">
        <v>2</v>
      </c>
      <c r="AL709" s="85" t="s">
        <v>770</v>
      </c>
      <c r="AM709" s="79" t="s">
        <v>799</v>
      </c>
      <c r="AN709" s="79" t="b">
        <v>0</v>
      </c>
      <c r="AO709" s="85" t="s">
        <v>770</v>
      </c>
      <c r="AP709" s="79" t="s">
        <v>176</v>
      </c>
      <c r="AQ709" s="79">
        <v>0</v>
      </c>
      <c r="AR709" s="79">
        <v>0</v>
      </c>
      <c r="AS709" s="79"/>
      <c r="AT709" s="79"/>
      <c r="AU709" s="79"/>
      <c r="AV709" s="79"/>
      <c r="AW709" s="79"/>
      <c r="AX709" s="79"/>
      <c r="AY709" s="79"/>
      <c r="AZ709" s="79"/>
      <c r="BA709">
        <v>2</v>
      </c>
      <c r="BB709" s="78" t="str">
        <f>REPLACE(INDEX(GroupVertices[Group],MATCH(Edges[[#This Row],[Vertex 1]],GroupVertices[Vertex],0)),1,1,"")</f>
        <v>3</v>
      </c>
      <c r="BC709" s="78" t="str">
        <f>REPLACE(INDEX(GroupVertices[Group],MATCH(Edges[[#This Row],[Vertex 2]],GroupVertices[Vertex],0)),1,1,"")</f>
        <v>2</v>
      </c>
      <c r="BD709" s="48"/>
      <c r="BE709" s="49"/>
      <c r="BF709" s="48"/>
      <c r="BG709" s="49"/>
      <c r="BH709" s="48"/>
      <c r="BI709" s="49"/>
      <c r="BJ709" s="48"/>
      <c r="BK709" s="49"/>
      <c r="BL709" s="48"/>
    </row>
    <row r="710" spans="1:64" ht="15">
      <c r="A710" s="64" t="s">
        <v>263</v>
      </c>
      <c r="B710" s="64" t="s">
        <v>217</v>
      </c>
      <c r="C710" s="65" t="s">
        <v>2231</v>
      </c>
      <c r="D710" s="66">
        <v>10</v>
      </c>
      <c r="E710" s="67" t="s">
        <v>136</v>
      </c>
      <c r="F710" s="68">
        <v>25.5</v>
      </c>
      <c r="G710" s="65"/>
      <c r="H710" s="69"/>
      <c r="I710" s="70"/>
      <c r="J710" s="70"/>
      <c r="K710" s="34" t="s">
        <v>65</v>
      </c>
      <c r="L710" s="77">
        <v>710</v>
      </c>
      <c r="M710" s="77"/>
      <c r="N710" s="72"/>
      <c r="O710" s="79" t="s">
        <v>340</v>
      </c>
      <c r="P710" s="81">
        <v>43540.49884259259</v>
      </c>
      <c r="Q710" s="79" t="s">
        <v>371</v>
      </c>
      <c r="R710" s="79"/>
      <c r="S710" s="79"/>
      <c r="T710" s="79" t="s">
        <v>414</v>
      </c>
      <c r="U710" s="79"/>
      <c r="V710" s="82" t="s">
        <v>497</v>
      </c>
      <c r="W710" s="81">
        <v>43540.49884259259</v>
      </c>
      <c r="X710" s="82" t="s">
        <v>594</v>
      </c>
      <c r="Y710" s="79"/>
      <c r="Z710" s="79"/>
      <c r="AA710" s="85" t="s">
        <v>719</v>
      </c>
      <c r="AB710" s="79"/>
      <c r="AC710" s="79" t="b">
        <v>0</v>
      </c>
      <c r="AD710" s="79">
        <v>0</v>
      </c>
      <c r="AE710" s="85" t="s">
        <v>785</v>
      </c>
      <c r="AF710" s="79" t="b">
        <v>1</v>
      </c>
      <c r="AG710" s="79" t="s">
        <v>791</v>
      </c>
      <c r="AH710" s="79"/>
      <c r="AI710" s="85" t="s">
        <v>766</v>
      </c>
      <c r="AJ710" s="79" t="b">
        <v>0</v>
      </c>
      <c r="AK710" s="79">
        <v>2</v>
      </c>
      <c r="AL710" s="85" t="s">
        <v>721</v>
      </c>
      <c r="AM710" s="79" t="s">
        <v>799</v>
      </c>
      <c r="AN710" s="79" t="b">
        <v>0</v>
      </c>
      <c r="AO710" s="85" t="s">
        <v>721</v>
      </c>
      <c r="AP710" s="79" t="s">
        <v>176</v>
      </c>
      <c r="AQ710" s="79">
        <v>0</v>
      </c>
      <c r="AR710" s="79">
        <v>0</v>
      </c>
      <c r="AS710" s="79"/>
      <c r="AT710" s="79"/>
      <c r="AU710" s="79"/>
      <c r="AV710" s="79"/>
      <c r="AW710" s="79"/>
      <c r="AX710" s="79"/>
      <c r="AY710" s="79"/>
      <c r="AZ710" s="79"/>
      <c r="BA710">
        <v>2</v>
      </c>
      <c r="BB710" s="78" t="str">
        <f>REPLACE(INDEX(GroupVertices[Group],MATCH(Edges[[#This Row],[Vertex 1]],GroupVertices[Vertex],0)),1,1,"")</f>
        <v>3</v>
      </c>
      <c r="BC710" s="78" t="str">
        <f>REPLACE(INDEX(GroupVertices[Group],MATCH(Edges[[#This Row],[Vertex 2]],GroupVertices[Vertex],0)),1,1,"")</f>
        <v>2</v>
      </c>
      <c r="BD710" s="48"/>
      <c r="BE710" s="49"/>
      <c r="BF710" s="48"/>
      <c r="BG710" s="49"/>
      <c r="BH710" s="48"/>
      <c r="BI710" s="49"/>
      <c r="BJ710" s="48"/>
      <c r="BK710" s="49"/>
      <c r="BL710" s="48"/>
    </row>
    <row r="711" spans="1:64" ht="15">
      <c r="A711" s="64" t="s">
        <v>297</v>
      </c>
      <c r="B711" s="64" t="s">
        <v>217</v>
      </c>
      <c r="C711" s="65" t="s">
        <v>2229</v>
      </c>
      <c r="D711" s="66">
        <v>3</v>
      </c>
      <c r="E711" s="67" t="s">
        <v>132</v>
      </c>
      <c r="F711" s="68">
        <v>32</v>
      </c>
      <c r="G711" s="65"/>
      <c r="H711" s="69"/>
      <c r="I711" s="70"/>
      <c r="J711" s="70"/>
      <c r="K711" s="34" t="s">
        <v>65</v>
      </c>
      <c r="L711" s="77">
        <v>711</v>
      </c>
      <c r="M711" s="77"/>
      <c r="N711" s="72"/>
      <c r="O711" s="79" t="s">
        <v>340</v>
      </c>
      <c r="P711" s="81">
        <v>43540.857986111114</v>
      </c>
      <c r="Q711" s="79" t="s">
        <v>369</v>
      </c>
      <c r="R711" s="79"/>
      <c r="S711" s="79"/>
      <c r="T711" s="79" t="s">
        <v>414</v>
      </c>
      <c r="U711" s="79"/>
      <c r="V711" s="82" t="s">
        <v>531</v>
      </c>
      <c r="W711" s="81">
        <v>43540.857986111114</v>
      </c>
      <c r="X711" s="82" t="s">
        <v>656</v>
      </c>
      <c r="Y711" s="79"/>
      <c r="Z711" s="79"/>
      <c r="AA711" s="85" t="s">
        <v>781</v>
      </c>
      <c r="AB711" s="79"/>
      <c r="AC711" s="79" t="b">
        <v>0</v>
      </c>
      <c r="AD711" s="79">
        <v>0</v>
      </c>
      <c r="AE711" s="85" t="s">
        <v>785</v>
      </c>
      <c r="AF711" s="79" t="b">
        <v>0</v>
      </c>
      <c r="AG711" s="79" t="s">
        <v>791</v>
      </c>
      <c r="AH711" s="79"/>
      <c r="AI711" s="85" t="s">
        <v>785</v>
      </c>
      <c r="AJ711" s="79" t="b">
        <v>0</v>
      </c>
      <c r="AK711" s="79">
        <v>49</v>
      </c>
      <c r="AL711" s="85" t="s">
        <v>766</v>
      </c>
      <c r="AM711" s="79" t="s">
        <v>802</v>
      </c>
      <c r="AN711" s="79" t="b">
        <v>0</v>
      </c>
      <c r="AO711" s="85" t="s">
        <v>766</v>
      </c>
      <c r="AP711" s="79" t="s">
        <v>176</v>
      </c>
      <c r="AQ711" s="79">
        <v>0</v>
      </c>
      <c r="AR711" s="79">
        <v>0</v>
      </c>
      <c r="AS711" s="79"/>
      <c r="AT711" s="79"/>
      <c r="AU711" s="79"/>
      <c r="AV711" s="79"/>
      <c r="AW711" s="79"/>
      <c r="AX711" s="79"/>
      <c r="AY711" s="79"/>
      <c r="AZ711" s="79"/>
      <c r="BA711">
        <v>1</v>
      </c>
      <c r="BB711" s="78" t="str">
        <f>REPLACE(INDEX(GroupVertices[Group],MATCH(Edges[[#This Row],[Vertex 1]],GroupVertices[Vertex],0)),1,1,"")</f>
        <v>1</v>
      </c>
      <c r="BC711" s="78" t="str">
        <f>REPLACE(INDEX(GroupVertices[Group],MATCH(Edges[[#This Row],[Vertex 2]],GroupVertices[Vertex],0)),1,1,"")</f>
        <v>2</v>
      </c>
      <c r="BD711" s="48"/>
      <c r="BE711" s="49"/>
      <c r="BF711" s="48"/>
      <c r="BG711" s="49"/>
      <c r="BH711" s="48"/>
      <c r="BI711" s="49"/>
      <c r="BJ711" s="48"/>
      <c r="BK711" s="49"/>
      <c r="BL711" s="48"/>
    </row>
    <row r="712" spans="1:64" ht="15">
      <c r="A712" s="64" t="s">
        <v>297</v>
      </c>
      <c r="B712" s="64" t="s">
        <v>263</v>
      </c>
      <c r="C712" s="65" t="s">
        <v>2229</v>
      </c>
      <c r="D712" s="66">
        <v>3</v>
      </c>
      <c r="E712" s="67" t="s">
        <v>132</v>
      </c>
      <c r="F712" s="68">
        <v>32</v>
      </c>
      <c r="G712" s="65"/>
      <c r="H712" s="69"/>
      <c r="I712" s="70"/>
      <c r="J712" s="70"/>
      <c r="K712" s="34" t="s">
        <v>65</v>
      </c>
      <c r="L712" s="77">
        <v>712</v>
      </c>
      <c r="M712" s="77"/>
      <c r="N712" s="72"/>
      <c r="O712" s="79" t="s">
        <v>340</v>
      </c>
      <c r="P712" s="81">
        <v>43540.857986111114</v>
      </c>
      <c r="Q712" s="79" t="s">
        <v>369</v>
      </c>
      <c r="R712" s="79"/>
      <c r="S712" s="79"/>
      <c r="T712" s="79" t="s">
        <v>414</v>
      </c>
      <c r="U712" s="79"/>
      <c r="V712" s="82" t="s">
        <v>531</v>
      </c>
      <c r="W712" s="81">
        <v>43540.857986111114</v>
      </c>
      <c r="X712" s="82" t="s">
        <v>656</v>
      </c>
      <c r="Y712" s="79"/>
      <c r="Z712" s="79"/>
      <c r="AA712" s="85" t="s">
        <v>781</v>
      </c>
      <c r="AB712" s="79"/>
      <c r="AC712" s="79" t="b">
        <v>0</v>
      </c>
      <c r="AD712" s="79">
        <v>0</v>
      </c>
      <c r="AE712" s="85" t="s">
        <v>785</v>
      </c>
      <c r="AF712" s="79" t="b">
        <v>0</v>
      </c>
      <c r="AG712" s="79" t="s">
        <v>791</v>
      </c>
      <c r="AH712" s="79"/>
      <c r="AI712" s="85" t="s">
        <v>785</v>
      </c>
      <c r="AJ712" s="79" t="b">
        <v>0</v>
      </c>
      <c r="AK712" s="79">
        <v>49</v>
      </c>
      <c r="AL712" s="85" t="s">
        <v>766</v>
      </c>
      <c r="AM712" s="79" t="s">
        <v>802</v>
      </c>
      <c r="AN712" s="79" t="b">
        <v>0</v>
      </c>
      <c r="AO712" s="85" t="s">
        <v>766</v>
      </c>
      <c r="AP712" s="79" t="s">
        <v>176</v>
      </c>
      <c r="AQ712" s="79">
        <v>0</v>
      </c>
      <c r="AR712" s="79">
        <v>0</v>
      </c>
      <c r="AS712" s="79"/>
      <c r="AT712" s="79"/>
      <c r="AU712" s="79"/>
      <c r="AV712" s="79"/>
      <c r="AW712" s="79"/>
      <c r="AX712" s="79"/>
      <c r="AY712" s="79"/>
      <c r="AZ712" s="79"/>
      <c r="BA712">
        <v>1</v>
      </c>
      <c r="BB712" s="78" t="str">
        <f>REPLACE(INDEX(GroupVertices[Group],MATCH(Edges[[#This Row],[Vertex 1]],GroupVertices[Vertex],0)),1,1,"")</f>
        <v>1</v>
      </c>
      <c r="BC712" s="78" t="str">
        <f>REPLACE(INDEX(GroupVertices[Group],MATCH(Edges[[#This Row],[Vertex 2]],GroupVertices[Vertex],0)),1,1,"")</f>
        <v>3</v>
      </c>
      <c r="BD712" s="48">
        <v>0</v>
      </c>
      <c r="BE712" s="49">
        <v>0</v>
      </c>
      <c r="BF712" s="48">
        <v>0</v>
      </c>
      <c r="BG712" s="49">
        <v>0</v>
      </c>
      <c r="BH712" s="48">
        <v>0</v>
      </c>
      <c r="BI712" s="49">
        <v>0</v>
      </c>
      <c r="BJ712" s="48">
        <v>17</v>
      </c>
      <c r="BK712" s="49">
        <v>100</v>
      </c>
      <c r="BL712"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2"/>
    <dataValidation allowBlank="1" showErrorMessage="1" sqref="N2:N7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2"/>
    <dataValidation allowBlank="1" showInputMessage="1" promptTitle="Edge Color" prompt="To select an optional edge color, right-click and select Select Color on the right-click menu." sqref="C3:C712"/>
    <dataValidation allowBlank="1" showInputMessage="1" promptTitle="Edge Width" prompt="Enter an optional edge width between 1 and 10." errorTitle="Invalid Edge Width" error="The optional edge width must be a whole number between 1 and 10." sqref="D3:D712"/>
    <dataValidation allowBlank="1" showInputMessage="1" promptTitle="Edge Opacity" prompt="Enter an optional edge opacity between 0 (transparent) and 100 (opaque)." errorTitle="Invalid Edge Opacity" error="The optional edge opacity must be a whole number between 0 and 10." sqref="F3:F7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2">
      <formula1>ValidEdgeVisibilities</formula1>
    </dataValidation>
    <dataValidation allowBlank="1" showInputMessage="1" showErrorMessage="1" promptTitle="Vertex 1 Name" prompt="Enter the name of the edge's first vertex." sqref="A3:A712"/>
    <dataValidation allowBlank="1" showInputMessage="1" showErrorMessage="1" promptTitle="Vertex 2 Name" prompt="Enter the name of the edge's second vertex." sqref="B3:B712"/>
    <dataValidation allowBlank="1" showInputMessage="1" showErrorMessage="1" promptTitle="Edge Label" prompt="Enter an optional edge label." errorTitle="Invalid Edge Visibility" error="You have entered an unrecognized edge visibility.  Try selecting from the drop-down list instead." sqref="H3:H7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2"/>
  </dataValidations>
  <hyperlinks>
    <hyperlink ref="R34" r:id="rId1" display="https://twitter.com/ashkejriwal/status/974970444058013696"/>
    <hyperlink ref="R39" r:id="rId2" display="https://twitter.com/rsehji/status/1103884489380442112"/>
    <hyperlink ref="R40" r:id="rId3" display="https://twitter.com/kwpmjkj/status/1105456075392929793"/>
    <hyperlink ref="R41" r:id="rId4" display="https://twitter.com/childrenscommnz/status/1105653510849204224"/>
    <hyperlink ref="R61" r:id="rId5" display="https://www.myassignmenthelp.net/blog/tips-for-using-document-proofreading-and-editing-services-online/?platform=hootsuite"/>
    <hyperlink ref="R62" r:id="rId6" display="https://www.myassignmenthelp.net/blog/tips-for-using-document-proofreading-and-editing-services-online/?platform=hootsuite"/>
    <hyperlink ref="R237" r:id="rId7" display="https://twitter.com/edtech_stories/status/1106765302023491585"/>
    <hyperlink ref="R238" r:id="rId8" display="https://twitter.com/edtech_stories/status/1106765302023491585"/>
    <hyperlink ref="R239" r:id="rId9" display="https://twitter.com/edtech_stories/status/1106765302023491585"/>
    <hyperlink ref="R240" r:id="rId10" display="https://twitter.com/edtech_stories/status/1106765302023491585"/>
    <hyperlink ref="R241" r:id="rId11" display="https://twitter.com/edtech_stories/status/1106765302023491585"/>
    <hyperlink ref="R424" r:id="rId12" display="https://twitter.com/SXSWEDU/status/1104061654654951426"/>
    <hyperlink ref="R427" r:id="rId13" display="https://twitter.com/SXSWEDU/status/1104061654654951426"/>
    <hyperlink ref="R444" r:id="rId14" display="https://twitter.com/ashkejriwal/status/974970444058013696"/>
    <hyperlink ref="R590" r:id="rId15" display="https://www.nytimes.com/2019/03/15/technology/facebook-youtube-christchurch-shooting.html"/>
    <hyperlink ref="R601" r:id="rId16" display="https://www.nytimes.com/2019/03/15/technology/facebook-youtube-christchurch-shooting.html"/>
    <hyperlink ref="R606" r:id="rId17" display="https://www.nytimes.com/2019/03/15/technology/facebook-youtube-christchurch-shooting.html"/>
    <hyperlink ref="R609" r:id="rId18" display="https://twitter.com/backt0nature/status/1103638679057285120"/>
    <hyperlink ref="R613" r:id="rId19" display="https://twitter.com/kwpmjkj/status/1105456075392929793"/>
    <hyperlink ref="R687" r:id="rId20" display="https://www.nytimes.com/2019/03/15/technology/facebook-youtube-christchurch-shooting.html"/>
    <hyperlink ref="R690" r:id="rId21" display="https://www.nytimes.com/2019/03/15/technology/facebook-youtube-christchurch-shooting.html"/>
    <hyperlink ref="R693" r:id="rId22" display="https://www.nytimes.com/2019/03/15/technology/facebook-youtube-christchurch-shooting.html"/>
    <hyperlink ref="R696" r:id="rId23" display="https://www.nytimes.com/2019/03/15/technology/facebook-youtube-christchurch-shooting.html"/>
    <hyperlink ref="R699" r:id="rId24" display="https://www.nytimes.com/2019/03/15/technology/facebook-youtube-christchurch-shooting.html"/>
    <hyperlink ref="R702" r:id="rId25" display="https://www.nytimes.com/2019/03/15/technology/facebook-youtube-christchurch-shooting.html"/>
    <hyperlink ref="R705" r:id="rId26" display="https://www.nytimes.com/2019/03/15/technology/facebook-youtube-christchurch-shooting.html"/>
    <hyperlink ref="R708" r:id="rId27" display="https://www.nytimes.com/2019/03/15/technology/facebook-youtube-christchurch-shooting.html"/>
    <hyperlink ref="U8" r:id="rId28" display="https://pbs.twimg.com/media/D1H10rnUcAAvs8M.jpg"/>
    <hyperlink ref="U16" r:id="rId29" display="https://pbs.twimg.com/media/D1MnZ0JV4AAkpD1.jpg"/>
    <hyperlink ref="U18" r:id="rId30" display="https://pbs.twimg.com/media/Dz4MfbAVsAESXEz.jpg"/>
    <hyperlink ref="U33" r:id="rId31" display="https://pbs.twimg.com/media/D1H10rnUcAAvs8M.jpg"/>
    <hyperlink ref="U35" r:id="rId32" display="https://pbs.twimg.com/media/D1NHAx6UYAAi4Nr.jpg"/>
    <hyperlink ref="U36" r:id="rId33" display="https://pbs.twimg.com/media/D1T2lQzV4AAW_d9.jpg"/>
    <hyperlink ref="U42" r:id="rId34" display="https://pbs.twimg.com/media/D1Wx4reVsAABFQC.jpg"/>
    <hyperlink ref="U57" r:id="rId35" display="https://pbs.twimg.com/media/D1WLZ6oW0AA9HdH.jpg"/>
    <hyperlink ref="U58" r:id="rId36" display="https://pbs.twimg.com/media/D1JGEPyU8AEfgcr.jpg"/>
    <hyperlink ref="U59" r:id="rId37" display="https://pbs.twimg.com/media/D1WLZ6oW0AA9HdH.jpg"/>
    <hyperlink ref="U397" r:id="rId38" display="https://pbs.twimg.com/media/D1d5NoEWsAA3osg.jpg"/>
    <hyperlink ref="U400" r:id="rId39" display="https://pbs.twimg.com/media/D1H10rnUcAAvs8M.jpg"/>
    <hyperlink ref="U443" r:id="rId40" display="https://pbs.twimg.com/media/D1H10rnUcAAvs8M.jpg"/>
    <hyperlink ref="U445" r:id="rId41" display="https://pbs.twimg.com/media/D1NHAx6UYAAi4Nr.jpg"/>
    <hyperlink ref="U446" r:id="rId42" display="https://pbs.twimg.com/media/D1T2lQzV4AAW_d9.jpg"/>
    <hyperlink ref="U447" r:id="rId43" display="https://pbs.twimg.com/media/D1Wx4reVsAABFQC.jpg"/>
    <hyperlink ref="U448" r:id="rId44" display="https://pbs.twimg.com/media/D1bG_NTVsAArQEA.jpg"/>
    <hyperlink ref="U449" r:id="rId45" display="https://pbs.twimg.com/media/D1bG_NTVsAArQEA.jpg"/>
    <hyperlink ref="U450" r:id="rId46" display="https://pbs.twimg.com/media/D1d5NoEWsAA3osg.jpg"/>
    <hyperlink ref="U457" r:id="rId47" display="https://pbs.twimg.com/media/D1H10rnUcAAvs8M.jpg"/>
    <hyperlink ref="U458" r:id="rId48" display="https://pbs.twimg.com/media/D1JGEPyU8AEfgcr.jpg"/>
    <hyperlink ref="U459" r:id="rId49" display="https://pbs.twimg.com/media/D1XTFvuVYAA--bl.jpg"/>
    <hyperlink ref="U462" r:id="rId50" display="https://pbs.twimg.com/media/D1ieJzEWsAAPAGy.jpg"/>
    <hyperlink ref="U466" r:id="rId51" display="https://pbs.twimg.com/media/D1ieJzEWsAAPAGy.jpg"/>
    <hyperlink ref="U471" r:id="rId52" display="https://pbs.twimg.com/media/D1ieJzEWsAAPAGy.jpg"/>
    <hyperlink ref="U475" r:id="rId53" display="https://pbs.twimg.com/media/D1ieJzEWsAAPAGy.jpg"/>
    <hyperlink ref="U479" r:id="rId54" display="https://pbs.twimg.com/media/D1ieJzEWsAAPAGy.jpg"/>
    <hyperlink ref="U483" r:id="rId55" display="https://pbs.twimg.com/media/D1ieJzEWsAAPAGy.jpg"/>
    <hyperlink ref="U487" r:id="rId56" display="https://pbs.twimg.com/media/D1ieJzEWsAAPAGy.jpg"/>
    <hyperlink ref="U491" r:id="rId57" display="https://pbs.twimg.com/media/D1ieJzEWsAAPAGy.jpg"/>
    <hyperlink ref="U508" r:id="rId58" display="https://pbs.twimg.com/media/D1ieJzEWsAAPAGy.jpg"/>
    <hyperlink ref="U536" r:id="rId59" display="https://pbs.twimg.com/media/D1ieJzEWsAAPAGy.jpg"/>
    <hyperlink ref="U540" r:id="rId60" display="https://pbs.twimg.com/media/D1ieJzEWsAAPAGy.jpg"/>
    <hyperlink ref="U544" r:id="rId61" display="https://pbs.twimg.com/media/D1ieJzEWsAAPAGy.jpg"/>
    <hyperlink ref="U548" r:id="rId62" display="https://pbs.twimg.com/media/D1ieJzEWsAAPAGy.jpg"/>
    <hyperlink ref="U552" r:id="rId63" display="https://pbs.twimg.com/media/D1ieJzEWsAAPAGy.jpg"/>
    <hyperlink ref="U556" r:id="rId64" display="https://pbs.twimg.com/media/D1ieJzEWsAAPAGy.jpg"/>
    <hyperlink ref="U563" r:id="rId65" display="https://pbs.twimg.com/media/D1Hu7ARUcAInQ4U.jpg"/>
    <hyperlink ref="U569" r:id="rId66" display="https://pbs.twimg.com/media/D1d5NoEWsAA3osg.jpg"/>
    <hyperlink ref="U593" r:id="rId67" display="https://pbs.twimg.com/media/D1LidorX4AEUXpU.jpg"/>
    <hyperlink ref="U610" r:id="rId68" display="https://pbs.twimg.com/media/D1PLWwNU4AA3YES.jpg"/>
    <hyperlink ref="V3" r:id="rId69" display="http://pbs.twimg.com/profile_images/1098072258650738690/5COrf4YU_normal.jpg"/>
    <hyperlink ref="V4" r:id="rId70" display="http://pbs.twimg.com/profile_images/1022024307948568578/0u_G0sHl_normal.jpg"/>
    <hyperlink ref="V5" r:id="rId71" display="http://pbs.twimg.com/profile_images/1105794224811724800/FG6JIq2l_normal.jpg"/>
    <hyperlink ref="V6" r:id="rId72" display="http://pbs.twimg.com/profile_images/378800000701239304/8ca51e8144311ba0356639e12ff9d77e_normal.jpeg"/>
    <hyperlink ref="V7" r:id="rId73" display="http://pbs.twimg.com/profile_images/1047154442754174976/2V3a16oT_normal.jpg"/>
    <hyperlink ref="V8" r:id="rId74" display="https://pbs.twimg.com/media/D1H10rnUcAAvs8M.jpg"/>
    <hyperlink ref="V9" r:id="rId75" display="http://pbs.twimg.com/profile_images/846126108785356800/a4aLmHMA_normal.jpg"/>
    <hyperlink ref="V10" r:id="rId76" display="http://pbs.twimg.com/profile_images/846126108785356800/a4aLmHMA_normal.jpg"/>
    <hyperlink ref="V11" r:id="rId77" display="http://pbs.twimg.com/profile_images/846126108785356800/a4aLmHMA_normal.jpg"/>
    <hyperlink ref="V12" r:id="rId78" display="http://pbs.twimg.com/profile_images/924941529671540736/1SshdOMF_normal.jpg"/>
    <hyperlink ref="V13" r:id="rId79" display="http://pbs.twimg.com/profile_images/1105320662011277312/Q5LBZxua_normal.png"/>
    <hyperlink ref="V14" r:id="rId80" display="http://pbs.twimg.com/profile_images/1024114739792625664/J7r-faTm_normal.jpg"/>
    <hyperlink ref="V15" r:id="rId81" display="http://pbs.twimg.com/profile_images/592857151560888320/FCfDPG09_normal.jpg"/>
    <hyperlink ref="V16" r:id="rId82" display="https://pbs.twimg.com/media/D1MnZ0JV4AAkpD1.jpg"/>
    <hyperlink ref="V17" r:id="rId83" display="http://pbs.twimg.com/profile_images/580687616372150272/vM-UFWNK_normal.jpg"/>
    <hyperlink ref="V18" r:id="rId84" display="https://pbs.twimg.com/media/Dz4MfbAVsAESXEz.jpg"/>
    <hyperlink ref="V19" r:id="rId85" display="http://pbs.twimg.com/profile_images/613919454221578240/oPPR3viO_normal.jpg"/>
    <hyperlink ref="V20" r:id="rId86" display="http://pbs.twimg.com/profile_images/1094032883369553921/9SawoQRp_normal.jpg"/>
    <hyperlink ref="V21" r:id="rId87" display="http://pbs.twimg.com/profile_images/1094032883369553921/9SawoQRp_normal.jpg"/>
    <hyperlink ref="V22" r:id="rId88" display="http://pbs.twimg.com/profile_images/527254584704520192/uM1Qq--6_normal.png"/>
    <hyperlink ref="V23" r:id="rId89" display="http://pbs.twimg.com/profile_images/527254584704520192/uM1Qq--6_normal.png"/>
    <hyperlink ref="V24" r:id="rId90" display="http://pbs.twimg.com/profile_images/423374531000930304/tF_VzvVY_normal.jpeg"/>
    <hyperlink ref="V25" r:id="rId91" display="http://pbs.twimg.com/profile_images/423374531000930304/tF_VzvVY_normal.jpeg"/>
    <hyperlink ref="V26" r:id="rId92" display="http://pbs.twimg.com/profile_images/778585684189655041/DTkNbsjy_normal.jpg"/>
    <hyperlink ref="V27" r:id="rId93" display="http://pbs.twimg.com/profile_images/778585684189655041/DTkNbsjy_normal.jpg"/>
    <hyperlink ref="V28" r:id="rId94" display="http://pbs.twimg.com/profile_images/1007311944510914563/mhPIPcaG_normal.jpg"/>
    <hyperlink ref="V29" r:id="rId95" display="http://pbs.twimg.com/profile_images/1007311944510914563/mhPIPcaG_normal.jpg"/>
    <hyperlink ref="V30" r:id="rId96" display="http://pbs.twimg.com/profile_images/1007311944510914563/mhPIPcaG_normal.jpg"/>
    <hyperlink ref="V31" r:id="rId97" display="http://pbs.twimg.com/profile_images/1104725494346465281/tt_vHsEI_normal.jpg"/>
    <hyperlink ref="V32" r:id="rId98" display="http://pbs.twimg.com/profile_images/1104725494346465281/tt_vHsEI_normal.jpg"/>
    <hyperlink ref="V33" r:id="rId99" display="https://pbs.twimg.com/media/D1H10rnUcAAvs8M.jpg"/>
    <hyperlink ref="V34" r:id="rId100" display="http://pbs.twimg.com/profile_images/974720355871768576/16LmckL3_normal.jpg"/>
    <hyperlink ref="V35" r:id="rId101" display="https://pbs.twimg.com/media/D1NHAx6UYAAi4Nr.jpg"/>
    <hyperlink ref="V36" r:id="rId102" display="https://pbs.twimg.com/media/D1T2lQzV4AAW_d9.jpg"/>
    <hyperlink ref="V37" r:id="rId103" display="http://pbs.twimg.com/profile_images/1043496301739020290/1DQeSP0W_normal.jpg"/>
    <hyperlink ref="V38" r:id="rId104" display="http://pbs.twimg.com/profile_images/1072822542384152576/PPY2rXYj_normal.jpg"/>
    <hyperlink ref="V39" r:id="rId105" display="http://pbs.twimg.com/profile_images/1066172831912710144/31IUhGRB_normal.jpg"/>
    <hyperlink ref="V40" r:id="rId106" display="http://pbs.twimg.com/profile_images/828183590810771457/86tysh_n_normal.jpg"/>
    <hyperlink ref="V41" r:id="rId107" display="http://pbs.twimg.com/profile_images/926197007143673856/SZWkWLX1_normal.jpg"/>
    <hyperlink ref="V42" r:id="rId108" display="https://pbs.twimg.com/media/D1Wx4reVsAABFQC.jpg"/>
    <hyperlink ref="V43" r:id="rId109" display="http://pbs.twimg.com/profile_images/1020709928850329606/m_gDxhri_normal.jpg"/>
    <hyperlink ref="V44" r:id="rId110" display="http://pbs.twimg.com/profile_images/1020709928850329606/m_gDxhri_normal.jpg"/>
    <hyperlink ref="V45" r:id="rId111" display="http://pbs.twimg.com/profile_images/1020709928850329606/m_gDxhri_normal.jpg"/>
    <hyperlink ref="V46" r:id="rId112" display="http://pbs.twimg.com/profile_images/1020709928850329606/m_gDxhri_normal.jpg"/>
    <hyperlink ref="V47" r:id="rId113" display="http://pbs.twimg.com/profile_images/1020709928850329606/m_gDxhri_normal.jpg"/>
    <hyperlink ref="V48" r:id="rId114" display="http://pbs.twimg.com/profile_images/1020709928850329606/m_gDxhri_normal.jpg"/>
    <hyperlink ref="V49" r:id="rId115" display="http://pbs.twimg.com/profile_images/1020709928850329606/m_gDxhri_normal.jpg"/>
    <hyperlink ref="V50" r:id="rId116" display="http://pbs.twimg.com/profile_images/1020709928850329606/m_gDxhri_normal.jpg"/>
    <hyperlink ref="V51" r:id="rId117" display="http://pbs.twimg.com/profile_images/1020709928850329606/m_gDxhri_normal.jpg"/>
    <hyperlink ref="V52" r:id="rId118" display="http://pbs.twimg.com/profile_images/1020709928850329606/m_gDxhri_normal.jpg"/>
    <hyperlink ref="V53" r:id="rId119" display="http://pbs.twimg.com/profile_images/1020709928850329606/m_gDxhri_normal.jpg"/>
    <hyperlink ref="V54" r:id="rId120" display="http://pbs.twimg.com/profile_images/1020709928850329606/m_gDxhri_normal.jpg"/>
    <hyperlink ref="V55" r:id="rId121" display="http://pbs.twimg.com/profile_images/990998644424781824/ER2TEZJM_normal.jpg"/>
    <hyperlink ref="V56" r:id="rId122" display="http://pbs.twimg.com/profile_images/1059846734006927366/QQ0YX3lj_normal.jpg"/>
    <hyperlink ref="V57" r:id="rId123" display="https://pbs.twimg.com/media/D1WLZ6oW0AA9HdH.jpg"/>
    <hyperlink ref="V58" r:id="rId124" display="https://pbs.twimg.com/media/D1JGEPyU8AEfgcr.jpg"/>
    <hyperlink ref="V59" r:id="rId125" display="https://pbs.twimg.com/media/D1WLZ6oW0AA9HdH.jpg"/>
    <hyperlink ref="V60" r:id="rId126" display="http://pbs.twimg.com/profile_images/990191461617537025/w1lS-fw2_normal.jpg"/>
    <hyperlink ref="V61" r:id="rId127" display="http://pbs.twimg.com/profile_images/480544465610735616/Y_viD_Ii_normal.jpeg"/>
    <hyperlink ref="V62" r:id="rId128" display="http://pbs.twimg.com/profile_images/480544465610735616/Y_viD_Ii_normal.jpeg"/>
    <hyperlink ref="V63" r:id="rId129" display="http://pbs.twimg.com/profile_images/1062524158477824000/b5zP5kfi_normal.jpg"/>
    <hyperlink ref="V64" r:id="rId130" display="http://pbs.twimg.com/profile_images/1062524158477824000/b5zP5kfi_normal.jpg"/>
    <hyperlink ref="V65" r:id="rId131" display="http://pbs.twimg.com/profile_images/1062524158477824000/b5zP5kfi_normal.jpg"/>
    <hyperlink ref="V66" r:id="rId132" display="http://pbs.twimg.com/profile_images/1062524158477824000/b5zP5kfi_normal.jpg"/>
    <hyperlink ref="V67" r:id="rId133" display="http://pbs.twimg.com/profile_images/1062524158477824000/b5zP5kfi_normal.jpg"/>
    <hyperlink ref="V68" r:id="rId134" display="http://pbs.twimg.com/profile_images/1062524158477824000/b5zP5kfi_normal.jpg"/>
    <hyperlink ref="V69" r:id="rId135" display="http://pbs.twimg.com/profile_images/1062524158477824000/b5zP5kfi_normal.jpg"/>
    <hyperlink ref="V70" r:id="rId136" display="http://pbs.twimg.com/profile_images/1062524158477824000/b5zP5kfi_normal.jpg"/>
    <hyperlink ref="V71" r:id="rId137" display="http://pbs.twimg.com/profile_images/1062524158477824000/b5zP5kfi_normal.jpg"/>
    <hyperlink ref="V72" r:id="rId138" display="http://pbs.twimg.com/profile_images/1103569357383364608/Be5K0gkJ_normal.jpg"/>
    <hyperlink ref="V73" r:id="rId139" display="http://pbs.twimg.com/profile_images/1103569357383364608/Be5K0gkJ_normal.jpg"/>
    <hyperlink ref="V74" r:id="rId140" display="http://pbs.twimg.com/profile_images/1103569357383364608/Be5K0gkJ_normal.jpg"/>
    <hyperlink ref="V75" r:id="rId141" display="http://pbs.twimg.com/profile_images/1103569357383364608/Be5K0gkJ_normal.jpg"/>
    <hyperlink ref="V76" r:id="rId142" display="http://pbs.twimg.com/profile_images/1103569357383364608/Be5K0gkJ_normal.jpg"/>
    <hyperlink ref="V77" r:id="rId143" display="http://pbs.twimg.com/profile_images/1103569357383364608/Be5K0gkJ_normal.jpg"/>
    <hyperlink ref="V78" r:id="rId144" display="http://pbs.twimg.com/profile_images/1103569357383364608/Be5K0gkJ_normal.jpg"/>
    <hyperlink ref="V79" r:id="rId145" display="http://pbs.twimg.com/profile_images/1103569357383364608/Be5K0gkJ_normal.jpg"/>
    <hyperlink ref="V80" r:id="rId146" display="http://pbs.twimg.com/profile_images/1103569357383364608/Be5K0gkJ_normal.jpg"/>
    <hyperlink ref="V81" r:id="rId147" display="http://pbs.twimg.com/profile_images/1029445046020407296/7Y2PzKji_normal.jpg"/>
    <hyperlink ref="V82" r:id="rId148" display="http://pbs.twimg.com/profile_images/1029445046020407296/7Y2PzKji_normal.jpg"/>
    <hyperlink ref="V83" r:id="rId149" display="http://pbs.twimg.com/profile_images/1029445046020407296/7Y2PzKji_normal.jpg"/>
    <hyperlink ref="V84" r:id="rId150" display="http://pbs.twimg.com/profile_images/1029445046020407296/7Y2PzKji_normal.jpg"/>
    <hyperlink ref="V85" r:id="rId151" display="http://pbs.twimg.com/profile_images/1029445046020407296/7Y2PzKji_normal.jpg"/>
    <hyperlink ref="V86" r:id="rId152" display="http://pbs.twimg.com/profile_images/1029445046020407296/7Y2PzKji_normal.jpg"/>
    <hyperlink ref="V87" r:id="rId153" display="http://pbs.twimg.com/profile_images/1029445046020407296/7Y2PzKji_normal.jpg"/>
    <hyperlink ref="V88" r:id="rId154" display="http://pbs.twimg.com/profile_images/1029445046020407296/7Y2PzKji_normal.jpg"/>
    <hyperlink ref="V89" r:id="rId155" display="http://pbs.twimg.com/profile_images/1029445046020407296/7Y2PzKji_normal.jpg"/>
    <hyperlink ref="V90" r:id="rId156" display="http://pbs.twimg.com/profile_images/881871057866698756/iKO2VJuU_normal.jpg"/>
    <hyperlink ref="V91" r:id="rId157" display="http://pbs.twimg.com/profile_images/881871057866698756/iKO2VJuU_normal.jpg"/>
    <hyperlink ref="V92" r:id="rId158" display="http://pbs.twimg.com/profile_images/881871057866698756/iKO2VJuU_normal.jpg"/>
    <hyperlink ref="V93" r:id="rId159" display="http://pbs.twimg.com/profile_images/881871057866698756/iKO2VJuU_normal.jpg"/>
    <hyperlink ref="V94" r:id="rId160" display="http://pbs.twimg.com/profile_images/881871057866698756/iKO2VJuU_normal.jpg"/>
    <hyperlink ref="V95" r:id="rId161" display="http://pbs.twimg.com/profile_images/881871057866698756/iKO2VJuU_normal.jpg"/>
    <hyperlink ref="V96" r:id="rId162" display="http://pbs.twimg.com/profile_images/881871057866698756/iKO2VJuU_normal.jpg"/>
    <hyperlink ref="V97" r:id="rId163" display="http://pbs.twimg.com/profile_images/881871057866698756/iKO2VJuU_normal.jpg"/>
    <hyperlink ref="V98" r:id="rId164" display="http://pbs.twimg.com/profile_images/881871057866698756/iKO2VJuU_normal.jpg"/>
    <hyperlink ref="V99" r:id="rId165" display="http://pbs.twimg.com/profile_images/939201846022991872/2PiSmYp3_normal.jpg"/>
    <hyperlink ref="V100" r:id="rId166" display="http://pbs.twimg.com/profile_images/939201846022991872/2PiSmYp3_normal.jpg"/>
    <hyperlink ref="V101" r:id="rId167" display="http://pbs.twimg.com/profile_images/939201846022991872/2PiSmYp3_normal.jpg"/>
    <hyperlink ref="V102" r:id="rId168" display="http://pbs.twimg.com/profile_images/939201846022991872/2PiSmYp3_normal.jpg"/>
    <hyperlink ref="V103" r:id="rId169" display="http://pbs.twimg.com/profile_images/939201846022991872/2PiSmYp3_normal.jpg"/>
    <hyperlink ref="V104" r:id="rId170" display="http://pbs.twimg.com/profile_images/939201846022991872/2PiSmYp3_normal.jpg"/>
    <hyperlink ref="V105" r:id="rId171" display="http://pbs.twimg.com/profile_images/939201846022991872/2PiSmYp3_normal.jpg"/>
    <hyperlink ref="V106" r:id="rId172" display="http://pbs.twimg.com/profile_images/939201846022991872/2PiSmYp3_normal.jpg"/>
    <hyperlink ref="V107" r:id="rId173" display="http://pbs.twimg.com/profile_images/939201846022991872/2PiSmYp3_normal.jpg"/>
    <hyperlink ref="V108" r:id="rId174" display="http://pbs.twimg.com/profile_images/802267603393716224/OazG3xmR_normal.jpg"/>
    <hyperlink ref="V109" r:id="rId175" display="http://pbs.twimg.com/profile_images/802267603393716224/OazG3xmR_normal.jpg"/>
    <hyperlink ref="V110" r:id="rId176" display="http://pbs.twimg.com/profile_images/802267603393716224/OazG3xmR_normal.jpg"/>
    <hyperlink ref="V111" r:id="rId177" display="http://pbs.twimg.com/profile_images/802267603393716224/OazG3xmR_normal.jpg"/>
    <hyperlink ref="V112" r:id="rId178" display="http://pbs.twimg.com/profile_images/802267603393716224/OazG3xmR_normal.jpg"/>
    <hyperlink ref="V113" r:id="rId179" display="http://pbs.twimg.com/profile_images/802267603393716224/OazG3xmR_normal.jpg"/>
    <hyperlink ref="V114" r:id="rId180" display="http://pbs.twimg.com/profile_images/802267603393716224/OazG3xmR_normal.jpg"/>
    <hyperlink ref="V115" r:id="rId181" display="http://pbs.twimg.com/profile_images/802267603393716224/OazG3xmR_normal.jpg"/>
    <hyperlink ref="V116" r:id="rId182" display="http://pbs.twimg.com/profile_images/802267603393716224/OazG3xmR_normal.jpg"/>
    <hyperlink ref="V117" r:id="rId183" display="http://pbs.twimg.com/profile_images/909860230439239680/SYNCWsCi_normal.jpg"/>
    <hyperlink ref="V118" r:id="rId184" display="http://pbs.twimg.com/profile_images/909860230439239680/SYNCWsCi_normal.jpg"/>
    <hyperlink ref="V119" r:id="rId185" display="http://pbs.twimg.com/profile_images/909860230439239680/SYNCWsCi_normal.jpg"/>
    <hyperlink ref="V120" r:id="rId186" display="http://pbs.twimg.com/profile_images/909860230439239680/SYNCWsCi_normal.jpg"/>
    <hyperlink ref="V121" r:id="rId187" display="http://pbs.twimg.com/profile_images/909860230439239680/SYNCWsCi_normal.jpg"/>
    <hyperlink ref="V122" r:id="rId188" display="http://pbs.twimg.com/profile_images/909860230439239680/SYNCWsCi_normal.jpg"/>
    <hyperlink ref="V123" r:id="rId189" display="http://pbs.twimg.com/profile_images/909860230439239680/SYNCWsCi_normal.jpg"/>
    <hyperlink ref="V124" r:id="rId190" display="http://pbs.twimg.com/profile_images/909860230439239680/SYNCWsCi_normal.jpg"/>
    <hyperlink ref="V125" r:id="rId191" display="http://pbs.twimg.com/profile_images/909860230439239680/SYNCWsCi_normal.jpg"/>
    <hyperlink ref="V126" r:id="rId192" display="http://pbs.twimg.com/profile_images/981852897188212741/oqR2TMSO_normal.jpg"/>
    <hyperlink ref="V127" r:id="rId193" display="http://pbs.twimg.com/profile_images/981852897188212741/oqR2TMSO_normal.jpg"/>
    <hyperlink ref="V128" r:id="rId194" display="http://pbs.twimg.com/profile_images/981852897188212741/oqR2TMSO_normal.jpg"/>
    <hyperlink ref="V129" r:id="rId195" display="http://pbs.twimg.com/profile_images/981852897188212741/oqR2TMSO_normal.jpg"/>
    <hyperlink ref="V130" r:id="rId196" display="http://pbs.twimg.com/profile_images/981852897188212741/oqR2TMSO_normal.jpg"/>
    <hyperlink ref="V131" r:id="rId197" display="http://pbs.twimg.com/profile_images/981852897188212741/oqR2TMSO_normal.jpg"/>
    <hyperlink ref="V132" r:id="rId198" display="http://pbs.twimg.com/profile_images/981852897188212741/oqR2TMSO_normal.jpg"/>
    <hyperlink ref="V133" r:id="rId199" display="http://pbs.twimg.com/profile_images/981852897188212741/oqR2TMSO_normal.jpg"/>
    <hyperlink ref="V134" r:id="rId200" display="http://pbs.twimg.com/profile_images/981852897188212741/oqR2TMSO_normal.jpg"/>
    <hyperlink ref="V135" r:id="rId201" display="http://pbs.twimg.com/profile_images/730798431866916864/mZxYtEJ9_normal.jpg"/>
    <hyperlink ref="V136" r:id="rId202" display="http://pbs.twimg.com/profile_images/730798431866916864/mZxYtEJ9_normal.jpg"/>
    <hyperlink ref="V137" r:id="rId203" display="http://pbs.twimg.com/profile_images/730798431866916864/mZxYtEJ9_normal.jpg"/>
    <hyperlink ref="V138" r:id="rId204" display="http://pbs.twimg.com/profile_images/730798431866916864/mZxYtEJ9_normal.jpg"/>
    <hyperlink ref="V139" r:id="rId205" display="http://pbs.twimg.com/profile_images/730798431866916864/mZxYtEJ9_normal.jpg"/>
    <hyperlink ref="V140" r:id="rId206" display="http://pbs.twimg.com/profile_images/730798431866916864/mZxYtEJ9_normal.jpg"/>
    <hyperlink ref="V141" r:id="rId207" display="http://pbs.twimg.com/profile_images/730798431866916864/mZxYtEJ9_normal.jpg"/>
    <hyperlink ref="V142" r:id="rId208" display="http://pbs.twimg.com/profile_images/730798431866916864/mZxYtEJ9_normal.jpg"/>
    <hyperlink ref="V143" r:id="rId209" display="http://pbs.twimg.com/profile_images/730798431866916864/mZxYtEJ9_normal.jpg"/>
    <hyperlink ref="V144" r:id="rId210" display="http://pbs.twimg.com/profile_images/1058908962890924032/tqRNEAzw_normal.jpg"/>
    <hyperlink ref="V145" r:id="rId211" display="http://pbs.twimg.com/profile_images/1058908962890924032/tqRNEAzw_normal.jpg"/>
    <hyperlink ref="V146" r:id="rId212" display="http://pbs.twimg.com/profile_images/1058908962890924032/tqRNEAzw_normal.jpg"/>
    <hyperlink ref="V147" r:id="rId213" display="http://pbs.twimg.com/profile_images/1058908962890924032/tqRNEAzw_normal.jpg"/>
    <hyperlink ref="V148" r:id="rId214" display="http://pbs.twimg.com/profile_images/1058908962890924032/tqRNEAzw_normal.jpg"/>
    <hyperlink ref="V149" r:id="rId215" display="http://pbs.twimg.com/profile_images/1058908962890924032/tqRNEAzw_normal.jpg"/>
    <hyperlink ref="V150" r:id="rId216" display="http://pbs.twimg.com/profile_images/1058908962890924032/tqRNEAzw_normal.jpg"/>
    <hyperlink ref="V151" r:id="rId217" display="http://pbs.twimg.com/profile_images/1058908962890924032/tqRNEAzw_normal.jpg"/>
    <hyperlink ref="V152" r:id="rId218" display="http://pbs.twimg.com/profile_images/1058908962890924032/tqRNEAzw_normal.jpg"/>
    <hyperlink ref="V153" r:id="rId219" display="http://pbs.twimg.com/profile_images/1099445708967501824/Ujryw-s3_normal.jpg"/>
    <hyperlink ref="V154" r:id="rId220" display="http://pbs.twimg.com/profile_images/1099445708967501824/Ujryw-s3_normal.jpg"/>
    <hyperlink ref="V155" r:id="rId221" display="http://pbs.twimg.com/profile_images/1099445708967501824/Ujryw-s3_normal.jpg"/>
    <hyperlink ref="V156" r:id="rId222" display="http://pbs.twimg.com/profile_images/1099445708967501824/Ujryw-s3_normal.jpg"/>
    <hyperlink ref="V157" r:id="rId223" display="http://pbs.twimg.com/profile_images/1099445708967501824/Ujryw-s3_normal.jpg"/>
    <hyperlink ref="V158" r:id="rId224" display="http://pbs.twimg.com/profile_images/1099445708967501824/Ujryw-s3_normal.jpg"/>
    <hyperlink ref="V159" r:id="rId225" display="http://pbs.twimg.com/profile_images/1099445708967501824/Ujryw-s3_normal.jpg"/>
    <hyperlink ref="V160" r:id="rId226" display="http://pbs.twimg.com/profile_images/1099445708967501824/Ujryw-s3_normal.jpg"/>
    <hyperlink ref="V161" r:id="rId227" display="http://pbs.twimg.com/profile_images/1099445708967501824/Ujryw-s3_normal.jpg"/>
    <hyperlink ref="V162" r:id="rId228" display="http://pbs.twimg.com/profile_images/922183288126570497/vxk2K-I8_normal.jpg"/>
    <hyperlink ref="V163" r:id="rId229" display="http://pbs.twimg.com/profile_images/922183288126570497/vxk2K-I8_normal.jpg"/>
    <hyperlink ref="V164" r:id="rId230" display="http://pbs.twimg.com/profile_images/922183288126570497/vxk2K-I8_normal.jpg"/>
    <hyperlink ref="V165" r:id="rId231" display="http://pbs.twimg.com/profile_images/922183288126570497/vxk2K-I8_normal.jpg"/>
    <hyperlink ref="V166" r:id="rId232" display="http://pbs.twimg.com/profile_images/922183288126570497/vxk2K-I8_normal.jpg"/>
    <hyperlink ref="V167" r:id="rId233" display="http://pbs.twimg.com/profile_images/922183288126570497/vxk2K-I8_normal.jpg"/>
    <hyperlink ref="V168" r:id="rId234" display="http://pbs.twimg.com/profile_images/922183288126570497/vxk2K-I8_normal.jpg"/>
    <hyperlink ref="V169" r:id="rId235" display="http://pbs.twimg.com/profile_images/922183288126570497/vxk2K-I8_normal.jpg"/>
    <hyperlink ref="V170" r:id="rId236" display="http://pbs.twimg.com/profile_images/922183288126570497/vxk2K-I8_normal.jpg"/>
    <hyperlink ref="V171" r:id="rId237" display="http://pbs.twimg.com/profile_images/1080110461809582080/jGkH-rLT_normal.jpg"/>
    <hyperlink ref="V172" r:id="rId238" display="http://pbs.twimg.com/profile_images/1080110461809582080/jGkH-rLT_normal.jpg"/>
    <hyperlink ref="V173" r:id="rId239" display="http://pbs.twimg.com/profile_images/1080110461809582080/jGkH-rLT_normal.jpg"/>
    <hyperlink ref="V174" r:id="rId240" display="http://pbs.twimg.com/profile_images/1080110461809582080/jGkH-rLT_normal.jpg"/>
    <hyperlink ref="V175" r:id="rId241" display="http://pbs.twimg.com/profile_images/1080110461809582080/jGkH-rLT_normal.jpg"/>
    <hyperlink ref="V176" r:id="rId242" display="http://pbs.twimg.com/profile_images/1080110461809582080/jGkH-rLT_normal.jpg"/>
    <hyperlink ref="V177" r:id="rId243" display="http://pbs.twimg.com/profile_images/1080110461809582080/jGkH-rLT_normal.jpg"/>
    <hyperlink ref="V178" r:id="rId244" display="http://pbs.twimg.com/profile_images/1080110461809582080/jGkH-rLT_normal.jpg"/>
    <hyperlink ref="V179" r:id="rId245" display="http://pbs.twimg.com/profile_images/1080110461809582080/jGkH-rLT_normal.jpg"/>
    <hyperlink ref="V180" r:id="rId246" display="http://pbs.twimg.com/profile_images/541230851929808896/CempjbYW_normal.jpeg"/>
    <hyperlink ref="V181" r:id="rId247" display="http://pbs.twimg.com/profile_images/541230851929808896/CempjbYW_normal.jpeg"/>
    <hyperlink ref="V182" r:id="rId248" display="http://pbs.twimg.com/profile_images/541230851929808896/CempjbYW_normal.jpeg"/>
    <hyperlink ref="V183" r:id="rId249" display="http://pbs.twimg.com/profile_images/541230851929808896/CempjbYW_normal.jpeg"/>
    <hyperlink ref="V184" r:id="rId250" display="http://pbs.twimg.com/profile_images/541230851929808896/CempjbYW_normal.jpeg"/>
    <hyperlink ref="V185" r:id="rId251" display="http://pbs.twimg.com/profile_images/541230851929808896/CempjbYW_normal.jpeg"/>
    <hyperlink ref="V186" r:id="rId252" display="http://pbs.twimg.com/profile_images/541230851929808896/CempjbYW_normal.jpeg"/>
    <hyperlink ref="V187" r:id="rId253" display="http://pbs.twimg.com/profile_images/541230851929808896/CempjbYW_normal.jpeg"/>
    <hyperlink ref="V188" r:id="rId254" display="http://pbs.twimg.com/profile_images/541230851929808896/CempjbYW_normal.jpeg"/>
    <hyperlink ref="V189" r:id="rId255" display="http://pbs.twimg.com/profile_images/768592734282145792/sBoQIaFR_normal.jpg"/>
    <hyperlink ref="V190" r:id="rId256" display="http://pbs.twimg.com/profile_images/768592734282145792/sBoQIaFR_normal.jpg"/>
    <hyperlink ref="V191" r:id="rId257" display="http://pbs.twimg.com/profile_images/768592734282145792/sBoQIaFR_normal.jpg"/>
    <hyperlink ref="V192" r:id="rId258" display="http://pbs.twimg.com/profile_images/768592734282145792/sBoQIaFR_normal.jpg"/>
    <hyperlink ref="V193" r:id="rId259" display="http://pbs.twimg.com/profile_images/768592734282145792/sBoQIaFR_normal.jpg"/>
    <hyperlink ref="V194" r:id="rId260" display="http://pbs.twimg.com/profile_images/768592734282145792/sBoQIaFR_normal.jpg"/>
    <hyperlink ref="V195" r:id="rId261" display="http://pbs.twimg.com/profile_images/768592734282145792/sBoQIaFR_normal.jpg"/>
    <hyperlink ref="V196" r:id="rId262" display="http://pbs.twimg.com/profile_images/768592734282145792/sBoQIaFR_normal.jpg"/>
    <hyperlink ref="V197" r:id="rId263" display="http://pbs.twimg.com/profile_images/768592734282145792/sBoQIaFR_normal.jpg"/>
    <hyperlink ref="V198" r:id="rId264" display="http://pbs.twimg.com/profile_images/931919116012793858/nXYZanzf_normal.jpg"/>
    <hyperlink ref="V199" r:id="rId265" display="http://pbs.twimg.com/profile_images/931919116012793858/nXYZanzf_normal.jpg"/>
    <hyperlink ref="V200" r:id="rId266" display="http://pbs.twimg.com/profile_images/931919116012793858/nXYZanzf_normal.jpg"/>
    <hyperlink ref="V201" r:id="rId267" display="http://pbs.twimg.com/profile_images/931919116012793858/nXYZanzf_normal.jpg"/>
    <hyperlink ref="V202" r:id="rId268" display="http://pbs.twimg.com/profile_images/931919116012793858/nXYZanzf_normal.jpg"/>
    <hyperlink ref="V203" r:id="rId269" display="http://pbs.twimg.com/profile_images/931919116012793858/nXYZanzf_normal.jpg"/>
    <hyperlink ref="V204" r:id="rId270" display="http://pbs.twimg.com/profile_images/931919116012793858/nXYZanzf_normal.jpg"/>
    <hyperlink ref="V205" r:id="rId271" display="http://pbs.twimg.com/profile_images/931919116012793858/nXYZanzf_normal.jpg"/>
    <hyperlink ref="V206" r:id="rId272" display="http://pbs.twimg.com/profile_images/931919116012793858/nXYZanzf_normal.jpg"/>
    <hyperlink ref="V207" r:id="rId273" display="http://pbs.twimg.com/profile_images/1042393755024875520/p-2DMTNi_normal.jpg"/>
    <hyperlink ref="V208" r:id="rId274" display="http://pbs.twimg.com/profile_images/1042393755024875520/p-2DMTNi_normal.jpg"/>
    <hyperlink ref="V209" r:id="rId275" display="http://pbs.twimg.com/profile_images/1042393755024875520/p-2DMTNi_normal.jpg"/>
    <hyperlink ref="V210" r:id="rId276" display="http://pbs.twimg.com/profile_images/1042393755024875520/p-2DMTNi_normal.jpg"/>
    <hyperlink ref="V211" r:id="rId277" display="http://pbs.twimg.com/profile_images/1042393755024875520/p-2DMTNi_normal.jpg"/>
    <hyperlink ref="V212" r:id="rId278" display="http://pbs.twimg.com/profile_images/1042393755024875520/p-2DMTNi_normal.jpg"/>
    <hyperlink ref="V213" r:id="rId279" display="http://pbs.twimg.com/profile_images/1042393755024875520/p-2DMTNi_normal.jpg"/>
    <hyperlink ref="V214" r:id="rId280" display="http://pbs.twimg.com/profile_images/1042393755024875520/p-2DMTNi_normal.jpg"/>
    <hyperlink ref="V215" r:id="rId281" display="http://pbs.twimg.com/profile_images/1042393755024875520/p-2DMTNi_normal.jpg"/>
    <hyperlink ref="V216" r:id="rId282" display="http://pbs.twimg.com/profile_images/447272511747526656/vl21lxoc_normal.jpeg"/>
    <hyperlink ref="V217" r:id="rId283" display="http://pbs.twimg.com/profile_images/447272511747526656/vl21lxoc_normal.jpeg"/>
    <hyperlink ref="V218" r:id="rId284" display="http://pbs.twimg.com/profile_images/447272511747526656/vl21lxoc_normal.jpeg"/>
    <hyperlink ref="V219" r:id="rId285" display="http://pbs.twimg.com/profile_images/447272511747526656/vl21lxoc_normal.jpeg"/>
    <hyperlink ref="V220" r:id="rId286" display="http://pbs.twimg.com/profile_images/447272511747526656/vl21lxoc_normal.jpeg"/>
    <hyperlink ref="V221" r:id="rId287" display="http://pbs.twimg.com/profile_images/447272511747526656/vl21lxoc_normal.jpeg"/>
    <hyperlink ref="V222" r:id="rId288" display="http://pbs.twimg.com/profile_images/447272511747526656/vl21lxoc_normal.jpeg"/>
    <hyperlink ref="V223" r:id="rId289" display="http://pbs.twimg.com/profile_images/447272511747526656/vl21lxoc_normal.jpeg"/>
    <hyperlink ref="V224" r:id="rId290" display="http://pbs.twimg.com/profile_images/447272511747526656/vl21lxoc_normal.jpeg"/>
    <hyperlink ref="V225" r:id="rId291" display="http://pbs.twimg.com/profile_images/812152697755299840/gV29KeEy_normal.jpg"/>
    <hyperlink ref="V226" r:id="rId292" display="http://pbs.twimg.com/profile_images/812152697755299840/gV29KeEy_normal.jpg"/>
    <hyperlink ref="V227" r:id="rId293" display="http://pbs.twimg.com/profile_images/812152697755299840/gV29KeEy_normal.jpg"/>
    <hyperlink ref="V228" r:id="rId294" display="http://pbs.twimg.com/profile_images/812152697755299840/gV29KeEy_normal.jpg"/>
    <hyperlink ref="V229" r:id="rId295" display="http://pbs.twimg.com/profile_images/812152697755299840/gV29KeEy_normal.jpg"/>
    <hyperlink ref="V230" r:id="rId296" display="http://pbs.twimg.com/profile_images/812152697755299840/gV29KeEy_normal.jpg"/>
    <hyperlink ref="V231" r:id="rId297" display="http://pbs.twimg.com/profile_images/812152697755299840/gV29KeEy_normal.jpg"/>
    <hyperlink ref="V232" r:id="rId298" display="http://pbs.twimg.com/profile_images/812152697755299840/gV29KeEy_normal.jpg"/>
    <hyperlink ref="V233" r:id="rId299" display="http://pbs.twimg.com/profile_images/812152697755299840/gV29KeEy_normal.jpg"/>
    <hyperlink ref="V234" r:id="rId300" display="http://pbs.twimg.com/profile_images/933740415861252096/qEXZnavW_normal.jpg"/>
    <hyperlink ref="V235" r:id="rId301" display="http://pbs.twimg.com/profile_images/933740415861252096/qEXZnavW_normal.jpg"/>
    <hyperlink ref="V236" r:id="rId302" display="http://pbs.twimg.com/profile_images/529295577624756225/s7yccbNL_normal.jpeg"/>
    <hyperlink ref="V237" r:id="rId303" display="http://pbs.twimg.com/profile_images/462346285513601024/tCx8sDXz_normal.jpeg"/>
    <hyperlink ref="V238" r:id="rId304" display="http://pbs.twimg.com/profile_images/462346285513601024/tCx8sDXz_normal.jpeg"/>
    <hyperlink ref="V239" r:id="rId305" display="http://pbs.twimg.com/profile_images/462346285513601024/tCx8sDXz_normal.jpeg"/>
    <hyperlink ref="V240" r:id="rId306" display="http://pbs.twimg.com/profile_images/462346285513601024/tCx8sDXz_normal.jpeg"/>
    <hyperlink ref="V241" r:id="rId307" display="http://pbs.twimg.com/profile_images/462346285513601024/tCx8sDXz_normal.jpeg"/>
    <hyperlink ref="V242" r:id="rId308" display="http://pbs.twimg.com/profile_images/933740415861252096/qEXZnavW_normal.jpg"/>
    <hyperlink ref="V243" r:id="rId309" display="http://pbs.twimg.com/profile_images/529295577624756225/s7yccbNL_normal.jpeg"/>
    <hyperlink ref="V244" r:id="rId310" display="http://pbs.twimg.com/profile_images/579981644171374595/s-vuYN6D_normal.jpg"/>
    <hyperlink ref="V245" r:id="rId311" display="http://pbs.twimg.com/profile_images/579981644171374595/s-vuYN6D_normal.jpg"/>
    <hyperlink ref="V246" r:id="rId312" display="http://pbs.twimg.com/profile_images/579981644171374595/s-vuYN6D_normal.jpg"/>
    <hyperlink ref="V247" r:id="rId313" display="http://pbs.twimg.com/profile_images/579981644171374595/s-vuYN6D_normal.jpg"/>
    <hyperlink ref="V248" r:id="rId314" display="http://pbs.twimg.com/profile_images/579981644171374595/s-vuYN6D_normal.jpg"/>
    <hyperlink ref="V249" r:id="rId315" display="http://pbs.twimg.com/profile_images/579981644171374595/s-vuYN6D_normal.jpg"/>
    <hyperlink ref="V250" r:id="rId316" display="http://pbs.twimg.com/profile_images/579981644171374595/s-vuYN6D_normal.jpg"/>
    <hyperlink ref="V251" r:id="rId317" display="http://pbs.twimg.com/profile_images/579981644171374595/s-vuYN6D_normal.jpg"/>
    <hyperlink ref="V252" r:id="rId318" display="http://pbs.twimg.com/profile_images/579981644171374595/s-vuYN6D_normal.jpg"/>
    <hyperlink ref="V253" r:id="rId319" display="http://pbs.twimg.com/profile_images/1022274729086836736/RlD62hfu_normal.jpg"/>
    <hyperlink ref="V254" r:id="rId320" display="http://pbs.twimg.com/profile_images/1022274729086836736/RlD62hfu_normal.jpg"/>
    <hyperlink ref="V255" r:id="rId321" display="http://pbs.twimg.com/profile_images/1022274729086836736/RlD62hfu_normal.jpg"/>
    <hyperlink ref="V256" r:id="rId322" display="http://pbs.twimg.com/profile_images/1022274729086836736/RlD62hfu_normal.jpg"/>
    <hyperlink ref="V257" r:id="rId323" display="http://pbs.twimg.com/profile_images/1022274729086836736/RlD62hfu_normal.jpg"/>
    <hyperlink ref="V258" r:id="rId324" display="http://pbs.twimg.com/profile_images/1022274729086836736/RlD62hfu_normal.jpg"/>
    <hyperlink ref="V259" r:id="rId325" display="http://pbs.twimg.com/profile_images/1022274729086836736/RlD62hfu_normal.jpg"/>
    <hyperlink ref="V260" r:id="rId326" display="http://pbs.twimg.com/profile_images/1022274729086836736/RlD62hfu_normal.jpg"/>
    <hyperlink ref="V261" r:id="rId327" display="http://pbs.twimg.com/profile_images/1022274729086836736/RlD62hfu_normal.jpg"/>
    <hyperlink ref="V262" r:id="rId328" display="http://pbs.twimg.com/profile_images/730071680198938624/uR3QYPwU_normal.jpg"/>
    <hyperlink ref="V263" r:id="rId329" display="http://pbs.twimg.com/profile_images/730071680198938624/uR3QYPwU_normal.jpg"/>
    <hyperlink ref="V264" r:id="rId330" display="http://pbs.twimg.com/profile_images/730071680198938624/uR3QYPwU_normal.jpg"/>
    <hyperlink ref="V265" r:id="rId331" display="http://pbs.twimg.com/profile_images/730071680198938624/uR3QYPwU_normal.jpg"/>
    <hyperlink ref="V266" r:id="rId332" display="http://pbs.twimg.com/profile_images/730071680198938624/uR3QYPwU_normal.jpg"/>
    <hyperlink ref="V267" r:id="rId333" display="http://pbs.twimg.com/profile_images/730071680198938624/uR3QYPwU_normal.jpg"/>
    <hyperlink ref="V268" r:id="rId334" display="http://pbs.twimg.com/profile_images/730071680198938624/uR3QYPwU_normal.jpg"/>
    <hyperlink ref="V269" r:id="rId335" display="http://pbs.twimg.com/profile_images/730071680198938624/uR3QYPwU_normal.jpg"/>
    <hyperlink ref="V270" r:id="rId336" display="http://pbs.twimg.com/profile_images/730071680198938624/uR3QYPwU_normal.jpg"/>
    <hyperlink ref="V271" r:id="rId337" display="http://pbs.twimg.com/profile_images/1023919929345564672/wb-CMwg3_normal.jpg"/>
    <hyperlink ref="V272" r:id="rId338" display="http://pbs.twimg.com/profile_images/1023919929345564672/wb-CMwg3_normal.jpg"/>
    <hyperlink ref="V273" r:id="rId339" display="http://pbs.twimg.com/profile_images/1023919929345564672/wb-CMwg3_normal.jpg"/>
    <hyperlink ref="V274" r:id="rId340" display="http://pbs.twimg.com/profile_images/1023919929345564672/wb-CMwg3_normal.jpg"/>
    <hyperlink ref="V275" r:id="rId341" display="http://pbs.twimg.com/profile_images/1023919929345564672/wb-CMwg3_normal.jpg"/>
    <hyperlink ref="V276" r:id="rId342" display="http://pbs.twimg.com/profile_images/1023919929345564672/wb-CMwg3_normal.jpg"/>
    <hyperlink ref="V277" r:id="rId343" display="http://pbs.twimg.com/profile_images/1023919929345564672/wb-CMwg3_normal.jpg"/>
    <hyperlink ref="V278" r:id="rId344" display="http://pbs.twimg.com/profile_images/1023919929345564672/wb-CMwg3_normal.jpg"/>
    <hyperlink ref="V279" r:id="rId345" display="http://pbs.twimg.com/profile_images/1023919929345564672/wb-CMwg3_normal.jpg"/>
    <hyperlink ref="V280" r:id="rId346" display="http://pbs.twimg.com/profile_images/880276065712840704/g7NUBfTr_normal.jpg"/>
    <hyperlink ref="V281" r:id="rId347" display="http://pbs.twimg.com/profile_images/880276065712840704/g7NUBfTr_normal.jpg"/>
    <hyperlink ref="V282" r:id="rId348" display="http://pbs.twimg.com/profile_images/880276065712840704/g7NUBfTr_normal.jpg"/>
    <hyperlink ref="V283" r:id="rId349" display="http://pbs.twimg.com/profile_images/880276065712840704/g7NUBfTr_normal.jpg"/>
    <hyperlink ref="V284" r:id="rId350" display="http://pbs.twimg.com/profile_images/880276065712840704/g7NUBfTr_normal.jpg"/>
    <hyperlink ref="V285" r:id="rId351" display="http://pbs.twimg.com/profile_images/880276065712840704/g7NUBfTr_normal.jpg"/>
    <hyperlink ref="V286" r:id="rId352" display="http://pbs.twimg.com/profile_images/880276065712840704/g7NUBfTr_normal.jpg"/>
    <hyperlink ref="V287" r:id="rId353" display="http://pbs.twimg.com/profile_images/880276065712840704/g7NUBfTr_normal.jpg"/>
    <hyperlink ref="V288" r:id="rId354" display="http://pbs.twimg.com/profile_images/880276065712840704/g7NUBfTr_normal.jpg"/>
    <hyperlink ref="V289" r:id="rId355" display="http://pbs.twimg.com/profile_images/1093173831563390982/G-p7w6AB_normal.jpg"/>
    <hyperlink ref="V290" r:id="rId356" display="http://pbs.twimg.com/profile_images/1093173831563390982/G-p7w6AB_normal.jpg"/>
    <hyperlink ref="V291" r:id="rId357" display="http://pbs.twimg.com/profile_images/1093173831563390982/G-p7w6AB_normal.jpg"/>
    <hyperlink ref="V292" r:id="rId358" display="http://pbs.twimg.com/profile_images/1093173831563390982/G-p7w6AB_normal.jpg"/>
    <hyperlink ref="V293" r:id="rId359" display="http://pbs.twimg.com/profile_images/1093173831563390982/G-p7w6AB_normal.jpg"/>
    <hyperlink ref="V294" r:id="rId360" display="http://pbs.twimg.com/profile_images/1093173831563390982/G-p7w6AB_normal.jpg"/>
    <hyperlink ref="V295" r:id="rId361" display="http://pbs.twimg.com/profile_images/1093173831563390982/G-p7w6AB_normal.jpg"/>
    <hyperlink ref="V296" r:id="rId362" display="http://pbs.twimg.com/profile_images/1093173831563390982/G-p7w6AB_normal.jpg"/>
    <hyperlink ref="V297" r:id="rId363" display="http://pbs.twimg.com/profile_images/1093173831563390982/G-p7w6AB_normal.jpg"/>
    <hyperlink ref="V298" r:id="rId364" display="http://pbs.twimg.com/profile_images/750787083334070272/3QIV6NFE_normal.png"/>
    <hyperlink ref="V299" r:id="rId365" display="http://pbs.twimg.com/profile_images/750787083334070272/3QIV6NFE_normal.png"/>
    <hyperlink ref="V300" r:id="rId366" display="http://pbs.twimg.com/profile_images/750787083334070272/3QIV6NFE_normal.png"/>
    <hyperlink ref="V301" r:id="rId367" display="http://pbs.twimg.com/profile_images/750787083334070272/3QIV6NFE_normal.png"/>
    <hyperlink ref="V302" r:id="rId368" display="http://pbs.twimg.com/profile_images/750787083334070272/3QIV6NFE_normal.png"/>
    <hyperlink ref="V303" r:id="rId369" display="http://pbs.twimg.com/profile_images/750787083334070272/3QIV6NFE_normal.png"/>
    <hyperlink ref="V304" r:id="rId370" display="http://pbs.twimg.com/profile_images/750787083334070272/3QIV6NFE_normal.png"/>
    <hyperlink ref="V305" r:id="rId371" display="http://pbs.twimg.com/profile_images/750787083334070272/3QIV6NFE_normal.png"/>
    <hyperlink ref="V306" r:id="rId372" display="http://pbs.twimg.com/profile_images/750787083334070272/3QIV6NFE_normal.png"/>
    <hyperlink ref="V307" r:id="rId373" display="http://pbs.twimg.com/profile_images/1047489073999491073/ph8JHQVN_normal.jpg"/>
    <hyperlink ref="V308" r:id="rId374" display="http://pbs.twimg.com/profile_images/1047489073999491073/ph8JHQVN_normal.jpg"/>
    <hyperlink ref="V309" r:id="rId375" display="http://pbs.twimg.com/profile_images/1047489073999491073/ph8JHQVN_normal.jpg"/>
    <hyperlink ref="V310" r:id="rId376" display="http://pbs.twimg.com/profile_images/1047489073999491073/ph8JHQVN_normal.jpg"/>
    <hyperlink ref="V311" r:id="rId377" display="http://pbs.twimg.com/profile_images/1047489073999491073/ph8JHQVN_normal.jpg"/>
    <hyperlink ref="V312" r:id="rId378" display="http://pbs.twimg.com/profile_images/1047489073999491073/ph8JHQVN_normal.jpg"/>
    <hyperlink ref="V313" r:id="rId379" display="http://pbs.twimg.com/profile_images/1047489073999491073/ph8JHQVN_normal.jpg"/>
    <hyperlink ref="V314" r:id="rId380" display="http://pbs.twimg.com/profile_images/1047489073999491073/ph8JHQVN_normal.jpg"/>
    <hyperlink ref="V315" r:id="rId381" display="http://pbs.twimg.com/profile_images/1047489073999491073/ph8JHQVN_normal.jpg"/>
    <hyperlink ref="V316" r:id="rId382" display="http://pbs.twimg.com/profile_images/1056900697541742593/qbBJTGDR_normal.jpg"/>
    <hyperlink ref="V317" r:id="rId383" display="http://pbs.twimg.com/profile_images/1056900697541742593/qbBJTGDR_normal.jpg"/>
    <hyperlink ref="V318" r:id="rId384" display="http://pbs.twimg.com/profile_images/1056900697541742593/qbBJTGDR_normal.jpg"/>
    <hyperlink ref="V319" r:id="rId385" display="http://pbs.twimg.com/profile_images/1056900697541742593/qbBJTGDR_normal.jpg"/>
    <hyperlink ref="V320" r:id="rId386" display="http://pbs.twimg.com/profile_images/1056900697541742593/qbBJTGDR_normal.jpg"/>
    <hyperlink ref="V321" r:id="rId387" display="http://pbs.twimg.com/profile_images/1056900697541742593/qbBJTGDR_normal.jpg"/>
    <hyperlink ref="V322" r:id="rId388" display="http://pbs.twimg.com/profile_images/1056900697541742593/qbBJTGDR_normal.jpg"/>
    <hyperlink ref="V323" r:id="rId389" display="http://pbs.twimg.com/profile_images/1056900697541742593/qbBJTGDR_normal.jpg"/>
    <hyperlink ref="V324" r:id="rId390" display="http://pbs.twimg.com/profile_images/1056900697541742593/qbBJTGDR_normal.jpg"/>
    <hyperlink ref="V325" r:id="rId391" display="http://pbs.twimg.com/profile_images/752530081134837760/SoxVPTBo_normal.jpg"/>
    <hyperlink ref="V326" r:id="rId392" display="http://pbs.twimg.com/profile_images/752530081134837760/SoxVPTBo_normal.jpg"/>
    <hyperlink ref="V327" r:id="rId393" display="http://pbs.twimg.com/profile_images/752530081134837760/SoxVPTBo_normal.jpg"/>
    <hyperlink ref="V328" r:id="rId394" display="http://pbs.twimg.com/profile_images/752530081134837760/SoxVPTBo_normal.jpg"/>
    <hyperlink ref="V329" r:id="rId395" display="http://pbs.twimg.com/profile_images/752530081134837760/SoxVPTBo_normal.jpg"/>
    <hyperlink ref="V330" r:id="rId396" display="http://pbs.twimg.com/profile_images/752530081134837760/SoxVPTBo_normal.jpg"/>
    <hyperlink ref="V331" r:id="rId397" display="http://pbs.twimg.com/profile_images/752530081134837760/SoxVPTBo_normal.jpg"/>
    <hyperlink ref="V332" r:id="rId398" display="http://pbs.twimg.com/profile_images/752530081134837760/SoxVPTBo_normal.jpg"/>
    <hyperlink ref="V333" r:id="rId399" display="http://pbs.twimg.com/profile_images/752530081134837760/SoxVPTBo_normal.jpg"/>
    <hyperlink ref="V334" r:id="rId400" display="http://pbs.twimg.com/profile_images/1068474838925406208/EjYPQPRs_normal.jpg"/>
    <hyperlink ref="V335" r:id="rId401" display="http://pbs.twimg.com/profile_images/1068474838925406208/EjYPQPRs_normal.jpg"/>
    <hyperlink ref="V336" r:id="rId402" display="http://pbs.twimg.com/profile_images/1068474838925406208/EjYPQPRs_normal.jpg"/>
    <hyperlink ref="V337" r:id="rId403" display="http://pbs.twimg.com/profile_images/1068474838925406208/EjYPQPRs_normal.jpg"/>
    <hyperlink ref="V338" r:id="rId404" display="http://pbs.twimg.com/profile_images/1068474838925406208/EjYPQPRs_normal.jpg"/>
    <hyperlink ref="V339" r:id="rId405" display="http://pbs.twimg.com/profile_images/1068474838925406208/EjYPQPRs_normal.jpg"/>
    <hyperlink ref="V340" r:id="rId406" display="http://pbs.twimg.com/profile_images/1068474838925406208/EjYPQPRs_normal.jpg"/>
    <hyperlink ref="V341" r:id="rId407" display="http://pbs.twimg.com/profile_images/1068474838925406208/EjYPQPRs_normal.jpg"/>
    <hyperlink ref="V342" r:id="rId408" display="http://pbs.twimg.com/profile_images/1068474838925406208/EjYPQPRs_normal.jpg"/>
    <hyperlink ref="V343" r:id="rId409" display="http://pbs.twimg.com/profile_images/849246152277061632/CmoveISU_normal.jpg"/>
    <hyperlink ref="V344" r:id="rId410" display="http://pbs.twimg.com/profile_images/849246152277061632/CmoveISU_normal.jpg"/>
    <hyperlink ref="V345" r:id="rId411" display="http://pbs.twimg.com/profile_images/849246152277061632/CmoveISU_normal.jpg"/>
    <hyperlink ref="V346" r:id="rId412" display="http://pbs.twimg.com/profile_images/849246152277061632/CmoveISU_normal.jpg"/>
    <hyperlink ref="V347" r:id="rId413" display="http://pbs.twimg.com/profile_images/849246152277061632/CmoveISU_normal.jpg"/>
    <hyperlink ref="V348" r:id="rId414" display="http://pbs.twimg.com/profile_images/849246152277061632/CmoveISU_normal.jpg"/>
    <hyperlink ref="V349" r:id="rId415" display="http://pbs.twimg.com/profile_images/849246152277061632/CmoveISU_normal.jpg"/>
    <hyperlink ref="V350" r:id="rId416" display="http://pbs.twimg.com/profile_images/849246152277061632/CmoveISU_normal.jpg"/>
    <hyperlink ref="V351" r:id="rId417" display="http://pbs.twimg.com/profile_images/849246152277061632/CmoveISU_normal.jpg"/>
    <hyperlink ref="V352" r:id="rId418" display="http://pbs.twimg.com/profile_images/1090722816452935682/JgQJjVoj_normal.jpg"/>
    <hyperlink ref="V353" r:id="rId419" display="http://pbs.twimg.com/profile_images/1090722816452935682/JgQJjVoj_normal.jpg"/>
    <hyperlink ref="V354" r:id="rId420" display="http://pbs.twimg.com/profile_images/1090722816452935682/JgQJjVoj_normal.jpg"/>
    <hyperlink ref="V355" r:id="rId421" display="http://pbs.twimg.com/profile_images/1090722816452935682/JgQJjVoj_normal.jpg"/>
    <hyperlink ref="V356" r:id="rId422" display="http://pbs.twimg.com/profile_images/1090722816452935682/JgQJjVoj_normal.jpg"/>
    <hyperlink ref="V357" r:id="rId423" display="http://pbs.twimg.com/profile_images/1090722816452935682/JgQJjVoj_normal.jpg"/>
    <hyperlink ref="V358" r:id="rId424" display="http://pbs.twimg.com/profile_images/1090722816452935682/JgQJjVoj_normal.jpg"/>
    <hyperlink ref="V359" r:id="rId425" display="http://pbs.twimg.com/profile_images/1090722816452935682/JgQJjVoj_normal.jpg"/>
    <hyperlink ref="V360" r:id="rId426" display="http://pbs.twimg.com/profile_images/1090722816452935682/JgQJjVoj_normal.jpg"/>
    <hyperlink ref="V361" r:id="rId427" display="http://pbs.twimg.com/profile_images/685253675011407872/EOBb9_xB_normal.png"/>
    <hyperlink ref="V362" r:id="rId428" display="http://pbs.twimg.com/profile_images/685253675011407872/EOBb9_xB_normal.png"/>
    <hyperlink ref="V363" r:id="rId429" display="http://pbs.twimg.com/profile_images/685253675011407872/EOBb9_xB_normal.png"/>
    <hyperlink ref="V364" r:id="rId430" display="http://pbs.twimg.com/profile_images/685253675011407872/EOBb9_xB_normal.png"/>
    <hyperlink ref="V365" r:id="rId431" display="http://pbs.twimg.com/profile_images/685253675011407872/EOBb9_xB_normal.png"/>
    <hyperlink ref="V366" r:id="rId432" display="http://pbs.twimg.com/profile_images/685253675011407872/EOBb9_xB_normal.png"/>
    <hyperlink ref="V367" r:id="rId433" display="http://pbs.twimg.com/profile_images/685253675011407872/EOBb9_xB_normal.png"/>
    <hyperlink ref="V368" r:id="rId434" display="http://pbs.twimg.com/profile_images/685253675011407872/EOBb9_xB_normal.png"/>
    <hyperlink ref="V369" r:id="rId435" display="http://pbs.twimg.com/profile_images/685253675011407872/EOBb9_xB_normal.png"/>
    <hyperlink ref="V370" r:id="rId436" display="http://pbs.twimg.com/profile_images/1070403668439171072/dwIpHBFI_normal.jpg"/>
    <hyperlink ref="V371" r:id="rId437" display="http://pbs.twimg.com/profile_images/1070403668439171072/dwIpHBFI_normal.jpg"/>
    <hyperlink ref="V372" r:id="rId438" display="http://pbs.twimg.com/profile_images/1070403668439171072/dwIpHBFI_normal.jpg"/>
    <hyperlink ref="V373" r:id="rId439" display="http://pbs.twimg.com/profile_images/1070403668439171072/dwIpHBFI_normal.jpg"/>
    <hyperlink ref="V374" r:id="rId440" display="http://pbs.twimg.com/profile_images/1070403668439171072/dwIpHBFI_normal.jpg"/>
    <hyperlink ref="V375" r:id="rId441" display="http://pbs.twimg.com/profile_images/1070403668439171072/dwIpHBFI_normal.jpg"/>
    <hyperlink ref="V376" r:id="rId442" display="http://pbs.twimg.com/profile_images/1070403668439171072/dwIpHBFI_normal.jpg"/>
    <hyperlink ref="V377" r:id="rId443" display="http://pbs.twimg.com/profile_images/1070403668439171072/dwIpHBFI_normal.jpg"/>
    <hyperlink ref="V378" r:id="rId444" display="http://pbs.twimg.com/profile_images/1070403668439171072/dwIpHBFI_normal.jpg"/>
    <hyperlink ref="V379" r:id="rId445" display="http://pbs.twimg.com/profile_images/1067656589656522752/qvSJi4Hy_normal.jpg"/>
    <hyperlink ref="V380" r:id="rId446" display="http://pbs.twimg.com/profile_images/1067656589656522752/qvSJi4Hy_normal.jpg"/>
    <hyperlink ref="V381" r:id="rId447" display="http://pbs.twimg.com/profile_images/1067656589656522752/qvSJi4Hy_normal.jpg"/>
    <hyperlink ref="V382" r:id="rId448" display="http://pbs.twimg.com/profile_images/1067656589656522752/qvSJi4Hy_normal.jpg"/>
    <hyperlink ref="V383" r:id="rId449" display="http://pbs.twimg.com/profile_images/1067656589656522752/qvSJi4Hy_normal.jpg"/>
    <hyperlink ref="V384" r:id="rId450" display="http://pbs.twimg.com/profile_images/1067656589656522752/qvSJi4Hy_normal.jpg"/>
    <hyperlink ref="V385" r:id="rId451" display="http://pbs.twimg.com/profile_images/1067656589656522752/qvSJi4Hy_normal.jpg"/>
    <hyperlink ref="V386" r:id="rId452" display="http://pbs.twimg.com/profile_images/1067656589656522752/qvSJi4Hy_normal.jpg"/>
    <hyperlink ref="V387" r:id="rId453" display="http://pbs.twimg.com/profile_images/1067656589656522752/qvSJi4Hy_normal.jpg"/>
    <hyperlink ref="V388" r:id="rId454" display="http://pbs.twimg.com/profile_images/1065748205931945984/YNcluZvd_normal.jpg"/>
    <hyperlink ref="V389" r:id="rId455" display="http://pbs.twimg.com/profile_images/1065748205931945984/YNcluZvd_normal.jpg"/>
    <hyperlink ref="V390" r:id="rId456" display="http://pbs.twimg.com/profile_images/1065748205931945984/YNcluZvd_normal.jpg"/>
    <hyperlink ref="V391" r:id="rId457" display="http://pbs.twimg.com/profile_images/1065748205931945984/YNcluZvd_normal.jpg"/>
    <hyperlink ref="V392" r:id="rId458" display="http://pbs.twimg.com/profile_images/1065748205931945984/YNcluZvd_normal.jpg"/>
    <hyperlink ref="V393" r:id="rId459" display="http://pbs.twimg.com/profile_images/1065748205931945984/YNcluZvd_normal.jpg"/>
    <hyperlink ref="V394" r:id="rId460" display="http://pbs.twimg.com/profile_images/1065748205931945984/YNcluZvd_normal.jpg"/>
    <hyperlink ref="V395" r:id="rId461" display="http://pbs.twimg.com/profile_images/1065748205931945984/YNcluZvd_normal.jpg"/>
    <hyperlink ref="V396" r:id="rId462" display="http://pbs.twimg.com/profile_images/1065748205931945984/YNcluZvd_normal.jpg"/>
    <hyperlink ref="V397" r:id="rId463" display="https://pbs.twimg.com/media/D1d5NoEWsAA3osg.jpg"/>
    <hyperlink ref="V398" r:id="rId464" display="http://pbs.twimg.com/profile_images/1106607922795212802/9WrfIJf1_normal.jpg"/>
    <hyperlink ref="V399" r:id="rId465" display="http://pbs.twimg.com/profile_images/1078752666883448840/8K3_-50y_normal.jpg"/>
    <hyperlink ref="V400" r:id="rId466" display="https://pbs.twimg.com/media/D1H10rnUcAAvs8M.jpg"/>
    <hyperlink ref="V401" r:id="rId467" display="http://pbs.twimg.com/profile_images/1106607922795212802/9WrfIJf1_normal.jpg"/>
    <hyperlink ref="V402" r:id="rId468" display="http://pbs.twimg.com/profile_images/1078752666883448840/8K3_-50y_normal.jpg"/>
    <hyperlink ref="V403" r:id="rId469" display="http://pbs.twimg.com/profile_images/1078752666883448840/8K3_-50y_normal.jpg"/>
    <hyperlink ref="V404" r:id="rId470" display="http://pbs.twimg.com/profile_images/1078752666883448840/8K3_-50y_normal.jpg"/>
    <hyperlink ref="V405" r:id="rId471" display="http://pbs.twimg.com/profile_images/1078752666883448840/8K3_-50y_normal.jpg"/>
    <hyperlink ref="V406" r:id="rId472" display="http://pbs.twimg.com/profile_images/747533795767685120/VmhUd8rj_normal.jpg"/>
    <hyperlink ref="V407" r:id="rId473" display="http://pbs.twimg.com/profile_images/747533795767685120/VmhUd8rj_normal.jpg"/>
    <hyperlink ref="V408" r:id="rId474" display="http://pbs.twimg.com/profile_images/747533795767685120/VmhUd8rj_normal.jpg"/>
    <hyperlink ref="V409" r:id="rId475" display="http://pbs.twimg.com/profile_images/747533795767685120/VmhUd8rj_normal.jpg"/>
    <hyperlink ref="V410" r:id="rId476" display="http://pbs.twimg.com/profile_images/747533795767685120/VmhUd8rj_normal.jpg"/>
    <hyperlink ref="V411" r:id="rId477" display="http://pbs.twimg.com/profile_images/747533795767685120/VmhUd8rj_normal.jpg"/>
    <hyperlink ref="V412" r:id="rId478" display="http://pbs.twimg.com/profile_images/747533795767685120/VmhUd8rj_normal.jpg"/>
    <hyperlink ref="V413" r:id="rId479" display="http://pbs.twimg.com/profile_images/747533795767685120/VmhUd8rj_normal.jpg"/>
    <hyperlink ref="V414" r:id="rId480" display="http://pbs.twimg.com/profile_images/747533795767685120/VmhUd8rj_normal.jpg"/>
    <hyperlink ref="V415" r:id="rId481" display="http://pbs.twimg.com/profile_images/1038650685783502848/m85zcrZH_normal.jpg"/>
    <hyperlink ref="V416" r:id="rId482" display="http://pbs.twimg.com/profile_images/1038650685783502848/m85zcrZH_normal.jpg"/>
    <hyperlink ref="V417" r:id="rId483" display="http://pbs.twimg.com/profile_images/1038650685783502848/m85zcrZH_normal.jpg"/>
    <hyperlink ref="V418" r:id="rId484" display="http://pbs.twimg.com/profile_images/1038650685783502848/m85zcrZH_normal.jpg"/>
    <hyperlink ref="V419" r:id="rId485" display="http://pbs.twimg.com/profile_images/1038650685783502848/m85zcrZH_normal.jpg"/>
    <hyperlink ref="V420" r:id="rId486" display="http://pbs.twimg.com/profile_images/1038650685783502848/m85zcrZH_normal.jpg"/>
    <hyperlink ref="V421" r:id="rId487" display="http://pbs.twimg.com/profile_images/1038650685783502848/m85zcrZH_normal.jpg"/>
    <hyperlink ref="V422" r:id="rId488" display="http://pbs.twimg.com/profile_images/1038650685783502848/m85zcrZH_normal.jpg"/>
    <hyperlink ref="V423" r:id="rId489" display="http://pbs.twimg.com/profile_images/1038650685783502848/m85zcrZH_normal.jpg"/>
    <hyperlink ref="V424" r:id="rId490" display="http://pbs.twimg.com/profile_images/1072822542384152576/PPY2rXYj_normal.jpg"/>
    <hyperlink ref="V425" r:id="rId491" display="http://pbs.twimg.com/profile_images/1043496301739020290/1DQeSP0W_normal.jpg"/>
    <hyperlink ref="V426" r:id="rId492" display="http://pbs.twimg.com/profile_images/1105144995118407681/YbAes31A_normal.png"/>
    <hyperlink ref="V427" r:id="rId493" display="http://pbs.twimg.com/profile_images/1105144995118407681/YbAes31A_normal.png"/>
    <hyperlink ref="V428" r:id="rId494" display="http://pbs.twimg.com/profile_images/1105144995118407681/YbAes31A_normal.png"/>
    <hyperlink ref="V429" r:id="rId495" display="http://pbs.twimg.com/profile_images/1043496301739020290/1DQeSP0W_normal.jpg"/>
    <hyperlink ref="V430" r:id="rId496" display="http://pbs.twimg.com/profile_images/1043496301739020290/1DQeSP0W_normal.jpg"/>
    <hyperlink ref="V431" r:id="rId497" display="http://pbs.twimg.com/profile_images/1043496301739020290/1DQeSP0W_normal.jpg"/>
    <hyperlink ref="V432" r:id="rId498" display="http://pbs.twimg.com/profile_images/1043496301739020290/1DQeSP0W_normal.jpg"/>
    <hyperlink ref="V433" r:id="rId499" display="http://pbs.twimg.com/profile_images/1043496301739020290/1DQeSP0W_normal.jpg"/>
    <hyperlink ref="V434" r:id="rId500" display="http://pbs.twimg.com/profile_images/1043496301739020290/1DQeSP0W_normal.jpg"/>
    <hyperlink ref="V435" r:id="rId501" display="http://pbs.twimg.com/profile_images/1043496301739020290/1DQeSP0W_normal.jpg"/>
    <hyperlink ref="V436" r:id="rId502" display="http://pbs.twimg.com/profile_images/1043496301739020290/1DQeSP0W_normal.jpg"/>
    <hyperlink ref="V437" r:id="rId503" display="http://pbs.twimg.com/profile_images/1043496301739020290/1DQeSP0W_normal.jpg"/>
    <hyperlink ref="V438" r:id="rId504" display="http://pbs.twimg.com/profile_images/1043496301739020290/1DQeSP0W_normal.jpg"/>
    <hyperlink ref="V439" r:id="rId505" display="http://pbs.twimg.com/profile_images/1043496301739020290/1DQeSP0W_normal.jpg"/>
    <hyperlink ref="V440" r:id="rId506" display="http://pbs.twimg.com/profile_images/1043496301739020290/1DQeSP0W_normal.jpg"/>
    <hyperlink ref="V441" r:id="rId507" display="http://pbs.twimg.com/profile_images/1043496301739020290/1DQeSP0W_normal.jpg"/>
    <hyperlink ref="V442" r:id="rId508" display="http://pbs.twimg.com/profile_images/1105144995118407681/YbAes31A_normal.png"/>
    <hyperlink ref="V443" r:id="rId509" display="https://pbs.twimg.com/media/D1H10rnUcAAvs8M.jpg"/>
    <hyperlink ref="V444" r:id="rId510" display="http://pbs.twimg.com/profile_images/974720355871768576/16LmckL3_normal.jpg"/>
    <hyperlink ref="V445" r:id="rId511" display="https://pbs.twimg.com/media/D1NHAx6UYAAi4Nr.jpg"/>
    <hyperlink ref="V446" r:id="rId512" display="https://pbs.twimg.com/media/D1T2lQzV4AAW_d9.jpg"/>
    <hyperlink ref="V447" r:id="rId513" display="https://pbs.twimg.com/media/D1Wx4reVsAABFQC.jpg"/>
    <hyperlink ref="V448" r:id="rId514" display="https://pbs.twimg.com/media/D1bG_NTVsAArQEA.jpg"/>
    <hyperlink ref="V449" r:id="rId515" display="https://pbs.twimg.com/media/D1bG_NTVsAArQEA.jpg"/>
    <hyperlink ref="V450" r:id="rId516" display="https://pbs.twimg.com/media/D1d5NoEWsAA3osg.jpg"/>
    <hyperlink ref="V451" r:id="rId517" display="http://pbs.twimg.com/profile_images/1105144995118407681/YbAes31A_normal.png"/>
    <hyperlink ref="V452" r:id="rId518" display="http://pbs.twimg.com/profile_images/1105144995118407681/YbAes31A_normal.png"/>
    <hyperlink ref="V453" r:id="rId519" display="http://pbs.twimg.com/profile_images/1105144995118407681/YbAes31A_normal.png"/>
    <hyperlink ref="V454" r:id="rId520" display="http://pbs.twimg.com/profile_images/1105144995118407681/YbAes31A_normal.png"/>
    <hyperlink ref="V455" r:id="rId521" display="http://pbs.twimg.com/profile_images/1105144995118407681/YbAes31A_normal.png"/>
    <hyperlink ref="V456" r:id="rId522" display="http://pbs.twimg.com/profile_images/1105144995118407681/YbAes31A_normal.png"/>
    <hyperlink ref="V457" r:id="rId523" display="https://pbs.twimg.com/media/D1H10rnUcAAvs8M.jpg"/>
    <hyperlink ref="V458" r:id="rId524" display="https://pbs.twimg.com/media/D1JGEPyU8AEfgcr.jpg"/>
    <hyperlink ref="V459" r:id="rId525" display="https://pbs.twimg.com/media/D1XTFvuVYAA--bl.jpg"/>
    <hyperlink ref="V460" r:id="rId526" display="http://pbs.twimg.com/profile_images/1105144995118407681/YbAes31A_normal.png"/>
    <hyperlink ref="V461" r:id="rId527" display="http://pbs.twimg.com/profile_images/1105144995118407681/YbAes31A_normal.png"/>
    <hyperlink ref="V462" r:id="rId528" display="https://pbs.twimg.com/media/D1ieJzEWsAAPAGy.jpg"/>
    <hyperlink ref="V463" r:id="rId529" display="http://pbs.twimg.com/profile_images/1083408630865551360/tfcHyg58_normal.jpg"/>
    <hyperlink ref="V464" r:id="rId530" display="http://pbs.twimg.com/profile_images/1048476457675214849/xBlSJdY__normal.jpg"/>
    <hyperlink ref="V465" r:id="rId531" display="http://pbs.twimg.com/profile_images/1105144995118407681/YbAes31A_normal.png"/>
    <hyperlink ref="V466" r:id="rId532" display="https://pbs.twimg.com/media/D1ieJzEWsAAPAGy.jpg"/>
    <hyperlink ref="V467" r:id="rId533" display="http://pbs.twimg.com/profile_images/1083408630865551360/tfcHyg58_normal.jpg"/>
    <hyperlink ref="V468" r:id="rId534" display="http://pbs.twimg.com/profile_images/1048476457675214849/xBlSJdY__normal.jpg"/>
    <hyperlink ref="V469" r:id="rId535" display="http://pbs.twimg.com/profile_images/1105144995118407681/YbAes31A_normal.png"/>
    <hyperlink ref="V470" r:id="rId536" display="http://pbs.twimg.com/profile_images/1105144995118407681/YbAes31A_normal.png"/>
    <hyperlink ref="V471" r:id="rId537" display="https://pbs.twimg.com/media/D1ieJzEWsAAPAGy.jpg"/>
    <hyperlink ref="V472" r:id="rId538" display="http://pbs.twimg.com/profile_images/1083408630865551360/tfcHyg58_normal.jpg"/>
    <hyperlink ref="V473" r:id="rId539" display="http://pbs.twimg.com/profile_images/1048476457675214849/xBlSJdY__normal.jpg"/>
    <hyperlink ref="V474" r:id="rId540" display="http://pbs.twimg.com/profile_images/1105144995118407681/YbAes31A_normal.png"/>
    <hyperlink ref="V475" r:id="rId541" display="https://pbs.twimg.com/media/D1ieJzEWsAAPAGy.jpg"/>
    <hyperlink ref="V476" r:id="rId542" display="http://pbs.twimg.com/profile_images/1083408630865551360/tfcHyg58_normal.jpg"/>
    <hyperlink ref="V477" r:id="rId543" display="http://pbs.twimg.com/profile_images/1048476457675214849/xBlSJdY__normal.jpg"/>
    <hyperlink ref="V478" r:id="rId544" display="http://pbs.twimg.com/profile_images/1105144995118407681/YbAes31A_normal.png"/>
    <hyperlink ref="V479" r:id="rId545" display="https://pbs.twimg.com/media/D1ieJzEWsAAPAGy.jpg"/>
    <hyperlink ref="V480" r:id="rId546" display="http://pbs.twimg.com/profile_images/1083408630865551360/tfcHyg58_normal.jpg"/>
    <hyperlink ref="V481" r:id="rId547" display="http://pbs.twimg.com/profile_images/1048476457675214849/xBlSJdY__normal.jpg"/>
    <hyperlink ref="V482" r:id="rId548" display="http://pbs.twimg.com/profile_images/1105144995118407681/YbAes31A_normal.png"/>
    <hyperlink ref="V483" r:id="rId549" display="https://pbs.twimg.com/media/D1ieJzEWsAAPAGy.jpg"/>
    <hyperlink ref="V484" r:id="rId550" display="http://pbs.twimg.com/profile_images/1083408630865551360/tfcHyg58_normal.jpg"/>
    <hyperlink ref="V485" r:id="rId551" display="http://pbs.twimg.com/profile_images/1048476457675214849/xBlSJdY__normal.jpg"/>
    <hyperlink ref="V486" r:id="rId552" display="http://pbs.twimg.com/profile_images/1105144995118407681/YbAes31A_normal.png"/>
    <hyperlink ref="V487" r:id="rId553" display="https://pbs.twimg.com/media/D1ieJzEWsAAPAGy.jpg"/>
    <hyperlink ref="V488" r:id="rId554" display="http://pbs.twimg.com/profile_images/1083408630865551360/tfcHyg58_normal.jpg"/>
    <hyperlink ref="V489" r:id="rId555" display="http://pbs.twimg.com/profile_images/1048476457675214849/xBlSJdY__normal.jpg"/>
    <hyperlink ref="V490" r:id="rId556" display="http://pbs.twimg.com/profile_images/1105144995118407681/YbAes31A_normal.png"/>
    <hyperlink ref="V491" r:id="rId557" display="https://pbs.twimg.com/media/D1ieJzEWsAAPAGy.jpg"/>
    <hyperlink ref="V492" r:id="rId558" display="http://pbs.twimg.com/profile_images/1066172831912710144/31IUhGRB_normal.jpg"/>
    <hyperlink ref="V493" r:id="rId559" display="http://pbs.twimg.com/profile_images/1083408630865551360/tfcHyg58_normal.jpg"/>
    <hyperlink ref="V494" r:id="rId560" display="http://pbs.twimg.com/profile_images/1083408630865551360/tfcHyg58_normal.jpg"/>
    <hyperlink ref="V495" r:id="rId561" display="http://pbs.twimg.com/profile_images/1083408630865551360/tfcHyg58_normal.jpg"/>
    <hyperlink ref="V496" r:id="rId562" display="http://pbs.twimg.com/profile_images/1106607922795212802/9WrfIJf1_normal.jpg"/>
    <hyperlink ref="V497" r:id="rId563" display="http://pbs.twimg.com/profile_images/1048476457675214849/xBlSJdY__normal.jpg"/>
    <hyperlink ref="V498" r:id="rId564" display="http://pbs.twimg.com/profile_images/1048476457675214849/xBlSJdY__normal.jpg"/>
    <hyperlink ref="V499" r:id="rId565" display="http://pbs.twimg.com/profile_images/1048476457675214849/xBlSJdY__normal.jpg"/>
    <hyperlink ref="V500" r:id="rId566" display="http://pbs.twimg.com/profile_images/1048476457675214849/xBlSJdY__normal.jpg"/>
    <hyperlink ref="V501" r:id="rId567" display="http://pbs.twimg.com/profile_images/1048476457675214849/xBlSJdY__normal.jpg"/>
    <hyperlink ref="V502" r:id="rId568" display="http://pbs.twimg.com/profile_images/1048476457675214849/xBlSJdY__normal.jpg"/>
    <hyperlink ref="V503" r:id="rId569" display="http://pbs.twimg.com/profile_images/1048476457675214849/xBlSJdY__normal.jpg"/>
    <hyperlink ref="V504" r:id="rId570" display="http://pbs.twimg.com/profile_images/1048476457675214849/xBlSJdY__normal.jpg"/>
    <hyperlink ref="V505" r:id="rId571" display="http://pbs.twimg.com/profile_images/1105144995118407681/YbAes31A_normal.png"/>
    <hyperlink ref="V506" r:id="rId572" display="http://pbs.twimg.com/profile_images/1105144995118407681/YbAes31A_normal.png"/>
    <hyperlink ref="V507" r:id="rId573" display="http://pbs.twimg.com/profile_images/1105144995118407681/YbAes31A_normal.png"/>
    <hyperlink ref="V508" r:id="rId574" display="https://pbs.twimg.com/media/D1ieJzEWsAAPAGy.jpg"/>
    <hyperlink ref="V509" r:id="rId575" display="http://pbs.twimg.com/profile_images/1066172831912710144/31IUhGRB_normal.jpg"/>
    <hyperlink ref="V510" r:id="rId576" display="http://pbs.twimg.com/profile_images/1083408630865551360/tfcHyg58_normal.jpg"/>
    <hyperlink ref="V511" r:id="rId577" display="http://pbs.twimg.com/profile_images/1083408630865551360/tfcHyg58_normal.jpg"/>
    <hyperlink ref="V512" r:id="rId578" display="http://pbs.twimg.com/profile_images/1083408630865551360/tfcHyg58_normal.jpg"/>
    <hyperlink ref="V513" r:id="rId579" display="http://pbs.twimg.com/profile_images/1083408630865551360/tfcHyg58_normal.jpg"/>
    <hyperlink ref="V514" r:id="rId580" display="http://pbs.twimg.com/profile_images/1083408630865551360/tfcHyg58_normal.jpg"/>
    <hyperlink ref="V515" r:id="rId581" display="http://pbs.twimg.com/profile_images/1083408630865551360/tfcHyg58_normal.jpg"/>
    <hyperlink ref="V516" r:id="rId582" display="http://pbs.twimg.com/profile_images/1083408630865551360/tfcHyg58_normal.jpg"/>
    <hyperlink ref="V517" r:id="rId583" display="http://pbs.twimg.com/profile_images/1083408630865551360/tfcHyg58_normal.jpg"/>
    <hyperlink ref="V518" r:id="rId584" display="http://pbs.twimg.com/profile_images/1083408630865551360/tfcHyg58_normal.jpg"/>
    <hyperlink ref="V519" r:id="rId585" display="http://pbs.twimg.com/profile_images/1083408630865551360/tfcHyg58_normal.jpg"/>
    <hyperlink ref="V520" r:id="rId586" display="http://pbs.twimg.com/profile_images/1083408630865551360/tfcHyg58_normal.jpg"/>
    <hyperlink ref="V521" r:id="rId587" display="http://pbs.twimg.com/profile_images/1083408630865551360/tfcHyg58_normal.jpg"/>
    <hyperlink ref="V522" r:id="rId588" display="http://pbs.twimg.com/profile_images/1083408630865551360/tfcHyg58_normal.jpg"/>
    <hyperlink ref="V523" r:id="rId589" display="http://pbs.twimg.com/profile_images/1083408630865551360/tfcHyg58_normal.jpg"/>
    <hyperlink ref="V524" r:id="rId590" display="http://pbs.twimg.com/profile_images/1083408630865551360/tfcHyg58_normal.jpg"/>
    <hyperlink ref="V525" r:id="rId591" display="http://pbs.twimg.com/profile_images/1083408630865551360/tfcHyg58_normal.jpg"/>
    <hyperlink ref="V526" r:id="rId592" display="http://pbs.twimg.com/profile_images/1083408630865551360/tfcHyg58_normal.jpg"/>
    <hyperlink ref="V527" r:id="rId593" display="http://pbs.twimg.com/profile_images/1083408630865551360/tfcHyg58_normal.jpg"/>
    <hyperlink ref="V528" r:id="rId594" display="http://pbs.twimg.com/profile_images/1083408630865551360/tfcHyg58_normal.jpg"/>
    <hyperlink ref="V529" r:id="rId595" display="http://pbs.twimg.com/profile_images/1083408630865551360/tfcHyg58_normal.jpg"/>
    <hyperlink ref="V530" r:id="rId596" display="http://pbs.twimg.com/profile_images/1083408630865551360/tfcHyg58_normal.jpg"/>
    <hyperlink ref="V531" r:id="rId597" display="http://pbs.twimg.com/profile_images/1083408630865551360/tfcHyg58_normal.jpg"/>
    <hyperlink ref="V532" r:id="rId598" display="http://pbs.twimg.com/profile_images/1106607922795212802/9WrfIJf1_normal.jpg"/>
    <hyperlink ref="V533" r:id="rId599" display="http://pbs.twimg.com/profile_images/1105144995118407681/YbAes31A_normal.png"/>
    <hyperlink ref="V534" r:id="rId600" display="http://pbs.twimg.com/profile_images/1105144995118407681/YbAes31A_normal.png"/>
    <hyperlink ref="V535" r:id="rId601" display="http://pbs.twimg.com/profile_images/1105144995118407681/YbAes31A_normal.png"/>
    <hyperlink ref="V536" r:id="rId602" display="https://pbs.twimg.com/media/D1ieJzEWsAAPAGy.jpg"/>
    <hyperlink ref="V537" r:id="rId603" display="http://pbs.twimg.com/profile_images/1066172831912710144/31IUhGRB_normal.jpg"/>
    <hyperlink ref="V538" r:id="rId604" display="http://pbs.twimg.com/profile_images/1105144995118407681/YbAes31A_normal.png"/>
    <hyperlink ref="V539" r:id="rId605" display="http://pbs.twimg.com/profile_images/1105144995118407681/YbAes31A_normal.png"/>
    <hyperlink ref="V540" r:id="rId606" display="https://pbs.twimg.com/media/D1ieJzEWsAAPAGy.jpg"/>
    <hyperlink ref="V541" r:id="rId607" display="http://pbs.twimg.com/profile_images/1066172831912710144/31IUhGRB_normal.jpg"/>
    <hyperlink ref="V542" r:id="rId608" display="http://pbs.twimg.com/profile_images/1105144995118407681/YbAes31A_normal.png"/>
    <hyperlink ref="V543" r:id="rId609" display="http://pbs.twimg.com/profile_images/1105144995118407681/YbAes31A_normal.png"/>
    <hyperlink ref="V544" r:id="rId610" display="https://pbs.twimg.com/media/D1ieJzEWsAAPAGy.jpg"/>
    <hyperlink ref="V545" r:id="rId611" display="http://pbs.twimg.com/profile_images/1066172831912710144/31IUhGRB_normal.jpg"/>
    <hyperlink ref="V546" r:id="rId612" display="http://pbs.twimg.com/profile_images/1105144995118407681/YbAes31A_normal.png"/>
    <hyperlink ref="V547" r:id="rId613" display="http://pbs.twimg.com/profile_images/1105144995118407681/YbAes31A_normal.png"/>
    <hyperlink ref="V548" r:id="rId614" display="https://pbs.twimg.com/media/D1ieJzEWsAAPAGy.jpg"/>
    <hyperlink ref="V549" r:id="rId615" display="http://pbs.twimg.com/profile_images/1066172831912710144/31IUhGRB_normal.jpg"/>
    <hyperlink ref="V550" r:id="rId616" display="http://pbs.twimg.com/profile_images/1105144995118407681/YbAes31A_normal.png"/>
    <hyperlink ref="V551" r:id="rId617" display="http://pbs.twimg.com/profile_images/1105144995118407681/YbAes31A_normal.png"/>
    <hyperlink ref="V552" r:id="rId618" display="https://pbs.twimg.com/media/D1ieJzEWsAAPAGy.jpg"/>
    <hyperlink ref="V553" r:id="rId619" display="http://pbs.twimg.com/profile_images/1066172831912710144/31IUhGRB_normal.jpg"/>
    <hyperlink ref="V554" r:id="rId620" display="http://pbs.twimg.com/profile_images/1105144995118407681/YbAes31A_normal.png"/>
    <hyperlink ref="V555" r:id="rId621" display="http://pbs.twimg.com/profile_images/1105144995118407681/YbAes31A_normal.png"/>
    <hyperlink ref="V556" r:id="rId622" display="https://pbs.twimg.com/media/D1ieJzEWsAAPAGy.jpg"/>
    <hyperlink ref="V557" r:id="rId623" display="http://pbs.twimg.com/profile_images/1066172831912710144/31IUhGRB_normal.jpg"/>
    <hyperlink ref="V558" r:id="rId624" display="http://pbs.twimg.com/profile_images/1105144995118407681/YbAes31A_normal.png"/>
    <hyperlink ref="V559" r:id="rId625" display="http://pbs.twimg.com/profile_images/1105144995118407681/YbAes31A_normal.png"/>
    <hyperlink ref="V560" r:id="rId626" display="http://pbs.twimg.com/profile_images/1105144995118407681/YbAes31A_normal.png"/>
    <hyperlink ref="V561" r:id="rId627" display="http://pbs.twimg.com/profile_images/1072822542384152576/PPY2rXYj_normal.jpg"/>
    <hyperlink ref="V562" r:id="rId628" display="http://pbs.twimg.com/profile_images/1072822542384152576/PPY2rXYj_normal.jpg"/>
    <hyperlink ref="V563" r:id="rId629" display="https://pbs.twimg.com/media/D1Hu7ARUcAInQ4U.jpg"/>
    <hyperlink ref="V564" r:id="rId630" display="http://pbs.twimg.com/profile_images/1066172831912710144/31IUhGRB_normal.jpg"/>
    <hyperlink ref="V565" r:id="rId631" display="http://pbs.twimg.com/profile_images/1066172831912710144/31IUhGRB_normal.jpg"/>
    <hyperlink ref="V566" r:id="rId632" display="http://pbs.twimg.com/profile_images/1105144995118407681/YbAes31A_normal.png"/>
    <hyperlink ref="V567" r:id="rId633" display="http://pbs.twimg.com/profile_images/1105144995118407681/YbAes31A_normal.png"/>
    <hyperlink ref="V568" r:id="rId634" display="http://pbs.twimg.com/profile_images/1105144995118407681/YbAes31A_normal.png"/>
    <hyperlink ref="V569" r:id="rId635" display="https://pbs.twimg.com/media/D1d5NoEWsAA3osg.jpg"/>
    <hyperlink ref="V570" r:id="rId636" display="http://pbs.twimg.com/profile_images/1106607922795212802/9WrfIJf1_normal.jpg"/>
    <hyperlink ref="V571" r:id="rId637" display="http://pbs.twimg.com/profile_images/1105144995118407681/YbAes31A_normal.png"/>
    <hyperlink ref="V572" r:id="rId638" display="http://pbs.twimg.com/profile_images/990362458324746240/X4IhzY3l_normal.jpg"/>
    <hyperlink ref="V573" r:id="rId639" display="http://pbs.twimg.com/profile_images/990362458324746240/X4IhzY3l_normal.jpg"/>
    <hyperlink ref="V574" r:id="rId640" display="http://pbs.twimg.com/profile_images/990362458324746240/X4IhzY3l_normal.jpg"/>
    <hyperlink ref="V575" r:id="rId641" display="http://pbs.twimg.com/profile_images/990362458324746240/X4IhzY3l_normal.jpg"/>
    <hyperlink ref="V576" r:id="rId642" display="http://pbs.twimg.com/profile_images/990362458324746240/X4IhzY3l_normal.jpg"/>
    <hyperlink ref="V577" r:id="rId643" display="http://pbs.twimg.com/profile_images/990362458324746240/X4IhzY3l_normal.jpg"/>
    <hyperlink ref="V578" r:id="rId644" display="http://pbs.twimg.com/profile_images/990362458324746240/X4IhzY3l_normal.jpg"/>
    <hyperlink ref="V579" r:id="rId645" display="http://pbs.twimg.com/profile_images/990362458324746240/X4IhzY3l_normal.jpg"/>
    <hyperlink ref="V580" r:id="rId646" display="http://pbs.twimg.com/profile_images/990362458324746240/X4IhzY3l_normal.jpg"/>
    <hyperlink ref="V581" r:id="rId647" display="http://pbs.twimg.com/profile_images/1080463756486946821/V3R9oUaE_normal.jpg"/>
    <hyperlink ref="V582" r:id="rId648" display="http://pbs.twimg.com/profile_images/1080463756486946821/V3R9oUaE_normal.jpg"/>
    <hyperlink ref="V583" r:id="rId649" display="http://pbs.twimg.com/profile_images/1080463756486946821/V3R9oUaE_normal.jpg"/>
    <hyperlink ref="V584" r:id="rId650" display="http://pbs.twimg.com/profile_images/1080463756486946821/V3R9oUaE_normal.jpg"/>
    <hyperlink ref="V585" r:id="rId651" display="http://pbs.twimg.com/profile_images/1080463756486946821/V3R9oUaE_normal.jpg"/>
    <hyperlink ref="V586" r:id="rId652" display="http://pbs.twimg.com/profile_images/1080463756486946821/V3R9oUaE_normal.jpg"/>
    <hyperlink ref="V587" r:id="rId653" display="http://pbs.twimg.com/profile_images/1080463756486946821/V3R9oUaE_normal.jpg"/>
    <hyperlink ref="V588" r:id="rId654" display="http://pbs.twimg.com/profile_images/1080463756486946821/V3R9oUaE_normal.jpg"/>
    <hyperlink ref="V589" r:id="rId655" display="http://pbs.twimg.com/profile_images/1080463756486946821/V3R9oUaE_normal.jpg"/>
    <hyperlink ref="V590" r:id="rId656" display="http://pbs.twimg.com/profile_images/933740415861252096/qEXZnavW_normal.jpg"/>
    <hyperlink ref="V591" r:id="rId657" display="http://pbs.twimg.com/profile_images/933740415861252096/qEXZnavW_normal.jpg"/>
    <hyperlink ref="V592" r:id="rId658" display="http://pbs.twimg.com/profile_images/933740415861252096/qEXZnavW_normal.jpg"/>
    <hyperlink ref="V593" r:id="rId659" display="https://pbs.twimg.com/media/D1LidorX4AEUXpU.jpg"/>
    <hyperlink ref="V594" r:id="rId660" display="http://pbs.twimg.com/profile_images/529295577624756225/s7yccbNL_normal.jpeg"/>
    <hyperlink ref="V595" r:id="rId661" display="http://pbs.twimg.com/profile_images/529295577624756225/s7yccbNL_normal.jpeg"/>
    <hyperlink ref="V596" r:id="rId662" display="http://pbs.twimg.com/profile_images/529295577624756225/s7yccbNL_normal.jpeg"/>
    <hyperlink ref="V597" r:id="rId663" display="http://pbs.twimg.com/profile_images/529295577624756225/s7yccbNL_normal.jpeg"/>
    <hyperlink ref="V598" r:id="rId664" display="http://pbs.twimg.com/profile_images/1105144995118407681/YbAes31A_normal.png"/>
    <hyperlink ref="V599" r:id="rId665" display="http://pbs.twimg.com/profile_images/1105144995118407681/YbAes31A_normal.png"/>
    <hyperlink ref="V600" r:id="rId666" display="http://pbs.twimg.com/profile_images/1045275971878887424/kXfelPZ4_normal.jpg"/>
    <hyperlink ref="V601" r:id="rId667" display="http://pbs.twimg.com/profile_images/933740415861252096/qEXZnavW_normal.jpg"/>
    <hyperlink ref="V602" r:id="rId668" display="http://pbs.twimg.com/profile_images/933740415861252096/qEXZnavW_normal.jpg"/>
    <hyperlink ref="V603" r:id="rId669" display="http://pbs.twimg.com/profile_images/933740415861252096/qEXZnavW_normal.jpg"/>
    <hyperlink ref="V604" r:id="rId670" display="http://pbs.twimg.com/profile_images/1105144995118407681/YbAes31A_normal.png"/>
    <hyperlink ref="V605" r:id="rId671" display="http://pbs.twimg.com/profile_images/1045275971878887424/kXfelPZ4_normal.jpg"/>
    <hyperlink ref="V606" r:id="rId672" display="http://pbs.twimg.com/profile_images/933740415861252096/qEXZnavW_normal.jpg"/>
    <hyperlink ref="V607" r:id="rId673" display="http://pbs.twimg.com/profile_images/933740415861252096/qEXZnavW_normal.jpg"/>
    <hyperlink ref="V608" r:id="rId674" display="http://pbs.twimg.com/profile_images/933740415861252096/qEXZnavW_normal.jpg"/>
    <hyperlink ref="V609" r:id="rId675" display="http://pbs.twimg.com/profile_images/1105144995118407681/YbAes31A_normal.png"/>
    <hyperlink ref="V610" r:id="rId676" display="https://pbs.twimg.com/media/D1PLWwNU4AA3YES.jpg"/>
    <hyperlink ref="V611" r:id="rId677" display="http://pbs.twimg.com/profile_images/1105144995118407681/YbAes31A_normal.png"/>
    <hyperlink ref="V612" r:id="rId678" display="http://pbs.twimg.com/profile_images/1105144995118407681/YbAes31A_normal.png"/>
    <hyperlink ref="V613" r:id="rId679" display="http://pbs.twimg.com/profile_images/1105144995118407681/YbAes31A_normal.png"/>
    <hyperlink ref="V614" r:id="rId680" display="http://pbs.twimg.com/profile_images/1105144995118407681/YbAes31A_normal.png"/>
    <hyperlink ref="V615" r:id="rId681" display="http://pbs.twimg.com/profile_images/1105144995118407681/YbAes31A_normal.png"/>
    <hyperlink ref="V616" r:id="rId682" display="http://pbs.twimg.com/profile_images/1105144995118407681/YbAes31A_normal.png"/>
    <hyperlink ref="V617" r:id="rId683" display="http://pbs.twimg.com/profile_images/1105144995118407681/YbAes31A_normal.png"/>
    <hyperlink ref="V618" r:id="rId684" display="http://pbs.twimg.com/profile_images/1105144995118407681/YbAes31A_normal.png"/>
    <hyperlink ref="V619" r:id="rId685" display="http://pbs.twimg.com/profile_images/1105144995118407681/YbAes31A_normal.png"/>
    <hyperlink ref="V620" r:id="rId686" display="http://pbs.twimg.com/profile_images/1105144995118407681/YbAes31A_normal.png"/>
    <hyperlink ref="V621" r:id="rId687" display="http://pbs.twimg.com/profile_images/1105144995118407681/YbAes31A_normal.png"/>
    <hyperlink ref="V622" r:id="rId688" display="http://pbs.twimg.com/profile_images/1105144995118407681/YbAes31A_normal.png"/>
    <hyperlink ref="V623" r:id="rId689" display="http://pbs.twimg.com/profile_images/1105144995118407681/YbAes31A_normal.png"/>
    <hyperlink ref="V624" r:id="rId690" display="http://pbs.twimg.com/profile_images/1105144995118407681/YbAes31A_normal.png"/>
    <hyperlink ref="V625" r:id="rId691" display="http://pbs.twimg.com/profile_images/1105144995118407681/YbAes31A_normal.png"/>
    <hyperlink ref="V626" r:id="rId692" display="http://pbs.twimg.com/profile_images/1105144995118407681/YbAes31A_normal.png"/>
    <hyperlink ref="V627" r:id="rId693" display="http://pbs.twimg.com/profile_images/1105144995118407681/YbAes31A_normal.png"/>
    <hyperlink ref="V628" r:id="rId694" display="http://pbs.twimg.com/profile_images/1105144995118407681/YbAes31A_normal.png"/>
    <hyperlink ref="V629" r:id="rId695" display="http://pbs.twimg.com/profile_images/1105144995118407681/YbAes31A_normal.png"/>
    <hyperlink ref="V630" r:id="rId696" display="http://pbs.twimg.com/profile_images/1105144995118407681/YbAes31A_normal.png"/>
    <hyperlink ref="V631" r:id="rId697" display="http://pbs.twimg.com/profile_images/1105144995118407681/YbAes31A_normal.png"/>
    <hyperlink ref="V632" r:id="rId698" display="http://pbs.twimg.com/profile_images/1045275971878887424/kXfelPZ4_normal.jpg"/>
    <hyperlink ref="V633" r:id="rId699" display="http://pbs.twimg.com/profile_images/1045275971878887424/kXfelPZ4_normal.jpg"/>
    <hyperlink ref="V634" r:id="rId700" display="http://pbs.twimg.com/profile_images/1045275971878887424/kXfelPZ4_normal.jpg"/>
    <hyperlink ref="V635" r:id="rId701" display="http://pbs.twimg.com/profile_images/1045275971878887424/kXfelPZ4_normal.jpg"/>
    <hyperlink ref="V636" r:id="rId702" display="http://pbs.twimg.com/profile_images/1045275971878887424/kXfelPZ4_normal.jpg"/>
    <hyperlink ref="V637" r:id="rId703" display="http://pbs.twimg.com/profile_images/1045275971878887424/kXfelPZ4_normal.jpg"/>
    <hyperlink ref="V638" r:id="rId704" display="http://pbs.twimg.com/profile_images/1045275971878887424/kXfelPZ4_normal.jpg"/>
    <hyperlink ref="V639" r:id="rId705" display="http://pbs.twimg.com/profile_images/1045275971878887424/kXfelPZ4_normal.jpg"/>
    <hyperlink ref="V640" r:id="rId706" display="http://pbs.twimg.com/profile_images/1045275971878887424/kXfelPZ4_normal.jpg"/>
    <hyperlink ref="V641" r:id="rId707" display="http://pbs.twimg.com/profile_images/1045275971878887424/kXfelPZ4_normal.jpg"/>
    <hyperlink ref="V642" r:id="rId708" display="http://pbs.twimg.com/profile_images/1045275971878887424/kXfelPZ4_normal.jpg"/>
    <hyperlink ref="V643" r:id="rId709" display="http://pbs.twimg.com/profile_images/1045275971878887424/kXfelPZ4_normal.jpg"/>
    <hyperlink ref="V644" r:id="rId710" display="http://pbs.twimg.com/profile_images/1045275971878887424/kXfelPZ4_normal.jpg"/>
    <hyperlink ref="V645" r:id="rId711" display="http://pbs.twimg.com/profile_images/1045275971878887424/kXfelPZ4_normal.jpg"/>
    <hyperlink ref="V646" r:id="rId712" display="http://pbs.twimg.com/profile_images/1045275971878887424/kXfelPZ4_normal.jpg"/>
    <hyperlink ref="V647" r:id="rId713" display="http://pbs.twimg.com/profile_images/1045275971878887424/kXfelPZ4_normal.jpg"/>
    <hyperlink ref="V648" r:id="rId714" display="http://pbs.twimg.com/profile_images/1045275971878887424/kXfelPZ4_normal.jpg"/>
    <hyperlink ref="V649" r:id="rId715" display="http://pbs.twimg.com/profile_images/1045275971878887424/kXfelPZ4_normal.jpg"/>
    <hyperlink ref="V650" r:id="rId716" display="http://pbs.twimg.com/profile_images/1045275971878887424/kXfelPZ4_normal.jpg"/>
    <hyperlink ref="V651" r:id="rId717" display="http://pbs.twimg.com/profile_images/1081611426974912513/0P1fBtCd_normal.jpg"/>
    <hyperlink ref="V652" r:id="rId718" display="http://pbs.twimg.com/profile_images/1081611426974912513/0P1fBtCd_normal.jpg"/>
    <hyperlink ref="V653" r:id="rId719" display="http://pbs.twimg.com/profile_images/1081611426974912513/0P1fBtCd_normal.jpg"/>
    <hyperlink ref="V654" r:id="rId720" display="http://pbs.twimg.com/profile_images/1081611426974912513/0P1fBtCd_normal.jpg"/>
    <hyperlink ref="V655" r:id="rId721" display="http://pbs.twimg.com/profile_images/1081611426974912513/0P1fBtCd_normal.jpg"/>
    <hyperlink ref="V656" r:id="rId722" display="http://pbs.twimg.com/profile_images/1081611426974912513/0P1fBtCd_normal.jpg"/>
    <hyperlink ref="V657" r:id="rId723" display="http://pbs.twimg.com/profile_images/1081611426974912513/0P1fBtCd_normal.jpg"/>
    <hyperlink ref="V658" r:id="rId724" display="http://pbs.twimg.com/profile_images/1081611426974912513/0P1fBtCd_normal.jpg"/>
    <hyperlink ref="V659" r:id="rId725" display="http://pbs.twimg.com/profile_images/1081611426974912513/0P1fBtCd_normal.jpg"/>
    <hyperlink ref="V660" r:id="rId726" display="http://pbs.twimg.com/profile_images/1092477472057233410/vbxBC2wH_normal.jpg"/>
    <hyperlink ref="V661" r:id="rId727" display="http://pbs.twimg.com/profile_images/1092477472057233410/vbxBC2wH_normal.jpg"/>
    <hyperlink ref="V662" r:id="rId728" display="http://pbs.twimg.com/profile_images/1092477472057233410/vbxBC2wH_normal.jpg"/>
    <hyperlink ref="V663" r:id="rId729" display="http://pbs.twimg.com/profile_images/1092477472057233410/vbxBC2wH_normal.jpg"/>
    <hyperlink ref="V664" r:id="rId730" display="http://pbs.twimg.com/profile_images/1092477472057233410/vbxBC2wH_normal.jpg"/>
    <hyperlink ref="V665" r:id="rId731" display="http://pbs.twimg.com/profile_images/1092477472057233410/vbxBC2wH_normal.jpg"/>
    <hyperlink ref="V666" r:id="rId732" display="http://pbs.twimg.com/profile_images/1092477472057233410/vbxBC2wH_normal.jpg"/>
    <hyperlink ref="V667" r:id="rId733" display="http://pbs.twimg.com/profile_images/1092477472057233410/vbxBC2wH_normal.jpg"/>
    <hyperlink ref="V668" r:id="rId734" display="http://pbs.twimg.com/profile_images/1092477472057233410/vbxBC2wH_normal.jpg"/>
    <hyperlink ref="V669" r:id="rId735" display="http://pbs.twimg.com/profile_images/1071712991136137217/Bh0NBvEi_normal.jpg"/>
    <hyperlink ref="V670" r:id="rId736" display="http://pbs.twimg.com/profile_images/1071712991136137217/Bh0NBvEi_normal.jpg"/>
    <hyperlink ref="V671" r:id="rId737" display="http://pbs.twimg.com/profile_images/1071712991136137217/Bh0NBvEi_normal.jpg"/>
    <hyperlink ref="V672" r:id="rId738" display="http://pbs.twimg.com/profile_images/1071712991136137217/Bh0NBvEi_normal.jpg"/>
    <hyperlink ref="V673" r:id="rId739" display="http://pbs.twimg.com/profile_images/1071712991136137217/Bh0NBvEi_normal.jpg"/>
    <hyperlink ref="V674" r:id="rId740" display="http://pbs.twimg.com/profile_images/1071712991136137217/Bh0NBvEi_normal.jpg"/>
    <hyperlink ref="V675" r:id="rId741" display="http://pbs.twimg.com/profile_images/1071712991136137217/Bh0NBvEi_normal.jpg"/>
    <hyperlink ref="V676" r:id="rId742" display="http://pbs.twimg.com/profile_images/1071712991136137217/Bh0NBvEi_normal.jpg"/>
    <hyperlink ref="V677" r:id="rId743" display="http://pbs.twimg.com/profile_images/1071712991136137217/Bh0NBvEi_normal.jpg"/>
    <hyperlink ref="V678" r:id="rId744" display="http://pbs.twimg.com/profile_images/950485348894699521/HnIFLQ3T_normal.jpg"/>
    <hyperlink ref="V679" r:id="rId745" display="http://pbs.twimg.com/profile_images/950485348894699521/HnIFLQ3T_normal.jpg"/>
    <hyperlink ref="V680" r:id="rId746" display="http://pbs.twimg.com/profile_images/950485348894699521/HnIFLQ3T_normal.jpg"/>
    <hyperlink ref="V681" r:id="rId747" display="http://pbs.twimg.com/profile_images/950485348894699521/HnIFLQ3T_normal.jpg"/>
    <hyperlink ref="V682" r:id="rId748" display="http://pbs.twimg.com/profile_images/950485348894699521/HnIFLQ3T_normal.jpg"/>
    <hyperlink ref="V683" r:id="rId749" display="http://pbs.twimg.com/profile_images/950485348894699521/HnIFLQ3T_normal.jpg"/>
    <hyperlink ref="V684" r:id="rId750" display="http://pbs.twimg.com/profile_images/950485348894699521/HnIFLQ3T_normal.jpg"/>
    <hyperlink ref="V685" r:id="rId751" display="http://pbs.twimg.com/profile_images/950485348894699521/HnIFLQ3T_normal.jpg"/>
    <hyperlink ref="V686" r:id="rId752" display="http://pbs.twimg.com/profile_images/950485348894699521/HnIFLQ3T_normal.jpg"/>
    <hyperlink ref="V687" r:id="rId753" display="http://pbs.twimg.com/profile_images/933740415861252096/qEXZnavW_normal.jpg"/>
    <hyperlink ref="V688" r:id="rId754" display="http://pbs.twimg.com/profile_images/933740415861252096/qEXZnavW_normal.jpg"/>
    <hyperlink ref="V689" r:id="rId755" display="http://pbs.twimg.com/profile_images/1050764532627501057/zajXOytb_normal.jpg"/>
    <hyperlink ref="V690" r:id="rId756" display="http://pbs.twimg.com/profile_images/933740415861252096/qEXZnavW_normal.jpg"/>
    <hyperlink ref="V691" r:id="rId757" display="http://pbs.twimg.com/profile_images/933740415861252096/qEXZnavW_normal.jpg"/>
    <hyperlink ref="V692" r:id="rId758" display="http://pbs.twimg.com/profile_images/1050764532627501057/zajXOytb_normal.jpg"/>
    <hyperlink ref="V693" r:id="rId759" display="http://pbs.twimg.com/profile_images/933740415861252096/qEXZnavW_normal.jpg"/>
    <hyperlink ref="V694" r:id="rId760" display="http://pbs.twimg.com/profile_images/933740415861252096/qEXZnavW_normal.jpg"/>
    <hyperlink ref="V695" r:id="rId761" display="http://pbs.twimg.com/profile_images/1050764532627501057/zajXOytb_normal.jpg"/>
    <hyperlink ref="V696" r:id="rId762" display="http://pbs.twimg.com/profile_images/933740415861252096/qEXZnavW_normal.jpg"/>
    <hyperlink ref="V697" r:id="rId763" display="http://pbs.twimg.com/profile_images/933740415861252096/qEXZnavW_normal.jpg"/>
    <hyperlink ref="V698" r:id="rId764" display="http://pbs.twimg.com/profile_images/1050764532627501057/zajXOytb_normal.jpg"/>
    <hyperlink ref="V699" r:id="rId765" display="http://pbs.twimg.com/profile_images/933740415861252096/qEXZnavW_normal.jpg"/>
    <hyperlink ref="V700" r:id="rId766" display="http://pbs.twimg.com/profile_images/933740415861252096/qEXZnavW_normal.jpg"/>
    <hyperlink ref="V701" r:id="rId767" display="http://pbs.twimg.com/profile_images/1050764532627501057/zajXOytb_normal.jpg"/>
    <hyperlink ref="V702" r:id="rId768" display="http://pbs.twimg.com/profile_images/933740415861252096/qEXZnavW_normal.jpg"/>
    <hyperlink ref="V703" r:id="rId769" display="http://pbs.twimg.com/profile_images/933740415861252096/qEXZnavW_normal.jpg"/>
    <hyperlink ref="V704" r:id="rId770" display="http://pbs.twimg.com/profile_images/1050764532627501057/zajXOytb_normal.jpg"/>
    <hyperlink ref="V705" r:id="rId771" display="http://pbs.twimg.com/profile_images/933740415861252096/qEXZnavW_normal.jpg"/>
    <hyperlink ref="V706" r:id="rId772" display="http://pbs.twimg.com/profile_images/933740415861252096/qEXZnavW_normal.jpg"/>
    <hyperlink ref="V707" r:id="rId773" display="http://pbs.twimg.com/profile_images/1050764532627501057/zajXOytb_normal.jpg"/>
    <hyperlink ref="V708" r:id="rId774" display="http://pbs.twimg.com/profile_images/933740415861252096/qEXZnavW_normal.jpg"/>
    <hyperlink ref="V709" r:id="rId775" display="http://pbs.twimg.com/profile_images/933740415861252096/qEXZnavW_normal.jpg"/>
    <hyperlink ref="V710" r:id="rId776" display="http://pbs.twimg.com/profile_images/933740415861252096/qEXZnavW_normal.jpg"/>
    <hyperlink ref="V711" r:id="rId777" display="http://pbs.twimg.com/profile_images/1050764532627501057/zajXOytb_normal.jpg"/>
    <hyperlink ref="V712" r:id="rId778" display="http://pbs.twimg.com/profile_images/1050764532627501057/zajXOytb_normal.jpg"/>
    <hyperlink ref="X3" r:id="rId779" display="https://twitter.com/#!/mstompkins_math/status/1104234585838239747"/>
    <hyperlink ref="X4" r:id="rId780" display="https://twitter.com/#!/pennyrobaus/status/1104282834313785344"/>
    <hyperlink ref="X5" r:id="rId781" display="https://twitter.com/#!/maomauga/status/1104305273991098369"/>
    <hyperlink ref="X6" r:id="rId782" display="https://twitter.com/#!/dougemints/status/1104332011475533825"/>
    <hyperlink ref="X7" r:id="rId783" display="https://twitter.com/#!/snowykc/status/1104340070297817088"/>
    <hyperlink ref="X8" r:id="rId784" display="https://twitter.com/#!/rsehji/status/1103933683512172544"/>
    <hyperlink ref="X9" r:id="rId785" display="https://twitter.com/#!/mittaubin/status/1104171818666082305"/>
    <hyperlink ref="X10" r:id="rId786" display="https://twitter.com/#!/mittaubin/status/1104538880324321280"/>
    <hyperlink ref="X11" r:id="rId787" display="https://twitter.com/#!/mittaubin/status/1104538880324321280"/>
    <hyperlink ref="X12" r:id="rId788" display="https://twitter.com/#!/243rin/status/1104548155939409921"/>
    <hyperlink ref="X13" r:id="rId789" display="https://twitter.com/#!/connollymeli/status/1104585658742431744"/>
    <hyperlink ref="X14" r:id="rId790" display="https://twitter.com/#!/codeclubaus/status/1104641582177804289"/>
    <hyperlink ref="X15" r:id="rId791" display="https://twitter.com/#!/teachertechnol/status/1104652115132051456"/>
    <hyperlink ref="X16" r:id="rId792" display="https://twitter.com/#!/includedau/status/1104269666111827969"/>
    <hyperlink ref="X17" r:id="rId793" display="https://twitter.com/#!/jackwurf/status/1104657634207002626"/>
    <hyperlink ref="X18" r:id="rId794" display="https://twitter.com/#!/adolesuccess/status/1098329100366733312"/>
    <hyperlink ref="X19" r:id="rId795" display="https://twitter.com/#!/latitudegrptvl/status/1104771948154806272"/>
    <hyperlink ref="X20" r:id="rId796" display="https://twitter.com/#!/walljoannewall/status/1104779932805332992"/>
    <hyperlink ref="X21" r:id="rId797" display="https://twitter.com/#!/walljoannewall/status/1104779932805332992"/>
    <hyperlink ref="X22" r:id="rId798" display="https://twitter.com/#!/vkoukis1/status/1104797418242097152"/>
    <hyperlink ref="X23" r:id="rId799" display="https://twitter.com/#!/vkoukis1/status/1104797418242097152"/>
    <hyperlink ref="X24" r:id="rId800" display="https://twitter.com/#!/robramond/status/1104853906843226112"/>
    <hyperlink ref="X25" r:id="rId801" display="https://twitter.com/#!/robramond/status/1104853906843226112"/>
    <hyperlink ref="X26" r:id="rId802" display="https://twitter.com/#!/vipulasharma1/status/1105031482903416832"/>
    <hyperlink ref="X27" r:id="rId803" display="https://twitter.com/#!/vipulasharma1/status/1105031482903416832"/>
    <hyperlink ref="X28" r:id="rId804" display="https://twitter.com/#!/froehlichm/status/1105092103267385347"/>
    <hyperlink ref="X29" r:id="rId805" display="https://twitter.com/#!/froehlichm/status/1105092103267385347"/>
    <hyperlink ref="X30" r:id="rId806" display="https://twitter.com/#!/froehlichm/status/1105092103267385347"/>
    <hyperlink ref="X31" r:id="rId807" display="https://twitter.com/#!/ciotranenneu/status/1105230241809776641"/>
    <hyperlink ref="X32" r:id="rId808" display="https://twitter.com/#!/ciotranenneu/status/1105230241809776641"/>
    <hyperlink ref="X33" r:id="rId809" display="https://twitter.com/#!/rsehji/status/1103933683512172544"/>
    <hyperlink ref="X34" r:id="rId810" display="https://twitter.com/#!/ashkejriwal/status/1103931277424488448"/>
    <hyperlink ref="X35" r:id="rId811" display="https://twitter.com/#!/ashkejriwal/status/1104304476389728256"/>
    <hyperlink ref="X36" r:id="rId812" display="https://twitter.com/#!/ashkejriwal/status/1104778944144859136"/>
    <hyperlink ref="X37" r:id="rId813" display="https://twitter.com/#!/jenaiamorane/status/1105670262849224704"/>
    <hyperlink ref="X38" r:id="rId814" display="https://twitter.com/#!/rsehji/status/1103941101038125056"/>
    <hyperlink ref="X39" r:id="rId815" display="https://twitter.com/#!/pransang/status/1103939173529018368"/>
    <hyperlink ref="X40" r:id="rId816" display="https://twitter.com/#!/iu_kunaljain/status/1105815478734249989"/>
    <hyperlink ref="X41" r:id="rId817" display="https://twitter.com/#!/nzvh/status/1105887895489896448"/>
    <hyperlink ref="X42" r:id="rId818" display="https://twitter.com/#!/ashkejriwal/status/1104984881484881921"/>
    <hyperlink ref="X43" r:id="rId819" display="https://twitter.com/#!/edchatmena/status/1105453550480646145"/>
    <hyperlink ref="X44" r:id="rId820" display="https://twitter.com/#!/edchatmena/status/1105453550480646145"/>
    <hyperlink ref="X45" r:id="rId821" display="https://twitter.com/#!/edchatmena/status/1105453550480646145"/>
    <hyperlink ref="X46" r:id="rId822" display="https://twitter.com/#!/edchatmena/status/1105453574811721729"/>
    <hyperlink ref="X47" r:id="rId823" display="https://twitter.com/#!/edchatmena/status/1105453574811721729"/>
    <hyperlink ref="X48" r:id="rId824" display="https://twitter.com/#!/edchatmena/status/1105896015234850817"/>
    <hyperlink ref="X49" r:id="rId825" display="https://twitter.com/#!/edchatmena/status/1105896015234850817"/>
    <hyperlink ref="X50" r:id="rId826" display="https://twitter.com/#!/edchatmena/status/1105896015234850817"/>
    <hyperlink ref="X51" r:id="rId827" display="https://twitter.com/#!/edchatmena/status/1105896015234850817"/>
    <hyperlink ref="X52" r:id="rId828" display="https://twitter.com/#!/edchatmena/status/1105896039062691841"/>
    <hyperlink ref="X53" r:id="rId829" display="https://twitter.com/#!/edchatmena/status/1105896039062691841"/>
    <hyperlink ref="X54" r:id="rId830" display="https://twitter.com/#!/edchatmena/status/1105896039062691841"/>
    <hyperlink ref="X55" r:id="rId831" display="https://twitter.com/#!/ankit231181/status/1106015203798454274"/>
    <hyperlink ref="X56" r:id="rId832" display="https://twitter.com/#!/edchateu/status/1106021748628180993"/>
    <hyperlink ref="X57" r:id="rId833" display="https://twitter.com/#!/jamalsurabhi/status/1104942581006381057"/>
    <hyperlink ref="X58" r:id="rId834" display="https://twitter.com/#!/pmkaura/status/1104021905361690625"/>
    <hyperlink ref="X59" r:id="rId835" display="https://twitter.com/#!/jamalsurabhi/status/1104942581006381057"/>
    <hyperlink ref="X60" r:id="rId836" display="https://twitter.com/#!/jamalsurabhi/status/1106143601183076353"/>
    <hyperlink ref="X61" r:id="rId837" display="https://twitter.com/#!/assignmenthelp/status/1104190091990310913"/>
    <hyperlink ref="X62" r:id="rId838" display="https://twitter.com/#!/assignmenthelp/status/1106711698004738048"/>
    <hyperlink ref="X63" r:id="rId839" display="https://twitter.com/#!/dennisdill/status/1106787572574023680"/>
    <hyperlink ref="X64" r:id="rId840" display="https://twitter.com/#!/dennisdill/status/1106787572574023680"/>
    <hyperlink ref="X65" r:id="rId841" display="https://twitter.com/#!/dennisdill/status/1106787572574023680"/>
    <hyperlink ref="X66" r:id="rId842" display="https://twitter.com/#!/dennisdill/status/1106787572574023680"/>
    <hyperlink ref="X67" r:id="rId843" display="https://twitter.com/#!/dennisdill/status/1106787572574023680"/>
    <hyperlink ref="X68" r:id="rId844" display="https://twitter.com/#!/dennisdill/status/1106787572574023680"/>
    <hyperlink ref="X69" r:id="rId845" display="https://twitter.com/#!/dennisdill/status/1106787572574023680"/>
    <hyperlink ref="X70" r:id="rId846" display="https://twitter.com/#!/dennisdill/status/1106787572574023680"/>
    <hyperlink ref="X71" r:id="rId847" display="https://twitter.com/#!/dennisdill/status/1106787572574023680"/>
    <hyperlink ref="X72" r:id="rId848" display="https://twitter.com/#!/stellapkjames/status/1106814877891465217"/>
    <hyperlink ref="X73" r:id="rId849" display="https://twitter.com/#!/stellapkjames/status/1106814877891465217"/>
    <hyperlink ref="X74" r:id="rId850" display="https://twitter.com/#!/stellapkjames/status/1106814877891465217"/>
    <hyperlink ref="X75" r:id="rId851" display="https://twitter.com/#!/stellapkjames/status/1106814877891465217"/>
    <hyperlink ref="X76" r:id="rId852" display="https://twitter.com/#!/stellapkjames/status/1106814877891465217"/>
    <hyperlink ref="X77" r:id="rId853" display="https://twitter.com/#!/stellapkjames/status/1106814877891465217"/>
    <hyperlink ref="X78" r:id="rId854" display="https://twitter.com/#!/stellapkjames/status/1106814877891465217"/>
    <hyperlink ref="X79" r:id="rId855" display="https://twitter.com/#!/stellapkjames/status/1106814877891465217"/>
    <hyperlink ref="X80" r:id="rId856" display="https://twitter.com/#!/stellapkjames/status/1106814877891465217"/>
    <hyperlink ref="X81" r:id="rId857" display="https://twitter.com/#!/techethicist/status/1106818171800092673"/>
    <hyperlink ref="X82" r:id="rId858" display="https://twitter.com/#!/techethicist/status/1106818171800092673"/>
    <hyperlink ref="X83" r:id="rId859" display="https://twitter.com/#!/techethicist/status/1106818171800092673"/>
    <hyperlink ref="X84" r:id="rId860" display="https://twitter.com/#!/techethicist/status/1106818171800092673"/>
    <hyperlink ref="X85" r:id="rId861" display="https://twitter.com/#!/techethicist/status/1106818171800092673"/>
    <hyperlink ref="X86" r:id="rId862" display="https://twitter.com/#!/techethicist/status/1106818171800092673"/>
    <hyperlink ref="X87" r:id="rId863" display="https://twitter.com/#!/techethicist/status/1106818171800092673"/>
    <hyperlink ref="X88" r:id="rId864" display="https://twitter.com/#!/techethicist/status/1106818171800092673"/>
    <hyperlink ref="X89" r:id="rId865" display="https://twitter.com/#!/techethicist/status/1106818171800092673"/>
    <hyperlink ref="X90" r:id="rId866" display="https://twitter.com/#!/formula_mattd/status/1106830623350669312"/>
    <hyperlink ref="X91" r:id="rId867" display="https://twitter.com/#!/formula_mattd/status/1106830623350669312"/>
    <hyperlink ref="X92" r:id="rId868" display="https://twitter.com/#!/formula_mattd/status/1106830623350669312"/>
    <hyperlink ref="X93" r:id="rId869" display="https://twitter.com/#!/formula_mattd/status/1106830623350669312"/>
    <hyperlink ref="X94" r:id="rId870" display="https://twitter.com/#!/formula_mattd/status/1106830623350669312"/>
    <hyperlink ref="X95" r:id="rId871" display="https://twitter.com/#!/formula_mattd/status/1106830623350669312"/>
    <hyperlink ref="X96" r:id="rId872" display="https://twitter.com/#!/formula_mattd/status/1106830623350669312"/>
    <hyperlink ref="X97" r:id="rId873" display="https://twitter.com/#!/formula_mattd/status/1106830623350669312"/>
    <hyperlink ref="X98" r:id="rId874" display="https://twitter.com/#!/formula_mattd/status/1106830623350669312"/>
    <hyperlink ref="X99" r:id="rId875" display="https://twitter.com/#!/macfloss/status/1106836893734502402"/>
    <hyperlink ref="X100" r:id="rId876" display="https://twitter.com/#!/macfloss/status/1106836893734502402"/>
    <hyperlink ref="X101" r:id="rId877" display="https://twitter.com/#!/macfloss/status/1106836893734502402"/>
    <hyperlink ref="X102" r:id="rId878" display="https://twitter.com/#!/macfloss/status/1106836893734502402"/>
    <hyperlink ref="X103" r:id="rId879" display="https://twitter.com/#!/macfloss/status/1106836893734502402"/>
    <hyperlink ref="X104" r:id="rId880" display="https://twitter.com/#!/macfloss/status/1106836893734502402"/>
    <hyperlink ref="X105" r:id="rId881" display="https://twitter.com/#!/macfloss/status/1106836893734502402"/>
    <hyperlink ref="X106" r:id="rId882" display="https://twitter.com/#!/macfloss/status/1106836893734502402"/>
    <hyperlink ref="X107" r:id="rId883" display="https://twitter.com/#!/macfloss/status/1106836893734502402"/>
    <hyperlink ref="X108" r:id="rId884" display="https://twitter.com/#!/edifiedlistener/status/1106839694246100992"/>
    <hyperlink ref="X109" r:id="rId885" display="https://twitter.com/#!/edifiedlistener/status/1106839694246100992"/>
    <hyperlink ref="X110" r:id="rId886" display="https://twitter.com/#!/edifiedlistener/status/1106839694246100992"/>
    <hyperlink ref="X111" r:id="rId887" display="https://twitter.com/#!/edifiedlistener/status/1106839694246100992"/>
    <hyperlink ref="X112" r:id="rId888" display="https://twitter.com/#!/edifiedlistener/status/1106839694246100992"/>
    <hyperlink ref="X113" r:id="rId889" display="https://twitter.com/#!/edifiedlistener/status/1106839694246100992"/>
    <hyperlink ref="X114" r:id="rId890" display="https://twitter.com/#!/edifiedlistener/status/1106839694246100992"/>
    <hyperlink ref="X115" r:id="rId891" display="https://twitter.com/#!/edifiedlistener/status/1106839694246100992"/>
    <hyperlink ref="X116" r:id="rId892" display="https://twitter.com/#!/edifiedlistener/status/1106839694246100992"/>
    <hyperlink ref="X117" r:id="rId893" display="https://twitter.com/#!/newdaystarts/status/1106843579933167616"/>
    <hyperlink ref="X118" r:id="rId894" display="https://twitter.com/#!/newdaystarts/status/1106843579933167616"/>
    <hyperlink ref="X119" r:id="rId895" display="https://twitter.com/#!/newdaystarts/status/1106843579933167616"/>
    <hyperlink ref="X120" r:id="rId896" display="https://twitter.com/#!/newdaystarts/status/1106843579933167616"/>
    <hyperlink ref="X121" r:id="rId897" display="https://twitter.com/#!/newdaystarts/status/1106843579933167616"/>
    <hyperlink ref="X122" r:id="rId898" display="https://twitter.com/#!/newdaystarts/status/1106843579933167616"/>
    <hyperlink ref="X123" r:id="rId899" display="https://twitter.com/#!/newdaystarts/status/1106843579933167616"/>
    <hyperlink ref="X124" r:id="rId900" display="https://twitter.com/#!/newdaystarts/status/1106843579933167616"/>
    <hyperlink ref="X125" r:id="rId901" display="https://twitter.com/#!/newdaystarts/status/1106843579933167616"/>
    <hyperlink ref="X126" r:id="rId902" display="https://twitter.com/#!/thomaspower/status/1106848247484686336"/>
    <hyperlink ref="X127" r:id="rId903" display="https://twitter.com/#!/thomaspower/status/1106848247484686336"/>
    <hyperlink ref="X128" r:id="rId904" display="https://twitter.com/#!/thomaspower/status/1106848247484686336"/>
    <hyperlink ref="X129" r:id="rId905" display="https://twitter.com/#!/thomaspower/status/1106848247484686336"/>
    <hyperlink ref="X130" r:id="rId906" display="https://twitter.com/#!/thomaspower/status/1106848247484686336"/>
    <hyperlink ref="X131" r:id="rId907" display="https://twitter.com/#!/thomaspower/status/1106848247484686336"/>
    <hyperlink ref="X132" r:id="rId908" display="https://twitter.com/#!/thomaspower/status/1106848247484686336"/>
    <hyperlink ref="X133" r:id="rId909" display="https://twitter.com/#!/thomaspower/status/1106848247484686336"/>
    <hyperlink ref="X134" r:id="rId910" display="https://twitter.com/#!/thomaspower/status/1106848247484686336"/>
    <hyperlink ref="X135" r:id="rId911" display="https://twitter.com/#!/yonty/status/1106850140046921728"/>
    <hyperlink ref="X136" r:id="rId912" display="https://twitter.com/#!/yonty/status/1106850140046921728"/>
    <hyperlink ref="X137" r:id="rId913" display="https://twitter.com/#!/yonty/status/1106850140046921728"/>
    <hyperlink ref="X138" r:id="rId914" display="https://twitter.com/#!/yonty/status/1106850140046921728"/>
    <hyperlink ref="X139" r:id="rId915" display="https://twitter.com/#!/yonty/status/1106850140046921728"/>
    <hyperlink ref="X140" r:id="rId916" display="https://twitter.com/#!/yonty/status/1106850140046921728"/>
    <hyperlink ref="X141" r:id="rId917" display="https://twitter.com/#!/yonty/status/1106850140046921728"/>
    <hyperlink ref="X142" r:id="rId918" display="https://twitter.com/#!/yonty/status/1106850140046921728"/>
    <hyperlink ref="X143" r:id="rId919" display="https://twitter.com/#!/yonty/status/1106850140046921728"/>
    <hyperlink ref="X144" r:id="rId920" display="https://twitter.com/#!/acvtcskn/status/1106850630197567489"/>
    <hyperlink ref="X145" r:id="rId921" display="https://twitter.com/#!/acvtcskn/status/1106850630197567489"/>
    <hyperlink ref="X146" r:id="rId922" display="https://twitter.com/#!/acvtcskn/status/1106850630197567489"/>
    <hyperlink ref="X147" r:id="rId923" display="https://twitter.com/#!/acvtcskn/status/1106850630197567489"/>
    <hyperlink ref="X148" r:id="rId924" display="https://twitter.com/#!/acvtcskn/status/1106850630197567489"/>
    <hyperlink ref="X149" r:id="rId925" display="https://twitter.com/#!/acvtcskn/status/1106850630197567489"/>
    <hyperlink ref="X150" r:id="rId926" display="https://twitter.com/#!/acvtcskn/status/1106850630197567489"/>
    <hyperlink ref="X151" r:id="rId927" display="https://twitter.com/#!/acvtcskn/status/1106850630197567489"/>
    <hyperlink ref="X152" r:id="rId928" display="https://twitter.com/#!/acvtcskn/status/1106850630197567489"/>
    <hyperlink ref="X153" r:id="rId929" display="https://twitter.com/#!/mrsalakas/status/1106857053581008896"/>
    <hyperlink ref="X154" r:id="rId930" display="https://twitter.com/#!/mrsalakas/status/1106857053581008896"/>
    <hyperlink ref="X155" r:id="rId931" display="https://twitter.com/#!/mrsalakas/status/1106857053581008896"/>
    <hyperlink ref="X156" r:id="rId932" display="https://twitter.com/#!/mrsalakas/status/1106857053581008896"/>
    <hyperlink ref="X157" r:id="rId933" display="https://twitter.com/#!/mrsalakas/status/1106857053581008896"/>
    <hyperlink ref="X158" r:id="rId934" display="https://twitter.com/#!/mrsalakas/status/1106857053581008896"/>
    <hyperlink ref="X159" r:id="rId935" display="https://twitter.com/#!/mrsalakas/status/1106857053581008896"/>
    <hyperlink ref="X160" r:id="rId936" display="https://twitter.com/#!/mrsalakas/status/1106857053581008896"/>
    <hyperlink ref="X161" r:id="rId937" display="https://twitter.com/#!/mrsalakas/status/1106857053581008896"/>
    <hyperlink ref="X162" r:id="rId938" display="https://twitter.com/#!/relativism/status/1106862162054729728"/>
    <hyperlink ref="X163" r:id="rId939" display="https://twitter.com/#!/relativism/status/1106862162054729728"/>
    <hyperlink ref="X164" r:id="rId940" display="https://twitter.com/#!/relativism/status/1106862162054729728"/>
    <hyperlink ref="X165" r:id="rId941" display="https://twitter.com/#!/relativism/status/1106862162054729728"/>
    <hyperlink ref="X166" r:id="rId942" display="https://twitter.com/#!/relativism/status/1106862162054729728"/>
    <hyperlink ref="X167" r:id="rId943" display="https://twitter.com/#!/relativism/status/1106862162054729728"/>
    <hyperlink ref="X168" r:id="rId944" display="https://twitter.com/#!/relativism/status/1106862162054729728"/>
    <hyperlink ref="X169" r:id="rId945" display="https://twitter.com/#!/relativism/status/1106862162054729728"/>
    <hyperlink ref="X170" r:id="rId946" display="https://twitter.com/#!/relativism/status/1106862162054729728"/>
    <hyperlink ref="X171" r:id="rId947" display="https://twitter.com/#!/tweetinggoddess/status/1106870937243271168"/>
    <hyperlink ref="X172" r:id="rId948" display="https://twitter.com/#!/tweetinggoddess/status/1106870937243271168"/>
    <hyperlink ref="X173" r:id="rId949" display="https://twitter.com/#!/tweetinggoddess/status/1106870937243271168"/>
    <hyperlink ref="X174" r:id="rId950" display="https://twitter.com/#!/tweetinggoddess/status/1106870937243271168"/>
    <hyperlink ref="X175" r:id="rId951" display="https://twitter.com/#!/tweetinggoddess/status/1106870937243271168"/>
    <hyperlink ref="X176" r:id="rId952" display="https://twitter.com/#!/tweetinggoddess/status/1106870937243271168"/>
    <hyperlink ref="X177" r:id="rId953" display="https://twitter.com/#!/tweetinggoddess/status/1106870937243271168"/>
    <hyperlink ref="X178" r:id="rId954" display="https://twitter.com/#!/tweetinggoddess/status/1106870937243271168"/>
    <hyperlink ref="X179" r:id="rId955" display="https://twitter.com/#!/tweetinggoddess/status/1106870937243271168"/>
    <hyperlink ref="X180" r:id="rId956" display="https://twitter.com/#!/s_bearden/status/1106872663308464129"/>
    <hyperlink ref="X181" r:id="rId957" display="https://twitter.com/#!/s_bearden/status/1106872663308464129"/>
    <hyperlink ref="X182" r:id="rId958" display="https://twitter.com/#!/s_bearden/status/1106872663308464129"/>
    <hyperlink ref="X183" r:id="rId959" display="https://twitter.com/#!/s_bearden/status/1106872663308464129"/>
    <hyperlink ref="X184" r:id="rId960" display="https://twitter.com/#!/s_bearden/status/1106872663308464129"/>
    <hyperlink ref="X185" r:id="rId961" display="https://twitter.com/#!/s_bearden/status/1106872663308464129"/>
    <hyperlink ref="X186" r:id="rId962" display="https://twitter.com/#!/s_bearden/status/1106872663308464129"/>
    <hyperlink ref="X187" r:id="rId963" display="https://twitter.com/#!/s_bearden/status/1106872663308464129"/>
    <hyperlink ref="X188" r:id="rId964" display="https://twitter.com/#!/s_bearden/status/1106872663308464129"/>
    <hyperlink ref="X189" r:id="rId965" display="https://twitter.com/#!/e_sheninger/status/1106873610239700992"/>
    <hyperlink ref="X190" r:id="rId966" display="https://twitter.com/#!/e_sheninger/status/1106873610239700992"/>
    <hyperlink ref="X191" r:id="rId967" display="https://twitter.com/#!/e_sheninger/status/1106873610239700992"/>
    <hyperlink ref="X192" r:id="rId968" display="https://twitter.com/#!/e_sheninger/status/1106873610239700992"/>
    <hyperlink ref="X193" r:id="rId969" display="https://twitter.com/#!/e_sheninger/status/1106873610239700992"/>
    <hyperlink ref="X194" r:id="rId970" display="https://twitter.com/#!/e_sheninger/status/1106873610239700992"/>
    <hyperlink ref="X195" r:id="rId971" display="https://twitter.com/#!/e_sheninger/status/1106873610239700992"/>
    <hyperlink ref="X196" r:id="rId972" display="https://twitter.com/#!/e_sheninger/status/1106873610239700992"/>
    <hyperlink ref="X197" r:id="rId973" display="https://twitter.com/#!/e_sheninger/status/1106873610239700992"/>
    <hyperlink ref="X198" r:id="rId974" display="https://twitter.com/#!/edmerger/status/1106875998715428865"/>
    <hyperlink ref="X199" r:id="rId975" display="https://twitter.com/#!/edmerger/status/1106875998715428865"/>
    <hyperlink ref="X200" r:id="rId976" display="https://twitter.com/#!/edmerger/status/1106875998715428865"/>
    <hyperlink ref="X201" r:id="rId977" display="https://twitter.com/#!/edmerger/status/1106875998715428865"/>
    <hyperlink ref="X202" r:id="rId978" display="https://twitter.com/#!/edmerger/status/1106875998715428865"/>
    <hyperlink ref="X203" r:id="rId979" display="https://twitter.com/#!/edmerger/status/1106875998715428865"/>
    <hyperlink ref="X204" r:id="rId980" display="https://twitter.com/#!/edmerger/status/1106875998715428865"/>
    <hyperlink ref="X205" r:id="rId981" display="https://twitter.com/#!/edmerger/status/1106875998715428865"/>
    <hyperlink ref="X206" r:id="rId982" display="https://twitter.com/#!/edmerger/status/1106875998715428865"/>
    <hyperlink ref="X207" r:id="rId983" display="https://twitter.com/#!/mrsmurat/status/1106876227359518720"/>
    <hyperlink ref="X208" r:id="rId984" display="https://twitter.com/#!/mrsmurat/status/1106876227359518720"/>
    <hyperlink ref="X209" r:id="rId985" display="https://twitter.com/#!/mrsmurat/status/1106876227359518720"/>
    <hyperlink ref="X210" r:id="rId986" display="https://twitter.com/#!/mrsmurat/status/1106876227359518720"/>
    <hyperlink ref="X211" r:id="rId987" display="https://twitter.com/#!/mrsmurat/status/1106876227359518720"/>
    <hyperlink ref="X212" r:id="rId988" display="https://twitter.com/#!/mrsmurat/status/1106876227359518720"/>
    <hyperlink ref="X213" r:id="rId989" display="https://twitter.com/#!/mrsmurat/status/1106876227359518720"/>
    <hyperlink ref="X214" r:id="rId990" display="https://twitter.com/#!/mrsmurat/status/1106876227359518720"/>
    <hyperlink ref="X215" r:id="rId991" display="https://twitter.com/#!/mrsmurat/status/1106876227359518720"/>
    <hyperlink ref="X216" r:id="rId992" display="https://twitter.com/#!/burgessdave/status/1106876402568183809"/>
    <hyperlink ref="X217" r:id="rId993" display="https://twitter.com/#!/burgessdave/status/1106876402568183809"/>
    <hyperlink ref="X218" r:id="rId994" display="https://twitter.com/#!/burgessdave/status/1106876402568183809"/>
    <hyperlink ref="X219" r:id="rId995" display="https://twitter.com/#!/burgessdave/status/1106876402568183809"/>
    <hyperlink ref="X220" r:id="rId996" display="https://twitter.com/#!/burgessdave/status/1106876402568183809"/>
    <hyperlink ref="X221" r:id="rId997" display="https://twitter.com/#!/burgessdave/status/1106876402568183809"/>
    <hyperlink ref="X222" r:id="rId998" display="https://twitter.com/#!/burgessdave/status/1106876402568183809"/>
    <hyperlink ref="X223" r:id="rId999" display="https://twitter.com/#!/burgessdave/status/1106876402568183809"/>
    <hyperlink ref="X224" r:id="rId1000" display="https://twitter.com/#!/burgessdave/status/1106876402568183809"/>
    <hyperlink ref="X225" r:id="rId1001" display="https://twitter.com/#!/gregbcurran/status/1106879244179660800"/>
    <hyperlink ref="X226" r:id="rId1002" display="https://twitter.com/#!/gregbcurran/status/1106879244179660800"/>
    <hyperlink ref="X227" r:id="rId1003" display="https://twitter.com/#!/gregbcurran/status/1106879244179660800"/>
    <hyperlink ref="X228" r:id="rId1004" display="https://twitter.com/#!/gregbcurran/status/1106879244179660800"/>
    <hyperlink ref="X229" r:id="rId1005" display="https://twitter.com/#!/gregbcurran/status/1106879244179660800"/>
    <hyperlink ref="X230" r:id="rId1006" display="https://twitter.com/#!/gregbcurran/status/1106879244179660800"/>
    <hyperlink ref="X231" r:id="rId1007" display="https://twitter.com/#!/gregbcurran/status/1106879244179660800"/>
    <hyperlink ref="X232" r:id="rId1008" display="https://twitter.com/#!/gregbcurran/status/1106879244179660800"/>
    <hyperlink ref="X233" r:id="rId1009" display="https://twitter.com/#!/gregbcurran/status/1106879244179660800"/>
    <hyperlink ref="X234" r:id="rId1010" display="https://twitter.com/#!/edtech_stories/status/1106784313809477632"/>
    <hyperlink ref="X235" r:id="rId1011" display="https://twitter.com/#!/edtech_stories/status/1106887420472184833"/>
    <hyperlink ref="X236" r:id="rId1012" display="https://twitter.com/#!/shyj/status/1106892651490672640"/>
    <hyperlink ref="X237" r:id="rId1013" display="https://twitter.com/#!/dr_lmr/status/1106884193487863808"/>
    <hyperlink ref="X238" r:id="rId1014" display="https://twitter.com/#!/dr_lmr/status/1106884193487863808"/>
    <hyperlink ref="X239" r:id="rId1015" display="https://twitter.com/#!/dr_lmr/status/1106884193487863808"/>
    <hyperlink ref="X240" r:id="rId1016" display="https://twitter.com/#!/dr_lmr/status/1106884193487863808"/>
    <hyperlink ref="X241" r:id="rId1017" display="https://twitter.com/#!/dr_lmr/status/1106884193487863808"/>
    <hyperlink ref="X242" r:id="rId1018" display="https://twitter.com/#!/edtech_stories/status/1106887420472184833"/>
    <hyperlink ref="X243" r:id="rId1019" display="https://twitter.com/#!/shyj/status/1106892651490672640"/>
    <hyperlink ref="X244" r:id="rId1020" display="https://twitter.com/#!/jeanniesung/status/1106894745589166081"/>
    <hyperlink ref="X245" r:id="rId1021" display="https://twitter.com/#!/jeanniesung/status/1106894745589166081"/>
    <hyperlink ref="X246" r:id="rId1022" display="https://twitter.com/#!/jeanniesung/status/1106894745589166081"/>
    <hyperlink ref="X247" r:id="rId1023" display="https://twitter.com/#!/jeanniesung/status/1106894745589166081"/>
    <hyperlink ref="X248" r:id="rId1024" display="https://twitter.com/#!/jeanniesung/status/1106894745589166081"/>
    <hyperlink ref="X249" r:id="rId1025" display="https://twitter.com/#!/jeanniesung/status/1106894745589166081"/>
    <hyperlink ref="X250" r:id="rId1026" display="https://twitter.com/#!/jeanniesung/status/1106894745589166081"/>
    <hyperlink ref="X251" r:id="rId1027" display="https://twitter.com/#!/jeanniesung/status/1106894745589166081"/>
    <hyperlink ref="X252" r:id="rId1028" display="https://twitter.com/#!/jeanniesung/status/1106894745589166081"/>
    <hyperlink ref="X253" r:id="rId1029" display="https://twitter.com/#!/kmichellehowell/status/1106895124125151232"/>
    <hyperlink ref="X254" r:id="rId1030" display="https://twitter.com/#!/kmichellehowell/status/1106895124125151232"/>
    <hyperlink ref="X255" r:id="rId1031" display="https://twitter.com/#!/kmichellehowell/status/1106895124125151232"/>
    <hyperlink ref="X256" r:id="rId1032" display="https://twitter.com/#!/kmichellehowell/status/1106895124125151232"/>
    <hyperlink ref="X257" r:id="rId1033" display="https://twitter.com/#!/kmichellehowell/status/1106895124125151232"/>
    <hyperlink ref="X258" r:id="rId1034" display="https://twitter.com/#!/kmichellehowell/status/1106895124125151232"/>
    <hyperlink ref="X259" r:id="rId1035" display="https://twitter.com/#!/kmichellehowell/status/1106895124125151232"/>
    <hyperlink ref="X260" r:id="rId1036" display="https://twitter.com/#!/kmichellehowell/status/1106895124125151232"/>
    <hyperlink ref="X261" r:id="rId1037" display="https://twitter.com/#!/kmichellehowell/status/1106895124125151232"/>
    <hyperlink ref="X262" r:id="rId1038" display="https://twitter.com/#!/hpitler/status/1106898574128881664"/>
    <hyperlink ref="X263" r:id="rId1039" display="https://twitter.com/#!/hpitler/status/1106898574128881664"/>
    <hyperlink ref="X264" r:id="rId1040" display="https://twitter.com/#!/hpitler/status/1106898574128881664"/>
    <hyperlink ref="X265" r:id="rId1041" display="https://twitter.com/#!/hpitler/status/1106898574128881664"/>
    <hyperlink ref="X266" r:id="rId1042" display="https://twitter.com/#!/hpitler/status/1106898574128881664"/>
    <hyperlink ref="X267" r:id="rId1043" display="https://twitter.com/#!/hpitler/status/1106898574128881664"/>
    <hyperlink ref="X268" r:id="rId1044" display="https://twitter.com/#!/hpitler/status/1106898574128881664"/>
    <hyperlink ref="X269" r:id="rId1045" display="https://twitter.com/#!/hpitler/status/1106898574128881664"/>
    <hyperlink ref="X270" r:id="rId1046" display="https://twitter.com/#!/hpitler/status/1106898574128881664"/>
    <hyperlink ref="X271" r:id="rId1047" display="https://twitter.com/#!/8amber8/status/1106905135224098817"/>
    <hyperlink ref="X272" r:id="rId1048" display="https://twitter.com/#!/8amber8/status/1106905135224098817"/>
    <hyperlink ref="X273" r:id="rId1049" display="https://twitter.com/#!/8amber8/status/1106905135224098817"/>
    <hyperlink ref="X274" r:id="rId1050" display="https://twitter.com/#!/8amber8/status/1106905135224098817"/>
    <hyperlink ref="X275" r:id="rId1051" display="https://twitter.com/#!/8amber8/status/1106905135224098817"/>
    <hyperlink ref="X276" r:id="rId1052" display="https://twitter.com/#!/8amber8/status/1106905135224098817"/>
    <hyperlink ref="X277" r:id="rId1053" display="https://twitter.com/#!/8amber8/status/1106905135224098817"/>
    <hyperlink ref="X278" r:id="rId1054" display="https://twitter.com/#!/8amber8/status/1106905135224098817"/>
    <hyperlink ref="X279" r:id="rId1055" display="https://twitter.com/#!/8amber8/status/1106905135224098817"/>
    <hyperlink ref="X280" r:id="rId1056" display="https://twitter.com/#!/thenerdyteacher/status/1106908707135332353"/>
    <hyperlink ref="X281" r:id="rId1057" display="https://twitter.com/#!/thenerdyteacher/status/1106908707135332353"/>
    <hyperlink ref="X282" r:id="rId1058" display="https://twitter.com/#!/thenerdyteacher/status/1106908707135332353"/>
    <hyperlink ref="X283" r:id="rId1059" display="https://twitter.com/#!/thenerdyteacher/status/1106908707135332353"/>
    <hyperlink ref="X284" r:id="rId1060" display="https://twitter.com/#!/thenerdyteacher/status/1106908707135332353"/>
    <hyperlink ref="X285" r:id="rId1061" display="https://twitter.com/#!/thenerdyteacher/status/1106908707135332353"/>
    <hyperlink ref="X286" r:id="rId1062" display="https://twitter.com/#!/thenerdyteacher/status/1106908707135332353"/>
    <hyperlink ref="X287" r:id="rId1063" display="https://twitter.com/#!/thenerdyteacher/status/1106908707135332353"/>
    <hyperlink ref="X288" r:id="rId1064" display="https://twitter.com/#!/thenerdyteacher/status/1106908707135332353"/>
    <hyperlink ref="X289" r:id="rId1065" display="https://twitter.com/#!/catdrees/status/1106913652211363842"/>
    <hyperlink ref="X290" r:id="rId1066" display="https://twitter.com/#!/catdrees/status/1106913652211363842"/>
    <hyperlink ref="X291" r:id="rId1067" display="https://twitter.com/#!/catdrees/status/1106913652211363842"/>
    <hyperlink ref="X292" r:id="rId1068" display="https://twitter.com/#!/catdrees/status/1106913652211363842"/>
    <hyperlink ref="X293" r:id="rId1069" display="https://twitter.com/#!/catdrees/status/1106913652211363842"/>
    <hyperlink ref="X294" r:id="rId1070" display="https://twitter.com/#!/catdrees/status/1106913652211363842"/>
    <hyperlink ref="X295" r:id="rId1071" display="https://twitter.com/#!/catdrees/status/1106913652211363842"/>
    <hyperlink ref="X296" r:id="rId1072" display="https://twitter.com/#!/catdrees/status/1106913652211363842"/>
    <hyperlink ref="X297" r:id="rId1073" display="https://twitter.com/#!/catdrees/status/1106913652211363842"/>
    <hyperlink ref="X298" r:id="rId1074" display="https://twitter.com/#!/magsamond/status/1106917083449868288"/>
    <hyperlink ref="X299" r:id="rId1075" display="https://twitter.com/#!/magsamond/status/1106917083449868288"/>
    <hyperlink ref="X300" r:id="rId1076" display="https://twitter.com/#!/magsamond/status/1106917083449868288"/>
    <hyperlink ref="X301" r:id="rId1077" display="https://twitter.com/#!/magsamond/status/1106917083449868288"/>
    <hyperlink ref="X302" r:id="rId1078" display="https://twitter.com/#!/magsamond/status/1106917083449868288"/>
    <hyperlink ref="X303" r:id="rId1079" display="https://twitter.com/#!/magsamond/status/1106917083449868288"/>
    <hyperlink ref="X304" r:id="rId1080" display="https://twitter.com/#!/magsamond/status/1106917083449868288"/>
    <hyperlink ref="X305" r:id="rId1081" display="https://twitter.com/#!/magsamond/status/1106917083449868288"/>
    <hyperlink ref="X306" r:id="rId1082" display="https://twitter.com/#!/magsamond/status/1106917083449868288"/>
    <hyperlink ref="X307" r:id="rId1083" display="https://twitter.com/#!/whalen/status/1106917590046261249"/>
    <hyperlink ref="X308" r:id="rId1084" display="https://twitter.com/#!/whalen/status/1106917590046261249"/>
    <hyperlink ref="X309" r:id="rId1085" display="https://twitter.com/#!/whalen/status/1106917590046261249"/>
    <hyperlink ref="X310" r:id="rId1086" display="https://twitter.com/#!/whalen/status/1106917590046261249"/>
    <hyperlink ref="X311" r:id="rId1087" display="https://twitter.com/#!/whalen/status/1106917590046261249"/>
    <hyperlink ref="X312" r:id="rId1088" display="https://twitter.com/#!/whalen/status/1106917590046261249"/>
    <hyperlink ref="X313" r:id="rId1089" display="https://twitter.com/#!/whalen/status/1106917590046261249"/>
    <hyperlink ref="X314" r:id="rId1090" display="https://twitter.com/#!/whalen/status/1106917590046261249"/>
    <hyperlink ref="X315" r:id="rId1091" display="https://twitter.com/#!/whalen/status/1106917590046261249"/>
    <hyperlink ref="X316" r:id="rId1092" display="https://twitter.com/#!/drbexl/status/1106918590673010688"/>
    <hyperlink ref="X317" r:id="rId1093" display="https://twitter.com/#!/drbexl/status/1106918590673010688"/>
    <hyperlink ref="X318" r:id="rId1094" display="https://twitter.com/#!/drbexl/status/1106918590673010688"/>
    <hyperlink ref="X319" r:id="rId1095" display="https://twitter.com/#!/drbexl/status/1106918590673010688"/>
    <hyperlink ref="X320" r:id="rId1096" display="https://twitter.com/#!/drbexl/status/1106918590673010688"/>
    <hyperlink ref="X321" r:id="rId1097" display="https://twitter.com/#!/drbexl/status/1106918590673010688"/>
    <hyperlink ref="X322" r:id="rId1098" display="https://twitter.com/#!/drbexl/status/1106918590673010688"/>
    <hyperlink ref="X323" r:id="rId1099" display="https://twitter.com/#!/drbexl/status/1106918590673010688"/>
    <hyperlink ref="X324" r:id="rId1100" display="https://twitter.com/#!/drbexl/status/1106918590673010688"/>
    <hyperlink ref="X325" r:id="rId1101" display="https://twitter.com/#!/suebecks/status/1106920644070002689"/>
    <hyperlink ref="X326" r:id="rId1102" display="https://twitter.com/#!/suebecks/status/1106920644070002689"/>
    <hyperlink ref="X327" r:id="rId1103" display="https://twitter.com/#!/suebecks/status/1106920644070002689"/>
    <hyperlink ref="X328" r:id="rId1104" display="https://twitter.com/#!/suebecks/status/1106920644070002689"/>
    <hyperlink ref="X329" r:id="rId1105" display="https://twitter.com/#!/suebecks/status/1106920644070002689"/>
    <hyperlink ref="X330" r:id="rId1106" display="https://twitter.com/#!/suebecks/status/1106920644070002689"/>
    <hyperlink ref="X331" r:id="rId1107" display="https://twitter.com/#!/suebecks/status/1106920644070002689"/>
    <hyperlink ref="X332" r:id="rId1108" display="https://twitter.com/#!/suebecks/status/1106920644070002689"/>
    <hyperlink ref="X333" r:id="rId1109" display="https://twitter.com/#!/suebecks/status/1106920644070002689"/>
    <hyperlink ref="X334" r:id="rId1110" display="https://twitter.com/#!/kathsmythe/status/1106921293000163333"/>
    <hyperlink ref="X335" r:id="rId1111" display="https://twitter.com/#!/kathsmythe/status/1106921293000163333"/>
    <hyperlink ref="X336" r:id="rId1112" display="https://twitter.com/#!/kathsmythe/status/1106921293000163333"/>
    <hyperlink ref="X337" r:id="rId1113" display="https://twitter.com/#!/kathsmythe/status/1106921293000163333"/>
    <hyperlink ref="X338" r:id="rId1114" display="https://twitter.com/#!/kathsmythe/status/1106921293000163333"/>
    <hyperlink ref="X339" r:id="rId1115" display="https://twitter.com/#!/kathsmythe/status/1106921293000163333"/>
    <hyperlink ref="X340" r:id="rId1116" display="https://twitter.com/#!/kathsmythe/status/1106921293000163333"/>
    <hyperlink ref="X341" r:id="rId1117" display="https://twitter.com/#!/kathsmythe/status/1106921293000163333"/>
    <hyperlink ref="X342" r:id="rId1118" display="https://twitter.com/#!/kathsmythe/status/1106921293000163333"/>
    <hyperlink ref="X343" r:id="rId1119" display="https://twitter.com/#!/cherrylkd/status/1106924332910039042"/>
    <hyperlink ref="X344" r:id="rId1120" display="https://twitter.com/#!/cherrylkd/status/1106924332910039042"/>
    <hyperlink ref="X345" r:id="rId1121" display="https://twitter.com/#!/cherrylkd/status/1106924332910039042"/>
    <hyperlink ref="X346" r:id="rId1122" display="https://twitter.com/#!/cherrylkd/status/1106924332910039042"/>
    <hyperlink ref="X347" r:id="rId1123" display="https://twitter.com/#!/cherrylkd/status/1106924332910039042"/>
    <hyperlink ref="X348" r:id="rId1124" display="https://twitter.com/#!/cherrylkd/status/1106924332910039042"/>
    <hyperlink ref="X349" r:id="rId1125" display="https://twitter.com/#!/cherrylkd/status/1106924332910039042"/>
    <hyperlink ref="X350" r:id="rId1126" display="https://twitter.com/#!/cherrylkd/status/1106924332910039042"/>
    <hyperlink ref="X351" r:id="rId1127" display="https://twitter.com/#!/cherrylkd/status/1106924332910039042"/>
    <hyperlink ref="X352" r:id="rId1128" display="https://twitter.com/#!/angelahemans/status/1106926294527365120"/>
    <hyperlink ref="X353" r:id="rId1129" display="https://twitter.com/#!/angelahemans/status/1106926294527365120"/>
    <hyperlink ref="X354" r:id="rId1130" display="https://twitter.com/#!/angelahemans/status/1106926294527365120"/>
    <hyperlink ref="X355" r:id="rId1131" display="https://twitter.com/#!/angelahemans/status/1106926294527365120"/>
    <hyperlink ref="X356" r:id="rId1132" display="https://twitter.com/#!/angelahemans/status/1106926294527365120"/>
    <hyperlink ref="X357" r:id="rId1133" display="https://twitter.com/#!/angelahemans/status/1106926294527365120"/>
    <hyperlink ref="X358" r:id="rId1134" display="https://twitter.com/#!/angelahemans/status/1106926294527365120"/>
    <hyperlink ref="X359" r:id="rId1135" display="https://twitter.com/#!/angelahemans/status/1106926294527365120"/>
    <hyperlink ref="X360" r:id="rId1136" display="https://twitter.com/#!/angelahemans/status/1106926294527365120"/>
    <hyperlink ref="X361" r:id="rId1137" display="https://twitter.com/#!/wickeddecent/status/1106927896810188800"/>
    <hyperlink ref="X362" r:id="rId1138" display="https://twitter.com/#!/wickeddecent/status/1106927896810188800"/>
    <hyperlink ref="X363" r:id="rId1139" display="https://twitter.com/#!/wickeddecent/status/1106927896810188800"/>
    <hyperlink ref="X364" r:id="rId1140" display="https://twitter.com/#!/wickeddecent/status/1106927896810188800"/>
    <hyperlink ref="X365" r:id="rId1141" display="https://twitter.com/#!/wickeddecent/status/1106927896810188800"/>
    <hyperlink ref="X366" r:id="rId1142" display="https://twitter.com/#!/wickeddecent/status/1106927896810188800"/>
    <hyperlink ref="X367" r:id="rId1143" display="https://twitter.com/#!/wickeddecent/status/1106927896810188800"/>
    <hyperlink ref="X368" r:id="rId1144" display="https://twitter.com/#!/wickeddecent/status/1106927896810188800"/>
    <hyperlink ref="X369" r:id="rId1145" display="https://twitter.com/#!/wickeddecent/status/1106927896810188800"/>
    <hyperlink ref="X370" r:id="rId1146" display="https://twitter.com/#!/gilchristgeorge/status/1106934535122489344"/>
    <hyperlink ref="X371" r:id="rId1147" display="https://twitter.com/#!/gilchristgeorge/status/1106934535122489344"/>
    <hyperlink ref="X372" r:id="rId1148" display="https://twitter.com/#!/gilchristgeorge/status/1106934535122489344"/>
    <hyperlink ref="X373" r:id="rId1149" display="https://twitter.com/#!/gilchristgeorge/status/1106934535122489344"/>
    <hyperlink ref="X374" r:id="rId1150" display="https://twitter.com/#!/gilchristgeorge/status/1106934535122489344"/>
    <hyperlink ref="X375" r:id="rId1151" display="https://twitter.com/#!/gilchristgeorge/status/1106934535122489344"/>
    <hyperlink ref="X376" r:id="rId1152" display="https://twitter.com/#!/gilchristgeorge/status/1106934535122489344"/>
    <hyperlink ref="X377" r:id="rId1153" display="https://twitter.com/#!/gilchristgeorge/status/1106934535122489344"/>
    <hyperlink ref="X378" r:id="rId1154" display="https://twitter.com/#!/gilchristgeorge/status/1106934535122489344"/>
    <hyperlink ref="X379" r:id="rId1155" display="https://twitter.com/#!/brynmw/status/1106935478496841728"/>
    <hyperlink ref="X380" r:id="rId1156" display="https://twitter.com/#!/brynmw/status/1106935478496841728"/>
    <hyperlink ref="X381" r:id="rId1157" display="https://twitter.com/#!/brynmw/status/1106935478496841728"/>
    <hyperlink ref="X382" r:id="rId1158" display="https://twitter.com/#!/brynmw/status/1106935478496841728"/>
    <hyperlink ref="X383" r:id="rId1159" display="https://twitter.com/#!/brynmw/status/1106935478496841728"/>
    <hyperlink ref="X384" r:id="rId1160" display="https://twitter.com/#!/brynmw/status/1106935478496841728"/>
    <hyperlink ref="X385" r:id="rId1161" display="https://twitter.com/#!/brynmw/status/1106935478496841728"/>
    <hyperlink ref="X386" r:id="rId1162" display="https://twitter.com/#!/brynmw/status/1106935478496841728"/>
    <hyperlink ref="X387" r:id="rId1163" display="https://twitter.com/#!/brynmw/status/1106935478496841728"/>
    <hyperlink ref="X388" r:id="rId1164" display="https://twitter.com/#!/averyteach/status/1106938476241420288"/>
    <hyperlink ref="X389" r:id="rId1165" display="https://twitter.com/#!/averyteach/status/1106938476241420288"/>
    <hyperlink ref="X390" r:id="rId1166" display="https://twitter.com/#!/averyteach/status/1106938476241420288"/>
    <hyperlink ref="X391" r:id="rId1167" display="https://twitter.com/#!/averyteach/status/1106938476241420288"/>
    <hyperlink ref="X392" r:id="rId1168" display="https://twitter.com/#!/averyteach/status/1106938476241420288"/>
    <hyperlink ref="X393" r:id="rId1169" display="https://twitter.com/#!/averyteach/status/1106938476241420288"/>
    <hyperlink ref="X394" r:id="rId1170" display="https://twitter.com/#!/averyteach/status/1106938476241420288"/>
    <hyperlink ref="X395" r:id="rId1171" display="https://twitter.com/#!/averyteach/status/1106938476241420288"/>
    <hyperlink ref="X396" r:id="rId1172" display="https://twitter.com/#!/averyteach/status/1106938476241420288"/>
    <hyperlink ref="X397" r:id="rId1173" display="https://twitter.com/#!/ananyadebroy/status/1105485647912071170"/>
    <hyperlink ref="X398" r:id="rId1174" display="https://twitter.com/#!/ananyadebroy/status/1105988137866670081"/>
    <hyperlink ref="X399" r:id="rId1175" display="https://twitter.com/#!/bashaierk/status/1105806309746765824"/>
    <hyperlink ref="X400" r:id="rId1176" display="https://twitter.com/#!/rsehji/status/1103933683512172544"/>
    <hyperlink ref="X401" r:id="rId1177" display="https://twitter.com/#!/ananyadebroy/status/1105988137866670081"/>
    <hyperlink ref="X402" r:id="rId1178" display="https://twitter.com/#!/bashaierk/status/1105806309746765824"/>
    <hyperlink ref="X403" r:id="rId1179" display="https://twitter.com/#!/bashaierk/status/1105806309746765824"/>
    <hyperlink ref="X404" r:id="rId1180" display="https://twitter.com/#!/bashaierk/status/1105806309746765824"/>
    <hyperlink ref="X405" r:id="rId1181" display="https://twitter.com/#!/bashaierk/status/1106938805339197440"/>
    <hyperlink ref="X406" r:id="rId1182" display="https://twitter.com/#!/craigyen/status/1106939655138611202"/>
    <hyperlink ref="X407" r:id="rId1183" display="https://twitter.com/#!/craigyen/status/1106939655138611202"/>
    <hyperlink ref="X408" r:id="rId1184" display="https://twitter.com/#!/craigyen/status/1106939655138611202"/>
    <hyperlink ref="X409" r:id="rId1185" display="https://twitter.com/#!/craigyen/status/1106939655138611202"/>
    <hyperlink ref="X410" r:id="rId1186" display="https://twitter.com/#!/craigyen/status/1106939655138611202"/>
    <hyperlink ref="X411" r:id="rId1187" display="https://twitter.com/#!/craigyen/status/1106939655138611202"/>
    <hyperlink ref="X412" r:id="rId1188" display="https://twitter.com/#!/craigyen/status/1106939655138611202"/>
    <hyperlink ref="X413" r:id="rId1189" display="https://twitter.com/#!/craigyen/status/1106939655138611202"/>
    <hyperlink ref="X414" r:id="rId1190" display="https://twitter.com/#!/craigyen/status/1106939655138611202"/>
    <hyperlink ref="X415" r:id="rId1191" display="https://twitter.com/#!/msdanielsstormy/status/1106940809662922753"/>
    <hyperlink ref="X416" r:id="rId1192" display="https://twitter.com/#!/msdanielsstormy/status/1106940809662922753"/>
    <hyperlink ref="X417" r:id="rId1193" display="https://twitter.com/#!/msdanielsstormy/status/1106940809662922753"/>
    <hyperlink ref="X418" r:id="rId1194" display="https://twitter.com/#!/msdanielsstormy/status/1106940809662922753"/>
    <hyperlink ref="X419" r:id="rId1195" display="https://twitter.com/#!/msdanielsstormy/status/1106940809662922753"/>
    <hyperlink ref="X420" r:id="rId1196" display="https://twitter.com/#!/msdanielsstormy/status/1106940809662922753"/>
    <hyperlink ref="X421" r:id="rId1197" display="https://twitter.com/#!/msdanielsstormy/status/1106940809662922753"/>
    <hyperlink ref="X422" r:id="rId1198" display="https://twitter.com/#!/msdanielsstormy/status/1106940809662922753"/>
    <hyperlink ref="X423" r:id="rId1199" display="https://twitter.com/#!/msdanielsstormy/status/1106940809662922753"/>
    <hyperlink ref="X424" r:id="rId1200" display="https://twitter.com/#!/rsehji/status/1104524403583270912"/>
    <hyperlink ref="X425" r:id="rId1201" display="https://twitter.com/#!/jenaiamorane/status/1104534454507327490"/>
    <hyperlink ref="X426" r:id="rId1202" display="https://twitter.com/#!/ksthakral/status/1105020276419510273"/>
    <hyperlink ref="X427" r:id="rId1203" display="https://twitter.com/#!/ksthakral/status/1105021293320130560"/>
    <hyperlink ref="X428" r:id="rId1204" display="https://twitter.com/#!/ksthakral/status/1105449734850793472"/>
    <hyperlink ref="X429" r:id="rId1205" display="https://twitter.com/#!/jenaiamorane/status/1104534454507327490"/>
    <hyperlink ref="X430" r:id="rId1206" display="https://twitter.com/#!/jenaiamorane/status/1105670262849224704"/>
    <hyperlink ref="X431" r:id="rId1207" display="https://twitter.com/#!/jenaiamorane/status/1105670262849224704"/>
    <hyperlink ref="X432" r:id="rId1208" display="https://twitter.com/#!/jenaiamorane/status/1105670262849224704"/>
    <hyperlink ref="X433" r:id="rId1209" display="https://twitter.com/#!/jenaiamorane/status/1105670262849224704"/>
    <hyperlink ref="X434" r:id="rId1210" display="https://twitter.com/#!/jenaiamorane/status/1105670262849224704"/>
    <hyperlink ref="X435" r:id="rId1211" display="https://twitter.com/#!/jenaiamorane/status/1105670262849224704"/>
    <hyperlink ref="X436" r:id="rId1212" display="https://twitter.com/#!/jenaiamorane/status/1105670262849224704"/>
    <hyperlink ref="X437" r:id="rId1213" display="https://twitter.com/#!/jenaiamorane/status/1105670262849224704"/>
    <hyperlink ref="X438" r:id="rId1214" display="https://twitter.com/#!/jenaiamorane/status/1105670262849224704"/>
    <hyperlink ref="X439" r:id="rId1215" display="https://twitter.com/#!/jenaiamorane/status/1105670262849224704"/>
    <hyperlink ref="X440" r:id="rId1216" display="https://twitter.com/#!/jenaiamorane/status/1105670262849224704"/>
    <hyperlink ref="X441" r:id="rId1217" display="https://twitter.com/#!/jenaiamorane/status/1105670262849224704"/>
    <hyperlink ref="X442" r:id="rId1218" display="https://twitter.com/#!/ksthakral/status/1105449734850793472"/>
    <hyperlink ref="X443" r:id="rId1219" display="https://twitter.com/#!/rsehji/status/1103933683512172544"/>
    <hyperlink ref="X444" r:id="rId1220" display="https://twitter.com/#!/ashkejriwal/status/1103931277424488448"/>
    <hyperlink ref="X445" r:id="rId1221" display="https://twitter.com/#!/ashkejriwal/status/1104304476389728256"/>
    <hyperlink ref="X446" r:id="rId1222" display="https://twitter.com/#!/ashkejriwal/status/1104778944144859136"/>
    <hyperlink ref="X447" r:id="rId1223" display="https://twitter.com/#!/ashkejriwal/status/1104984881484881921"/>
    <hyperlink ref="X448" r:id="rId1224" display="https://twitter.com/#!/ashkejriwal/status/1105291403209334784"/>
    <hyperlink ref="X449" r:id="rId1225" display="https://twitter.com/#!/ashkejriwal/status/1105291403209334784"/>
    <hyperlink ref="X450" r:id="rId1226" display="https://twitter.com/#!/ananyadebroy/status/1105485647912071170"/>
    <hyperlink ref="X451" r:id="rId1227" display="https://twitter.com/#!/ksthakral/status/1105449734850793472"/>
    <hyperlink ref="X452" r:id="rId1228" display="https://twitter.com/#!/ksthakral/status/1105449734850793472"/>
    <hyperlink ref="X453" r:id="rId1229" display="https://twitter.com/#!/ksthakral/status/1105449734850793472"/>
    <hyperlink ref="X454" r:id="rId1230" display="https://twitter.com/#!/ksthakral/status/1105449734850793472"/>
    <hyperlink ref="X455" r:id="rId1231" display="https://twitter.com/#!/ksthakral/status/1105449734850793472"/>
    <hyperlink ref="X456" r:id="rId1232" display="https://twitter.com/#!/ksthakral/status/1105449734850793472"/>
    <hyperlink ref="X457" r:id="rId1233" display="https://twitter.com/#!/rsehji/status/1103933683512172544"/>
    <hyperlink ref="X458" r:id="rId1234" display="https://twitter.com/#!/pmkaura/status/1104021905361690625"/>
    <hyperlink ref="X459" r:id="rId1235" display="https://twitter.com/#!/pmkaura/status/1105021386391609344"/>
    <hyperlink ref="X460" r:id="rId1236" display="https://twitter.com/#!/ksthakral/status/1105449734850793472"/>
    <hyperlink ref="X461" r:id="rId1237" display="https://twitter.com/#!/ksthakral/status/1105449734850793472"/>
    <hyperlink ref="X462" r:id="rId1238" display="https://twitter.com/#!/pransang/status/1105807646358003712"/>
    <hyperlink ref="X463" r:id="rId1239" display="https://twitter.com/#!/anupam_sharmaa/status/1105872626197487616"/>
    <hyperlink ref="X464" r:id="rId1240" display="https://twitter.com/#!/shalini040876/status/1105996965609902080"/>
    <hyperlink ref="X465" r:id="rId1241" display="https://twitter.com/#!/ksthakral/status/1105810257161347072"/>
    <hyperlink ref="X466" r:id="rId1242" display="https://twitter.com/#!/pransang/status/1105807646358003712"/>
    <hyperlink ref="X467" r:id="rId1243" display="https://twitter.com/#!/anupam_sharmaa/status/1105872626197487616"/>
    <hyperlink ref="X468" r:id="rId1244" display="https://twitter.com/#!/shalini040876/status/1105996965609902080"/>
    <hyperlink ref="X469" r:id="rId1245" display="https://twitter.com/#!/ksthakral/status/1105449734850793472"/>
    <hyperlink ref="X470" r:id="rId1246" display="https://twitter.com/#!/ksthakral/status/1105810257161347072"/>
    <hyperlink ref="X471" r:id="rId1247" display="https://twitter.com/#!/pransang/status/1105807646358003712"/>
    <hyperlink ref="X472" r:id="rId1248" display="https://twitter.com/#!/anupam_sharmaa/status/1105872626197487616"/>
    <hyperlink ref="X473" r:id="rId1249" display="https://twitter.com/#!/shalini040876/status/1105996965609902080"/>
    <hyperlink ref="X474" r:id="rId1250" display="https://twitter.com/#!/ksthakral/status/1105810257161347072"/>
    <hyperlink ref="X475" r:id="rId1251" display="https://twitter.com/#!/pransang/status/1105807646358003712"/>
    <hyperlink ref="X476" r:id="rId1252" display="https://twitter.com/#!/anupam_sharmaa/status/1105872626197487616"/>
    <hyperlink ref="X477" r:id="rId1253" display="https://twitter.com/#!/shalini040876/status/1105996965609902080"/>
    <hyperlink ref="X478" r:id="rId1254" display="https://twitter.com/#!/ksthakral/status/1105810257161347072"/>
    <hyperlink ref="X479" r:id="rId1255" display="https://twitter.com/#!/pransang/status/1105807646358003712"/>
    <hyperlink ref="X480" r:id="rId1256" display="https://twitter.com/#!/anupam_sharmaa/status/1105872626197487616"/>
    <hyperlink ref="X481" r:id="rId1257" display="https://twitter.com/#!/shalini040876/status/1105996965609902080"/>
    <hyperlink ref="X482" r:id="rId1258" display="https://twitter.com/#!/ksthakral/status/1105810257161347072"/>
    <hyperlink ref="X483" r:id="rId1259" display="https://twitter.com/#!/pransang/status/1105807646358003712"/>
    <hyperlink ref="X484" r:id="rId1260" display="https://twitter.com/#!/anupam_sharmaa/status/1105872626197487616"/>
    <hyperlink ref="X485" r:id="rId1261" display="https://twitter.com/#!/shalini040876/status/1105996965609902080"/>
    <hyperlink ref="X486" r:id="rId1262" display="https://twitter.com/#!/ksthakral/status/1105810257161347072"/>
    <hyperlink ref="X487" r:id="rId1263" display="https://twitter.com/#!/pransang/status/1105807646358003712"/>
    <hyperlink ref="X488" r:id="rId1264" display="https://twitter.com/#!/anupam_sharmaa/status/1105872626197487616"/>
    <hyperlink ref="X489" r:id="rId1265" display="https://twitter.com/#!/shalini040876/status/1105996965609902080"/>
    <hyperlink ref="X490" r:id="rId1266" display="https://twitter.com/#!/ksthakral/status/1105810257161347072"/>
    <hyperlink ref="X491" r:id="rId1267" display="https://twitter.com/#!/pransang/status/1105807646358003712"/>
    <hyperlink ref="X492" r:id="rId1268" display="https://twitter.com/#!/pransang/status/1105810415613693953"/>
    <hyperlink ref="X493" r:id="rId1269" display="https://twitter.com/#!/anupam_sharmaa/status/1105872626197487616"/>
    <hyperlink ref="X494" r:id="rId1270" display="https://twitter.com/#!/anupam_sharmaa/status/1105872755382083586"/>
    <hyperlink ref="X495" r:id="rId1271" display="https://twitter.com/#!/anupam_sharmaa/status/1105872793718022145"/>
    <hyperlink ref="X496" r:id="rId1272" display="https://twitter.com/#!/ananyadebroy/status/1105988137866670081"/>
    <hyperlink ref="X497" r:id="rId1273" display="https://twitter.com/#!/shalini040876/status/1105996965609902080"/>
    <hyperlink ref="X498" r:id="rId1274" display="https://twitter.com/#!/shalini040876/status/1105996965609902080"/>
    <hyperlink ref="X499" r:id="rId1275" display="https://twitter.com/#!/shalini040876/status/1105996965609902080"/>
    <hyperlink ref="X500" r:id="rId1276" display="https://twitter.com/#!/shalini040876/status/1105996965609902080"/>
    <hyperlink ref="X501" r:id="rId1277" display="https://twitter.com/#!/shalini040876/status/1105996965609902080"/>
    <hyperlink ref="X502" r:id="rId1278" display="https://twitter.com/#!/shalini040876/status/1105996965609902080"/>
    <hyperlink ref="X503" r:id="rId1279" display="https://twitter.com/#!/shalini040876/status/1105996965609902080"/>
    <hyperlink ref="X504" r:id="rId1280" display="https://twitter.com/#!/shalini040876/status/1105996965609902080"/>
    <hyperlink ref="X505" r:id="rId1281" display="https://twitter.com/#!/ksthakral/status/1105449734850793472"/>
    <hyperlink ref="X506" r:id="rId1282" display="https://twitter.com/#!/ksthakral/status/1105809490329231361"/>
    <hyperlink ref="X507" r:id="rId1283" display="https://twitter.com/#!/ksthakral/status/1105810257161347072"/>
    <hyperlink ref="X508" r:id="rId1284" display="https://twitter.com/#!/pransang/status/1105807646358003712"/>
    <hyperlink ref="X509" r:id="rId1285" display="https://twitter.com/#!/pransang/status/1105810415613693953"/>
    <hyperlink ref="X510" r:id="rId1286" display="https://twitter.com/#!/anupam_sharmaa/status/1105872626197487616"/>
    <hyperlink ref="X511" r:id="rId1287" display="https://twitter.com/#!/anupam_sharmaa/status/1105872626197487616"/>
    <hyperlink ref="X512" r:id="rId1288" display="https://twitter.com/#!/anupam_sharmaa/status/1105872626197487616"/>
    <hyperlink ref="X513" r:id="rId1289" display="https://twitter.com/#!/anupam_sharmaa/status/1105872626197487616"/>
    <hyperlink ref="X514" r:id="rId1290" display="https://twitter.com/#!/anupam_sharmaa/status/1105872626197487616"/>
    <hyperlink ref="X515" r:id="rId1291" display="https://twitter.com/#!/anupam_sharmaa/status/1105872626197487616"/>
    <hyperlink ref="X516" r:id="rId1292" display="https://twitter.com/#!/anupam_sharmaa/status/1105872626197487616"/>
    <hyperlink ref="X517" r:id="rId1293" display="https://twitter.com/#!/anupam_sharmaa/status/1105872755382083586"/>
    <hyperlink ref="X518" r:id="rId1294" display="https://twitter.com/#!/anupam_sharmaa/status/1105872755382083586"/>
    <hyperlink ref="X519" r:id="rId1295" display="https://twitter.com/#!/anupam_sharmaa/status/1105872755382083586"/>
    <hyperlink ref="X520" r:id="rId1296" display="https://twitter.com/#!/anupam_sharmaa/status/1105872755382083586"/>
    <hyperlink ref="X521" r:id="rId1297" display="https://twitter.com/#!/anupam_sharmaa/status/1105872755382083586"/>
    <hyperlink ref="X522" r:id="rId1298" display="https://twitter.com/#!/anupam_sharmaa/status/1105872755382083586"/>
    <hyperlink ref="X523" r:id="rId1299" display="https://twitter.com/#!/anupam_sharmaa/status/1105872755382083586"/>
    <hyperlink ref="X524" r:id="rId1300" display="https://twitter.com/#!/anupam_sharmaa/status/1105872793718022145"/>
    <hyperlink ref="X525" r:id="rId1301" display="https://twitter.com/#!/anupam_sharmaa/status/1105872793718022145"/>
    <hyperlink ref="X526" r:id="rId1302" display="https://twitter.com/#!/anupam_sharmaa/status/1105872793718022145"/>
    <hyperlink ref="X527" r:id="rId1303" display="https://twitter.com/#!/anupam_sharmaa/status/1105872793718022145"/>
    <hyperlink ref="X528" r:id="rId1304" display="https://twitter.com/#!/anupam_sharmaa/status/1105872793718022145"/>
    <hyperlink ref="X529" r:id="rId1305" display="https://twitter.com/#!/anupam_sharmaa/status/1105872793718022145"/>
    <hyperlink ref="X530" r:id="rId1306" display="https://twitter.com/#!/anupam_sharmaa/status/1105872793718022145"/>
    <hyperlink ref="X531" r:id="rId1307" display="https://twitter.com/#!/anupam_sharmaa/status/1105872793718022145"/>
    <hyperlink ref="X532" r:id="rId1308" display="https://twitter.com/#!/ananyadebroy/status/1105988137866670081"/>
    <hyperlink ref="X533" r:id="rId1309" display="https://twitter.com/#!/ksthakral/status/1105449734850793472"/>
    <hyperlink ref="X534" r:id="rId1310" display="https://twitter.com/#!/ksthakral/status/1105809490329231361"/>
    <hyperlink ref="X535" r:id="rId1311" display="https://twitter.com/#!/ksthakral/status/1105810257161347072"/>
    <hyperlink ref="X536" r:id="rId1312" display="https://twitter.com/#!/pransang/status/1105807646358003712"/>
    <hyperlink ref="X537" r:id="rId1313" display="https://twitter.com/#!/pransang/status/1105810415613693953"/>
    <hyperlink ref="X538" r:id="rId1314" display="https://twitter.com/#!/ksthakral/status/1105809490329231361"/>
    <hyperlink ref="X539" r:id="rId1315" display="https://twitter.com/#!/ksthakral/status/1105810257161347072"/>
    <hyperlink ref="X540" r:id="rId1316" display="https://twitter.com/#!/pransang/status/1105807646358003712"/>
    <hyperlink ref="X541" r:id="rId1317" display="https://twitter.com/#!/pransang/status/1105810415613693953"/>
    <hyperlink ref="X542" r:id="rId1318" display="https://twitter.com/#!/ksthakral/status/1105809490329231361"/>
    <hyperlink ref="X543" r:id="rId1319" display="https://twitter.com/#!/ksthakral/status/1105810257161347072"/>
    <hyperlink ref="X544" r:id="rId1320" display="https://twitter.com/#!/pransang/status/1105807646358003712"/>
    <hyperlink ref="X545" r:id="rId1321" display="https://twitter.com/#!/pransang/status/1105810415613693953"/>
    <hyperlink ref="X546" r:id="rId1322" display="https://twitter.com/#!/ksthakral/status/1105809490329231361"/>
    <hyperlink ref="X547" r:id="rId1323" display="https://twitter.com/#!/ksthakral/status/1105810257161347072"/>
    <hyperlink ref="X548" r:id="rId1324" display="https://twitter.com/#!/pransang/status/1105807646358003712"/>
    <hyperlink ref="X549" r:id="rId1325" display="https://twitter.com/#!/pransang/status/1105810415613693953"/>
    <hyperlink ref="X550" r:id="rId1326" display="https://twitter.com/#!/ksthakral/status/1105809490329231361"/>
    <hyperlink ref="X551" r:id="rId1327" display="https://twitter.com/#!/ksthakral/status/1105810257161347072"/>
    <hyperlink ref="X552" r:id="rId1328" display="https://twitter.com/#!/pransang/status/1105807646358003712"/>
    <hyperlink ref="X553" r:id="rId1329" display="https://twitter.com/#!/pransang/status/1105810415613693953"/>
    <hyperlink ref="X554" r:id="rId1330" display="https://twitter.com/#!/ksthakral/status/1105809490329231361"/>
    <hyperlink ref="X555" r:id="rId1331" display="https://twitter.com/#!/ksthakral/status/1105810257161347072"/>
    <hyperlink ref="X556" r:id="rId1332" display="https://twitter.com/#!/pransang/status/1105807646358003712"/>
    <hyperlink ref="X557" r:id="rId1333" display="https://twitter.com/#!/pransang/status/1105810415613693953"/>
    <hyperlink ref="X558" r:id="rId1334" display="https://twitter.com/#!/ksthakral/status/1105449734850793472"/>
    <hyperlink ref="X559" r:id="rId1335" display="https://twitter.com/#!/ksthakral/status/1105809490329231361"/>
    <hyperlink ref="X560" r:id="rId1336" display="https://twitter.com/#!/ksthakral/status/1105810257161347072"/>
    <hyperlink ref="X561" r:id="rId1337" display="https://twitter.com/#!/rsehji/status/1103929759929577472"/>
    <hyperlink ref="X562" r:id="rId1338" display="https://twitter.com/#!/rsehji/status/1103941101038125056"/>
    <hyperlink ref="X563" r:id="rId1339" display="https://twitter.com/#!/pransang/status/1103926090664312839"/>
    <hyperlink ref="X564" r:id="rId1340" display="https://twitter.com/#!/pransang/status/1104454648679854080"/>
    <hyperlink ref="X565" r:id="rId1341" display="https://twitter.com/#!/pransang/status/1105810415613693953"/>
    <hyperlink ref="X566" r:id="rId1342" display="https://twitter.com/#!/ksthakral/status/1105449734850793472"/>
    <hyperlink ref="X567" r:id="rId1343" display="https://twitter.com/#!/ksthakral/status/1105809490329231361"/>
    <hyperlink ref="X568" r:id="rId1344" display="https://twitter.com/#!/ksthakral/status/1105810257161347072"/>
    <hyperlink ref="X569" r:id="rId1345" display="https://twitter.com/#!/ananyadebroy/status/1105485647912071170"/>
    <hyperlink ref="X570" r:id="rId1346" display="https://twitter.com/#!/ananyadebroy/status/1105988137866670081"/>
    <hyperlink ref="X571" r:id="rId1347" display="https://twitter.com/#!/ksthakral/status/1106941172998561793"/>
    <hyperlink ref="X572" r:id="rId1348" display="https://twitter.com/#!/knikole/status/1106944596502818816"/>
    <hyperlink ref="X573" r:id="rId1349" display="https://twitter.com/#!/knikole/status/1106944596502818816"/>
    <hyperlink ref="X574" r:id="rId1350" display="https://twitter.com/#!/knikole/status/1106944596502818816"/>
    <hyperlink ref="X575" r:id="rId1351" display="https://twitter.com/#!/knikole/status/1106944596502818816"/>
    <hyperlink ref="X576" r:id="rId1352" display="https://twitter.com/#!/knikole/status/1106944596502818816"/>
    <hyperlink ref="X577" r:id="rId1353" display="https://twitter.com/#!/knikole/status/1106944596502818816"/>
    <hyperlink ref="X578" r:id="rId1354" display="https://twitter.com/#!/knikole/status/1106944596502818816"/>
    <hyperlink ref="X579" r:id="rId1355" display="https://twitter.com/#!/knikole/status/1106944596502818816"/>
    <hyperlink ref="X580" r:id="rId1356" display="https://twitter.com/#!/knikole/status/1106944596502818816"/>
    <hyperlink ref="X581" r:id="rId1357" display="https://twitter.com/#!/mr_isaacs/status/1106945566821486593"/>
    <hyperlink ref="X582" r:id="rId1358" display="https://twitter.com/#!/mr_isaacs/status/1106945566821486593"/>
    <hyperlink ref="X583" r:id="rId1359" display="https://twitter.com/#!/mr_isaacs/status/1106945566821486593"/>
    <hyperlink ref="X584" r:id="rId1360" display="https://twitter.com/#!/mr_isaacs/status/1106945566821486593"/>
    <hyperlink ref="X585" r:id="rId1361" display="https://twitter.com/#!/mr_isaacs/status/1106945566821486593"/>
    <hyperlink ref="X586" r:id="rId1362" display="https://twitter.com/#!/mr_isaacs/status/1106945566821486593"/>
    <hyperlink ref="X587" r:id="rId1363" display="https://twitter.com/#!/mr_isaacs/status/1106945566821486593"/>
    <hyperlink ref="X588" r:id="rId1364" display="https://twitter.com/#!/mr_isaacs/status/1106945566821486593"/>
    <hyperlink ref="X589" r:id="rId1365" display="https://twitter.com/#!/mr_isaacs/status/1106945566821486593"/>
    <hyperlink ref="X590" r:id="rId1366" display="https://twitter.com/#!/edtech_stories/status/1106765302023491585"/>
    <hyperlink ref="X591" r:id="rId1367" display="https://twitter.com/#!/edtech_stories/status/1106770190887460864"/>
    <hyperlink ref="X592" r:id="rId1368" display="https://twitter.com/#!/edtech_stories/status/1106887420472184833"/>
    <hyperlink ref="X593" r:id="rId1369" display="https://twitter.com/#!/shyj/status/1104193861235232768"/>
    <hyperlink ref="X594" r:id="rId1370" display="https://twitter.com/#!/shyj/status/1104373169689935874"/>
    <hyperlink ref="X595" r:id="rId1371" display="https://twitter.com/#!/shyj/status/1106892651490672640"/>
    <hyperlink ref="X596" r:id="rId1372" display="https://twitter.com/#!/shyj/status/1106892651490672640"/>
    <hyperlink ref="X597" r:id="rId1373" display="https://twitter.com/#!/shyj/status/1106892651490672640"/>
    <hyperlink ref="X598" r:id="rId1374" display="https://twitter.com/#!/ksthakral/status/1105449734850793472"/>
    <hyperlink ref="X599" r:id="rId1375" display="https://twitter.com/#!/ksthakral/status/1106767136322551809"/>
    <hyperlink ref="X600" r:id="rId1376" display="https://twitter.com/#!/schleiderjustin/status/1106951970965934082"/>
    <hyperlink ref="X601" r:id="rId1377" display="https://twitter.com/#!/edtech_stories/status/1106765302023491585"/>
    <hyperlink ref="X602" r:id="rId1378" display="https://twitter.com/#!/edtech_stories/status/1106770190887460864"/>
    <hyperlink ref="X603" r:id="rId1379" display="https://twitter.com/#!/edtech_stories/status/1106887420472184833"/>
    <hyperlink ref="X604" r:id="rId1380" display="https://twitter.com/#!/ksthakral/status/1106767136322551809"/>
    <hyperlink ref="X605" r:id="rId1381" display="https://twitter.com/#!/schleiderjustin/status/1106951970965934082"/>
    <hyperlink ref="X606" r:id="rId1382" display="https://twitter.com/#!/edtech_stories/status/1106765302023491585"/>
    <hyperlink ref="X607" r:id="rId1383" display="https://twitter.com/#!/edtech_stories/status/1106770190887460864"/>
    <hyperlink ref="X608" r:id="rId1384" display="https://twitter.com/#!/edtech_stories/status/1106887420472184833"/>
    <hyperlink ref="X609" r:id="rId1385" display="https://twitter.com/#!/ksthakral/status/1104171629096009728"/>
    <hyperlink ref="X610" r:id="rId1386" display="https://twitter.com/#!/ksthakral/status/1104449934441406464"/>
    <hyperlink ref="X611" r:id="rId1387" display="https://twitter.com/#!/ksthakral/status/1105020276419510273"/>
    <hyperlink ref="X612" r:id="rId1388" display="https://twitter.com/#!/ksthakral/status/1105449734850793472"/>
    <hyperlink ref="X613" r:id="rId1389" display="https://twitter.com/#!/ksthakral/status/1105456912970080258"/>
    <hyperlink ref="X614" r:id="rId1390" display="https://twitter.com/#!/ksthakral/status/1106767136322551809"/>
    <hyperlink ref="X615" r:id="rId1391" display="https://twitter.com/#!/ksthakral/status/1106767136322551809"/>
    <hyperlink ref="X616" r:id="rId1392" display="https://twitter.com/#!/ksthakral/status/1106767136322551809"/>
    <hyperlink ref="X617" r:id="rId1393" display="https://twitter.com/#!/ksthakral/status/1106767136322551809"/>
    <hyperlink ref="X618" r:id="rId1394" display="https://twitter.com/#!/ksthakral/status/1106767136322551809"/>
    <hyperlink ref="X619" r:id="rId1395" display="https://twitter.com/#!/ksthakral/status/1106767136322551809"/>
    <hyperlink ref="X620" r:id="rId1396" display="https://twitter.com/#!/ksthakral/status/1106767136322551809"/>
    <hyperlink ref="X621" r:id="rId1397" display="https://twitter.com/#!/ksthakral/status/1106767136322551809"/>
    <hyperlink ref="X622" r:id="rId1398" display="https://twitter.com/#!/ksthakral/status/1106767136322551809"/>
    <hyperlink ref="X623" r:id="rId1399" display="https://twitter.com/#!/ksthakral/status/1106782056619479041"/>
    <hyperlink ref="X624" r:id="rId1400" display="https://twitter.com/#!/ksthakral/status/1106782056619479041"/>
    <hyperlink ref="X625" r:id="rId1401" display="https://twitter.com/#!/ksthakral/status/1106782056619479041"/>
    <hyperlink ref="X626" r:id="rId1402" display="https://twitter.com/#!/ksthakral/status/1106782056619479041"/>
    <hyperlink ref="X627" r:id="rId1403" display="https://twitter.com/#!/ksthakral/status/1106782056619479041"/>
    <hyperlink ref="X628" r:id="rId1404" display="https://twitter.com/#!/ksthakral/status/1106782056619479041"/>
    <hyperlink ref="X629" r:id="rId1405" display="https://twitter.com/#!/ksthakral/status/1106782056619479041"/>
    <hyperlink ref="X630" r:id="rId1406" display="https://twitter.com/#!/ksthakral/status/1106782056619479041"/>
    <hyperlink ref="X631" r:id="rId1407" display="https://twitter.com/#!/ksthakral/status/1106782056619479041"/>
    <hyperlink ref="X632" r:id="rId1408" display="https://twitter.com/#!/schleiderjustin/status/1106951970965934082"/>
    <hyperlink ref="X633" r:id="rId1409" display="https://twitter.com/#!/schleiderjustin/status/1106951791332245504"/>
    <hyperlink ref="X634" r:id="rId1410" display="https://twitter.com/#!/schleiderjustin/status/1106951791332245504"/>
    <hyperlink ref="X635" r:id="rId1411" display="https://twitter.com/#!/schleiderjustin/status/1106951791332245504"/>
    <hyperlink ref="X636" r:id="rId1412" display="https://twitter.com/#!/schleiderjustin/status/1106951791332245504"/>
    <hyperlink ref="X637" r:id="rId1413" display="https://twitter.com/#!/schleiderjustin/status/1106951791332245504"/>
    <hyperlink ref="X638" r:id="rId1414" display="https://twitter.com/#!/schleiderjustin/status/1106951791332245504"/>
    <hyperlink ref="X639" r:id="rId1415" display="https://twitter.com/#!/schleiderjustin/status/1106951791332245504"/>
    <hyperlink ref="X640" r:id="rId1416" display="https://twitter.com/#!/schleiderjustin/status/1106951791332245504"/>
    <hyperlink ref="X641" r:id="rId1417" display="https://twitter.com/#!/schleiderjustin/status/1106951791332245504"/>
    <hyperlink ref="X642" r:id="rId1418" display="https://twitter.com/#!/schleiderjustin/status/1106951970965934082"/>
    <hyperlink ref="X643" r:id="rId1419" display="https://twitter.com/#!/schleiderjustin/status/1106951970965934082"/>
    <hyperlink ref="X644" r:id="rId1420" display="https://twitter.com/#!/schleiderjustin/status/1106951970965934082"/>
    <hyperlink ref="X645" r:id="rId1421" display="https://twitter.com/#!/schleiderjustin/status/1106951970965934082"/>
    <hyperlink ref="X646" r:id="rId1422" display="https://twitter.com/#!/schleiderjustin/status/1106951970965934082"/>
    <hyperlink ref="X647" r:id="rId1423" display="https://twitter.com/#!/schleiderjustin/status/1106951970965934082"/>
    <hyperlink ref="X648" r:id="rId1424" display="https://twitter.com/#!/schleiderjustin/status/1106951970965934082"/>
    <hyperlink ref="X649" r:id="rId1425" display="https://twitter.com/#!/schleiderjustin/status/1106951970965934082"/>
    <hyperlink ref="X650" r:id="rId1426" display="https://twitter.com/#!/schleiderjustin/status/1106951970965934082"/>
    <hyperlink ref="X651" r:id="rId1427" display="https://twitter.com/#!/stevesayersone/status/1106986648548585473"/>
    <hyperlink ref="X652" r:id="rId1428" display="https://twitter.com/#!/stevesayersone/status/1106986648548585473"/>
    <hyperlink ref="X653" r:id="rId1429" display="https://twitter.com/#!/stevesayersone/status/1106986648548585473"/>
    <hyperlink ref="X654" r:id="rId1430" display="https://twitter.com/#!/stevesayersone/status/1106986648548585473"/>
    <hyperlink ref="X655" r:id="rId1431" display="https://twitter.com/#!/stevesayersone/status/1106986648548585473"/>
    <hyperlink ref="X656" r:id="rId1432" display="https://twitter.com/#!/stevesayersone/status/1106986648548585473"/>
    <hyperlink ref="X657" r:id="rId1433" display="https://twitter.com/#!/stevesayersone/status/1106986648548585473"/>
    <hyperlink ref="X658" r:id="rId1434" display="https://twitter.com/#!/stevesayersone/status/1106986648548585473"/>
    <hyperlink ref="X659" r:id="rId1435" display="https://twitter.com/#!/stevesayersone/status/1106986648548585473"/>
    <hyperlink ref="X660" r:id="rId1436" display="https://twitter.com/#!/lieberrian/status/1107000905860370439"/>
    <hyperlink ref="X661" r:id="rId1437" display="https://twitter.com/#!/lieberrian/status/1107000905860370439"/>
    <hyperlink ref="X662" r:id="rId1438" display="https://twitter.com/#!/lieberrian/status/1107000905860370439"/>
    <hyperlink ref="X663" r:id="rId1439" display="https://twitter.com/#!/lieberrian/status/1107000905860370439"/>
    <hyperlink ref="X664" r:id="rId1440" display="https://twitter.com/#!/lieberrian/status/1107000905860370439"/>
    <hyperlink ref="X665" r:id="rId1441" display="https://twitter.com/#!/lieberrian/status/1107000905860370439"/>
    <hyperlink ref="X666" r:id="rId1442" display="https://twitter.com/#!/lieberrian/status/1107000905860370439"/>
    <hyperlink ref="X667" r:id="rId1443" display="https://twitter.com/#!/lieberrian/status/1107000905860370439"/>
    <hyperlink ref="X668" r:id="rId1444" display="https://twitter.com/#!/lieberrian/status/1107000905860370439"/>
    <hyperlink ref="X669" r:id="rId1445" display="https://twitter.com/#!/ellethejambo/status/1107005777070436354"/>
    <hyperlink ref="X670" r:id="rId1446" display="https://twitter.com/#!/ellethejambo/status/1107005777070436354"/>
    <hyperlink ref="X671" r:id="rId1447" display="https://twitter.com/#!/ellethejambo/status/1107005777070436354"/>
    <hyperlink ref="X672" r:id="rId1448" display="https://twitter.com/#!/ellethejambo/status/1107005777070436354"/>
    <hyperlink ref="X673" r:id="rId1449" display="https://twitter.com/#!/ellethejambo/status/1107005777070436354"/>
    <hyperlink ref="X674" r:id="rId1450" display="https://twitter.com/#!/ellethejambo/status/1107005777070436354"/>
    <hyperlink ref="X675" r:id="rId1451" display="https://twitter.com/#!/ellethejambo/status/1107005777070436354"/>
    <hyperlink ref="X676" r:id="rId1452" display="https://twitter.com/#!/ellethejambo/status/1107005777070436354"/>
    <hyperlink ref="X677" r:id="rId1453" display="https://twitter.com/#!/ellethejambo/status/1107005777070436354"/>
    <hyperlink ref="X678" r:id="rId1454" display="https://twitter.com/#!/cogswell_ben/status/1107008741126234112"/>
    <hyperlink ref="X679" r:id="rId1455" display="https://twitter.com/#!/cogswell_ben/status/1107008741126234112"/>
    <hyperlink ref="X680" r:id="rId1456" display="https://twitter.com/#!/cogswell_ben/status/1107008741126234112"/>
    <hyperlink ref="X681" r:id="rId1457" display="https://twitter.com/#!/cogswell_ben/status/1107008741126234112"/>
    <hyperlink ref="X682" r:id="rId1458" display="https://twitter.com/#!/cogswell_ben/status/1107008741126234112"/>
    <hyperlink ref="X683" r:id="rId1459" display="https://twitter.com/#!/cogswell_ben/status/1107008741126234112"/>
    <hyperlink ref="X684" r:id="rId1460" display="https://twitter.com/#!/cogswell_ben/status/1107008741126234112"/>
    <hyperlink ref="X685" r:id="rId1461" display="https://twitter.com/#!/cogswell_ben/status/1107008741126234112"/>
    <hyperlink ref="X686" r:id="rId1462" display="https://twitter.com/#!/cogswell_ben/status/1107008741126234112"/>
    <hyperlink ref="X687" r:id="rId1463" display="https://twitter.com/#!/edtech_stories/status/1106765302023491585"/>
    <hyperlink ref="X688" r:id="rId1464" display="https://twitter.com/#!/edtech_stories/status/1106770190887460864"/>
    <hyperlink ref="X689" r:id="rId1465" display="https://twitter.com/#!/waynedenner/status/1107017568479518720"/>
    <hyperlink ref="X690" r:id="rId1466" display="https://twitter.com/#!/edtech_stories/status/1106765302023491585"/>
    <hyperlink ref="X691" r:id="rId1467" display="https://twitter.com/#!/edtech_stories/status/1106770190887460864"/>
    <hyperlink ref="X692" r:id="rId1468" display="https://twitter.com/#!/waynedenner/status/1107017568479518720"/>
    <hyperlink ref="X693" r:id="rId1469" display="https://twitter.com/#!/edtech_stories/status/1106765302023491585"/>
    <hyperlink ref="X694" r:id="rId1470" display="https://twitter.com/#!/edtech_stories/status/1106770190887460864"/>
    <hyperlink ref="X695" r:id="rId1471" display="https://twitter.com/#!/waynedenner/status/1107017568479518720"/>
    <hyperlink ref="X696" r:id="rId1472" display="https://twitter.com/#!/edtech_stories/status/1106765302023491585"/>
    <hyperlink ref="X697" r:id="rId1473" display="https://twitter.com/#!/edtech_stories/status/1106770190887460864"/>
    <hyperlink ref="X698" r:id="rId1474" display="https://twitter.com/#!/waynedenner/status/1107017568479518720"/>
    <hyperlink ref="X699" r:id="rId1475" display="https://twitter.com/#!/edtech_stories/status/1106765302023491585"/>
    <hyperlink ref="X700" r:id="rId1476" display="https://twitter.com/#!/edtech_stories/status/1106770190887460864"/>
    <hyperlink ref="X701" r:id="rId1477" display="https://twitter.com/#!/waynedenner/status/1107017568479518720"/>
    <hyperlink ref="X702" r:id="rId1478" display="https://twitter.com/#!/edtech_stories/status/1106765302023491585"/>
    <hyperlink ref="X703" r:id="rId1479" display="https://twitter.com/#!/edtech_stories/status/1106770190887460864"/>
    <hyperlink ref="X704" r:id="rId1480" display="https://twitter.com/#!/waynedenner/status/1107017568479518720"/>
    <hyperlink ref="X705" r:id="rId1481" display="https://twitter.com/#!/edtech_stories/status/1106765302023491585"/>
    <hyperlink ref="X706" r:id="rId1482" display="https://twitter.com/#!/edtech_stories/status/1106770190887460864"/>
    <hyperlink ref="X707" r:id="rId1483" display="https://twitter.com/#!/waynedenner/status/1107017568479518720"/>
    <hyperlink ref="X708" r:id="rId1484" display="https://twitter.com/#!/edtech_stories/status/1106765302023491585"/>
    <hyperlink ref="X709" r:id="rId1485" display="https://twitter.com/#!/edtech_stories/status/1106770190887460864"/>
    <hyperlink ref="X710" r:id="rId1486" display="https://twitter.com/#!/edtech_stories/status/1106887420472184833"/>
    <hyperlink ref="X711" r:id="rId1487" display="https://twitter.com/#!/waynedenner/status/1107017568479518720"/>
    <hyperlink ref="X712" r:id="rId1488" display="https://twitter.com/#!/waynedenner/status/1107017568479518720"/>
    <hyperlink ref="AZ563" r:id="rId1489" display="https://api.twitter.com/1.1/geo/id/7929cea6bd5b32bd.json"/>
  </hyperlinks>
  <printOptions/>
  <pageMargins left="0.7" right="0.7" top="0.75" bottom="0.75" header="0.3" footer="0.3"/>
  <pageSetup horizontalDpi="600" verticalDpi="600" orientation="portrait" r:id="rId1493"/>
  <legacyDrawing r:id="rId1491"/>
  <tableParts>
    <tablePart r:id="rId149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2086</v>
      </c>
      <c r="B1" s="13" t="s">
        <v>2201</v>
      </c>
      <c r="C1" s="13" t="s">
        <v>2202</v>
      </c>
      <c r="D1" s="13" t="s">
        <v>144</v>
      </c>
      <c r="E1" s="13" t="s">
        <v>2204</v>
      </c>
      <c r="F1" s="13" t="s">
        <v>2205</v>
      </c>
      <c r="G1" s="13" t="s">
        <v>2206</v>
      </c>
    </row>
    <row r="2" spans="1:7" ht="15">
      <c r="A2" s="78" t="s">
        <v>1831</v>
      </c>
      <c r="B2" s="78">
        <v>95</v>
      </c>
      <c r="C2" s="122">
        <v>0.03575461046292812</v>
      </c>
      <c r="D2" s="78" t="s">
        <v>2203</v>
      </c>
      <c r="E2" s="78"/>
      <c r="F2" s="78"/>
      <c r="G2" s="78"/>
    </row>
    <row r="3" spans="1:7" ht="15">
      <c r="A3" s="78" t="s">
        <v>1832</v>
      </c>
      <c r="B3" s="78">
        <v>21</v>
      </c>
      <c r="C3" s="122">
        <v>0.007903650733910425</v>
      </c>
      <c r="D3" s="78" t="s">
        <v>2203</v>
      </c>
      <c r="E3" s="78"/>
      <c r="F3" s="78"/>
      <c r="G3" s="78"/>
    </row>
    <row r="4" spans="1:7" ht="15">
      <c r="A4" s="78" t="s">
        <v>1833</v>
      </c>
      <c r="B4" s="78">
        <v>0</v>
      </c>
      <c r="C4" s="122">
        <v>0</v>
      </c>
      <c r="D4" s="78" t="s">
        <v>2203</v>
      </c>
      <c r="E4" s="78"/>
      <c r="F4" s="78"/>
      <c r="G4" s="78"/>
    </row>
    <row r="5" spans="1:7" ht="15">
      <c r="A5" s="78" t="s">
        <v>1834</v>
      </c>
      <c r="B5" s="78">
        <v>2541</v>
      </c>
      <c r="C5" s="122">
        <v>0.9563417388031614</v>
      </c>
      <c r="D5" s="78" t="s">
        <v>2203</v>
      </c>
      <c r="E5" s="78"/>
      <c r="F5" s="78"/>
      <c r="G5" s="78"/>
    </row>
    <row r="6" spans="1:7" ht="15">
      <c r="A6" s="78" t="s">
        <v>1835</v>
      </c>
      <c r="B6" s="78">
        <v>2657</v>
      </c>
      <c r="C6" s="122">
        <v>1</v>
      </c>
      <c r="D6" s="78" t="s">
        <v>2203</v>
      </c>
      <c r="E6" s="78"/>
      <c r="F6" s="78"/>
      <c r="G6" s="78"/>
    </row>
    <row r="7" spans="1:7" ht="15">
      <c r="A7" s="84" t="s">
        <v>414</v>
      </c>
      <c r="B7" s="84">
        <v>101</v>
      </c>
      <c r="C7" s="123">
        <v>0.005459108325608171</v>
      </c>
      <c r="D7" s="84" t="s">
        <v>2203</v>
      </c>
      <c r="E7" s="84" t="b">
        <v>0</v>
      </c>
      <c r="F7" s="84" t="b">
        <v>0</v>
      </c>
      <c r="G7" s="84" t="b">
        <v>0</v>
      </c>
    </row>
    <row r="8" spans="1:7" ht="15">
      <c r="A8" s="84" t="s">
        <v>217</v>
      </c>
      <c r="B8" s="84">
        <v>79</v>
      </c>
      <c r="C8" s="123">
        <v>0.009965917826884961</v>
      </c>
      <c r="D8" s="84" t="s">
        <v>2203</v>
      </c>
      <c r="E8" s="84" t="b">
        <v>0</v>
      </c>
      <c r="F8" s="84" t="b">
        <v>0</v>
      </c>
      <c r="G8" s="84" t="b">
        <v>0</v>
      </c>
    </row>
    <row r="9" spans="1:7" ht="15">
      <c r="A9" s="84" t="s">
        <v>314</v>
      </c>
      <c r="B9" s="84">
        <v>53</v>
      </c>
      <c r="C9" s="123">
        <v>0.011785203430696225</v>
      </c>
      <c r="D9" s="84" t="s">
        <v>2203</v>
      </c>
      <c r="E9" s="84" t="b">
        <v>0</v>
      </c>
      <c r="F9" s="84" t="b">
        <v>0</v>
      </c>
      <c r="G9" s="84" t="b">
        <v>0</v>
      </c>
    </row>
    <row r="10" spans="1:7" ht="15">
      <c r="A10" s="84" t="s">
        <v>316</v>
      </c>
      <c r="B10" s="84">
        <v>51</v>
      </c>
      <c r="C10" s="123">
        <v>0.01159155381343615</v>
      </c>
      <c r="D10" s="84" t="s">
        <v>2203</v>
      </c>
      <c r="E10" s="84" t="b">
        <v>0</v>
      </c>
      <c r="F10" s="84" t="b">
        <v>0</v>
      </c>
      <c r="G10" s="84" t="b">
        <v>0</v>
      </c>
    </row>
    <row r="11" spans="1:7" ht="15">
      <c r="A11" s="84" t="s">
        <v>315</v>
      </c>
      <c r="B11" s="84">
        <v>51</v>
      </c>
      <c r="C11" s="123">
        <v>0.01159155381343615</v>
      </c>
      <c r="D11" s="84" t="s">
        <v>2203</v>
      </c>
      <c r="E11" s="84" t="b">
        <v>0</v>
      </c>
      <c r="F11" s="84" t="b">
        <v>0</v>
      </c>
      <c r="G11" s="84" t="b">
        <v>0</v>
      </c>
    </row>
    <row r="12" spans="1:7" ht="15">
      <c r="A12" s="84" t="s">
        <v>313</v>
      </c>
      <c r="B12" s="84">
        <v>51</v>
      </c>
      <c r="C12" s="123">
        <v>0.01159155381343615</v>
      </c>
      <c r="D12" s="84" t="s">
        <v>2203</v>
      </c>
      <c r="E12" s="84" t="b">
        <v>0</v>
      </c>
      <c r="F12" s="84" t="b">
        <v>0</v>
      </c>
      <c r="G12" s="84" t="b">
        <v>0</v>
      </c>
    </row>
    <row r="13" spans="1:7" ht="15">
      <c r="A13" s="84" t="s">
        <v>312</v>
      </c>
      <c r="B13" s="84">
        <v>51</v>
      </c>
      <c r="C13" s="123">
        <v>0.01159155381343615</v>
      </c>
      <c r="D13" s="84" t="s">
        <v>2203</v>
      </c>
      <c r="E13" s="84" t="b">
        <v>0</v>
      </c>
      <c r="F13" s="84" t="b">
        <v>0</v>
      </c>
      <c r="G13" s="84" t="b">
        <v>0</v>
      </c>
    </row>
    <row r="14" spans="1:7" ht="15">
      <c r="A14" s="84" t="s">
        <v>311</v>
      </c>
      <c r="B14" s="84">
        <v>51</v>
      </c>
      <c r="C14" s="123">
        <v>0.01159155381343615</v>
      </c>
      <c r="D14" s="84" t="s">
        <v>2203</v>
      </c>
      <c r="E14" s="84" t="b">
        <v>0</v>
      </c>
      <c r="F14" s="84" t="b">
        <v>0</v>
      </c>
      <c r="G14" s="84" t="b">
        <v>0</v>
      </c>
    </row>
    <row r="15" spans="1:7" ht="15">
      <c r="A15" s="84" t="s">
        <v>310</v>
      </c>
      <c r="B15" s="84">
        <v>51</v>
      </c>
      <c r="C15" s="123">
        <v>0.01159155381343615</v>
      </c>
      <c r="D15" s="84" t="s">
        <v>2203</v>
      </c>
      <c r="E15" s="84" t="b">
        <v>0</v>
      </c>
      <c r="F15" s="84" t="b">
        <v>0</v>
      </c>
      <c r="G15" s="84" t="b">
        <v>0</v>
      </c>
    </row>
    <row r="16" spans="1:7" ht="15">
      <c r="A16" s="84" t="s">
        <v>1837</v>
      </c>
      <c r="B16" s="84">
        <v>51</v>
      </c>
      <c r="C16" s="123">
        <v>0.01159155381343615</v>
      </c>
      <c r="D16" s="84" t="s">
        <v>2203</v>
      </c>
      <c r="E16" s="84" t="b">
        <v>0</v>
      </c>
      <c r="F16" s="84" t="b">
        <v>0</v>
      </c>
      <c r="G16" s="84" t="b">
        <v>0</v>
      </c>
    </row>
    <row r="17" spans="1:7" ht="15">
      <c r="A17" s="84" t="s">
        <v>263</v>
      </c>
      <c r="B17" s="84">
        <v>50</v>
      </c>
      <c r="C17" s="123">
        <v>0.011615295057560935</v>
      </c>
      <c r="D17" s="84" t="s">
        <v>2203</v>
      </c>
      <c r="E17" s="84" t="b">
        <v>0</v>
      </c>
      <c r="F17" s="84" t="b">
        <v>0</v>
      </c>
      <c r="G17" s="84" t="b">
        <v>0</v>
      </c>
    </row>
    <row r="18" spans="1:7" ht="15">
      <c r="A18" s="84" t="s">
        <v>2087</v>
      </c>
      <c r="B18" s="84">
        <v>47</v>
      </c>
      <c r="C18" s="123">
        <v>0.011655675007822493</v>
      </c>
      <c r="D18" s="84" t="s">
        <v>2203</v>
      </c>
      <c r="E18" s="84" t="b">
        <v>0</v>
      </c>
      <c r="F18" s="84" t="b">
        <v>0</v>
      </c>
      <c r="G18" s="84" t="b">
        <v>0</v>
      </c>
    </row>
    <row r="19" spans="1:7" ht="15">
      <c r="A19" s="84" t="s">
        <v>1839</v>
      </c>
      <c r="B19" s="84">
        <v>18</v>
      </c>
      <c r="C19" s="123">
        <v>0.00938133131718527</v>
      </c>
      <c r="D19" s="84" t="s">
        <v>2203</v>
      </c>
      <c r="E19" s="84" t="b">
        <v>0</v>
      </c>
      <c r="F19" s="84" t="b">
        <v>0</v>
      </c>
      <c r="G19" s="84" t="b">
        <v>0</v>
      </c>
    </row>
    <row r="20" spans="1:7" ht="15">
      <c r="A20" s="84" t="s">
        <v>223</v>
      </c>
      <c r="B20" s="84">
        <v>17</v>
      </c>
      <c r="C20" s="123">
        <v>0.01133995771200726</v>
      </c>
      <c r="D20" s="84" t="s">
        <v>2203</v>
      </c>
      <c r="E20" s="84" t="b">
        <v>0</v>
      </c>
      <c r="F20" s="84" t="b">
        <v>0</v>
      </c>
      <c r="G20" s="84" t="b">
        <v>0</v>
      </c>
    </row>
    <row r="21" spans="1:7" ht="15">
      <c r="A21" s="84" t="s">
        <v>1840</v>
      </c>
      <c r="B21" s="84">
        <v>15</v>
      </c>
      <c r="C21" s="123">
        <v>0.008063211505712568</v>
      </c>
      <c r="D21" s="84" t="s">
        <v>2203</v>
      </c>
      <c r="E21" s="84" t="b">
        <v>0</v>
      </c>
      <c r="F21" s="84" t="b">
        <v>0</v>
      </c>
      <c r="G21" s="84" t="b">
        <v>0</v>
      </c>
    </row>
    <row r="22" spans="1:7" ht="15">
      <c r="A22" s="84" t="s">
        <v>287</v>
      </c>
      <c r="B22" s="84">
        <v>13</v>
      </c>
      <c r="C22" s="123">
        <v>0.007459758662647901</v>
      </c>
      <c r="D22" s="84" t="s">
        <v>2203</v>
      </c>
      <c r="E22" s="84" t="b">
        <v>0</v>
      </c>
      <c r="F22" s="84" t="b">
        <v>0</v>
      </c>
      <c r="G22" s="84" t="b">
        <v>0</v>
      </c>
    </row>
    <row r="23" spans="1:7" ht="15">
      <c r="A23" s="84" t="s">
        <v>1844</v>
      </c>
      <c r="B23" s="84">
        <v>13</v>
      </c>
      <c r="C23" s="123">
        <v>0.007723569159653013</v>
      </c>
      <c r="D23" s="84" t="s">
        <v>2203</v>
      </c>
      <c r="E23" s="84" t="b">
        <v>1</v>
      </c>
      <c r="F23" s="84" t="b">
        <v>0</v>
      </c>
      <c r="G23" s="84" t="b">
        <v>0</v>
      </c>
    </row>
    <row r="24" spans="1:7" ht="15">
      <c r="A24" s="84" t="s">
        <v>1841</v>
      </c>
      <c r="B24" s="84">
        <v>13</v>
      </c>
      <c r="C24" s="123">
        <v>0.007459758662647901</v>
      </c>
      <c r="D24" s="84" t="s">
        <v>2203</v>
      </c>
      <c r="E24" s="84" t="b">
        <v>0</v>
      </c>
      <c r="F24" s="84" t="b">
        <v>0</v>
      </c>
      <c r="G24" s="84" t="b">
        <v>0</v>
      </c>
    </row>
    <row r="25" spans="1:7" ht="15">
      <c r="A25" s="84" t="s">
        <v>1842</v>
      </c>
      <c r="B25" s="84">
        <v>13</v>
      </c>
      <c r="C25" s="123">
        <v>0.007459758662647901</v>
      </c>
      <c r="D25" s="84" t="s">
        <v>2203</v>
      </c>
      <c r="E25" s="84" t="b">
        <v>0</v>
      </c>
      <c r="F25" s="84" t="b">
        <v>0</v>
      </c>
      <c r="G25" s="84" t="b">
        <v>0</v>
      </c>
    </row>
    <row r="26" spans="1:7" ht="15">
      <c r="A26" s="84" t="s">
        <v>1843</v>
      </c>
      <c r="B26" s="84">
        <v>13</v>
      </c>
      <c r="C26" s="123">
        <v>0.007459758662647901</v>
      </c>
      <c r="D26" s="84" t="s">
        <v>2203</v>
      </c>
      <c r="E26" s="84" t="b">
        <v>0</v>
      </c>
      <c r="F26" s="84" t="b">
        <v>0</v>
      </c>
      <c r="G26" s="84" t="b">
        <v>0</v>
      </c>
    </row>
    <row r="27" spans="1:7" ht="15">
      <c r="A27" s="84" t="s">
        <v>1845</v>
      </c>
      <c r="B27" s="84">
        <v>13</v>
      </c>
      <c r="C27" s="123">
        <v>0.007459758662647901</v>
      </c>
      <c r="D27" s="84" t="s">
        <v>2203</v>
      </c>
      <c r="E27" s="84" t="b">
        <v>0</v>
      </c>
      <c r="F27" s="84" t="b">
        <v>0</v>
      </c>
      <c r="G27" s="84" t="b">
        <v>0</v>
      </c>
    </row>
    <row r="28" spans="1:7" ht="15">
      <c r="A28" s="84" t="s">
        <v>264</v>
      </c>
      <c r="B28" s="84">
        <v>12</v>
      </c>
      <c r="C28" s="123">
        <v>0.00712944845506432</v>
      </c>
      <c r="D28" s="84" t="s">
        <v>2203</v>
      </c>
      <c r="E28" s="84" t="b">
        <v>0</v>
      </c>
      <c r="F28" s="84" t="b">
        <v>0</v>
      </c>
      <c r="G28" s="84" t="b">
        <v>0</v>
      </c>
    </row>
    <row r="29" spans="1:7" ht="15">
      <c r="A29" s="84" t="s">
        <v>235</v>
      </c>
      <c r="B29" s="84">
        <v>12</v>
      </c>
      <c r="C29" s="123">
        <v>0.007394166920138923</v>
      </c>
      <c r="D29" s="84" t="s">
        <v>2203</v>
      </c>
      <c r="E29" s="84" t="b">
        <v>0</v>
      </c>
      <c r="F29" s="84" t="b">
        <v>0</v>
      </c>
      <c r="G29" s="84" t="b">
        <v>0</v>
      </c>
    </row>
    <row r="30" spans="1:7" ht="15">
      <c r="A30" s="84" t="s">
        <v>2088</v>
      </c>
      <c r="B30" s="84">
        <v>12</v>
      </c>
      <c r="C30" s="123">
        <v>0.00923824001838468</v>
      </c>
      <c r="D30" s="84" t="s">
        <v>2203</v>
      </c>
      <c r="E30" s="84" t="b">
        <v>1</v>
      </c>
      <c r="F30" s="84" t="b">
        <v>0</v>
      </c>
      <c r="G30" s="84" t="b">
        <v>0</v>
      </c>
    </row>
    <row r="31" spans="1:7" ht="15">
      <c r="A31" s="84" t="s">
        <v>1846</v>
      </c>
      <c r="B31" s="84">
        <v>12</v>
      </c>
      <c r="C31" s="123">
        <v>0.00712944845506432</v>
      </c>
      <c r="D31" s="84" t="s">
        <v>2203</v>
      </c>
      <c r="E31" s="84" t="b">
        <v>0</v>
      </c>
      <c r="F31" s="84" t="b">
        <v>0</v>
      </c>
      <c r="G31" s="84" t="b">
        <v>0</v>
      </c>
    </row>
    <row r="32" spans="1:7" ht="15">
      <c r="A32" s="84" t="s">
        <v>1795</v>
      </c>
      <c r="B32" s="84">
        <v>11</v>
      </c>
      <c r="C32" s="123">
        <v>0.00677798634346068</v>
      </c>
      <c r="D32" s="84" t="s">
        <v>2203</v>
      </c>
      <c r="E32" s="84" t="b">
        <v>0</v>
      </c>
      <c r="F32" s="84" t="b">
        <v>0</v>
      </c>
      <c r="G32" s="84" t="b">
        <v>0</v>
      </c>
    </row>
    <row r="33" spans="1:7" ht="15">
      <c r="A33" s="84" t="s">
        <v>2089</v>
      </c>
      <c r="B33" s="84">
        <v>11</v>
      </c>
      <c r="C33" s="123">
        <v>0.00677798634346068</v>
      </c>
      <c r="D33" s="84" t="s">
        <v>2203</v>
      </c>
      <c r="E33" s="84" t="b">
        <v>0</v>
      </c>
      <c r="F33" s="84" t="b">
        <v>0</v>
      </c>
      <c r="G33" s="84" t="b">
        <v>0</v>
      </c>
    </row>
    <row r="34" spans="1:7" ht="15">
      <c r="A34" s="84" t="s">
        <v>324</v>
      </c>
      <c r="B34" s="84">
        <v>10</v>
      </c>
      <c r="C34" s="123">
        <v>0.0064034443257913395</v>
      </c>
      <c r="D34" s="84" t="s">
        <v>2203</v>
      </c>
      <c r="E34" s="84" t="b">
        <v>0</v>
      </c>
      <c r="F34" s="84" t="b">
        <v>0</v>
      </c>
      <c r="G34" s="84" t="b">
        <v>0</v>
      </c>
    </row>
    <row r="35" spans="1:7" ht="15">
      <c r="A35" s="84" t="s">
        <v>288</v>
      </c>
      <c r="B35" s="84">
        <v>10</v>
      </c>
      <c r="C35" s="123">
        <v>0.0064034443257913395</v>
      </c>
      <c r="D35" s="84" t="s">
        <v>2203</v>
      </c>
      <c r="E35" s="84" t="b">
        <v>0</v>
      </c>
      <c r="F35" s="84" t="b">
        <v>0</v>
      </c>
      <c r="G35" s="84" t="b">
        <v>0</v>
      </c>
    </row>
    <row r="36" spans="1:7" ht="15">
      <c r="A36" s="84" t="s">
        <v>289</v>
      </c>
      <c r="B36" s="84">
        <v>10</v>
      </c>
      <c r="C36" s="123">
        <v>0.0064034443257913395</v>
      </c>
      <c r="D36" s="84" t="s">
        <v>2203</v>
      </c>
      <c r="E36" s="84" t="b">
        <v>0</v>
      </c>
      <c r="F36" s="84" t="b">
        <v>0</v>
      </c>
      <c r="G36" s="84" t="b">
        <v>0</v>
      </c>
    </row>
    <row r="37" spans="1:7" ht="15">
      <c r="A37" s="84" t="s">
        <v>1849</v>
      </c>
      <c r="B37" s="84">
        <v>10</v>
      </c>
      <c r="C37" s="123">
        <v>0.0064034443257913395</v>
      </c>
      <c r="D37" s="84" t="s">
        <v>2203</v>
      </c>
      <c r="E37" s="84" t="b">
        <v>0</v>
      </c>
      <c r="F37" s="84" t="b">
        <v>0</v>
      </c>
      <c r="G37" s="84" t="b">
        <v>0</v>
      </c>
    </row>
    <row r="38" spans="1:7" ht="15">
      <c r="A38" s="84" t="s">
        <v>238</v>
      </c>
      <c r="B38" s="84">
        <v>10</v>
      </c>
      <c r="C38" s="123">
        <v>0.0064034443257913395</v>
      </c>
      <c r="D38" s="84" t="s">
        <v>2203</v>
      </c>
      <c r="E38" s="84" t="b">
        <v>0</v>
      </c>
      <c r="F38" s="84" t="b">
        <v>0</v>
      </c>
      <c r="G38" s="84" t="b">
        <v>0</v>
      </c>
    </row>
    <row r="39" spans="1:7" ht="15">
      <c r="A39" s="84" t="s">
        <v>2090</v>
      </c>
      <c r="B39" s="84">
        <v>10</v>
      </c>
      <c r="C39" s="123">
        <v>0.0064034443257913395</v>
      </c>
      <c r="D39" s="84" t="s">
        <v>2203</v>
      </c>
      <c r="E39" s="84" t="b">
        <v>0</v>
      </c>
      <c r="F39" s="84" t="b">
        <v>0</v>
      </c>
      <c r="G39" s="84" t="b">
        <v>0</v>
      </c>
    </row>
    <row r="40" spans="1:7" ht="15">
      <c r="A40" s="84" t="s">
        <v>1796</v>
      </c>
      <c r="B40" s="84">
        <v>10</v>
      </c>
      <c r="C40" s="123">
        <v>0.0064034443257913395</v>
      </c>
      <c r="D40" s="84" t="s">
        <v>2203</v>
      </c>
      <c r="E40" s="84" t="b">
        <v>0</v>
      </c>
      <c r="F40" s="84" t="b">
        <v>0</v>
      </c>
      <c r="G40" s="84" t="b">
        <v>0</v>
      </c>
    </row>
    <row r="41" spans="1:7" ht="15">
      <c r="A41" s="84" t="s">
        <v>283</v>
      </c>
      <c r="B41" s="84">
        <v>9</v>
      </c>
      <c r="C41" s="123">
        <v>0.006003507024003843</v>
      </c>
      <c r="D41" s="84" t="s">
        <v>2203</v>
      </c>
      <c r="E41" s="84" t="b">
        <v>0</v>
      </c>
      <c r="F41" s="84" t="b">
        <v>0</v>
      </c>
      <c r="G41" s="84" t="b">
        <v>0</v>
      </c>
    </row>
    <row r="42" spans="1:7" ht="15">
      <c r="A42" s="84" t="s">
        <v>299</v>
      </c>
      <c r="B42" s="84">
        <v>9</v>
      </c>
      <c r="C42" s="123">
        <v>0.006003507024003843</v>
      </c>
      <c r="D42" s="84" t="s">
        <v>2203</v>
      </c>
      <c r="E42" s="84" t="b">
        <v>0</v>
      </c>
      <c r="F42" s="84" t="b">
        <v>0</v>
      </c>
      <c r="G42" s="84" t="b">
        <v>0</v>
      </c>
    </row>
    <row r="43" spans="1:7" ht="15">
      <c r="A43" s="84" t="s">
        <v>1850</v>
      </c>
      <c r="B43" s="84">
        <v>9</v>
      </c>
      <c r="C43" s="123">
        <v>0.006003507024003843</v>
      </c>
      <c r="D43" s="84" t="s">
        <v>2203</v>
      </c>
      <c r="E43" s="84" t="b">
        <v>0</v>
      </c>
      <c r="F43" s="84" t="b">
        <v>0</v>
      </c>
      <c r="G43" s="84" t="b">
        <v>0</v>
      </c>
    </row>
    <row r="44" spans="1:7" ht="15">
      <c r="A44" s="84" t="s">
        <v>1851</v>
      </c>
      <c r="B44" s="84">
        <v>9</v>
      </c>
      <c r="C44" s="123">
        <v>0.006003507024003843</v>
      </c>
      <c r="D44" s="84" t="s">
        <v>2203</v>
      </c>
      <c r="E44" s="84" t="b">
        <v>1</v>
      </c>
      <c r="F44" s="84" t="b">
        <v>0</v>
      </c>
      <c r="G44" s="84" t="b">
        <v>0</v>
      </c>
    </row>
    <row r="45" spans="1:7" ht="15">
      <c r="A45" s="84" t="s">
        <v>1852</v>
      </c>
      <c r="B45" s="84">
        <v>9</v>
      </c>
      <c r="C45" s="123">
        <v>0.006003507024003843</v>
      </c>
      <c r="D45" s="84" t="s">
        <v>2203</v>
      </c>
      <c r="E45" s="84" t="b">
        <v>0</v>
      </c>
      <c r="F45" s="84" t="b">
        <v>0</v>
      </c>
      <c r="G45" s="84" t="b">
        <v>0</v>
      </c>
    </row>
    <row r="46" spans="1:7" ht="15">
      <c r="A46" s="84" t="s">
        <v>1797</v>
      </c>
      <c r="B46" s="84">
        <v>9</v>
      </c>
      <c r="C46" s="123">
        <v>0.006003507024003843</v>
      </c>
      <c r="D46" s="84" t="s">
        <v>2203</v>
      </c>
      <c r="E46" s="84" t="b">
        <v>0</v>
      </c>
      <c r="F46" s="84" t="b">
        <v>0</v>
      </c>
      <c r="G46" s="84" t="b">
        <v>0</v>
      </c>
    </row>
    <row r="47" spans="1:7" ht="15">
      <c r="A47" s="84" t="s">
        <v>1798</v>
      </c>
      <c r="B47" s="84">
        <v>9</v>
      </c>
      <c r="C47" s="123">
        <v>0.006003507024003843</v>
      </c>
      <c r="D47" s="84" t="s">
        <v>2203</v>
      </c>
      <c r="E47" s="84" t="b">
        <v>0</v>
      </c>
      <c r="F47" s="84" t="b">
        <v>0</v>
      </c>
      <c r="G47" s="84" t="b">
        <v>0</v>
      </c>
    </row>
    <row r="48" spans="1:7" ht="15">
      <c r="A48" s="84" t="s">
        <v>339</v>
      </c>
      <c r="B48" s="84">
        <v>8</v>
      </c>
      <c r="C48" s="123">
        <v>0.005575341627629249</v>
      </c>
      <c r="D48" s="84" t="s">
        <v>2203</v>
      </c>
      <c r="E48" s="84" t="b">
        <v>0</v>
      </c>
      <c r="F48" s="84" t="b">
        <v>0</v>
      </c>
      <c r="G48" s="84" t="b">
        <v>0</v>
      </c>
    </row>
    <row r="49" spans="1:7" ht="15">
      <c r="A49" s="84" t="s">
        <v>338</v>
      </c>
      <c r="B49" s="84">
        <v>8</v>
      </c>
      <c r="C49" s="123">
        <v>0.005575341627629249</v>
      </c>
      <c r="D49" s="84" t="s">
        <v>2203</v>
      </c>
      <c r="E49" s="84" t="b">
        <v>0</v>
      </c>
      <c r="F49" s="84" t="b">
        <v>0</v>
      </c>
      <c r="G49" s="84" t="b">
        <v>0</v>
      </c>
    </row>
    <row r="50" spans="1:7" ht="15">
      <c r="A50" s="84" t="s">
        <v>337</v>
      </c>
      <c r="B50" s="84">
        <v>8</v>
      </c>
      <c r="C50" s="123">
        <v>0.005575341627629249</v>
      </c>
      <c r="D50" s="84" t="s">
        <v>2203</v>
      </c>
      <c r="E50" s="84" t="b">
        <v>0</v>
      </c>
      <c r="F50" s="84" t="b">
        <v>0</v>
      </c>
      <c r="G50" s="84" t="b">
        <v>0</v>
      </c>
    </row>
    <row r="51" spans="1:7" ht="15">
      <c r="A51" s="84" t="s">
        <v>336</v>
      </c>
      <c r="B51" s="84">
        <v>8</v>
      </c>
      <c r="C51" s="123">
        <v>0.005575341627629249</v>
      </c>
      <c r="D51" s="84" t="s">
        <v>2203</v>
      </c>
      <c r="E51" s="84" t="b">
        <v>0</v>
      </c>
      <c r="F51" s="84" t="b">
        <v>0</v>
      </c>
      <c r="G51" s="84" t="b">
        <v>0</v>
      </c>
    </row>
    <row r="52" spans="1:7" ht="15">
      <c r="A52" s="84" t="s">
        <v>335</v>
      </c>
      <c r="B52" s="84">
        <v>8</v>
      </c>
      <c r="C52" s="123">
        <v>0.005575341627629249</v>
      </c>
      <c r="D52" s="84" t="s">
        <v>2203</v>
      </c>
      <c r="E52" s="84" t="b">
        <v>0</v>
      </c>
      <c r="F52" s="84" t="b">
        <v>0</v>
      </c>
      <c r="G52" s="84" t="b">
        <v>0</v>
      </c>
    </row>
    <row r="53" spans="1:7" ht="15">
      <c r="A53" s="84" t="s">
        <v>233</v>
      </c>
      <c r="B53" s="84">
        <v>8</v>
      </c>
      <c r="C53" s="123">
        <v>0.005575341627629249</v>
      </c>
      <c r="D53" s="84" t="s">
        <v>2203</v>
      </c>
      <c r="E53" s="84" t="b">
        <v>0</v>
      </c>
      <c r="F53" s="84" t="b">
        <v>0</v>
      </c>
      <c r="G53" s="84" t="b">
        <v>0</v>
      </c>
    </row>
    <row r="54" spans="1:7" ht="15">
      <c r="A54" s="84" t="s">
        <v>2091</v>
      </c>
      <c r="B54" s="84">
        <v>8</v>
      </c>
      <c r="C54" s="123">
        <v>0.005575341627629249</v>
      </c>
      <c r="D54" s="84" t="s">
        <v>2203</v>
      </c>
      <c r="E54" s="84" t="b">
        <v>0</v>
      </c>
      <c r="F54" s="84" t="b">
        <v>0</v>
      </c>
      <c r="G54" s="84" t="b">
        <v>0</v>
      </c>
    </row>
    <row r="55" spans="1:7" ht="15">
      <c r="A55" s="84" t="s">
        <v>319</v>
      </c>
      <c r="B55" s="84">
        <v>7</v>
      </c>
      <c r="C55" s="123">
        <v>0.005115402107972327</v>
      </c>
      <c r="D55" s="84" t="s">
        <v>2203</v>
      </c>
      <c r="E55" s="84" t="b">
        <v>0</v>
      </c>
      <c r="F55" s="84" t="b">
        <v>0</v>
      </c>
      <c r="G55" s="84" t="b">
        <v>0</v>
      </c>
    </row>
    <row r="56" spans="1:7" ht="15">
      <c r="A56" s="84" t="s">
        <v>2092</v>
      </c>
      <c r="B56" s="84">
        <v>7</v>
      </c>
      <c r="C56" s="123">
        <v>0.005115402107972327</v>
      </c>
      <c r="D56" s="84" t="s">
        <v>2203</v>
      </c>
      <c r="E56" s="84" t="b">
        <v>1</v>
      </c>
      <c r="F56" s="84" t="b">
        <v>0</v>
      </c>
      <c r="G56" s="84" t="b">
        <v>0</v>
      </c>
    </row>
    <row r="57" spans="1:7" ht="15">
      <c r="A57" s="84" t="s">
        <v>2093</v>
      </c>
      <c r="B57" s="84">
        <v>7</v>
      </c>
      <c r="C57" s="123">
        <v>0.005115402107972327</v>
      </c>
      <c r="D57" s="84" t="s">
        <v>2203</v>
      </c>
      <c r="E57" s="84" t="b">
        <v>0</v>
      </c>
      <c r="F57" s="84" t="b">
        <v>0</v>
      </c>
      <c r="G57" s="84" t="b">
        <v>0</v>
      </c>
    </row>
    <row r="58" spans="1:7" ht="15">
      <c r="A58" s="84" t="s">
        <v>2094</v>
      </c>
      <c r="B58" s="84">
        <v>7</v>
      </c>
      <c r="C58" s="123">
        <v>0.005388973344057729</v>
      </c>
      <c r="D58" s="84" t="s">
        <v>2203</v>
      </c>
      <c r="E58" s="84" t="b">
        <v>1</v>
      </c>
      <c r="F58" s="84" t="b">
        <v>0</v>
      </c>
      <c r="G58" s="84" t="b">
        <v>0</v>
      </c>
    </row>
    <row r="59" spans="1:7" ht="15">
      <c r="A59" s="84" t="s">
        <v>2095</v>
      </c>
      <c r="B59" s="84">
        <v>7</v>
      </c>
      <c r="C59" s="123">
        <v>0.005115402107972327</v>
      </c>
      <c r="D59" s="84" t="s">
        <v>2203</v>
      </c>
      <c r="E59" s="84" t="b">
        <v>0</v>
      </c>
      <c r="F59" s="84" t="b">
        <v>0</v>
      </c>
      <c r="G59" s="84" t="b">
        <v>0</v>
      </c>
    </row>
    <row r="60" spans="1:7" ht="15">
      <c r="A60" s="84" t="s">
        <v>2096</v>
      </c>
      <c r="B60" s="84">
        <v>7</v>
      </c>
      <c r="C60" s="123">
        <v>0.005115402107972327</v>
      </c>
      <c r="D60" s="84" t="s">
        <v>2203</v>
      </c>
      <c r="E60" s="84" t="b">
        <v>0</v>
      </c>
      <c r="F60" s="84" t="b">
        <v>0</v>
      </c>
      <c r="G60" s="84" t="b">
        <v>0</v>
      </c>
    </row>
    <row r="61" spans="1:7" ht="15">
      <c r="A61" s="84" t="s">
        <v>2097</v>
      </c>
      <c r="B61" s="84">
        <v>7</v>
      </c>
      <c r="C61" s="123">
        <v>0.005115402107972327</v>
      </c>
      <c r="D61" s="84" t="s">
        <v>2203</v>
      </c>
      <c r="E61" s="84" t="b">
        <v>1</v>
      </c>
      <c r="F61" s="84" t="b">
        <v>0</v>
      </c>
      <c r="G61" s="84" t="b">
        <v>0</v>
      </c>
    </row>
    <row r="62" spans="1:7" ht="15">
      <c r="A62" s="84" t="s">
        <v>2098</v>
      </c>
      <c r="B62" s="84">
        <v>7</v>
      </c>
      <c r="C62" s="123">
        <v>0.005115402107972327</v>
      </c>
      <c r="D62" s="84" t="s">
        <v>2203</v>
      </c>
      <c r="E62" s="84" t="b">
        <v>0</v>
      </c>
      <c r="F62" s="84" t="b">
        <v>0</v>
      </c>
      <c r="G62" s="84" t="b">
        <v>0</v>
      </c>
    </row>
    <row r="63" spans="1:7" ht="15">
      <c r="A63" s="84" t="s">
        <v>1799</v>
      </c>
      <c r="B63" s="84">
        <v>7</v>
      </c>
      <c r="C63" s="123">
        <v>0.005115402107972327</v>
      </c>
      <c r="D63" s="84" t="s">
        <v>2203</v>
      </c>
      <c r="E63" s="84" t="b">
        <v>0</v>
      </c>
      <c r="F63" s="84" t="b">
        <v>0</v>
      </c>
      <c r="G63" s="84" t="b">
        <v>0</v>
      </c>
    </row>
    <row r="64" spans="1:7" ht="15">
      <c r="A64" s="84" t="s">
        <v>2099</v>
      </c>
      <c r="B64" s="84">
        <v>7</v>
      </c>
      <c r="C64" s="123">
        <v>0.005115402107972327</v>
      </c>
      <c r="D64" s="84" t="s">
        <v>2203</v>
      </c>
      <c r="E64" s="84" t="b">
        <v>0</v>
      </c>
      <c r="F64" s="84" t="b">
        <v>0</v>
      </c>
      <c r="G64" s="84" t="b">
        <v>0</v>
      </c>
    </row>
    <row r="65" spans="1:7" ht="15">
      <c r="A65" s="84" t="s">
        <v>2100</v>
      </c>
      <c r="B65" s="84">
        <v>7</v>
      </c>
      <c r="C65" s="123">
        <v>0.005115402107972327</v>
      </c>
      <c r="D65" s="84" t="s">
        <v>2203</v>
      </c>
      <c r="E65" s="84" t="b">
        <v>0</v>
      </c>
      <c r="F65" s="84" t="b">
        <v>1</v>
      </c>
      <c r="G65" s="84" t="b">
        <v>0</v>
      </c>
    </row>
    <row r="66" spans="1:7" ht="15">
      <c r="A66" s="84" t="s">
        <v>328</v>
      </c>
      <c r="B66" s="84">
        <v>6</v>
      </c>
      <c r="C66" s="123">
        <v>0.005235902002382115</v>
      </c>
      <c r="D66" s="84" t="s">
        <v>2203</v>
      </c>
      <c r="E66" s="84" t="b">
        <v>0</v>
      </c>
      <c r="F66" s="84" t="b">
        <v>0</v>
      </c>
      <c r="G66" s="84" t="b">
        <v>0</v>
      </c>
    </row>
    <row r="67" spans="1:7" ht="15">
      <c r="A67" s="84" t="s">
        <v>2101</v>
      </c>
      <c r="B67" s="84">
        <v>6</v>
      </c>
      <c r="C67" s="123">
        <v>0.00461912000919234</v>
      </c>
      <c r="D67" s="84" t="s">
        <v>2203</v>
      </c>
      <c r="E67" s="84" t="b">
        <v>0</v>
      </c>
      <c r="F67" s="84" t="b">
        <v>0</v>
      </c>
      <c r="G67" s="84" t="b">
        <v>0</v>
      </c>
    </row>
    <row r="68" spans="1:7" ht="15">
      <c r="A68" s="84" t="s">
        <v>2102</v>
      </c>
      <c r="B68" s="84">
        <v>6</v>
      </c>
      <c r="C68" s="123">
        <v>0.00461912000919234</v>
      </c>
      <c r="D68" s="84" t="s">
        <v>2203</v>
      </c>
      <c r="E68" s="84" t="b">
        <v>0</v>
      </c>
      <c r="F68" s="84" t="b">
        <v>0</v>
      </c>
      <c r="G68" s="84" t="b">
        <v>0</v>
      </c>
    </row>
    <row r="69" spans="1:7" ht="15">
      <c r="A69" s="84" t="s">
        <v>421</v>
      </c>
      <c r="B69" s="84">
        <v>6</v>
      </c>
      <c r="C69" s="123">
        <v>0.00461912000919234</v>
      </c>
      <c r="D69" s="84" t="s">
        <v>2203</v>
      </c>
      <c r="E69" s="84" t="b">
        <v>0</v>
      </c>
      <c r="F69" s="84" t="b">
        <v>0</v>
      </c>
      <c r="G69" s="84" t="b">
        <v>0</v>
      </c>
    </row>
    <row r="70" spans="1:7" ht="15">
      <c r="A70" s="84" t="s">
        <v>2103</v>
      </c>
      <c r="B70" s="84">
        <v>6</v>
      </c>
      <c r="C70" s="123">
        <v>0.00461912000919234</v>
      </c>
      <c r="D70" s="84" t="s">
        <v>2203</v>
      </c>
      <c r="E70" s="84" t="b">
        <v>0</v>
      </c>
      <c r="F70" s="84" t="b">
        <v>0</v>
      </c>
      <c r="G70" s="84" t="b">
        <v>0</v>
      </c>
    </row>
    <row r="71" spans="1:7" ht="15">
      <c r="A71" s="84" t="s">
        <v>2104</v>
      </c>
      <c r="B71" s="84">
        <v>6</v>
      </c>
      <c r="C71" s="123">
        <v>0.00461912000919234</v>
      </c>
      <c r="D71" s="84" t="s">
        <v>2203</v>
      </c>
      <c r="E71" s="84" t="b">
        <v>0</v>
      </c>
      <c r="F71" s="84" t="b">
        <v>0</v>
      </c>
      <c r="G71" s="84" t="b">
        <v>0</v>
      </c>
    </row>
    <row r="72" spans="1:7" ht="15">
      <c r="A72" s="84" t="s">
        <v>2105</v>
      </c>
      <c r="B72" s="84">
        <v>6</v>
      </c>
      <c r="C72" s="123">
        <v>0.00461912000919234</v>
      </c>
      <c r="D72" s="84" t="s">
        <v>2203</v>
      </c>
      <c r="E72" s="84" t="b">
        <v>0</v>
      </c>
      <c r="F72" s="84" t="b">
        <v>0</v>
      </c>
      <c r="G72" s="84" t="b">
        <v>0</v>
      </c>
    </row>
    <row r="73" spans="1:7" ht="15">
      <c r="A73" s="84" t="s">
        <v>2106</v>
      </c>
      <c r="B73" s="84">
        <v>6</v>
      </c>
      <c r="C73" s="123">
        <v>0.00461912000919234</v>
      </c>
      <c r="D73" s="84" t="s">
        <v>2203</v>
      </c>
      <c r="E73" s="84" t="b">
        <v>0</v>
      </c>
      <c r="F73" s="84" t="b">
        <v>0</v>
      </c>
      <c r="G73" s="84" t="b">
        <v>0</v>
      </c>
    </row>
    <row r="74" spans="1:7" ht="15">
      <c r="A74" s="84" t="s">
        <v>329</v>
      </c>
      <c r="B74" s="84">
        <v>5</v>
      </c>
      <c r="C74" s="123">
        <v>0.004080385314279153</v>
      </c>
      <c r="D74" s="84" t="s">
        <v>2203</v>
      </c>
      <c r="E74" s="84" t="b">
        <v>0</v>
      </c>
      <c r="F74" s="84" t="b">
        <v>0</v>
      </c>
      <c r="G74" s="84" t="b">
        <v>0</v>
      </c>
    </row>
    <row r="75" spans="1:7" ht="15">
      <c r="A75" s="84" t="s">
        <v>2107</v>
      </c>
      <c r="B75" s="84">
        <v>5</v>
      </c>
      <c r="C75" s="123">
        <v>0.004080385314279153</v>
      </c>
      <c r="D75" s="84" t="s">
        <v>2203</v>
      </c>
      <c r="E75" s="84" t="b">
        <v>0</v>
      </c>
      <c r="F75" s="84" t="b">
        <v>0</v>
      </c>
      <c r="G75" s="84" t="b">
        <v>0</v>
      </c>
    </row>
    <row r="76" spans="1:7" ht="15">
      <c r="A76" s="84" t="s">
        <v>242</v>
      </c>
      <c r="B76" s="84">
        <v>5</v>
      </c>
      <c r="C76" s="123">
        <v>0.004080385314279153</v>
      </c>
      <c r="D76" s="84" t="s">
        <v>2203</v>
      </c>
      <c r="E76" s="84" t="b">
        <v>0</v>
      </c>
      <c r="F76" s="84" t="b">
        <v>0</v>
      </c>
      <c r="G76" s="84" t="b">
        <v>0</v>
      </c>
    </row>
    <row r="77" spans="1:7" ht="15">
      <c r="A77" s="84" t="s">
        <v>2108</v>
      </c>
      <c r="B77" s="84">
        <v>5</v>
      </c>
      <c r="C77" s="123">
        <v>0.004363251668651763</v>
      </c>
      <c r="D77" s="84" t="s">
        <v>2203</v>
      </c>
      <c r="E77" s="84" t="b">
        <v>0</v>
      </c>
      <c r="F77" s="84" t="b">
        <v>0</v>
      </c>
      <c r="G77" s="84" t="b">
        <v>0</v>
      </c>
    </row>
    <row r="78" spans="1:7" ht="15">
      <c r="A78" s="84" t="s">
        <v>2109</v>
      </c>
      <c r="B78" s="84">
        <v>5</v>
      </c>
      <c r="C78" s="123">
        <v>0.004080385314279153</v>
      </c>
      <c r="D78" s="84" t="s">
        <v>2203</v>
      </c>
      <c r="E78" s="84" t="b">
        <v>0</v>
      </c>
      <c r="F78" s="84" t="b">
        <v>0</v>
      </c>
      <c r="G78" s="84" t="b">
        <v>0</v>
      </c>
    </row>
    <row r="79" spans="1:7" ht="15">
      <c r="A79" s="84" t="s">
        <v>2110</v>
      </c>
      <c r="B79" s="84">
        <v>5</v>
      </c>
      <c r="C79" s="123">
        <v>0.004080385314279153</v>
      </c>
      <c r="D79" s="84" t="s">
        <v>2203</v>
      </c>
      <c r="E79" s="84" t="b">
        <v>0</v>
      </c>
      <c r="F79" s="84" t="b">
        <v>0</v>
      </c>
      <c r="G79" s="84" t="b">
        <v>0</v>
      </c>
    </row>
    <row r="80" spans="1:7" ht="15">
      <c r="A80" s="84" t="s">
        <v>334</v>
      </c>
      <c r="B80" s="84">
        <v>4</v>
      </c>
      <c r="C80" s="123">
        <v>0.0034906013349214103</v>
      </c>
      <c r="D80" s="84" t="s">
        <v>2203</v>
      </c>
      <c r="E80" s="84" t="b">
        <v>0</v>
      </c>
      <c r="F80" s="84" t="b">
        <v>0</v>
      </c>
      <c r="G80" s="84" t="b">
        <v>0</v>
      </c>
    </row>
    <row r="81" spans="1:7" ht="15">
      <c r="A81" s="84" t="s">
        <v>333</v>
      </c>
      <c r="B81" s="84">
        <v>4</v>
      </c>
      <c r="C81" s="123">
        <v>0.0034906013349214103</v>
      </c>
      <c r="D81" s="84" t="s">
        <v>2203</v>
      </c>
      <c r="E81" s="84" t="b">
        <v>0</v>
      </c>
      <c r="F81" s="84" t="b">
        <v>0</v>
      </c>
      <c r="G81" s="84" t="b">
        <v>0</v>
      </c>
    </row>
    <row r="82" spans="1:7" ht="15">
      <c r="A82" s="84" t="s">
        <v>332</v>
      </c>
      <c r="B82" s="84">
        <v>4</v>
      </c>
      <c r="C82" s="123">
        <v>0.0034906013349214103</v>
      </c>
      <c r="D82" s="84" t="s">
        <v>2203</v>
      </c>
      <c r="E82" s="84" t="b">
        <v>0</v>
      </c>
      <c r="F82" s="84" t="b">
        <v>0</v>
      </c>
      <c r="G82" s="84" t="b">
        <v>0</v>
      </c>
    </row>
    <row r="83" spans="1:7" ht="15">
      <c r="A83" s="84" t="s">
        <v>331</v>
      </c>
      <c r="B83" s="84">
        <v>4</v>
      </c>
      <c r="C83" s="123">
        <v>0.0034906013349214103</v>
      </c>
      <c r="D83" s="84" t="s">
        <v>2203</v>
      </c>
      <c r="E83" s="84" t="b">
        <v>0</v>
      </c>
      <c r="F83" s="84" t="b">
        <v>0</v>
      </c>
      <c r="G83" s="84" t="b">
        <v>0</v>
      </c>
    </row>
    <row r="84" spans="1:7" ht="15">
      <c r="A84" s="84" t="s">
        <v>330</v>
      </c>
      <c r="B84" s="84">
        <v>4</v>
      </c>
      <c r="C84" s="123">
        <v>0.0034906013349214103</v>
      </c>
      <c r="D84" s="84" t="s">
        <v>2203</v>
      </c>
      <c r="E84" s="84" t="b">
        <v>0</v>
      </c>
      <c r="F84" s="84" t="b">
        <v>0</v>
      </c>
      <c r="G84" s="84" t="b">
        <v>0</v>
      </c>
    </row>
    <row r="85" spans="1:7" ht="15">
      <c r="A85" s="84" t="s">
        <v>308</v>
      </c>
      <c r="B85" s="84">
        <v>4</v>
      </c>
      <c r="C85" s="123">
        <v>0.0034906013349214103</v>
      </c>
      <c r="D85" s="84" t="s">
        <v>2203</v>
      </c>
      <c r="E85" s="84" t="b">
        <v>0</v>
      </c>
      <c r="F85" s="84" t="b">
        <v>0</v>
      </c>
      <c r="G85" s="84" t="b">
        <v>0</v>
      </c>
    </row>
    <row r="86" spans="1:7" ht="15">
      <c r="A86" s="84" t="s">
        <v>2111</v>
      </c>
      <c r="B86" s="84">
        <v>4</v>
      </c>
      <c r="C86" s="123">
        <v>0.0034906013349214103</v>
      </c>
      <c r="D86" s="84" t="s">
        <v>2203</v>
      </c>
      <c r="E86" s="84" t="b">
        <v>1</v>
      </c>
      <c r="F86" s="84" t="b">
        <v>0</v>
      </c>
      <c r="G86" s="84" t="b">
        <v>0</v>
      </c>
    </row>
    <row r="87" spans="1:7" ht="15">
      <c r="A87" s="84" t="s">
        <v>2112</v>
      </c>
      <c r="B87" s="84">
        <v>4</v>
      </c>
      <c r="C87" s="123">
        <v>0.0034906013349214103</v>
      </c>
      <c r="D87" s="84" t="s">
        <v>2203</v>
      </c>
      <c r="E87" s="84" t="b">
        <v>0</v>
      </c>
      <c r="F87" s="84" t="b">
        <v>0</v>
      </c>
      <c r="G87" s="84" t="b">
        <v>0</v>
      </c>
    </row>
    <row r="88" spans="1:7" ht="15">
      <c r="A88" s="84" t="s">
        <v>2113</v>
      </c>
      <c r="B88" s="84">
        <v>4</v>
      </c>
      <c r="C88" s="123">
        <v>0.0034906013349214103</v>
      </c>
      <c r="D88" s="84" t="s">
        <v>2203</v>
      </c>
      <c r="E88" s="84" t="b">
        <v>0</v>
      </c>
      <c r="F88" s="84" t="b">
        <v>0</v>
      </c>
      <c r="G88" s="84" t="b">
        <v>0</v>
      </c>
    </row>
    <row r="89" spans="1:7" ht="15">
      <c r="A89" s="84" t="s">
        <v>1860</v>
      </c>
      <c r="B89" s="84">
        <v>4</v>
      </c>
      <c r="C89" s="123">
        <v>0.0034906013349214103</v>
      </c>
      <c r="D89" s="84" t="s">
        <v>2203</v>
      </c>
      <c r="E89" s="84" t="b">
        <v>0</v>
      </c>
      <c r="F89" s="84" t="b">
        <v>0</v>
      </c>
      <c r="G89" s="84" t="b">
        <v>0</v>
      </c>
    </row>
    <row r="90" spans="1:7" ht="15">
      <c r="A90" s="84" t="s">
        <v>2114</v>
      </c>
      <c r="B90" s="84">
        <v>4</v>
      </c>
      <c r="C90" s="123">
        <v>0.0034906013349214103</v>
      </c>
      <c r="D90" s="84" t="s">
        <v>2203</v>
      </c>
      <c r="E90" s="84" t="b">
        <v>0</v>
      </c>
      <c r="F90" s="84" t="b">
        <v>0</v>
      </c>
      <c r="G90" s="84" t="b">
        <v>0</v>
      </c>
    </row>
    <row r="91" spans="1:7" ht="15">
      <c r="A91" s="84" t="s">
        <v>408</v>
      </c>
      <c r="B91" s="84">
        <v>4</v>
      </c>
      <c r="C91" s="123">
        <v>0.0034906013349214103</v>
      </c>
      <c r="D91" s="84" t="s">
        <v>2203</v>
      </c>
      <c r="E91" s="84" t="b">
        <v>0</v>
      </c>
      <c r="F91" s="84" t="b">
        <v>0</v>
      </c>
      <c r="G91" s="84" t="b">
        <v>0</v>
      </c>
    </row>
    <row r="92" spans="1:7" ht="15">
      <c r="A92" s="84" t="s">
        <v>2115</v>
      </c>
      <c r="B92" s="84">
        <v>4</v>
      </c>
      <c r="C92" s="123">
        <v>0.0034906013349214103</v>
      </c>
      <c r="D92" s="84" t="s">
        <v>2203</v>
      </c>
      <c r="E92" s="84" t="b">
        <v>0</v>
      </c>
      <c r="F92" s="84" t="b">
        <v>0</v>
      </c>
      <c r="G92" s="84" t="b">
        <v>0</v>
      </c>
    </row>
    <row r="93" spans="1:7" ht="15">
      <c r="A93" s="84" t="s">
        <v>2116</v>
      </c>
      <c r="B93" s="84">
        <v>4</v>
      </c>
      <c r="C93" s="123">
        <v>0.0034906013349214103</v>
      </c>
      <c r="D93" s="84" t="s">
        <v>2203</v>
      </c>
      <c r="E93" s="84" t="b">
        <v>0</v>
      </c>
      <c r="F93" s="84" t="b">
        <v>0</v>
      </c>
      <c r="G93" s="84" t="b">
        <v>0</v>
      </c>
    </row>
    <row r="94" spans="1:7" ht="15">
      <c r="A94" s="84" t="s">
        <v>2117</v>
      </c>
      <c r="B94" s="84">
        <v>4</v>
      </c>
      <c r="C94" s="123">
        <v>0.0034906013349214103</v>
      </c>
      <c r="D94" s="84" t="s">
        <v>2203</v>
      </c>
      <c r="E94" s="84" t="b">
        <v>0</v>
      </c>
      <c r="F94" s="84" t="b">
        <v>0</v>
      </c>
      <c r="G94" s="84" t="b">
        <v>0</v>
      </c>
    </row>
    <row r="95" spans="1:7" ht="15">
      <c r="A95" s="84" t="s">
        <v>2118</v>
      </c>
      <c r="B95" s="84">
        <v>4</v>
      </c>
      <c r="C95" s="123">
        <v>0.0034906013349214103</v>
      </c>
      <c r="D95" s="84" t="s">
        <v>2203</v>
      </c>
      <c r="E95" s="84" t="b">
        <v>0</v>
      </c>
      <c r="F95" s="84" t="b">
        <v>0</v>
      </c>
      <c r="G95" s="84" t="b">
        <v>0</v>
      </c>
    </row>
    <row r="96" spans="1:7" ht="15">
      <c r="A96" s="84" t="s">
        <v>2119</v>
      </c>
      <c r="B96" s="84">
        <v>4</v>
      </c>
      <c r="C96" s="123">
        <v>0.0034906013349214103</v>
      </c>
      <c r="D96" s="84" t="s">
        <v>2203</v>
      </c>
      <c r="E96" s="84" t="b">
        <v>0</v>
      </c>
      <c r="F96" s="84" t="b">
        <v>0</v>
      </c>
      <c r="G96" s="84" t="b">
        <v>0</v>
      </c>
    </row>
    <row r="97" spans="1:7" ht="15">
      <c r="A97" s="84" t="s">
        <v>2120</v>
      </c>
      <c r="B97" s="84">
        <v>4</v>
      </c>
      <c r="C97" s="123">
        <v>0.0034906013349214103</v>
      </c>
      <c r="D97" s="84" t="s">
        <v>2203</v>
      </c>
      <c r="E97" s="84" t="b">
        <v>0</v>
      </c>
      <c r="F97" s="84" t="b">
        <v>0</v>
      </c>
      <c r="G97" s="84" t="b">
        <v>0</v>
      </c>
    </row>
    <row r="98" spans="1:7" ht="15">
      <c r="A98" s="84" t="s">
        <v>2121</v>
      </c>
      <c r="B98" s="84">
        <v>4</v>
      </c>
      <c r="C98" s="123">
        <v>0.0034906013349214103</v>
      </c>
      <c r="D98" s="84" t="s">
        <v>2203</v>
      </c>
      <c r="E98" s="84" t="b">
        <v>0</v>
      </c>
      <c r="F98" s="84" t="b">
        <v>0</v>
      </c>
      <c r="G98" s="84" t="b">
        <v>0</v>
      </c>
    </row>
    <row r="99" spans="1:7" ht="15">
      <c r="A99" s="84" t="s">
        <v>2122</v>
      </c>
      <c r="B99" s="84">
        <v>4</v>
      </c>
      <c r="C99" s="123">
        <v>0.0034906013349214103</v>
      </c>
      <c r="D99" s="84" t="s">
        <v>2203</v>
      </c>
      <c r="E99" s="84" t="b">
        <v>0</v>
      </c>
      <c r="F99" s="84" t="b">
        <v>0</v>
      </c>
      <c r="G99" s="84" t="b">
        <v>0</v>
      </c>
    </row>
    <row r="100" spans="1:7" ht="15">
      <c r="A100" s="84" t="s">
        <v>2123</v>
      </c>
      <c r="B100" s="84">
        <v>4</v>
      </c>
      <c r="C100" s="123">
        <v>0.0034906013349214103</v>
      </c>
      <c r="D100" s="84" t="s">
        <v>2203</v>
      </c>
      <c r="E100" s="84" t="b">
        <v>0</v>
      </c>
      <c r="F100" s="84" t="b">
        <v>0</v>
      </c>
      <c r="G100" s="84" t="b">
        <v>0</v>
      </c>
    </row>
    <row r="101" spans="1:7" ht="15">
      <c r="A101" s="84" t="s">
        <v>2124</v>
      </c>
      <c r="B101" s="84">
        <v>4</v>
      </c>
      <c r="C101" s="123">
        <v>0.0034906013349214103</v>
      </c>
      <c r="D101" s="84" t="s">
        <v>2203</v>
      </c>
      <c r="E101" s="84" t="b">
        <v>0</v>
      </c>
      <c r="F101" s="84" t="b">
        <v>1</v>
      </c>
      <c r="G101" s="84" t="b">
        <v>0</v>
      </c>
    </row>
    <row r="102" spans="1:7" ht="15">
      <c r="A102" s="84" t="s">
        <v>2125</v>
      </c>
      <c r="B102" s="84">
        <v>4</v>
      </c>
      <c r="C102" s="123">
        <v>0.0034906013349214103</v>
      </c>
      <c r="D102" s="84" t="s">
        <v>2203</v>
      </c>
      <c r="E102" s="84" t="b">
        <v>0</v>
      </c>
      <c r="F102" s="84" t="b">
        <v>0</v>
      </c>
      <c r="G102" s="84" t="b">
        <v>0</v>
      </c>
    </row>
    <row r="103" spans="1:7" ht="15">
      <c r="A103" s="84" t="s">
        <v>2126</v>
      </c>
      <c r="B103" s="84">
        <v>3</v>
      </c>
      <c r="C103" s="123">
        <v>0.002836757895426259</v>
      </c>
      <c r="D103" s="84" t="s">
        <v>2203</v>
      </c>
      <c r="E103" s="84" t="b">
        <v>0</v>
      </c>
      <c r="F103" s="84" t="b">
        <v>1</v>
      </c>
      <c r="G103" s="84" t="b">
        <v>0</v>
      </c>
    </row>
    <row r="104" spans="1:7" ht="15">
      <c r="A104" s="84" t="s">
        <v>1858</v>
      </c>
      <c r="B104" s="84">
        <v>3</v>
      </c>
      <c r="C104" s="123">
        <v>0.002836757895426259</v>
      </c>
      <c r="D104" s="84" t="s">
        <v>2203</v>
      </c>
      <c r="E104" s="84" t="b">
        <v>0</v>
      </c>
      <c r="F104" s="84" t="b">
        <v>0</v>
      </c>
      <c r="G104" s="84" t="b">
        <v>0</v>
      </c>
    </row>
    <row r="105" spans="1:7" ht="15">
      <c r="A105" s="84" t="s">
        <v>2127</v>
      </c>
      <c r="B105" s="84">
        <v>3</v>
      </c>
      <c r="C105" s="123">
        <v>0.002836757895426259</v>
      </c>
      <c r="D105" s="84" t="s">
        <v>2203</v>
      </c>
      <c r="E105" s="84" t="b">
        <v>0</v>
      </c>
      <c r="F105" s="84" t="b">
        <v>0</v>
      </c>
      <c r="G105" s="84" t="b">
        <v>0</v>
      </c>
    </row>
    <row r="106" spans="1:7" ht="15">
      <c r="A106" s="84" t="s">
        <v>2128</v>
      </c>
      <c r="B106" s="84">
        <v>3</v>
      </c>
      <c r="C106" s="123">
        <v>0.002836757895426259</v>
      </c>
      <c r="D106" s="84" t="s">
        <v>2203</v>
      </c>
      <c r="E106" s="84" t="b">
        <v>0</v>
      </c>
      <c r="F106" s="84" t="b">
        <v>0</v>
      </c>
      <c r="G106" s="84" t="b">
        <v>0</v>
      </c>
    </row>
    <row r="107" spans="1:7" ht="15">
      <c r="A107" s="84" t="s">
        <v>2129</v>
      </c>
      <c r="B107" s="84">
        <v>3</v>
      </c>
      <c r="C107" s="123">
        <v>0.002836757895426259</v>
      </c>
      <c r="D107" s="84" t="s">
        <v>2203</v>
      </c>
      <c r="E107" s="84" t="b">
        <v>0</v>
      </c>
      <c r="F107" s="84" t="b">
        <v>0</v>
      </c>
      <c r="G107" s="84" t="b">
        <v>0</v>
      </c>
    </row>
    <row r="108" spans="1:7" ht="15">
      <c r="A108" s="84" t="s">
        <v>2130</v>
      </c>
      <c r="B108" s="84">
        <v>3</v>
      </c>
      <c r="C108" s="123">
        <v>0.002836757895426259</v>
      </c>
      <c r="D108" s="84" t="s">
        <v>2203</v>
      </c>
      <c r="E108" s="84" t="b">
        <v>0</v>
      </c>
      <c r="F108" s="84" t="b">
        <v>0</v>
      </c>
      <c r="G108" s="84" t="b">
        <v>0</v>
      </c>
    </row>
    <row r="109" spans="1:7" ht="15">
      <c r="A109" s="84" t="s">
        <v>325</v>
      </c>
      <c r="B109" s="84">
        <v>3</v>
      </c>
      <c r="C109" s="123">
        <v>0.0031451488920211474</v>
      </c>
      <c r="D109" s="84" t="s">
        <v>2203</v>
      </c>
      <c r="E109" s="84" t="b">
        <v>0</v>
      </c>
      <c r="F109" s="84" t="b">
        <v>0</v>
      </c>
      <c r="G109" s="84" t="b">
        <v>0</v>
      </c>
    </row>
    <row r="110" spans="1:7" ht="15">
      <c r="A110" s="84" t="s">
        <v>306</v>
      </c>
      <c r="B110" s="84">
        <v>3</v>
      </c>
      <c r="C110" s="123">
        <v>0.002836757895426259</v>
      </c>
      <c r="D110" s="84" t="s">
        <v>2203</v>
      </c>
      <c r="E110" s="84" t="b">
        <v>0</v>
      </c>
      <c r="F110" s="84" t="b">
        <v>0</v>
      </c>
      <c r="G110" s="84" t="b">
        <v>0</v>
      </c>
    </row>
    <row r="111" spans="1:7" ht="15">
      <c r="A111" s="84" t="s">
        <v>2131</v>
      </c>
      <c r="B111" s="84">
        <v>3</v>
      </c>
      <c r="C111" s="123">
        <v>0.002836757895426259</v>
      </c>
      <c r="D111" s="84" t="s">
        <v>2203</v>
      </c>
      <c r="E111" s="84" t="b">
        <v>0</v>
      </c>
      <c r="F111" s="84" t="b">
        <v>0</v>
      </c>
      <c r="G111" s="84" t="b">
        <v>0</v>
      </c>
    </row>
    <row r="112" spans="1:7" ht="15">
      <c r="A112" s="84" t="s">
        <v>2132</v>
      </c>
      <c r="B112" s="84">
        <v>3</v>
      </c>
      <c r="C112" s="123">
        <v>0.002836757895426259</v>
      </c>
      <c r="D112" s="84" t="s">
        <v>2203</v>
      </c>
      <c r="E112" s="84" t="b">
        <v>0</v>
      </c>
      <c r="F112" s="84" t="b">
        <v>0</v>
      </c>
      <c r="G112" s="84" t="b">
        <v>0</v>
      </c>
    </row>
    <row r="113" spans="1:7" ht="15">
      <c r="A113" s="84" t="s">
        <v>2133</v>
      </c>
      <c r="B113" s="84">
        <v>3</v>
      </c>
      <c r="C113" s="123">
        <v>0.002836757895426259</v>
      </c>
      <c r="D113" s="84" t="s">
        <v>2203</v>
      </c>
      <c r="E113" s="84" t="b">
        <v>0</v>
      </c>
      <c r="F113" s="84" t="b">
        <v>0</v>
      </c>
      <c r="G113" s="84" t="b">
        <v>0</v>
      </c>
    </row>
    <row r="114" spans="1:7" ht="15">
      <c r="A114" s="84" t="s">
        <v>2134</v>
      </c>
      <c r="B114" s="84">
        <v>3</v>
      </c>
      <c r="C114" s="123">
        <v>0.002836757895426259</v>
      </c>
      <c r="D114" s="84" t="s">
        <v>2203</v>
      </c>
      <c r="E114" s="84" t="b">
        <v>0</v>
      </c>
      <c r="F114" s="84" t="b">
        <v>0</v>
      </c>
      <c r="G114" s="84" t="b">
        <v>0</v>
      </c>
    </row>
    <row r="115" spans="1:7" ht="15">
      <c r="A115" s="84" t="s">
        <v>2135</v>
      </c>
      <c r="B115" s="84">
        <v>3</v>
      </c>
      <c r="C115" s="123">
        <v>0.002836757895426259</v>
      </c>
      <c r="D115" s="84" t="s">
        <v>2203</v>
      </c>
      <c r="E115" s="84" t="b">
        <v>1</v>
      </c>
      <c r="F115" s="84" t="b">
        <v>0</v>
      </c>
      <c r="G115" s="84" t="b">
        <v>0</v>
      </c>
    </row>
    <row r="116" spans="1:7" ht="15">
      <c r="A116" s="84" t="s">
        <v>2136</v>
      </c>
      <c r="B116" s="84">
        <v>3</v>
      </c>
      <c r="C116" s="123">
        <v>0.002836757895426259</v>
      </c>
      <c r="D116" s="84" t="s">
        <v>2203</v>
      </c>
      <c r="E116" s="84" t="b">
        <v>1</v>
      </c>
      <c r="F116" s="84" t="b">
        <v>0</v>
      </c>
      <c r="G116" s="84" t="b">
        <v>0</v>
      </c>
    </row>
    <row r="117" spans="1:7" ht="15">
      <c r="A117" s="84" t="s">
        <v>2137</v>
      </c>
      <c r="B117" s="84">
        <v>3</v>
      </c>
      <c r="C117" s="123">
        <v>0.002836757895426259</v>
      </c>
      <c r="D117" s="84" t="s">
        <v>2203</v>
      </c>
      <c r="E117" s="84" t="b">
        <v>0</v>
      </c>
      <c r="F117" s="84" t="b">
        <v>0</v>
      </c>
      <c r="G117" s="84" t="b">
        <v>0</v>
      </c>
    </row>
    <row r="118" spans="1:7" ht="15">
      <c r="A118" s="84" t="s">
        <v>1871</v>
      </c>
      <c r="B118" s="84">
        <v>3</v>
      </c>
      <c r="C118" s="123">
        <v>0.002836757895426259</v>
      </c>
      <c r="D118" s="84" t="s">
        <v>2203</v>
      </c>
      <c r="E118" s="84" t="b">
        <v>0</v>
      </c>
      <c r="F118" s="84" t="b">
        <v>0</v>
      </c>
      <c r="G118" s="84" t="b">
        <v>0</v>
      </c>
    </row>
    <row r="119" spans="1:7" ht="15">
      <c r="A119" s="84" t="s">
        <v>300</v>
      </c>
      <c r="B119" s="84">
        <v>3</v>
      </c>
      <c r="C119" s="123">
        <v>0.002836757895426259</v>
      </c>
      <c r="D119" s="84" t="s">
        <v>2203</v>
      </c>
      <c r="E119" s="84" t="b">
        <v>0</v>
      </c>
      <c r="F119" s="84" t="b">
        <v>0</v>
      </c>
      <c r="G119" s="84" t="b">
        <v>0</v>
      </c>
    </row>
    <row r="120" spans="1:7" ht="15">
      <c r="A120" s="84" t="s">
        <v>1802</v>
      </c>
      <c r="B120" s="84">
        <v>3</v>
      </c>
      <c r="C120" s="123">
        <v>0.002836757895426259</v>
      </c>
      <c r="D120" s="84" t="s">
        <v>2203</v>
      </c>
      <c r="E120" s="84" t="b">
        <v>0</v>
      </c>
      <c r="F120" s="84" t="b">
        <v>0</v>
      </c>
      <c r="G120" s="84" t="b">
        <v>0</v>
      </c>
    </row>
    <row r="121" spans="1:7" ht="15">
      <c r="A121" s="84" t="s">
        <v>2138</v>
      </c>
      <c r="B121" s="84">
        <v>3</v>
      </c>
      <c r="C121" s="123">
        <v>0.002836757895426259</v>
      </c>
      <c r="D121" s="84" t="s">
        <v>2203</v>
      </c>
      <c r="E121" s="84" t="b">
        <v>0</v>
      </c>
      <c r="F121" s="84" t="b">
        <v>0</v>
      </c>
      <c r="G121" s="84" t="b">
        <v>0</v>
      </c>
    </row>
    <row r="122" spans="1:7" ht="15">
      <c r="A122" s="84" t="s">
        <v>2139</v>
      </c>
      <c r="B122" s="84">
        <v>2</v>
      </c>
      <c r="C122" s="123">
        <v>0.0020967659280140983</v>
      </c>
      <c r="D122" s="84" t="s">
        <v>2203</v>
      </c>
      <c r="E122" s="84" t="b">
        <v>0</v>
      </c>
      <c r="F122" s="84" t="b">
        <v>0</v>
      </c>
      <c r="G122" s="84" t="b">
        <v>0</v>
      </c>
    </row>
    <row r="123" spans="1:7" ht="15">
      <c r="A123" s="84" t="s">
        <v>2140</v>
      </c>
      <c r="B123" s="84">
        <v>2</v>
      </c>
      <c r="C123" s="123">
        <v>0.0020967659280140983</v>
      </c>
      <c r="D123" s="84" t="s">
        <v>2203</v>
      </c>
      <c r="E123" s="84" t="b">
        <v>0</v>
      </c>
      <c r="F123" s="84" t="b">
        <v>0</v>
      </c>
      <c r="G123" s="84" t="b">
        <v>0</v>
      </c>
    </row>
    <row r="124" spans="1:7" ht="15">
      <c r="A124" s="84" t="s">
        <v>2141</v>
      </c>
      <c r="B124" s="84">
        <v>2</v>
      </c>
      <c r="C124" s="123">
        <v>0.0020967659280140983</v>
      </c>
      <c r="D124" s="84" t="s">
        <v>2203</v>
      </c>
      <c r="E124" s="84" t="b">
        <v>0</v>
      </c>
      <c r="F124" s="84" t="b">
        <v>0</v>
      </c>
      <c r="G124" s="84" t="b">
        <v>0</v>
      </c>
    </row>
    <row r="125" spans="1:7" ht="15">
      <c r="A125" s="84" t="s">
        <v>2142</v>
      </c>
      <c r="B125" s="84">
        <v>2</v>
      </c>
      <c r="C125" s="123">
        <v>0.0020967659280140983</v>
      </c>
      <c r="D125" s="84" t="s">
        <v>2203</v>
      </c>
      <c r="E125" s="84" t="b">
        <v>0</v>
      </c>
      <c r="F125" s="84" t="b">
        <v>0</v>
      </c>
      <c r="G125" s="84" t="b">
        <v>0</v>
      </c>
    </row>
    <row r="126" spans="1:7" ht="15">
      <c r="A126" s="84" t="s">
        <v>2143</v>
      </c>
      <c r="B126" s="84">
        <v>2</v>
      </c>
      <c r="C126" s="123">
        <v>0.0020967659280140983</v>
      </c>
      <c r="D126" s="84" t="s">
        <v>2203</v>
      </c>
      <c r="E126" s="84" t="b">
        <v>0</v>
      </c>
      <c r="F126" s="84" t="b">
        <v>0</v>
      </c>
      <c r="G126" s="84" t="b">
        <v>0</v>
      </c>
    </row>
    <row r="127" spans="1:7" ht="15">
      <c r="A127" s="84" t="s">
        <v>2144</v>
      </c>
      <c r="B127" s="84">
        <v>2</v>
      </c>
      <c r="C127" s="123">
        <v>0.0020967659280140983</v>
      </c>
      <c r="D127" s="84" t="s">
        <v>2203</v>
      </c>
      <c r="E127" s="84" t="b">
        <v>0</v>
      </c>
      <c r="F127" s="84" t="b">
        <v>0</v>
      </c>
      <c r="G127" s="84" t="b">
        <v>0</v>
      </c>
    </row>
    <row r="128" spans="1:7" ht="15">
      <c r="A128" s="84" t="s">
        <v>1807</v>
      </c>
      <c r="B128" s="84">
        <v>2</v>
      </c>
      <c r="C128" s="123">
        <v>0.0020967659280140983</v>
      </c>
      <c r="D128" s="84" t="s">
        <v>2203</v>
      </c>
      <c r="E128" s="84" t="b">
        <v>0</v>
      </c>
      <c r="F128" s="84" t="b">
        <v>0</v>
      </c>
      <c r="G128" s="84" t="b">
        <v>0</v>
      </c>
    </row>
    <row r="129" spans="1:7" ht="15">
      <c r="A129" s="84" t="s">
        <v>2145</v>
      </c>
      <c r="B129" s="84">
        <v>2</v>
      </c>
      <c r="C129" s="123">
        <v>0.0020967659280140983</v>
      </c>
      <c r="D129" s="84" t="s">
        <v>2203</v>
      </c>
      <c r="E129" s="84" t="b">
        <v>0</v>
      </c>
      <c r="F129" s="84" t="b">
        <v>0</v>
      </c>
      <c r="G129" s="84" t="b">
        <v>0</v>
      </c>
    </row>
    <row r="130" spans="1:7" ht="15">
      <c r="A130" s="84" t="s">
        <v>2146</v>
      </c>
      <c r="B130" s="84">
        <v>2</v>
      </c>
      <c r="C130" s="123">
        <v>0.0020967659280140983</v>
      </c>
      <c r="D130" s="84" t="s">
        <v>2203</v>
      </c>
      <c r="E130" s="84" t="b">
        <v>0</v>
      </c>
      <c r="F130" s="84" t="b">
        <v>0</v>
      </c>
      <c r="G130" s="84" t="b">
        <v>0</v>
      </c>
    </row>
    <row r="131" spans="1:7" ht="15">
      <c r="A131" s="84" t="s">
        <v>2147</v>
      </c>
      <c r="B131" s="84">
        <v>2</v>
      </c>
      <c r="C131" s="123">
        <v>0.0020967659280140983</v>
      </c>
      <c r="D131" s="84" t="s">
        <v>2203</v>
      </c>
      <c r="E131" s="84" t="b">
        <v>0</v>
      </c>
      <c r="F131" s="84" t="b">
        <v>0</v>
      </c>
      <c r="G131" s="84" t="b">
        <v>0</v>
      </c>
    </row>
    <row r="132" spans="1:7" ht="15">
      <c r="A132" s="84" t="s">
        <v>323</v>
      </c>
      <c r="B132" s="84">
        <v>2</v>
      </c>
      <c r="C132" s="123">
        <v>0.0020967659280140983</v>
      </c>
      <c r="D132" s="84" t="s">
        <v>2203</v>
      </c>
      <c r="E132" s="84" t="b">
        <v>0</v>
      </c>
      <c r="F132" s="84" t="b">
        <v>0</v>
      </c>
      <c r="G132" s="84" t="b">
        <v>0</v>
      </c>
    </row>
    <row r="133" spans="1:7" ht="15">
      <c r="A133" s="84" t="s">
        <v>322</v>
      </c>
      <c r="B133" s="84">
        <v>2</v>
      </c>
      <c r="C133" s="123">
        <v>0.0020967659280140983</v>
      </c>
      <c r="D133" s="84" t="s">
        <v>2203</v>
      </c>
      <c r="E133" s="84" t="b">
        <v>0</v>
      </c>
      <c r="F133" s="84" t="b">
        <v>0</v>
      </c>
      <c r="G133" s="84" t="b">
        <v>0</v>
      </c>
    </row>
    <row r="134" spans="1:7" ht="15">
      <c r="A134" s="84" t="s">
        <v>321</v>
      </c>
      <c r="B134" s="84">
        <v>2</v>
      </c>
      <c r="C134" s="123">
        <v>0.0020967659280140983</v>
      </c>
      <c r="D134" s="84" t="s">
        <v>2203</v>
      </c>
      <c r="E134" s="84" t="b">
        <v>0</v>
      </c>
      <c r="F134" s="84" t="b">
        <v>0</v>
      </c>
      <c r="G134" s="84" t="b">
        <v>0</v>
      </c>
    </row>
    <row r="135" spans="1:7" ht="15">
      <c r="A135" s="84" t="s">
        <v>2148</v>
      </c>
      <c r="B135" s="84">
        <v>2</v>
      </c>
      <c r="C135" s="123">
        <v>0.0020967659280140983</v>
      </c>
      <c r="D135" s="84" t="s">
        <v>2203</v>
      </c>
      <c r="E135" s="84" t="b">
        <v>0</v>
      </c>
      <c r="F135" s="84" t="b">
        <v>0</v>
      </c>
      <c r="G135" s="84" t="b">
        <v>0</v>
      </c>
    </row>
    <row r="136" spans="1:7" ht="15">
      <c r="A136" s="84" t="s">
        <v>284</v>
      </c>
      <c r="B136" s="84">
        <v>2</v>
      </c>
      <c r="C136" s="123">
        <v>0.0020967659280140983</v>
      </c>
      <c r="D136" s="84" t="s">
        <v>2203</v>
      </c>
      <c r="E136" s="84" t="b">
        <v>0</v>
      </c>
      <c r="F136" s="84" t="b">
        <v>0</v>
      </c>
      <c r="G136" s="84" t="b">
        <v>0</v>
      </c>
    </row>
    <row r="137" spans="1:7" ht="15">
      <c r="A137" s="84" t="s">
        <v>303</v>
      </c>
      <c r="B137" s="84">
        <v>2</v>
      </c>
      <c r="C137" s="123">
        <v>0.0020967659280140983</v>
      </c>
      <c r="D137" s="84" t="s">
        <v>2203</v>
      </c>
      <c r="E137" s="84" t="b">
        <v>0</v>
      </c>
      <c r="F137" s="84" t="b">
        <v>0</v>
      </c>
      <c r="G137" s="84" t="b">
        <v>0</v>
      </c>
    </row>
    <row r="138" spans="1:7" ht="15">
      <c r="A138" s="84" t="s">
        <v>2149</v>
      </c>
      <c r="B138" s="84">
        <v>2</v>
      </c>
      <c r="C138" s="123">
        <v>0.0020967659280140983</v>
      </c>
      <c r="D138" s="84" t="s">
        <v>2203</v>
      </c>
      <c r="E138" s="84" t="b">
        <v>0</v>
      </c>
      <c r="F138" s="84" t="b">
        <v>0</v>
      </c>
      <c r="G138" s="84" t="b">
        <v>0</v>
      </c>
    </row>
    <row r="139" spans="1:7" ht="15">
      <c r="A139" s="84" t="s">
        <v>265</v>
      </c>
      <c r="B139" s="84">
        <v>2</v>
      </c>
      <c r="C139" s="123">
        <v>0.0020967659280140983</v>
      </c>
      <c r="D139" s="84" t="s">
        <v>2203</v>
      </c>
      <c r="E139" s="84" t="b">
        <v>0</v>
      </c>
      <c r="F139" s="84" t="b">
        <v>0</v>
      </c>
      <c r="G139" s="84" t="b">
        <v>0</v>
      </c>
    </row>
    <row r="140" spans="1:7" ht="15">
      <c r="A140" s="84" t="s">
        <v>318</v>
      </c>
      <c r="B140" s="84">
        <v>2</v>
      </c>
      <c r="C140" s="123">
        <v>0.0020967659280140983</v>
      </c>
      <c r="D140" s="84" t="s">
        <v>2203</v>
      </c>
      <c r="E140" s="84" t="b">
        <v>0</v>
      </c>
      <c r="F140" s="84" t="b">
        <v>0</v>
      </c>
      <c r="G140" s="84" t="b">
        <v>0</v>
      </c>
    </row>
    <row r="141" spans="1:7" ht="15">
      <c r="A141" s="84" t="s">
        <v>2150</v>
      </c>
      <c r="B141" s="84">
        <v>2</v>
      </c>
      <c r="C141" s="123">
        <v>0.0020967659280140983</v>
      </c>
      <c r="D141" s="84" t="s">
        <v>2203</v>
      </c>
      <c r="E141" s="84" t="b">
        <v>0</v>
      </c>
      <c r="F141" s="84" t="b">
        <v>0</v>
      </c>
      <c r="G141" s="84" t="b">
        <v>0</v>
      </c>
    </row>
    <row r="142" spans="1:7" ht="15">
      <c r="A142" s="84" t="s">
        <v>1865</v>
      </c>
      <c r="B142" s="84">
        <v>2</v>
      </c>
      <c r="C142" s="123">
        <v>0.0020967659280140983</v>
      </c>
      <c r="D142" s="84" t="s">
        <v>2203</v>
      </c>
      <c r="E142" s="84" t="b">
        <v>0</v>
      </c>
      <c r="F142" s="84" t="b">
        <v>0</v>
      </c>
      <c r="G142" s="84" t="b">
        <v>0</v>
      </c>
    </row>
    <row r="143" spans="1:7" ht="15">
      <c r="A143" s="84" t="s">
        <v>1866</v>
      </c>
      <c r="B143" s="84">
        <v>2</v>
      </c>
      <c r="C143" s="123">
        <v>0.0020967659280140983</v>
      </c>
      <c r="D143" s="84" t="s">
        <v>2203</v>
      </c>
      <c r="E143" s="84" t="b">
        <v>0</v>
      </c>
      <c r="F143" s="84" t="b">
        <v>0</v>
      </c>
      <c r="G143" s="84" t="b">
        <v>0</v>
      </c>
    </row>
    <row r="144" spans="1:7" ht="15">
      <c r="A144" s="84" t="s">
        <v>1867</v>
      </c>
      <c r="B144" s="84">
        <v>2</v>
      </c>
      <c r="C144" s="123">
        <v>0.0020967659280140983</v>
      </c>
      <c r="D144" s="84" t="s">
        <v>2203</v>
      </c>
      <c r="E144" s="84" t="b">
        <v>0</v>
      </c>
      <c r="F144" s="84" t="b">
        <v>0</v>
      </c>
      <c r="G144" s="84" t="b">
        <v>0</v>
      </c>
    </row>
    <row r="145" spans="1:7" ht="15">
      <c r="A145" s="84" t="s">
        <v>1868</v>
      </c>
      <c r="B145" s="84">
        <v>2</v>
      </c>
      <c r="C145" s="123">
        <v>0.0020967659280140983</v>
      </c>
      <c r="D145" s="84" t="s">
        <v>2203</v>
      </c>
      <c r="E145" s="84" t="b">
        <v>0</v>
      </c>
      <c r="F145" s="84" t="b">
        <v>0</v>
      </c>
      <c r="G145" s="84" t="b">
        <v>0</v>
      </c>
    </row>
    <row r="146" spans="1:7" ht="15">
      <c r="A146" s="84" t="s">
        <v>1869</v>
      </c>
      <c r="B146" s="84">
        <v>2</v>
      </c>
      <c r="C146" s="123">
        <v>0.0020967659280140983</v>
      </c>
      <c r="D146" s="84" t="s">
        <v>2203</v>
      </c>
      <c r="E146" s="84" t="b">
        <v>0</v>
      </c>
      <c r="F146" s="84" t="b">
        <v>0</v>
      </c>
      <c r="G146" s="84" t="b">
        <v>0</v>
      </c>
    </row>
    <row r="147" spans="1:7" ht="15">
      <c r="A147" s="84" t="s">
        <v>1870</v>
      </c>
      <c r="B147" s="84">
        <v>2</v>
      </c>
      <c r="C147" s="123">
        <v>0.0020967659280140983</v>
      </c>
      <c r="D147" s="84" t="s">
        <v>2203</v>
      </c>
      <c r="E147" s="84" t="b">
        <v>0</v>
      </c>
      <c r="F147" s="84" t="b">
        <v>0</v>
      </c>
      <c r="G147" s="84" t="b">
        <v>0</v>
      </c>
    </row>
    <row r="148" spans="1:7" ht="15">
      <c r="A148" s="84" t="s">
        <v>1820</v>
      </c>
      <c r="B148" s="84">
        <v>2</v>
      </c>
      <c r="C148" s="123">
        <v>0.0020967659280140983</v>
      </c>
      <c r="D148" s="84" t="s">
        <v>2203</v>
      </c>
      <c r="E148" s="84" t="b">
        <v>0</v>
      </c>
      <c r="F148" s="84" t="b">
        <v>0</v>
      </c>
      <c r="G148" s="84" t="b">
        <v>0</v>
      </c>
    </row>
    <row r="149" spans="1:7" ht="15">
      <c r="A149" s="84" t="s">
        <v>1821</v>
      </c>
      <c r="B149" s="84">
        <v>2</v>
      </c>
      <c r="C149" s="123">
        <v>0.0020967659280140983</v>
      </c>
      <c r="D149" s="84" t="s">
        <v>2203</v>
      </c>
      <c r="E149" s="84" t="b">
        <v>0</v>
      </c>
      <c r="F149" s="84" t="b">
        <v>0</v>
      </c>
      <c r="G149" s="84" t="b">
        <v>0</v>
      </c>
    </row>
    <row r="150" spans="1:7" ht="15">
      <c r="A150" s="84" t="s">
        <v>1822</v>
      </c>
      <c r="B150" s="84">
        <v>2</v>
      </c>
      <c r="C150" s="123">
        <v>0.0020967659280140983</v>
      </c>
      <c r="D150" s="84" t="s">
        <v>2203</v>
      </c>
      <c r="E150" s="84" t="b">
        <v>0</v>
      </c>
      <c r="F150" s="84" t="b">
        <v>0</v>
      </c>
      <c r="G150" s="84" t="b">
        <v>0</v>
      </c>
    </row>
    <row r="151" spans="1:7" ht="15">
      <c r="A151" s="84" t="s">
        <v>2151</v>
      </c>
      <c r="B151" s="84">
        <v>2</v>
      </c>
      <c r="C151" s="123">
        <v>0.0020967659280140983</v>
      </c>
      <c r="D151" s="84" t="s">
        <v>2203</v>
      </c>
      <c r="E151" s="84" t="b">
        <v>0</v>
      </c>
      <c r="F151" s="84" t="b">
        <v>0</v>
      </c>
      <c r="G151" s="84" t="b">
        <v>0</v>
      </c>
    </row>
    <row r="152" spans="1:7" ht="15">
      <c r="A152" s="84" t="s">
        <v>2152</v>
      </c>
      <c r="B152" s="84">
        <v>2</v>
      </c>
      <c r="C152" s="123">
        <v>0.0020967659280140983</v>
      </c>
      <c r="D152" s="84" t="s">
        <v>2203</v>
      </c>
      <c r="E152" s="84" t="b">
        <v>0</v>
      </c>
      <c r="F152" s="84" t="b">
        <v>0</v>
      </c>
      <c r="G152" s="84" t="b">
        <v>0</v>
      </c>
    </row>
    <row r="153" spans="1:7" ht="15">
      <c r="A153" s="84" t="s">
        <v>2153</v>
      </c>
      <c r="B153" s="84">
        <v>2</v>
      </c>
      <c r="C153" s="123">
        <v>0.0020967659280140983</v>
      </c>
      <c r="D153" s="84" t="s">
        <v>2203</v>
      </c>
      <c r="E153" s="84" t="b">
        <v>0</v>
      </c>
      <c r="F153" s="84" t="b">
        <v>0</v>
      </c>
      <c r="G153" s="84" t="b">
        <v>0</v>
      </c>
    </row>
    <row r="154" spans="1:7" ht="15">
      <c r="A154" s="84" t="s">
        <v>814</v>
      </c>
      <c r="B154" s="84">
        <v>2</v>
      </c>
      <c r="C154" s="123">
        <v>0.0020967659280140983</v>
      </c>
      <c r="D154" s="84" t="s">
        <v>2203</v>
      </c>
      <c r="E154" s="84" t="b">
        <v>0</v>
      </c>
      <c r="F154" s="84" t="b">
        <v>0</v>
      </c>
      <c r="G154" s="84" t="b">
        <v>0</v>
      </c>
    </row>
    <row r="155" spans="1:7" ht="15">
      <c r="A155" s="84" t="s">
        <v>2154</v>
      </c>
      <c r="B155" s="84">
        <v>2</v>
      </c>
      <c r="C155" s="123">
        <v>0.0020967659280140983</v>
      </c>
      <c r="D155" s="84" t="s">
        <v>2203</v>
      </c>
      <c r="E155" s="84" t="b">
        <v>0</v>
      </c>
      <c r="F155" s="84" t="b">
        <v>0</v>
      </c>
      <c r="G155" s="84" t="b">
        <v>0</v>
      </c>
    </row>
    <row r="156" spans="1:7" ht="15">
      <c r="A156" s="84" t="s">
        <v>2155</v>
      </c>
      <c r="B156" s="84">
        <v>2</v>
      </c>
      <c r="C156" s="123">
        <v>0.0020967659280140983</v>
      </c>
      <c r="D156" s="84" t="s">
        <v>2203</v>
      </c>
      <c r="E156" s="84" t="b">
        <v>0</v>
      </c>
      <c r="F156" s="84" t="b">
        <v>0</v>
      </c>
      <c r="G156" s="84" t="b">
        <v>0</v>
      </c>
    </row>
    <row r="157" spans="1:7" ht="15">
      <c r="A157" s="84" t="s">
        <v>1804</v>
      </c>
      <c r="B157" s="84">
        <v>2</v>
      </c>
      <c r="C157" s="123">
        <v>0.0020967659280140983</v>
      </c>
      <c r="D157" s="84" t="s">
        <v>2203</v>
      </c>
      <c r="E157" s="84" t="b">
        <v>0</v>
      </c>
      <c r="F157" s="84" t="b">
        <v>0</v>
      </c>
      <c r="G157" s="84" t="b">
        <v>0</v>
      </c>
    </row>
    <row r="158" spans="1:7" ht="15">
      <c r="A158" s="84" t="s">
        <v>241</v>
      </c>
      <c r="B158" s="84">
        <v>2</v>
      </c>
      <c r="C158" s="123">
        <v>0.0020967659280140983</v>
      </c>
      <c r="D158" s="84" t="s">
        <v>2203</v>
      </c>
      <c r="E158" s="84" t="b">
        <v>0</v>
      </c>
      <c r="F158" s="84" t="b">
        <v>0</v>
      </c>
      <c r="G158" s="84" t="b">
        <v>0</v>
      </c>
    </row>
    <row r="159" spans="1:7" ht="15">
      <c r="A159" s="84" t="s">
        <v>2156</v>
      </c>
      <c r="B159" s="84">
        <v>2</v>
      </c>
      <c r="C159" s="123">
        <v>0.0020967659280140983</v>
      </c>
      <c r="D159" s="84" t="s">
        <v>2203</v>
      </c>
      <c r="E159" s="84" t="b">
        <v>0</v>
      </c>
      <c r="F159" s="84" t="b">
        <v>0</v>
      </c>
      <c r="G159" s="84" t="b">
        <v>0</v>
      </c>
    </row>
    <row r="160" spans="1:7" ht="15">
      <c r="A160" s="84" t="s">
        <v>2157</v>
      </c>
      <c r="B160" s="84">
        <v>2</v>
      </c>
      <c r="C160" s="123">
        <v>0.0020967659280140983</v>
      </c>
      <c r="D160" s="84" t="s">
        <v>2203</v>
      </c>
      <c r="E160" s="84" t="b">
        <v>1</v>
      </c>
      <c r="F160" s="84" t="b">
        <v>0</v>
      </c>
      <c r="G160" s="84" t="b">
        <v>0</v>
      </c>
    </row>
    <row r="161" spans="1:7" ht="15">
      <c r="A161" s="84" t="s">
        <v>2158</v>
      </c>
      <c r="B161" s="84">
        <v>2</v>
      </c>
      <c r="C161" s="123">
        <v>0.0020967659280140983</v>
      </c>
      <c r="D161" s="84" t="s">
        <v>2203</v>
      </c>
      <c r="E161" s="84" t="b">
        <v>0</v>
      </c>
      <c r="F161" s="84" t="b">
        <v>0</v>
      </c>
      <c r="G161" s="84" t="b">
        <v>0</v>
      </c>
    </row>
    <row r="162" spans="1:7" ht="15">
      <c r="A162" s="84" t="s">
        <v>2159</v>
      </c>
      <c r="B162" s="84">
        <v>2</v>
      </c>
      <c r="C162" s="123">
        <v>0.0020967659280140983</v>
      </c>
      <c r="D162" s="84" t="s">
        <v>2203</v>
      </c>
      <c r="E162" s="84" t="b">
        <v>0</v>
      </c>
      <c r="F162" s="84" t="b">
        <v>0</v>
      </c>
      <c r="G162" s="84" t="b">
        <v>0</v>
      </c>
    </row>
    <row r="163" spans="1:7" ht="15">
      <c r="A163" s="84" t="s">
        <v>2160</v>
      </c>
      <c r="B163" s="84">
        <v>2</v>
      </c>
      <c r="C163" s="123">
        <v>0.0020967659280140983</v>
      </c>
      <c r="D163" s="84" t="s">
        <v>2203</v>
      </c>
      <c r="E163" s="84" t="b">
        <v>0</v>
      </c>
      <c r="F163" s="84" t="b">
        <v>0</v>
      </c>
      <c r="G163" s="84" t="b">
        <v>0</v>
      </c>
    </row>
    <row r="164" spans="1:7" ht="15">
      <c r="A164" s="84" t="s">
        <v>2161</v>
      </c>
      <c r="B164" s="84">
        <v>2</v>
      </c>
      <c r="C164" s="123">
        <v>0.0020967659280140983</v>
      </c>
      <c r="D164" s="84" t="s">
        <v>2203</v>
      </c>
      <c r="E164" s="84" t="b">
        <v>0</v>
      </c>
      <c r="F164" s="84" t="b">
        <v>0</v>
      </c>
      <c r="G164" s="84" t="b">
        <v>0</v>
      </c>
    </row>
    <row r="165" spans="1:7" ht="15">
      <c r="A165" s="84" t="s">
        <v>2162</v>
      </c>
      <c r="B165" s="84">
        <v>2</v>
      </c>
      <c r="C165" s="123">
        <v>0.0020967659280140983</v>
      </c>
      <c r="D165" s="84" t="s">
        <v>2203</v>
      </c>
      <c r="E165" s="84" t="b">
        <v>0</v>
      </c>
      <c r="F165" s="84" t="b">
        <v>0</v>
      </c>
      <c r="G165" s="84" t="b">
        <v>0</v>
      </c>
    </row>
    <row r="166" spans="1:7" ht="15">
      <c r="A166" s="84" t="s">
        <v>2163</v>
      </c>
      <c r="B166" s="84">
        <v>2</v>
      </c>
      <c r="C166" s="123">
        <v>0.0020967659280140983</v>
      </c>
      <c r="D166" s="84" t="s">
        <v>2203</v>
      </c>
      <c r="E166" s="84" t="b">
        <v>0</v>
      </c>
      <c r="F166" s="84" t="b">
        <v>0</v>
      </c>
      <c r="G166" s="84" t="b">
        <v>0</v>
      </c>
    </row>
    <row r="167" spans="1:7" ht="15">
      <c r="A167" s="84" t="s">
        <v>1803</v>
      </c>
      <c r="B167" s="84">
        <v>2</v>
      </c>
      <c r="C167" s="123">
        <v>0.0020967659280140983</v>
      </c>
      <c r="D167" s="84" t="s">
        <v>2203</v>
      </c>
      <c r="E167" s="84" t="b">
        <v>0</v>
      </c>
      <c r="F167" s="84" t="b">
        <v>0</v>
      </c>
      <c r="G167" s="84" t="b">
        <v>0</v>
      </c>
    </row>
    <row r="168" spans="1:7" ht="15">
      <c r="A168" s="84" t="s">
        <v>2164</v>
      </c>
      <c r="B168" s="84">
        <v>2</v>
      </c>
      <c r="C168" s="123">
        <v>0.0020967659280140983</v>
      </c>
      <c r="D168" s="84" t="s">
        <v>2203</v>
      </c>
      <c r="E168" s="84" t="b">
        <v>0</v>
      </c>
      <c r="F168" s="84" t="b">
        <v>0</v>
      </c>
      <c r="G168" s="84" t="b">
        <v>0</v>
      </c>
    </row>
    <row r="169" spans="1:7" ht="15">
      <c r="A169" s="84" t="s">
        <v>2165</v>
      </c>
      <c r="B169" s="84">
        <v>2</v>
      </c>
      <c r="C169" s="123">
        <v>0.0020967659280140983</v>
      </c>
      <c r="D169" s="84" t="s">
        <v>2203</v>
      </c>
      <c r="E169" s="84" t="b">
        <v>0</v>
      </c>
      <c r="F169" s="84" t="b">
        <v>0</v>
      </c>
      <c r="G169" s="84" t="b">
        <v>0</v>
      </c>
    </row>
    <row r="170" spans="1:7" ht="15">
      <c r="A170" s="84" t="s">
        <v>2166</v>
      </c>
      <c r="B170" s="84">
        <v>2</v>
      </c>
      <c r="C170" s="123">
        <v>0.0020967659280140983</v>
      </c>
      <c r="D170" s="84" t="s">
        <v>2203</v>
      </c>
      <c r="E170" s="84" t="b">
        <v>0</v>
      </c>
      <c r="F170" s="84" t="b">
        <v>0</v>
      </c>
      <c r="G170" s="84" t="b">
        <v>0</v>
      </c>
    </row>
    <row r="171" spans="1:7" ht="15">
      <c r="A171" s="84" t="s">
        <v>2167</v>
      </c>
      <c r="B171" s="84">
        <v>2</v>
      </c>
      <c r="C171" s="123">
        <v>0.0020967659280140983</v>
      </c>
      <c r="D171" s="84" t="s">
        <v>2203</v>
      </c>
      <c r="E171" s="84" t="b">
        <v>0</v>
      </c>
      <c r="F171" s="84" t="b">
        <v>0</v>
      </c>
      <c r="G171" s="84" t="b">
        <v>0</v>
      </c>
    </row>
    <row r="172" spans="1:7" ht="15">
      <c r="A172" s="84" t="s">
        <v>2168</v>
      </c>
      <c r="B172" s="84">
        <v>2</v>
      </c>
      <c r="C172" s="123">
        <v>0.0020967659280140983</v>
      </c>
      <c r="D172" s="84" t="s">
        <v>2203</v>
      </c>
      <c r="E172" s="84" t="b">
        <v>0</v>
      </c>
      <c r="F172" s="84" t="b">
        <v>0</v>
      </c>
      <c r="G172" s="84" t="b">
        <v>0</v>
      </c>
    </row>
    <row r="173" spans="1:7" ht="15">
      <c r="A173" s="84" t="s">
        <v>2169</v>
      </c>
      <c r="B173" s="84">
        <v>2</v>
      </c>
      <c r="C173" s="123">
        <v>0.0020967659280140983</v>
      </c>
      <c r="D173" s="84" t="s">
        <v>2203</v>
      </c>
      <c r="E173" s="84" t="b">
        <v>1</v>
      </c>
      <c r="F173" s="84" t="b">
        <v>0</v>
      </c>
      <c r="G173" s="84" t="b">
        <v>0</v>
      </c>
    </row>
    <row r="174" spans="1:7" ht="15">
      <c r="A174" s="84" t="s">
        <v>2170</v>
      </c>
      <c r="B174" s="84">
        <v>2</v>
      </c>
      <c r="C174" s="123">
        <v>0.0020967659280140983</v>
      </c>
      <c r="D174" s="84" t="s">
        <v>2203</v>
      </c>
      <c r="E174" s="84" t="b">
        <v>0</v>
      </c>
      <c r="F174" s="84" t="b">
        <v>0</v>
      </c>
      <c r="G174" s="84" t="b">
        <v>0</v>
      </c>
    </row>
    <row r="175" spans="1:7" ht="15">
      <c r="A175" s="84" t="s">
        <v>2171</v>
      </c>
      <c r="B175" s="84">
        <v>2</v>
      </c>
      <c r="C175" s="123">
        <v>0.0020967659280140983</v>
      </c>
      <c r="D175" s="84" t="s">
        <v>2203</v>
      </c>
      <c r="E175" s="84" t="b">
        <v>0</v>
      </c>
      <c r="F175" s="84" t="b">
        <v>0</v>
      </c>
      <c r="G175" s="84" t="b">
        <v>0</v>
      </c>
    </row>
    <row r="176" spans="1:7" ht="15">
      <c r="A176" s="84" t="s">
        <v>2172</v>
      </c>
      <c r="B176" s="84">
        <v>2</v>
      </c>
      <c r="C176" s="123">
        <v>0.0020967659280140983</v>
      </c>
      <c r="D176" s="84" t="s">
        <v>2203</v>
      </c>
      <c r="E176" s="84" t="b">
        <v>0</v>
      </c>
      <c r="F176" s="84" t="b">
        <v>0</v>
      </c>
      <c r="G176" s="84" t="b">
        <v>0</v>
      </c>
    </row>
    <row r="177" spans="1:7" ht="15">
      <c r="A177" s="84" t="s">
        <v>2173</v>
      </c>
      <c r="B177" s="84">
        <v>2</v>
      </c>
      <c r="C177" s="123">
        <v>0.0020967659280140983</v>
      </c>
      <c r="D177" s="84" t="s">
        <v>2203</v>
      </c>
      <c r="E177" s="84" t="b">
        <v>1</v>
      </c>
      <c r="F177" s="84" t="b">
        <v>0</v>
      </c>
      <c r="G177" s="84" t="b">
        <v>0</v>
      </c>
    </row>
    <row r="178" spans="1:7" ht="15">
      <c r="A178" s="84" t="s">
        <v>2174</v>
      </c>
      <c r="B178" s="84">
        <v>2</v>
      </c>
      <c r="C178" s="123">
        <v>0.0020967659280140983</v>
      </c>
      <c r="D178" s="84" t="s">
        <v>2203</v>
      </c>
      <c r="E178" s="84" t="b">
        <v>0</v>
      </c>
      <c r="F178" s="84" t="b">
        <v>0</v>
      </c>
      <c r="G178" s="84" t="b">
        <v>0</v>
      </c>
    </row>
    <row r="179" spans="1:7" ht="15">
      <c r="A179" s="84" t="s">
        <v>2175</v>
      </c>
      <c r="B179" s="84">
        <v>2</v>
      </c>
      <c r="C179" s="123">
        <v>0.0020967659280140983</v>
      </c>
      <c r="D179" s="84" t="s">
        <v>2203</v>
      </c>
      <c r="E179" s="84" t="b">
        <v>1</v>
      </c>
      <c r="F179" s="84" t="b">
        <v>0</v>
      </c>
      <c r="G179" s="84" t="b">
        <v>0</v>
      </c>
    </row>
    <row r="180" spans="1:7" ht="15">
      <c r="A180" s="84" t="s">
        <v>2176</v>
      </c>
      <c r="B180" s="84">
        <v>2</v>
      </c>
      <c r="C180" s="123">
        <v>0.0020967659280140983</v>
      </c>
      <c r="D180" s="84" t="s">
        <v>2203</v>
      </c>
      <c r="E180" s="84" t="b">
        <v>0</v>
      </c>
      <c r="F180" s="84" t="b">
        <v>0</v>
      </c>
      <c r="G180" s="84" t="b">
        <v>0</v>
      </c>
    </row>
    <row r="181" spans="1:7" ht="15">
      <c r="A181" s="84" t="s">
        <v>2177</v>
      </c>
      <c r="B181" s="84">
        <v>2</v>
      </c>
      <c r="C181" s="123">
        <v>0.0020967659280140983</v>
      </c>
      <c r="D181" s="84" t="s">
        <v>2203</v>
      </c>
      <c r="E181" s="84" t="b">
        <v>0</v>
      </c>
      <c r="F181" s="84" t="b">
        <v>0</v>
      </c>
      <c r="G181" s="84" t="b">
        <v>0</v>
      </c>
    </row>
    <row r="182" spans="1:7" ht="15">
      <c r="A182" s="84" t="s">
        <v>2178</v>
      </c>
      <c r="B182" s="84">
        <v>2</v>
      </c>
      <c r="C182" s="123">
        <v>0.0020967659280140983</v>
      </c>
      <c r="D182" s="84" t="s">
        <v>2203</v>
      </c>
      <c r="E182" s="84" t="b">
        <v>0</v>
      </c>
      <c r="F182" s="84" t="b">
        <v>0</v>
      </c>
      <c r="G182" s="84" t="b">
        <v>0</v>
      </c>
    </row>
    <row r="183" spans="1:7" ht="15">
      <c r="A183" s="84" t="s">
        <v>2179</v>
      </c>
      <c r="B183" s="84">
        <v>2</v>
      </c>
      <c r="C183" s="123">
        <v>0.0020967659280140983</v>
      </c>
      <c r="D183" s="84" t="s">
        <v>2203</v>
      </c>
      <c r="E183" s="84" t="b">
        <v>0</v>
      </c>
      <c r="F183" s="84" t="b">
        <v>0</v>
      </c>
      <c r="G183" s="84" t="b">
        <v>0</v>
      </c>
    </row>
    <row r="184" spans="1:7" ht="15">
      <c r="A184" s="84" t="s">
        <v>307</v>
      </c>
      <c r="B184" s="84">
        <v>2</v>
      </c>
      <c r="C184" s="123">
        <v>0.0020967659280140983</v>
      </c>
      <c r="D184" s="84" t="s">
        <v>2203</v>
      </c>
      <c r="E184" s="84" t="b">
        <v>0</v>
      </c>
      <c r="F184" s="84" t="b">
        <v>0</v>
      </c>
      <c r="G184" s="84" t="b">
        <v>0</v>
      </c>
    </row>
    <row r="185" spans="1:7" ht="15">
      <c r="A185" s="84" t="s">
        <v>2180</v>
      </c>
      <c r="B185" s="84">
        <v>2</v>
      </c>
      <c r="C185" s="123">
        <v>0.0020967659280140983</v>
      </c>
      <c r="D185" s="84" t="s">
        <v>2203</v>
      </c>
      <c r="E185" s="84" t="b">
        <v>0</v>
      </c>
      <c r="F185" s="84" t="b">
        <v>0</v>
      </c>
      <c r="G185" s="84" t="b">
        <v>0</v>
      </c>
    </row>
    <row r="186" spans="1:7" ht="15">
      <c r="A186" s="84" t="s">
        <v>2181</v>
      </c>
      <c r="B186" s="84">
        <v>2</v>
      </c>
      <c r="C186" s="123">
        <v>0.0020967659280140983</v>
      </c>
      <c r="D186" s="84" t="s">
        <v>2203</v>
      </c>
      <c r="E186" s="84" t="b">
        <v>0</v>
      </c>
      <c r="F186" s="84" t="b">
        <v>0</v>
      </c>
      <c r="G186" s="84" t="b">
        <v>0</v>
      </c>
    </row>
    <row r="187" spans="1:7" ht="15">
      <c r="A187" s="84" t="s">
        <v>2182</v>
      </c>
      <c r="B187" s="84">
        <v>2</v>
      </c>
      <c r="C187" s="123">
        <v>0.0020967659280140983</v>
      </c>
      <c r="D187" s="84" t="s">
        <v>2203</v>
      </c>
      <c r="E187" s="84" t="b">
        <v>0</v>
      </c>
      <c r="F187" s="84" t="b">
        <v>0</v>
      </c>
      <c r="G187" s="84" t="b">
        <v>0</v>
      </c>
    </row>
    <row r="188" spans="1:7" ht="15">
      <c r="A188" s="84" t="s">
        <v>2183</v>
      </c>
      <c r="B188" s="84">
        <v>2</v>
      </c>
      <c r="C188" s="123">
        <v>0.0020967659280140983</v>
      </c>
      <c r="D188" s="84" t="s">
        <v>2203</v>
      </c>
      <c r="E188" s="84" t="b">
        <v>0</v>
      </c>
      <c r="F188" s="84" t="b">
        <v>0</v>
      </c>
      <c r="G188" s="84" t="b">
        <v>0</v>
      </c>
    </row>
    <row r="189" spans="1:7" ht="15">
      <c r="A189" s="84" t="s">
        <v>2184</v>
      </c>
      <c r="B189" s="84">
        <v>2</v>
      </c>
      <c r="C189" s="123">
        <v>0.0020967659280140983</v>
      </c>
      <c r="D189" s="84" t="s">
        <v>2203</v>
      </c>
      <c r="E189" s="84" t="b">
        <v>0</v>
      </c>
      <c r="F189" s="84" t="b">
        <v>0</v>
      </c>
      <c r="G189" s="84" t="b">
        <v>0</v>
      </c>
    </row>
    <row r="190" spans="1:7" ht="15">
      <c r="A190" s="84" t="s">
        <v>2185</v>
      </c>
      <c r="B190" s="84">
        <v>2</v>
      </c>
      <c r="C190" s="123">
        <v>0.0020967659280140983</v>
      </c>
      <c r="D190" s="84" t="s">
        <v>2203</v>
      </c>
      <c r="E190" s="84" t="b">
        <v>1</v>
      </c>
      <c r="F190" s="84" t="b">
        <v>0</v>
      </c>
      <c r="G190" s="84" t="b">
        <v>0</v>
      </c>
    </row>
    <row r="191" spans="1:7" ht="15">
      <c r="A191" s="84" t="s">
        <v>2186</v>
      </c>
      <c r="B191" s="84">
        <v>2</v>
      </c>
      <c r="C191" s="123">
        <v>0.0020967659280140983</v>
      </c>
      <c r="D191" s="84" t="s">
        <v>2203</v>
      </c>
      <c r="E191" s="84" t="b">
        <v>0</v>
      </c>
      <c r="F191" s="84" t="b">
        <v>0</v>
      </c>
      <c r="G191" s="84" t="b">
        <v>0</v>
      </c>
    </row>
    <row r="192" spans="1:7" ht="15">
      <c r="A192" s="84" t="s">
        <v>2187</v>
      </c>
      <c r="B192" s="84">
        <v>2</v>
      </c>
      <c r="C192" s="123">
        <v>0.0020967659280140983</v>
      </c>
      <c r="D192" s="84" t="s">
        <v>2203</v>
      </c>
      <c r="E192" s="84" t="b">
        <v>0</v>
      </c>
      <c r="F192" s="84" t="b">
        <v>0</v>
      </c>
      <c r="G192" s="84" t="b">
        <v>0</v>
      </c>
    </row>
    <row r="193" spans="1:7" ht="15">
      <c r="A193" s="84" t="s">
        <v>2188</v>
      </c>
      <c r="B193" s="84">
        <v>2</v>
      </c>
      <c r="C193" s="123">
        <v>0.0020967659280140983</v>
      </c>
      <c r="D193" s="84" t="s">
        <v>2203</v>
      </c>
      <c r="E193" s="84" t="b">
        <v>0</v>
      </c>
      <c r="F193" s="84" t="b">
        <v>0</v>
      </c>
      <c r="G193" s="84" t="b">
        <v>0</v>
      </c>
    </row>
    <row r="194" spans="1:7" ht="15">
      <c r="A194" s="84" t="s">
        <v>1855</v>
      </c>
      <c r="B194" s="84">
        <v>2</v>
      </c>
      <c r="C194" s="123">
        <v>0.0020967659280140983</v>
      </c>
      <c r="D194" s="84" t="s">
        <v>2203</v>
      </c>
      <c r="E194" s="84" t="b">
        <v>0</v>
      </c>
      <c r="F194" s="84" t="b">
        <v>0</v>
      </c>
      <c r="G194" s="84" t="b">
        <v>0</v>
      </c>
    </row>
    <row r="195" spans="1:7" ht="15">
      <c r="A195" s="84" t="s">
        <v>1856</v>
      </c>
      <c r="B195" s="84">
        <v>2</v>
      </c>
      <c r="C195" s="123">
        <v>0.0020967659280140983</v>
      </c>
      <c r="D195" s="84" t="s">
        <v>2203</v>
      </c>
      <c r="E195" s="84" t="b">
        <v>0</v>
      </c>
      <c r="F195" s="84" t="b">
        <v>0</v>
      </c>
      <c r="G195" s="84" t="b">
        <v>0</v>
      </c>
    </row>
    <row r="196" spans="1:7" ht="15">
      <c r="A196" s="84" t="s">
        <v>1857</v>
      </c>
      <c r="B196" s="84">
        <v>2</v>
      </c>
      <c r="C196" s="123">
        <v>0.0020967659280140983</v>
      </c>
      <c r="D196" s="84" t="s">
        <v>2203</v>
      </c>
      <c r="E196" s="84" t="b">
        <v>0</v>
      </c>
      <c r="F196" s="84" t="b">
        <v>0</v>
      </c>
      <c r="G196" s="84" t="b">
        <v>0</v>
      </c>
    </row>
    <row r="197" spans="1:7" ht="15">
      <c r="A197" s="84" t="s">
        <v>1859</v>
      </c>
      <c r="B197" s="84">
        <v>2</v>
      </c>
      <c r="C197" s="123">
        <v>0.0020967659280140983</v>
      </c>
      <c r="D197" s="84" t="s">
        <v>2203</v>
      </c>
      <c r="E197" s="84" t="b">
        <v>0</v>
      </c>
      <c r="F197" s="84" t="b">
        <v>0</v>
      </c>
      <c r="G197" s="84" t="b">
        <v>0</v>
      </c>
    </row>
    <row r="198" spans="1:7" ht="15">
      <c r="A198" s="84" t="s">
        <v>1861</v>
      </c>
      <c r="B198" s="84">
        <v>2</v>
      </c>
      <c r="C198" s="123">
        <v>0.0020967659280140983</v>
      </c>
      <c r="D198" s="84" t="s">
        <v>2203</v>
      </c>
      <c r="E198" s="84" t="b">
        <v>0</v>
      </c>
      <c r="F198" s="84" t="b">
        <v>0</v>
      </c>
      <c r="G198" s="84" t="b">
        <v>0</v>
      </c>
    </row>
    <row r="199" spans="1:7" ht="15">
      <c r="A199" s="84" t="s">
        <v>1862</v>
      </c>
      <c r="B199" s="84">
        <v>2</v>
      </c>
      <c r="C199" s="123">
        <v>0.0020967659280140983</v>
      </c>
      <c r="D199" s="84" t="s">
        <v>2203</v>
      </c>
      <c r="E199" s="84" t="b">
        <v>0</v>
      </c>
      <c r="F199" s="84" t="b">
        <v>0</v>
      </c>
      <c r="G199" s="84" t="b">
        <v>0</v>
      </c>
    </row>
    <row r="200" spans="1:7" ht="15">
      <c r="A200" s="84" t="s">
        <v>1863</v>
      </c>
      <c r="B200" s="84">
        <v>2</v>
      </c>
      <c r="C200" s="123">
        <v>0.0020967659280140983</v>
      </c>
      <c r="D200" s="84" t="s">
        <v>2203</v>
      </c>
      <c r="E200" s="84" t="b">
        <v>0</v>
      </c>
      <c r="F200" s="84" t="b">
        <v>0</v>
      </c>
      <c r="G200" s="84" t="b">
        <v>0</v>
      </c>
    </row>
    <row r="201" spans="1:7" ht="15">
      <c r="A201" s="84" t="s">
        <v>413</v>
      </c>
      <c r="B201" s="84">
        <v>2</v>
      </c>
      <c r="C201" s="123">
        <v>0.0020967659280140983</v>
      </c>
      <c r="D201" s="84" t="s">
        <v>2203</v>
      </c>
      <c r="E201" s="84" t="b">
        <v>0</v>
      </c>
      <c r="F201" s="84" t="b">
        <v>0</v>
      </c>
      <c r="G201" s="84" t="b">
        <v>0</v>
      </c>
    </row>
    <row r="202" spans="1:7" ht="15">
      <c r="A202" s="84" t="s">
        <v>2189</v>
      </c>
      <c r="B202" s="84">
        <v>2</v>
      </c>
      <c r="C202" s="123">
        <v>0.0020967659280140983</v>
      </c>
      <c r="D202" s="84" t="s">
        <v>2203</v>
      </c>
      <c r="E202" s="84" t="b">
        <v>0</v>
      </c>
      <c r="F202" s="84" t="b">
        <v>0</v>
      </c>
      <c r="G202" s="84" t="b">
        <v>0</v>
      </c>
    </row>
    <row r="203" spans="1:7" ht="15">
      <c r="A203" s="84" t="s">
        <v>2190</v>
      </c>
      <c r="B203" s="84">
        <v>2</v>
      </c>
      <c r="C203" s="123">
        <v>0.0020967659280140983</v>
      </c>
      <c r="D203" s="84" t="s">
        <v>2203</v>
      </c>
      <c r="E203" s="84" t="b">
        <v>0</v>
      </c>
      <c r="F203" s="84" t="b">
        <v>0</v>
      </c>
      <c r="G203" s="84" t="b">
        <v>0</v>
      </c>
    </row>
    <row r="204" spans="1:7" ht="15">
      <c r="A204" s="84" t="s">
        <v>2191</v>
      </c>
      <c r="B204" s="84">
        <v>2</v>
      </c>
      <c r="C204" s="123">
        <v>0.0020967659280140983</v>
      </c>
      <c r="D204" s="84" t="s">
        <v>2203</v>
      </c>
      <c r="E204" s="84" t="b">
        <v>0</v>
      </c>
      <c r="F204" s="84" t="b">
        <v>0</v>
      </c>
      <c r="G204" s="84" t="b">
        <v>0</v>
      </c>
    </row>
    <row r="205" spans="1:7" ht="15">
      <c r="A205" s="84" t="s">
        <v>2192</v>
      </c>
      <c r="B205" s="84">
        <v>2</v>
      </c>
      <c r="C205" s="123">
        <v>0.0020967659280140983</v>
      </c>
      <c r="D205" s="84" t="s">
        <v>2203</v>
      </c>
      <c r="E205" s="84" t="b">
        <v>0</v>
      </c>
      <c r="F205" s="84" t="b">
        <v>0</v>
      </c>
      <c r="G205" s="84" t="b">
        <v>0</v>
      </c>
    </row>
    <row r="206" spans="1:7" ht="15">
      <c r="A206" s="84" t="s">
        <v>2193</v>
      </c>
      <c r="B206" s="84">
        <v>2</v>
      </c>
      <c r="C206" s="123">
        <v>0.0020967659280140983</v>
      </c>
      <c r="D206" s="84" t="s">
        <v>2203</v>
      </c>
      <c r="E206" s="84" t="b">
        <v>1</v>
      </c>
      <c r="F206" s="84" t="b">
        <v>0</v>
      </c>
      <c r="G206" s="84" t="b">
        <v>0</v>
      </c>
    </row>
    <row r="207" spans="1:7" ht="15">
      <c r="A207" s="84" t="s">
        <v>2194</v>
      </c>
      <c r="B207" s="84">
        <v>2</v>
      </c>
      <c r="C207" s="123">
        <v>0.0020967659280140983</v>
      </c>
      <c r="D207" s="84" t="s">
        <v>2203</v>
      </c>
      <c r="E207" s="84" t="b">
        <v>0</v>
      </c>
      <c r="F207" s="84" t="b">
        <v>0</v>
      </c>
      <c r="G207" s="84" t="b">
        <v>0</v>
      </c>
    </row>
    <row r="208" spans="1:7" ht="15">
      <c r="A208" s="84" t="s">
        <v>2195</v>
      </c>
      <c r="B208" s="84">
        <v>2</v>
      </c>
      <c r="C208" s="123">
        <v>0.0020967659280140983</v>
      </c>
      <c r="D208" s="84" t="s">
        <v>2203</v>
      </c>
      <c r="E208" s="84" t="b">
        <v>0</v>
      </c>
      <c r="F208" s="84" t="b">
        <v>0</v>
      </c>
      <c r="G208" s="84" t="b">
        <v>0</v>
      </c>
    </row>
    <row r="209" spans="1:7" ht="15">
      <c r="A209" s="84" t="s">
        <v>2196</v>
      </c>
      <c r="B209" s="84">
        <v>2</v>
      </c>
      <c r="C209" s="123">
        <v>0.0020967659280140983</v>
      </c>
      <c r="D209" s="84" t="s">
        <v>2203</v>
      </c>
      <c r="E209" s="84" t="b">
        <v>1</v>
      </c>
      <c r="F209" s="84" t="b">
        <v>0</v>
      </c>
      <c r="G209" s="84" t="b">
        <v>0</v>
      </c>
    </row>
    <row r="210" spans="1:7" ht="15">
      <c r="A210" s="84" t="s">
        <v>2197</v>
      </c>
      <c r="B210" s="84">
        <v>2</v>
      </c>
      <c r="C210" s="123">
        <v>0.0020967659280140983</v>
      </c>
      <c r="D210" s="84" t="s">
        <v>2203</v>
      </c>
      <c r="E210" s="84" t="b">
        <v>0</v>
      </c>
      <c r="F210" s="84" t="b">
        <v>0</v>
      </c>
      <c r="G210" s="84" t="b">
        <v>0</v>
      </c>
    </row>
    <row r="211" spans="1:7" ht="15">
      <c r="A211" s="84" t="s">
        <v>2198</v>
      </c>
      <c r="B211" s="84">
        <v>2</v>
      </c>
      <c r="C211" s="123">
        <v>0.0020967659280140983</v>
      </c>
      <c r="D211" s="84" t="s">
        <v>2203</v>
      </c>
      <c r="E211" s="84" t="b">
        <v>0</v>
      </c>
      <c r="F211" s="84" t="b">
        <v>0</v>
      </c>
      <c r="G211" s="84" t="b">
        <v>0</v>
      </c>
    </row>
    <row r="212" spans="1:7" ht="15">
      <c r="A212" s="84" t="s">
        <v>2199</v>
      </c>
      <c r="B212" s="84">
        <v>2</v>
      </c>
      <c r="C212" s="123">
        <v>0.0020967659280140983</v>
      </c>
      <c r="D212" s="84" t="s">
        <v>2203</v>
      </c>
      <c r="E212" s="84" t="b">
        <v>0</v>
      </c>
      <c r="F212" s="84" t="b">
        <v>0</v>
      </c>
      <c r="G212" s="84" t="b">
        <v>0</v>
      </c>
    </row>
    <row r="213" spans="1:7" ht="15">
      <c r="A213" s="84" t="s">
        <v>2200</v>
      </c>
      <c r="B213" s="84">
        <v>2</v>
      </c>
      <c r="C213" s="123">
        <v>0.0020967659280140983</v>
      </c>
      <c r="D213" s="84" t="s">
        <v>2203</v>
      </c>
      <c r="E213" s="84" t="b">
        <v>0</v>
      </c>
      <c r="F213" s="84" t="b">
        <v>0</v>
      </c>
      <c r="G213" s="84" t="b">
        <v>0</v>
      </c>
    </row>
    <row r="214" spans="1:7" ht="15">
      <c r="A214" s="84" t="s">
        <v>263</v>
      </c>
      <c r="B214" s="84">
        <v>45</v>
      </c>
      <c r="C214" s="123">
        <v>0</v>
      </c>
      <c r="D214" s="84" t="s">
        <v>1739</v>
      </c>
      <c r="E214" s="84" t="b">
        <v>0</v>
      </c>
      <c r="F214" s="84" t="b">
        <v>0</v>
      </c>
      <c r="G214" s="84" t="b">
        <v>0</v>
      </c>
    </row>
    <row r="215" spans="1:7" ht="15">
      <c r="A215" s="84" t="s">
        <v>217</v>
      </c>
      <c r="B215" s="84">
        <v>45</v>
      </c>
      <c r="C215" s="123">
        <v>0</v>
      </c>
      <c r="D215" s="84" t="s">
        <v>1739</v>
      </c>
      <c r="E215" s="84" t="b">
        <v>0</v>
      </c>
      <c r="F215" s="84" t="b">
        <v>0</v>
      </c>
      <c r="G215" s="84" t="b">
        <v>0</v>
      </c>
    </row>
    <row r="216" spans="1:7" ht="15">
      <c r="A216" s="84" t="s">
        <v>316</v>
      </c>
      <c r="B216" s="84">
        <v>45</v>
      </c>
      <c r="C216" s="123">
        <v>0</v>
      </c>
      <c r="D216" s="84" t="s">
        <v>1739</v>
      </c>
      <c r="E216" s="84" t="b">
        <v>0</v>
      </c>
      <c r="F216" s="84" t="b">
        <v>0</v>
      </c>
      <c r="G216" s="84" t="b">
        <v>0</v>
      </c>
    </row>
    <row r="217" spans="1:7" ht="15">
      <c r="A217" s="84" t="s">
        <v>315</v>
      </c>
      <c r="B217" s="84">
        <v>45</v>
      </c>
      <c r="C217" s="123">
        <v>0</v>
      </c>
      <c r="D217" s="84" t="s">
        <v>1739</v>
      </c>
      <c r="E217" s="84" t="b">
        <v>0</v>
      </c>
      <c r="F217" s="84" t="b">
        <v>0</v>
      </c>
      <c r="G217" s="84" t="b">
        <v>0</v>
      </c>
    </row>
    <row r="218" spans="1:7" ht="15">
      <c r="A218" s="84" t="s">
        <v>314</v>
      </c>
      <c r="B218" s="84">
        <v>45</v>
      </c>
      <c r="C218" s="123">
        <v>0</v>
      </c>
      <c r="D218" s="84" t="s">
        <v>1739</v>
      </c>
      <c r="E218" s="84" t="b">
        <v>0</v>
      </c>
      <c r="F218" s="84" t="b">
        <v>0</v>
      </c>
      <c r="G218" s="84" t="b">
        <v>0</v>
      </c>
    </row>
    <row r="219" spans="1:7" ht="15">
      <c r="A219" s="84" t="s">
        <v>313</v>
      </c>
      <c r="B219" s="84">
        <v>45</v>
      </c>
      <c r="C219" s="123">
        <v>0</v>
      </c>
      <c r="D219" s="84" t="s">
        <v>1739</v>
      </c>
      <c r="E219" s="84" t="b">
        <v>0</v>
      </c>
      <c r="F219" s="84" t="b">
        <v>0</v>
      </c>
      <c r="G219" s="84" t="b">
        <v>0</v>
      </c>
    </row>
    <row r="220" spans="1:7" ht="15">
      <c r="A220" s="84" t="s">
        <v>312</v>
      </c>
      <c r="B220" s="84">
        <v>45</v>
      </c>
      <c r="C220" s="123">
        <v>0</v>
      </c>
      <c r="D220" s="84" t="s">
        <v>1739</v>
      </c>
      <c r="E220" s="84" t="b">
        <v>0</v>
      </c>
      <c r="F220" s="84" t="b">
        <v>0</v>
      </c>
      <c r="G220" s="84" t="b">
        <v>0</v>
      </c>
    </row>
    <row r="221" spans="1:7" ht="15">
      <c r="A221" s="84" t="s">
        <v>311</v>
      </c>
      <c r="B221" s="84">
        <v>45</v>
      </c>
      <c r="C221" s="123">
        <v>0</v>
      </c>
      <c r="D221" s="84" t="s">
        <v>1739</v>
      </c>
      <c r="E221" s="84" t="b">
        <v>0</v>
      </c>
      <c r="F221" s="84" t="b">
        <v>0</v>
      </c>
      <c r="G221" s="84" t="b">
        <v>0</v>
      </c>
    </row>
    <row r="222" spans="1:7" ht="15">
      <c r="A222" s="84" t="s">
        <v>310</v>
      </c>
      <c r="B222" s="84">
        <v>45</v>
      </c>
      <c r="C222" s="123">
        <v>0</v>
      </c>
      <c r="D222" s="84" t="s">
        <v>1739</v>
      </c>
      <c r="E222" s="84" t="b">
        <v>0</v>
      </c>
      <c r="F222" s="84" t="b">
        <v>0</v>
      </c>
      <c r="G222" s="84" t="b">
        <v>0</v>
      </c>
    </row>
    <row r="223" spans="1:7" ht="15">
      <c r="A223" s="84" t="s">
        <v>1837</v>
      </c>
      <c r="B223" s="84">
        <v>45</v>
      </c>
      <c r="C223" s="123">
        <v>0</v>
      </c>
      <c r="D223" s="84" t="s">
        <v>1739</v>
      </c>
      <c r="E223" s="84" t="b">
        <v>0</v>
      </c>
      <c r="F223" s="84" t="b">
        <v>0</v>
      </c>
      <c r="G223" s="84" t="b">
        <v>0</v>
      </c>
    </row>
    <row r="224" spans="1:7" ht="15">
      <c r="A224" s="84" t="s">
        <v>414</v>
      </c>
      <c r="B224" s="84">
        <v>45</v>
      </c>
      <c r="C224" s="123">
        <v>0</v>
      </c>
      <c r="D224" s="84" t="s">
        <v>1739</v>
      </c>
      <c r="E224" s="84" t="b">
        <v>0</v>
      </c>
      <c r="F224" s="84" t="b">
        <v>0</v>
      </c>
      <c r="G224" s="84" t="b">
        <v>0</v>
      </c>
    </row>
    <row r="225" spans="1:7" ht="15">
      <c r="A225" s="84" t="s">
        <v>2087</v>
      </c>
      <c r="B225" s="84">
        <v>45</v>
      </c>
      <c r="C225" s="123">
        <v>0</v>
      </c>
      <c r="D225" s="84" t="s">
        <v>1739</v>
      </c>
      <c r="E225" s="84" t="b">
        <v>0</v>
      </c>
      <c r="F225" s="84" t="b">
        <v>0</v>
      </c>
      <c r="G225" s="84" t="b">
        <v>0</v>
      </c>
    </row>
    <row r="226" spans="1:7" ht="15">
      <c r="A226" s="84" t="s">
        <v>414</v>
      </c>
      <c r="B226" s="84">
        <v>35</v>
      </c>
      <c r="C226" s="123">
        <v>0.007825401840903188</v>
      </c>
      <c r="D226" s="84" t="s">
        <v>1740</v>
      </c>
      <c r="E226" s="84" t="b">
        <v>0</v>
      </c>
      <c r="F226" s="84" t="b">
        <v>0</v>
      </c>
      <c r="G226" s="84" t="b">
        <v>0</v>
      </c>
    </row>
    <row r="227" spans="1:7" ht="15">
      <c r="A227" s="84" t="s">
        <v>217</v>
      </c>
      <c r="B227" s="84">
        <v>27</v>
      </c>
      <c r="C227" s="123">
        <v>0.011525738155096702</v>
      </c>
      <c r="D227" s="84" t="s">
        <v>1740</v>
      </c>
      <c r="E227" s="84" t="b">
        <v>0</v>
      </c>
      <c r="F227" s="84" t="b">
        <v>0</v>
      </c>
      <c r="G227" s="84" t="b">
        <v>0</v>
      </c>
    </row>
    <row r="228" spans="1:7" ht="15">
      <c r="A228" s="84" t="s">
        <v>1839</v>
      </c>
      <c r="B228" s="84">
        <v>18</v>
      </c>
      <c r="C228" s="123">
        <v>0.011616384571969673</v>
      </c>
      <c r="D228" s="84" t="s">
        <v>1740</v>
      </c>
      <c r="E228" s="84" t="b">
        <v>0</v>
      </c>
      <c r="F228" s="84" t="b">
        <v>0</v>
      </c>
      <c r="G228" s="84" t="b">
        <v>0</v>
      </c>
    </row>
    <row r="229" spans="1:7" ht="15">
      <c r="A229" s="84" t="s">
        <v>1840</v>
      </c>
      <c r="B229" s="84">
        <v>15</v>
      </c>
      <c r="C229" s="123">
        <v>0.010201946846372973</v>
      </c>
      <c r="D229" s="84" t="s">
        <v>1740</v>
      </c>
      <c r="E229" s="84" t="b">
        <v>0</v>
      </c>
      <c r="F229" s="84" t="b">
        <v>0</v>
      </c>
      <c r="G229" s="84" t="b">
        <v>0</v>
      </c>
    </row>
    <row r="230" spans="1:7" ht="15">
      <c r="A230" s="84" t="s">
        <v>1841</v>
      </c>
      <c r="B230" s="84">
        <v>13</v>
      </c>
      <c r="C230" s="123">
        <v>0.009844072859579875</v>
      </c>
      <c r="D230" s="84" t="s">
        <v>1740</v>
      </c>
      <c r="E230" s="84" t="b">
        <v>0</v>
      </c>
      <c r="F230" s="84" t="b">
        <v>0</v>
      </c>
      <c r="G230" s="84" t="b">
        <v>0</v>
      </c>
    </row>
    <row r="231" spans="1:7" ht="15">
      <c r="A231" s="84" t="s">
        <v>1842</v>
      </c>
      <c r="B231" s="84">
        <v>13</v>
      </c>
      <c r="C231" s="123">
        <v>0.009844072859579875</v>
      </c>
      <c r="D231" s="84" t="s">
        <v>1740</v>
      </c>
      <c r="E231" s="84" t="b">
        <v>0</v>
      </c>
      <c r="F231" s="84" t="b">
        <v>0</v>
      </c>
      <c r="G231" s="84" t="b">
        <v>0</v>
      </c>
    </row>
    <row r="232" spans="1:7" ht="15">
      <c r="A232" s="84" t="s">
        <v>1843</v>
      </c>
      <c r="B232" s="84">
        <v>13</v>
      </c>
      <c r="C232" s="123">
        <v>0.009844072859579875</v>
      </c>
      <c r="D232" s="84" t="s">
        <v>1740</v>
      </c>
      <c r="E232" s="84" t="b">
        <v>0</v>
      </c>
      <c r="F232" s="84" t="b">
        <v>0</v>
      </c>
      <c r="G232" s="84" t="b">
        <v>0</v>
      </c>
    </row>
    <row r="233" spans="1:7" ht="15">
      <c r="A233" s="84" t="s">
        <v>1844</v>
      </c>
      <c r="B233" s="84">
        <v>13</v>
      </c>
      <c r="C233" s="123">
        <v>0.010404751992792971</v>
      </c>
      <c r="D233" s="84" t="s">
        <v>1740</v>
      </c>
      <c r="E233" s="84" t="b">
        <v>1</v>
      </c>
      <c r="F233" s="84" t="b">
        <v>0</v>
      </c>
      <c r="G233" s="84" t="b">
        <v>0</v>
      </c>
    </row>
    <row r="234" spans="1:7" ht="15">
      <c r="A234" s="84" t="s">
        <v>1845</v>
      </c>
      <c r="B234" s="84">
        <v>13</v>
      </c>
      <c r="C234" s="123">
        <v>0.009844072859579875</v>
      </c>
      <c r="D234" s="84" t="s">
        <v>1740</v>
      </c>
      <c r="E234" s="84" t="b">
        <v>0</v>
      </c>
      <c r="F234" s="84" t="b">
        <v>0</v>
      </c>
      <c r="G234" s="84" t="b">
        <v>0</v>
      </c>
    </row>
    <row r="235" spans="1:7" ht="15">
      <c r="A235" s="84" t="s">
        <v>1846</v>
      </c>
      <c r="B235" s="84">
        <v>12</v>
      </c>
      <c r="C235" s="123">
        <v>0.009604386454885821</v>
      </c>
      <c r="D235" s="84" t="s">
        <v>1740</v>
      </c>
      <c r="E235" s="84" t="b">
        <v>0</v>
      </c>
      <c r="F235" s="84" t="b">
        <v>0</v>
      </c>
      <c r="G235" s="84" t="b">
        <v>0</v>
      </c>
    </row>
    <row r="236" spans="1:7" ht="15">
      <c r="A236" s="84" t="s">
        <v>235</v>
      </c>
      <c r="B236" s="84">
        <v>12</v>
      </c>
      <c r="C236" s="123">
        <v>0.010166995301874402</v>
      </c>
      <c r="D236" s="84" t="s">
        <v>1740</v>
      </c>
      <c r="E236" s="84" t="b">
        <v>0</v>
      </c>
      <c r="F236" s="84" t="b">
        <v>0</v>
      </c>
      <c r="G236" s="84" t="b">
        <v>0</v>
      </c>
    </row>
    <row r="237" spans="1:7" ht="15">
      <c r="A237" s="84" t="s">
        <v>2088</v>
      </c>
      <c r="B237" s="84">
        <v>12</v>
      </c>
      <c r="C237" s="123">
        <v>0.01408622261861755</v>
      </c>
      <c r="D237" s="84" t="s">
        <v>1740</v>
      </c>
      <c r="E237" s="84" t="b">
        <v>1</v>
      </c>
      <c r="F237" s="84" t="b">
        <v>0</v>
      </c>
      <c r="G237" s="84" t="b">
        <v>0</v>
      </c>
    </row>
    <row r="238" spans="1:7" ht="15">
      <c r="A238" s="84" t="s">
        <v>2089</v>
      </c>
      <c r="B238" s="84">
        <v>11</v>
      </c>
      <c r="C238" s="123">
        <v>0.00931974569338487</v>
      </c>
      <c r="D238" s="84" t="s">
        <v>1740</v>
      </c>
      <c r="E238" s="84" t="b">
        <v>0</v>
      </c>
      <c r="F238" s="84" t="b">
        <v>0</v>
      </c>
      <c r="G238" s="84" t="b">
        <v>0</v>
      </c>
    </row>
    <row r="239" spans="1:7" ht="15">
      <c r="A239" s="84" t="s">
        <v>2090</v>
      </c>
      <c r="B239" s="84">
        <v>10</v>
      </c>
      <c r="C239" s="123">
        <v>0.008986052972714506</v>
      </c>
      <c r="D239" s="84" t="s">
        <v>1740</v>
      </c>
      <c r="E239" s="84" t="b">
        <v>0</v>
      </c>
      <c r="F239" s="84" t="b">
        <v>0</v>
      </c>
      <c r="G239" s="84" t="b">
        <v>0</v>
      </c>
    </row>
    <row r="240" spans="1:7" ht="15">
      <c r="A240" s="84" t="s">
        <v>238</v>
      </c>
      <c r="B240" s="84">
        <v>10</v>
      </c>
      <c r="C240" s="123">
        <v>0.008986052972714506</v>
      </c>
      <c r="D240" s="84" t="s">
        <v>1740</v>
      </c>
      <c r="E240" s="84" t="b">
        <v>0</v>
      </c>
      <c r="F240" s="84" t="b">
        <v>0</v>
      </c>
      <c r="G240" s="84" t="b">
        <v>0</v>
      </c>
    </row>
    <row r="241" spans="1:7" ht="15">
      <c r="A241" s="84" t="s">
        <v>324</v>
      </c>
      <c r="B241" s="84">
        <v>10</v>
      </c>
      <c r="C241" s="123">
        <v>0.008986052972714506</v>
      </c>
      <c r="D241" s="84" t="s">
        <v>1740</v>
      </c>
      <c r="E241" s="84" t="b">
        <v>0</v>
      </c>
      <c r="F241" s="84" t="b">
        <v>0</v>
      </c>
      <c r="G241" s="84" t="b">
        <v>0</v>
      </c>
    </row>
    <row r="242" spans="1:7" ht="15">
      <c r="A242" s="84" t="s">
        <v>288</v>
      </c>
      <c r="B242" s="84">
        <v>10</v>
      </c>
      <c r="C242" s="123">
        <v>0.008986052972714506</v>
      </c>
      <c r="D242" s="84" t="s">
        <v>1740</v>
      </c>
      <c r="E242" s="84" t="b">
        <v>0</v>
      </c>
      <c r="F242" s="84" t="b">
        <v>0</v>
      </c>
      <c r="G242" s="84" t="b">
        <v>0</v>
      </c>
    </row>
    <row r="243" spans="1:7" ht="15">
      <c r="A243" s="84" t="s">
        <v>289</v>
      </c>
      <c r="B243" s="84">
        <v>10</v>
      </c>
      <c r="C243" s="123">
        <v>0.008986052972714506</v>
      </c>
      <c r="D243" s="84" t="s">
        <v>1740</v>
      </c>
      <c r="E243" s="84" t="b">
        <v>0</v>
      </c>
      <c r="F243" s="84" t="b">
        <v>0</v>
      </c>
      <c r="G243" s="84" t="b">
        <v>0</v>
      </c>
    </row>
    <row r="244" spans="1:7" ht="15">
      <c r="A244" s="84" t="s">
        <v>299</v>
      </c>
      <c r="B244" s="84">
        <v>9</v>
      </c>
      <c r="C244" s="123">
        <v>0.008598387396343892</v>
      </c>
      <c r="D244" s="84" t="s">
        <v>1740</v>
      </c>
      <c r="E244" s="84" t="b">
        <v>0</v>
      </c>
      <c r="F244" s="84" t="b">
        <v>0</v>
      </c>
      <c r="G244" s="84" t="b">
        <v>0</v>
      </c>
    </row>
    <row r="245" spans="1:7" ht="15">
      <c r="A245" s="84" t="s">
        <v>283</v>
      </c>
      <c r="B245" s="84">
        <v>9</v>
      </c>
      <c r="C245" s="123">
        <v>0.008598387396343892</v>
      </c>
      <c r="D245" s="84" t="s">
        <v>1740</v>
      </c>
      <c r="E245" s="84" t="b">
        <v>0</v>
      </c>
      <c r="F245" s="84" t="b">
        <v>0</v>
      </c>
      <c r="G245" s="84" t="b">
        <v>0</v>
      </c>
    </row>
    <row r="246" spans="1:7" ht="15">
      <c r="A246" s="84" t="s">
        <v>233</v>
      </c>
      <c r="B246" s="84">
        <v>8</v>
      </c>
      <c r="C246" s="123">
        <v>0.008150728363363231</v>
      </c>
      <c r="D246" s="84" t="s">
        <v>1740</v>
      </c>
      <c r="E246" s="84" t="b">
        <v>0</v>
      </c>
      <c r="F246" s="84" t="b">
        <v>0</v>
      </c>
      <c r="G246" s="84" t="b">
        <v>0</v>
      </c>
    </row>
    <row r="247" spans="1:7" ht="15">
      <c r="A247" s="84" t="s">
        <v>2091</v>
      </c>
      <c r="B247" s="84">
        <v>8</v>
      </c>
      <c r="C247" s="123">
        <v>0.008150728363363231</v>
      </c>
      <c r="D247" s="84" t="s">
        <v>1740</v>
      </c>
      <c r="E247" s="84" t="b">
        <v>0</v>
      </c>
      <c r="F247" s="84" t="b">
        <v>0</v>
      </c>
      <c r="G247" s="84" t="b">
        <v>0</v>
      </c>
    </row>
    <row r="248" spans="1:7" ht="15">
      <c r="A248" s="84" t="s">
        <v>339</v>
      </c>
      <c r="B248" s="84">
        <v>8</v>
      </c>
      <c r="C248" s="123">
        <v>0.008150728363363231</v>
      </c>
      <c r="D248" s="84" t="s">
        <v>1740</v>
      </c>
      <c r="E248" s="84" t="b">
        <v>0</v>
      </c>
      <c r="F248" s="84" t="b">
        <v>0</v>
      </c>
      <c r="G248" s="84" t="b">
        <v>0</v>
      </c>
    </row>
    <row r="249" spans="1:7" ht="15">
      <c r="A249" s="84" t="s">
        <v>338</v>
      </c>
      <c r="B249" s="84">
        <v>8</v>
      </c>
      <c r="C249" s="123">
        <v>0.008150728363363231</v>
      </c>
      <c r="D249" s="84" t="s">
        <v>1740</v>
      </c>
      <c r="E249" s="84" t="b">
        <v>0</v>
      </c>
      <c r="F249" s="84" t="b">
        <v>0</v>
      </c>
      <c r="G249" s="84" t="b">
        <v>0</v>
      </c>
    </row>
    <row r="250" spans="1:7" ht="15">
      <c r="A250" s="84" t="s">
        <v>337</v>
      </c>
      <c r="B250" s="84">
        <v>8</v>
      </c>
      <c r="C250" s="123">
        <v>0.008150728363363231</v>
      </c>
      <c r="D250" s="84" t="s">
        <v>1740</v>
      </c>
      <c r="E250" s="84" t="b">
        <v>0</v>
      </c>
      <c r="F250" s="84" t="b">
        <v>0</v>
      </c>
      <c r="G250" s="84" t="b">
        <v>0</v>
      </c>
    </row>
    <row r="251" spans="1:7" ht="15">
      <c r="A251" s="84" t="s">
        <v>336</v>
      </c>
      <c r="B251" s="84">
        <v>8</v>
      </c>
      <c r="C251" s="123">
        <v>0.008150728363363231</v>
      </c>
      <c r="D251" s="84" t="s">
        <v>1740</v>
      </c>
      <c r="E251" s="84" t="b">
        <v>0</v>
      </c>
      <c r="F251" s="84" t="b">
        <v>0</v>
      </c>
      <c r="G251" s="84" t="b">
        <v>0</v>
      </c>
    </row>
    <row r="252" spans="1:7" ht="15">
      <c r="A252" s="84" t="s">
        <v>335</v>
      </c>
      <c r="B252" s="84">
        <v>8</v>
      </c>
      <c r="C252" s="123">
        <v>0.008150728363363231</v>
      </c>
      <c r="D252" s="84" t="s">
        <v>1740</v>
      </c>
      <c r="E252" s="84" t="b">
        <v>0</v>
      </c>
      <c r="F252" s="84" t="b">
        <v>0</v>
      </c>
      <c r="G252" s="84" t="b">
        <v>0</v>
      </c>
    </row>
    <row r="253" spans="1:7" ht="15">
      <c r="A253" s="84" t="s">
        <v>2096</v>
      </c>
      <c r="B253" s="84">
        <v>7</v>
      </c>
      <c r="C253" s="123">
        <v>0.00763553946291033</v>
      </c>
      <c r="D253" s="84" t="s">
        <v>1740</v>
      </c>
      <c r="E253" s="84" t="b">
        <v>0</v>
      </c>
      <c r="F253" s="84" t="b">
        <v>0</v>
      </c>
      <c r="G253" s="84" t="b">
        <v>0</v>
      </c>
    </row>
    <row r="254" spans="1:7" ht="15">
      <c r="A254" s="84" t="s">
        <v>2097</v>
      </c>
      <c r="B254" s="84">
        <v>7</v>
      </c>
      <c r="C254" s="123">
        <v>0.00763553946291033</v>
      </c>
      <c r="D254" s="84" t="s">
        <v>1740</v>
      </c>
      <c r="E254" s="84" t="b">
        <v>1</v>
      </c>
      <c r="F254" s="84" t="b">
        <v>0</v>
      </c>
      <c r="G254" s="84" t="b">
        <v>0</v>
      </c>
    </row>
    <row r="255" spans="1:7" ht="15">
      <c r="A255" s="84" t="s">
        <v>2098</v>
      </c>
      <c r="B255" s="84">
        <v>7</v>
      </c>
      <c r="C255" s="123">
        <v>0.00763553946291033</v>
      </c>
      <c r="D255" s="84" t="s">
        <v>1740</v>
      </c>
      <c r="E255" s="84" t="b">
        <v>0</v>
      </c>
      <c r="F255" s="84" t="b">
        <v>0</v>
      </c>
      <c r="G255" s="84" t="b">
        <v>0</v>
      </c>
    </row>
    <row r="256" spans="1:7" ht="15">
      <c r="A256" s="84" t="s">
        <v>1799</v>
      </c>
      <c r="B256" s="84">
        <v>7</v>
      </c>
      <c r="C256" s="123">
        <v>0.00763553946291033</v>
      </c>
      <c r="D256" s="84" t="s">
        <v>1740</v>
      </c>
      <c r="E256" s="84" t="b">
        <v>0</v>
      </c>
      <c r="F256" s="84" t="b">
        <v>0</v>
      </c>
      <c r="G256" s="84" t="b">
        <v>0</v>
      </c>
    </row>
    <row r="257" spans="1:7" ht="15">
      <c r="A257" s="84" t="s">
        <v>2099</v>
      </c>
      <c r="B257" s="84">
        <v>7</v>
      </c>
      <c r="C257" s="123">
        <v>0.00763553946291033</v>
      </c>
      <c r="D257" s="84" t="s">
        <v>1740</v>
      </c>
      <c r="E257" s="84" t="b">
        <v>0</v>
      </c>
      <c r="F257" s="84" t="b">
        <v>0</v>
      </c>
      <c r="G257" s="84" t="b">
        <v>0</v>
      </c>
    </row>
    <row r="258" spans="1:7" ht="15">
      <c r="A258" s="84" t="s">
        <v>2100</v>
      </c>
      <c r="B258" s="84">
        <v>7</v>
      </c>
      <c r="C258" s="123">
        <v>0.00763553946291033</v>
      </c>
      <c r="D258" s="84" t="s">
        <v>1740</v>
      </c>
      <c r="E258" s="84" t="b">
        <v>0</v>
      </c>
      <c r="F258" s="84" t="b">
        <v>1</v>
      </c>
      <c r="G258" s="84" t="b">
        <v>0</v>
      </c>
    </row>
    <row r="259" spans="1:7" ht="15">
      <c r="A259" s="84" t="s">
        <v>2093</v>
      </c>
      <c r="B259" s="84">
        <v>7</v>
      </c>
      <c r="C259" s="123">
        <v>0.00763553946291033</v>
      </c>
      <c r="D259" s="84" t="s">
        <v>1740</v>
      </c>
      <c r="E259" s="84" t="b">
        <v>0</v>
      </c>
      <c r="F259" s="84" t="b">
        <v>0</v>
      </c>
      <c r="G259" s="84" t="b">
        <v>0</v>
      </c>
    </row>
    <row r="260" spans="1:7" ht="15">
      <c r="A260" s="84" t="s">
        <v>2094</v>
      </c>
      <c r="B260" s="84">
        <v>7</v>
      </c>
      <c r="C260" s="123">
        <v>0.008216963194193572</v>
      </c>
      <c r="D260" s="84" t="s">
        <v>1740</v>
      </c>
      <c r="E260" s="84" t="b">
        <v>1</v>
      </c>
      <c r="F260" s="84" t="b">
        <v>0</v>
      </c>
      <c r="G260" s="84" t="b">
        <v>0</v>
      </c>
    </row>
    <row r="261" spans="1:7" ht="15">
      <c r="A261" s="84" t="s">
        <v>287</v>
      </c>
      <c r="B261" s="84">
        <v>7</v>
      </c>
      <c r="C261" s="123">
        <v>0.00763553946291033</v>
      </c>
      <c r="D261" s="84" t="s">
        <v>1740</v>
      </c>
      <c r="E261" s="84" t="b">
        <v>0</v>
      </c>
      <c r="F261" s="84" t="b">
        <v>0</v>
      </c>
      <c r="G261" s="84" t="b">
        <v>0</v>
      </c>
    </row>
    <row r="262" spans="1:7" ht="15">
      <c r="A262" s="84" t="s">
        <v>328</v>
      </c>
      <c r="B262" s="84">
        <v>6</v>
      </c>
      <c r="C262" s="123">
        <v>0.008353964354388288</v>
      </c>
      <c r="D262" s="84" t="s">
        <v>1740</v>
      </c>
      <c r="E262" s="84" t="b">
        <v>0</v>
      </c>
      <c r="F262" s="84" t="b">
        <v>0</v>
      </c>
      <c r="G262" s="84" t="b">
        <v>0</v>
      </c>
    </row>
    <row r="263" spans="1:7" ht="15">
      <c r="A263" s="84" t="s">
        <v>2106</v>
      </c>
      <c r="B263" s="84">
        <v>6</v>
      </c>
      <c r="C263" s="123">
        <v>0.007043111309308775</v>
      </c>
      <c r="D263" s="84" t="s">
        <v>1740</v>
      </c>
      <c r="E263" s="84" t="b">
        <v>0</v>
      </c>
      <c r="F263" s="84" t="b">
        <v>0</v>
      </c>
      <c r="G263" s="84" t="b">
        <v>0</v>
      </c>
    </row>
    <row r="264" spans="1:7" ht="15">
      <c r="A264" s="84" t="s">
        <v>2101</v>
      </c>
      <c r="B264" s="84">
        <v>6</v>
      </c>
      <c r="C264" s="123">
        <v>0.007043111309308775</v>
      </c>
      <c r="D264" s="84" t="s">
        <v>1740</v>
      </c>
      <c r="E264" s="84" t="b">
        <v>0</v>
      </c>
      <c r="F264" s="84" t="b">
        <v>0</v>
      </c>
      <c r="G264" s="84" t="b">
        <v>0</v>
      </c>
    </row>
    <row r="265" spans="1:7" ht="15">
      <c r="A265" s="84" t="s">
        <v>2102</v>
      </c>
      <c r="B265" s="84">
        <v>6</v>
      </c>
      <c r="C265" s="123">
        <v>0.007043111309308775</v>
      </c>
      <c r="D265" s="84" t="s">
        <v>1740</v>
      </c>
      <c r="E265" s="84" t="b">
        <v>0</v>
      </c>
      <c r="F265" s="84" t="b">
        <v>0</v>
      </c>
      <c r="G265" s="84" t="b">
        <v>0</v>
      </c>
    </row>
    <row r="266" spans="1:7" ht="15">
      <c r="A266" s="84" t="s">
        <v>421</v>
      </c>
      <c r="B266" s="84">
        <v>6</v>
      </c>
      <c r="C266" s="123">
        <v>0.007043111309308775</v>
      </c>
      <c r="D266" s="84" t="s">
        <v>1740</v>
      </c>
      <c r="E266" s="84" t="b">
        <v>0</v>
      </c>
      <c r="F266" s="84" t="b">
        <v>0</v>
      </c>
      <c r="G266" s="84" t="b">
        <v>0</v>
      </c>
    </row>
    <row r="267" spans="1:7" ht="15">
      <c r="A267" s="84" t="s">
        <v>2103</v>
      </c>
      <c r="B267" s="84">
        <v>6</v>
      </c>
      <c r="C267" s="123">
        <v>0.007043111309308775</v>
      </c>
      <c r="D267" s="84" t="s">
        <v>1740</v>
      </c>
      <c r="E267" s="84" t="b">
        <v>0</v>
      </c>
      <c r="F267" s="84" t="b">
        <v>0</v>
      </c>
      <c r="G267" s="84" t="b">
        <v>0</v>
      </c>
    </row>
    <row r="268" spans="1:7" ht="15">
      <c r="A268" s="84" t="s">
        <v>2104</v>
      </c>
      <c r="B268" s="84">
        <v>6</v>
      </c>
      <c r="C268" s="123">
        <v>0.007043111309308775</v>
      </c>
      <c r="D268" s="84" t="s">
        <v>1740</v>
      </c>
      <c r="E268" s="84" t="b">
        <v>0</v>
      </c>
      <c r="F268" s="84" t="b">
        <v>0</v>
      </c>
      <c r="G268" s="84" t="b">
        <v>0</v>
      </c>
    </row>
    <row r="269" spans="1:7" ht="15">
      <c r="A269" s="84" t="s">
        <v>2105</v>
      </c>
      <c r="B269" s="84">
        <v>6</v>
      </c>
      <c r="C269" s="123">
        <v>0.007043111309308775</v>
      </c>
      <c r="D269" s="84" t="s">
        <v>1740</v>
      </c>
      <c r="E269" s="84" t="b">
        <v>0</v>
      </c>
      <c r="F269" s="84" t="b">
        <v>0</v>
      </c>
      <c r="G269" s="84" t="b">
        <v>0</v>
      </c>
    </row>
    <row r="270" spans="1:7" ht="15">
      <c r="A270" s="84" t="s">
        <v>242</v>
      </c>
      <c r="B270" s="84">
        <v>5</v>
      </c>
      <c r="C270" s="123">
        <v>0.006360458221245473</v>
      </c>
      <c r="D270" s="84" t="s">
        <v>1740</v>
      </c>
      <c r="E270" s="84" t="b">
        <v>0</v>
      </c>
      <c r="F270" s="84" t="b">
        <v>0</v>
      </c>
      <c r="G270" s="84" t="b">
        <v>0</v>
      </c>
    </row>
    <row r="271" spans="1:7" ht="15">
      <c r="A271" s="84" t="s">
        <v>2107</v>
      </c>
      <c r="B271" s="84">
        <v>5</v>
      </c>
      <c r="C271" s="123">
        <v>0.006360458221245473</v>
      </c>
      <c r="D271" s="84" t="s">
        <v>1740</v>
      </c>
      <c r="E271" s="84" t="b">
        <v>0</v>
      </c>
      <c r="F271" s="84" t="b">
        <v>0</v>
      </c>
      <c r="G271" s="84" t="b">
        <v>0</v>
      </c>
    </row>
    <row r="272" spans="1:7" ht="15">
      <c r="A272" s="84" t="s">
        <v>329</v>
      </c>
      <c r="B272" s="84">
        <v>5</v>
      </c>
      <c r="C272" s="123">
        <v>0.006360458221245473</v>
      </c>
      <c r="D272" s="84" t="s">
        <v>1740</v>
      </c>
      <c r="E272" s="84" t="b">
        <v>0</v>
      </c>
      <c r="F272" s="84" t="b">
        <v>0</v>
      </c>
      <c r="G272" s="84" t="b">
        <v>0</v>
      </c>
    </row>
    <row r="273" spans="1:7" ht="15">
      <c r="A273" s="84" t="s">
        <v>2108</v>
      </c>
      <c r="B273" s="84">
        <v>5</v>
      </c>
      <c r="C273" s="123">
        <v>0.00696163696199024</v>
      </c>
      <c r="D273" s="84" t="s">
        <v>1740</v>
      </c>
      <c r="E273" s="84" t="b">
        <v>0</v>
      </c>
      <c r="F273" s="84" t="b">
        <v>0</v>
      </c>
      <c r="G273" s="84" t="b">
        <v>0</v>
      </c>
    </row>
    <row r="274" spans="1:7" ht="15">
      <c r="A274" s="84" t="s">
        <v>2111</v>
      </c>
      <c r="B274" s="84">
        <v>4</v>
      </c>
      <c r="C274" s="123">
        <v>0.005569309569592192</v>
      </c>
      <c r="D274" s="84" t="s">
        <v>1740</v>
      </c>
      <c r="E274" s="84" t="b">
        <v>1</v>
      </c>
      <c r="F274" s="84" t="b">
        <v>0</v>
      </c>
      <c r="G274" s="84" t="b">
        <v>0</v>
      </c>
    </row>
    <row r="275" spans="1:7" ht="15">
      <c r="A275" s="84" t="s">
        <v>2112</v>
      </c>
      <c r="B275" s="84">
        <v>4</v>
      </c>
      <c r="C275" s="123">
        <v>0.005569309569592192</v>
      </c>
      <c r="D275" s="84" t="s">
        <v>1740</v>
      </c>
      <c r="E275" s="84" t="b">
        <v>0</v>
      </c>
      <c r="F275" s="84" t="b">
        <v>0</v>
      </c>
      <c r="G275" s="84" t="b">
        <v>0</v>
      </c>
    </row>
    <row r="276" spans="1:7" ht="15">
      <c r="A276" s="84" t="s">
        <v>2113</v>
      </c>
      <c r="B276" s="84">
        <v>4</v>
      </c>
      <c r="C276" s="123">
        <v>0.005569309569592192</v>
      </c>
      <c r="D276" s="84" t="s">
        <v>1740</v>
      </c>
      <c r="E276" s="84" t="b">
        <v>0</v>
      </c>
      <c r="F276" s="84" t="b">
        <v>0</v>
      </c>
      <c r="G276" s="84" t="b">
        <v>0</v>
      </c>
    </row>
    <row r="277" spans="1:7" ht="15">
      <c r="A277" s="84" t="s">
        <v>334</v>
      </c>
      <c r="B277" s="84">
        <v>4</v>
      </c>
      <c r="C277" s="123">
        <v>0.005569309569592192</v>
      </c>
      <c r="D277" s="84" t="s">
        <v>1740</v>
      </c>
      <c r="E277" s="84" t="b">
        <v>0</v>
      </c>
      <c r="F277" s="84" t="b">
        <v>0</v>
      </c>
      <c r="G277" s="84" t="b">
        <v>0</v>
      </c>
    </row>
    <row r="278" spans="1:7" ht="15">
      <c r="A278" s="84" t="s">
        <v>333</v>
      </c>
      <c r="B278" s="84">
        <v>4</v>
      </c>
      <c r="C278" s="123">
        <v>0.005569309569592192</v>
      </c>
      <c r="D278" s="84" t="s">
        <v>1740</v>
      </c>
      <c r="E278" s="84" t="b">
        <v>0</v>
      </c>
      <c r="F278" s="84" t="b">
        <v>0</v>
      </c>
      <c r="G278" s="84" t="b">
        <v>0</v>
      </c>
    </row>
    <row r="279" spans="1:7" ht="15">
      <c r="A279" s="84" t="s">
        <v>332</v>
      </c>
      <c r="B279" s="84">
        <v>4</v>
      </c>
      <c r="C279" s="123">
        <v>0.005569309569592192</v>
      </c>
      <c r="D279" s="84" t="s">
        <v>1740</v>
      </c>
      <c r="E279" s="84" t="b">
        <v>0</v>
      </c>
      <c r="F279" s="84" t="b">
        <v>0</v>
      </c>
      <c r="G279" s="84" t="b">
        <v>0</v>
      </c>
    </row>
    <row r="280" spans="1:7" ht="15">
      <c r="A280" s="84" t="s">
        <v>331</v>
      </c>
      <c r="B280" s="84">
        <v>4</v>
      </c>
      <c r="C280" s="123">
        <v>0.005569309569592192</v>
      </c>
      <c r="D280" s="84" t="s">
        <v>1740</v>
      </c>
      <c r="E280" s="84" t="b">
        <v>0</v>
      </c>
      <c r="F280" s="84" t="b">
        <v>0</v>
      </c>
      <c r="G280" s="84" t="b">
        <v>0</v>
      </c>
    </row>
    <row r="281" spans="1:7" ht="15">
      <c r="A281" s="84" t="s">
        <v>330</v>
      </c>
      <c r="B281" s="84">
        <v>4</v>
      </c>
      <c r="C281" s="123">
        <v>0.005569309569592192</v>
      </c>
      <c r="D281" s="84" t="s">
        <v>1740</v>
      </c>
      <c r="E281" s="84" t="b">
        <v>0</v>
      </c>
      <c r="F281" s="84" t="b">
        <v>0</v>
      </c>
      <c r="G281" s="84" t="b">
        <v>0</v>
      </c>
    </row>
    <row r="282" spans="1:7" ht="15">
      <c r="A282" s="84" t="s">
        <v>308</v>
      </c>
      <c r="B282" s="84">
        <v>4</v>
      </c>
      <c r="C282" s="123">
        <v>0.005569309569592192</v>
      </c>
      <c r="D282" s="84" t="s">
        <v>1740</v>
      </c>
      <c r="E282" s="84" t="b">
        <v>0</v>
      </c>
      <c r="F282" s="84" t="b">
        <v>0</v>
      </c>
      <c r="G282" s="84" t="b">
        <v>0</v>
      </c>
    </row>
    <row r="283" spans="1:7" ht="15">
      <c r="A283" s="84" t="s">
        <v>2095</v>
      </c>
      <c r="B283" s="84">
        <v>3</v>
      </c>
      <c r="C283" s="123">
        <v>0.004642014695587319</v>
      </c>
      <c r="D283" s="84" t="s">
        <v>1740</v>
      </c>
      <c r="E283" s="84" t="b">
        <v>0</v>
      </c>
      <c r="F283" s="84" t="b">
        <v>0</v>
      </c>
      <c r="G283" s="84" t="b">
        <v>0</v>
      </c>
    </row>
    <row r="284" spans="1:7" ht="15">
      <c r="A284" s="84" t="s">
        <v>1802</v>
      </c>
      <c r="B284" s="84">
        <v>3</v>
      </c>
      <c r="C284" s="123">
        <v>0.004642014695587319</v>
      </c>
      <c r="D284" s="84" t="s">
        <v>1740</v>
      </c>
      <c r="E284" s="84" t="b">
        <v>0</v>
      </c>
      <c r="F284" s="84" t="b">
        <v>0</v>
      </c>
      <c r="G284" s="84" t="b">
        <v>0</v>
      </c>
    </row>
    <row r="285" spans="1:7" ht="15">
      <c r="A285" s="84" t="s">
        <v>2092</v>
      </c>
      <c r="B285" s="84">
        <v>3</v>
      </c>
      <c r="C285" s="123">
        <v>0.004642014695587319</v>
      </c>
      <c r="D285" s="84" t="s">
        <v>1740</v>
      </c>
      <c r="E285" s="84" t="b">
        <v>1</v>
      </c>
      <c r="F285" s="84" t="b">
        <v>0</v>
      </c>
      <c r="G285" s="84" t="b">
        <v>0</v>
      </c>
    </row>
    <row r="286" spans="1:7" ht="15">
      <c r="A286" s="84" t="s">
        <v>2130</v>
      </c>
      <c r="B286" s="84">
        <v>3</v>
      </c>
      <c r="C286" s="123">
        <v>0.004642014695587319</v>
      </c>
      <c r="D286" s="84" t="s">
        <v>1740</v>
      </c>
      <c r="E286" s="84" t="b">
        <v>0</v>
      </c>
      <c r="F286" s="84" t="b">
        <v>0</v>
      </c>
      <c r="G286" s="84" t="b">
        <v>0</v>
      </c>
    </row>
    <row r="287" spans="1:7" ht="15">
      <c r="A287" s="84" t="s">
        <v>264</v>
      </c>
      <c r="B287" s="84">
        <v>3</v>
      </c>
      <c r="C287" s="123">
        <v>0.004642014695587319</v>
      </c>
      <c r="D287" s="84" t="s">
        <v>1740</v>
      </c>
      <c r="E287" s="84" t="b">
        <v>0</v>
      </c>
      <c r="F287" s="84" t="b">
        <v>0</v>
      </c>
      <c r="G287" s="84" t="b">
        <v>0</v>
      </c>
    </row>
    <row r="288" spans="1:7" ht="15">
      <c r="A288" s="84" t="s">
        <v>325</v>
      </c>
      <c r="B288" s="84">
        <v>3</v>
      </c>
      <c r="C288" s="123">
        <v>0.005297441218127076</v>
      </c>
      <c r="D288" s="84" t="s">
        <v>1740</v>
      </c>
      <c r="E288" s="84" t="b">
        <v>0</v>
      </c>
      <c r="F288" s="84" t="b">
        <v>0</v>
      </c>
      <c r="G288" s="84" t="b">
        <v>0</v>
      </c>
    </row>
    <row r="289" spans="1:7" ht="15">
      <c r="A289" s="84" t="s">
        <v>2127</v>
      </c>
      <c r="B289" s="84">
        <v>3</v>
      </c>
      <c r="C289" s="123">
        <v>0.004642014695587319</v>
      </c>
      <c r="D289" s="84" t="s">
        <v>1740</v>
      </c>
      <c r="E289" s="84" t="b">
        <v>0</v>
      </c>
      <c r="F289" s="84" t="b">
        <v>0</v>
      </c>
      <c r="G289" s="84" t="b">
        <v>0</v>
      </c>
    </row>
    <row r="290" spans="1:7" ht="15">
      <c r="A290" s="84" t="s">
        <v>2128</v>
      </c>
      <c r="B290" s="84">
        <v>3</v>
      </c>
      <c r="C290" s="123">
        <v>0.004642014695587319</v>
      </c>
      <c r="D290" s="84" t="s">
        <v>1740</v>
      </c>
      <c r="E290" s="84" t="b">
        <v>0</v>
      </c>
      <c r="F290" s="84" t="b">
        <v>0</v>
      </c>
      <c r="G290" s="84" t="b">
        <v>0</v>
      </c>
    </row>
    <row r="291" spans="1:7" ht="15">
      <c r="A291" s="84" t="s">
        <v>2129</v>
      </c>
      <c r="B291" s="84">
        <v>3</v>
      </c>
      <c r="C291" s="123">
        <v>0.004642014695587319</v>
      </c>
      <c r="D291" s="84" t="s">
        <v>1740</v>
      </c>
      <c r="E291" s="84" t="b">
        <v>0</v>
      </c>
      <c r="F291" s="84" t="b">
        <v>0</v>
      </c>
      <c r="G291" s="84" t="b">
        <v>0</v>
      </c>
    </row>
    <row r="292" spans="1:7" ht="15">
      <c r="A292" s="84" t="s">
        <v>300</v>
      </c>
      <c r="B292" s="84">
        <v>3</v>
      </c>
      <c r="C292" s="123">
        <v>0.004642014695587319</v>
      </c>
      <c r="D292" s="84" t="s">
        <v>1740</v>
      </c>
      <c r="E292" s="84" t="b">
        <v>0</v>
      </c>
      <c r="F292" s="84" t="b">
        <v>0</v>
      </c>
      <c r="G292" s="84" t="b">
        <v>0</v>
      </c>
    </row>
    <row r="293" spans="1:7" ht="15">
      <c r="A293" s="84" t="s">
        <v>303</v>
      </c>
      <c r="B293" s="84">
        <v>2</v>
      </c>
      <c r="C293" s="123">
        <v>0.0035316274787513843</v>
      </c>
      <c r="D293" s="84" t="s">
        <v>1740</v>
      </c>
      <c r="E293" s="84" t="b">
        <v>0</v>
      </c>
      <c r="F293" s="84" t="b">
        <v>0</v>
      </c>
      <c r="G293" s="84" t="b">
        <v>0</v>
      </c>
    </row>
    <row r="294" spans="1:7" ht="15">
      <c r="A294" s="84" t="s">
        <v>284</v>
      </c>
      <c r="B294" s="84">
        <v>2</v>
      </c>
      <c r="C294" s="123">
        <v>0.0035316274787513843</v>
      </c>
      <c r="D294" s="84" t="s">
        <v>1740</v>
      </c>
      <c r="E294" s="84" t="b">
        <v>0</v>
      </c>
      <c r="F294" s="84" t="b">
        <v>0</v>
      </c>
      <c r="G294" s="84" t="b">
        <v>0</v>
      </c>
    </row>
    <row r="295" spans="1:7" ht="15">
      <c r="A295" s="84" t="s">
        <v>2168</v>
      </c>
      <c r="B295" s="84">
        <v>2</v>
      </c>
      <c r="C295" s="123">
        <v>0.0035316274787513843</v>
      </c>
      <c r="D295" s="84" t="s">
        <v>1740</v>
      </c>
      <c r="E295" s="84" t="b">
        <v>0</v>
      </c>
      <c r="F295" s="84" t="b">
        <v>0</v>
      </c>
      <c r="G295" s="84" t="b">
        <v>0</v>
      </c>
    </row>
    <row r="296" spans="1:7" ht="15">
      <c r="A296" s="84" t="s">
        <v>2169</v>
      </c>
      <c r="B296" s="84">
        <v>2</v>
      </c>
      <c r="C296" s="123">
        <v>0.0035316274787513843</v>
      </c>
      <c r="D296" s="84" t="s">
        <v>1740</v>
      </c>
      <c r="E296" s="84" t="b">
        <v>1</v>
      </c>
      <c r="F296" s="84" t="b">
        <v>0</v>
      </c>
      <c r="G296" s="84" t="b">
        <v>0</v>
      </c>
    </row>
    <row r="297" spans="1:7" ht="15">
      <c r="A297" s="84" t="s">
        <v>2170</v>
      </c>
      <c r="B297" s="84">
        <v>2</v>
      </c>
      <c r="C297" s="123">
        <v>0.0035316274787513843</v>
      </c>
      <c r="D297" s="84" t="s">
        <v>1740</v>
      </c>
      <c r="E297" s="84" t="b">
        <v>0</v>
      </c>
      <c r="F297" s="84" t="b">
        <v>0</v>
      </c>
      <c r="G297" s="84" t="b">
        <v>0</v>
      </c>
    </row>
    <row r="298" spans="1:7" ht="15">
      <c r="A298" s="84" t="s">
        <v>2171</v>
      </c>
      <c r="B298" s="84">
        <v>2</v>
      </c>
      <c r="C298" s="123">
        <v>0.0035316274787513843</v>
      </c>
      <c r="D298" s="84" t="s">
        <v>1740</v>
      </c>
      <c r="E298" s="84" t="b">
        <v>0</v>
      </c>
      <c r="F298" s="84" t="b">
        <v>0</v>
      </c>
      <c r="G298" s="84" t="b">
        <v>0</v>
      </c>
    </row>
    <row r="299" spans="1:7" ht="15">
      <c r="A299" s="84" t="s">
        <v>2172</v>
      </c>
      <c r="B299" s="84">
        <v>2</v>
      </c>
      <c r="C299" s="123">
        <v>0.0035316274787513843</v>
      </c>
      <c r="D299" s="84" t="s">
        <v>1740</v>
      </c>
      <c r="E299" s="84" t="b">
        <v>0</v>
      </c>
      <c r="F299" s="84" t="b">
        <v>0</v>
      </c>
      <c r="G299" s="84" t="b">
        <v>0</v>
      </c>
    </row>
    <row r="300" spans="1:7" ht="15">
      <c r="A300" s="84" t="s">
        <v>2173</v>
      </c>
      <c r="B300" s="84">
        <v>2</v>
      </c>
      <c r="C300" s="123">
        <v>0.0035316274787513843</v>
      </c>
      <c r="D300" s="84" t="s">
        <v>1740</v>
      </c>
      <c r="E300" s="84" t="b">
        <v>1</v>
      </c>
      <c r="F300" s="84" t="b">
        <v>0</v>
      </c>
      <c r="G300" s="84" t="b">
        <v>0</v>
      </c>
    </row>
    <row r="301" spans="1:7" ht="15">
      <c r="A301" s="84" t="s">
        <v>2174</v>
      </c>
      <c r="B301" s="84">
        <v>2</v>
      </c>
      <c r="C301" s="123">
        <v>0.0035316274787513843</v>
      </c>
      <c r="D301" s="84" t="s">
        <v>1740</v>
      </c>
      <c r="E301" s="84" t="b">
        <v>0</v>
      </c>
      <c r="F301" s="84" t="b">
        <v>0</v>
      </c>
      <c r="G301" s="84" t="b">
        <v>0</v>
      </c>
    </row>
    <row r="302" spans="1:7" ht="15">
      <c r="A302" s="84" t="s">
        <v>2175</v>
      </c>
      <c r="B302" s="84">
        <v>2</v>
      </c>
      <c r="C302" s="123">
        <v>0.0035316274787513843</v>
      </c>
      <c r="D302" s="84" t="s">
        <v>1740</v>
      </c>
      <c r="E302" s="84" t="b">
        <v>1</v>
      </c>
      <c r="F302" s="84" t="b">
        <v>0</v>
      </c>
      <c r="G302" s="84" t="b">
        <v>0</v>
      </c>
    </row>
    <row r="303" spans="1:7" ht="15">
      <c r="A303" s="84" t="s">
        <v>2176</v>
      </c>
      <c r="B303" s="84">
        <v>2</v>
      </c>
      <c r="C303" s="123">
        <v>0.0035316274787513843</v>
      </c>
      <c r="D303" s="84" t="s">
        <v>1740</v>
      </c>
      <c r="E303" s="84" t="b">
        <v>0</v>
      </c>
      <c r="F303" s="84" t="b">
        <v>0</v>
      </c>
      <c r="G303" s="84" t="b">
        <v>0</v>
      </c>
    </row>
    <row r="304" spans="1:7" ht="15">
      <c r="A304" s="84" t="s">
        <v>2177</v>
      </c>
      <c r="B304" s="84">
        <v>2</v>
      </c>
      <c r="C304" s="123">
        <v>0.0035316274787513843</v>
      </c>
      <c r="D304" s="84" t="s">
        <v>1740</v>
      </c>
      <c r="E304" s="84" t="b">
        <v>0</v>
      </c>
      <c r="F304" s="84" t="b">
        <v>0</v>
      </c>
      <c r="G304" s="84" t="b">
        <v>0</v>
      </c>
    </row>
    <row r="305" spans="1:7" ht="15">
      <c r="A305" s="84" t="s">
        <v>2178</v>
      </c>
      <c r="B305" s="84">
        <v>2</v>
      </c>
      <c r="C305" s="123">
        <v>0.0035316274787513843</v>
      </c>
      <c r="D305" s="84" t="s">
        <v>1740</v>
      </c>
      <c r="E305" s="84" t="b">
        <v>0</v>
      </c>
      <c r="F305" s="84" t="b">
        <v>0</v>
      </c>
      <c r="G305" s="84" t="b">
        <v>0</v>
      </c>
    </row>
    <row r="306" spans="1:7" ht="15">
      <c r="A306" s="84" t="s">
        <v>2179</v>
      </c>
      <c r="B306" s="84">
        <v>2</v>
      </c>
      <c r="C306" s="123">
        <v>0.0035316274787513843</v>
      </c>
      <c r="D306" s="84" t="s">
        <v>1740</v>
      </c>
      <c r="E306" s="84" t="b">
        <v>0</v>
      </c>
      <c r="F306" s="84" t="b">
        <v>0</v>
      </c>
      <c r="G306" s="84" t="b">
        <v>0</v>
      </c>
    </row>
    <row r="307" spans="1:7" ht="15">
      <c r="A307" s="84" t="s">
        <v>307</v>
      </c>
      <c r="B307" s="84">
        <v>2</v>
      </c>
      <c r="C307" s="123">
        <v>0.0035316274787513843</v>
      </c>
      <c r="D307" s="84" t="s">
        <v>1740</v>
      </c>
      <c r="E307" s="84" t="b">
        <v>0</v>
      </c>
      <c r="F307" s="84" t="b">
        <v>0</v>
      </c>
      <c r="G307" s="84" t="b">
        <v>0</v>
      </c>
    </row>
    <row r="308" spans="1:7" ht="15">
      <c r="A308" s="84" t="s">
        <v>2180</v>
      </c>
      <c r="B308" s="84">
        <v>2</v>
      </c>
      <c r="C308" s="123">
        <v>0.0035316274787513843</v>
      </c>
      <c r="D308" s="84" t="s">
        <v>1740</v>
      </c>
      <c r="E308" s="84" t="b">
        <v>0</v>
      </c>
      <c r="F308" s="84" t="b">
        <v>0</v>
      </c>
      <c r="G308" s="84" t="b">
        <v>0</v>
      </c>
    </row>
    <row r="309" spans="1:7" ht="15">
      <c r="A309" s="84" t="s">
        <v>1860</v>
      </c>
      <c r="B309" s="84">
        <v>2</v>
      </c>
      <c r="C309" s="123">
        <v>0.0035316274787513843</v>
      </c>
      <c r="D309" s="84" t="s">
        <v>1740</v>
      </c>
      <c r="E309" s="84" t="b">
        <v>0</v>
      </c>
      <c r="F309" s="84" t="b">
        <v>0</v>
      </c>
      <c r="G309" s="84" t="b">
        <v>0</v>
      </c>
    </row>
    <row r="310" spans="1:7" ht="15">
      <c r="A310" s="84" t="s">
        <v>2181</v>
      </c>
      <c r="B310" s="84">
        <v>2</v>
      </c>
      <c r="C310" s="123">
        <v>0.0035316274787513843</v>
      </c>
      <c r="D310" s="84" t="s">
        <v>1740</v>
      </c>
      <c r="E310" s="84" t="b">
        <v>0</v>
      </c>
      <c r="F310" s="84" t="b">
        <v>0</v>
      </c>
      <c r="G310" s="84" t="b">
        <v>0</v>
      </c>
    </row>
    <row r="311" spans="1:7" ht="15">
      <c r="A311" s="84" t="s">
        <v>2140</v>
      </c>
      <c r="B311" s="84">
        <v>2</v>
      </c>
      <c r="C311" s="123">
        <v>0.0035316274787513843</v>
      </c>
      <c r="D311" s="84" t="s">
        <v>1740</v>
      </c>
      <c r="E311" s="84" t="b">
        <v>0</v>
      </c>
      <c r="F311" s="84" t="b">
        <v>0</v>
      </c>
      <c r="G311" s="84" t="b">
        <v>0</v>
      </c>
    </row>
    <row r="312" spans="1:7" ht="15">
      <c r="A312" s="84" t="s">
        <v>2189</v>
      </c>
      <c r="B312" s="84">
        <v>2</v>
      </c>
      <c r="C312" s="123">
        <v>0.0035316274787513843</v>
      </c>
      <c r="D312" s="84" t="s">
        <v>1740</v>
      </c>
      <c r="E312" s="84" t="b">
        <v>0</v>
      </c>
      <c r="F312" s="84" t="b">
        <v>0</v>
      </c>
      <c r="G312" s="84" t="b">
        <v>0</v>
      </c>
    </row>
    <row r="313" spans="1:7" ht="15">
      <c r="A313" s="84" t="s">
        <v>2190</v>
      </c>
      <c r="B313" s="84">
        <v>2</v>
      </c>
      <c r="C313" s="123">
        <v>0.0035316274787513843</v>
      </c>
      <c r="D313" s="84" t="s">
        <v>1740</v>
      </c>
      <c r="E313" s="84" t="b">
        <v>0</v>
      </c>
      <c r="F313" s="84" t="b">
        <v>0</v>
      </c>
      <c r="G313" s="84" t="b">
        <v>0</v>
      </c>
    </row>
    <row r="314" spans="1:7" ht="15">
      <c r="A314" s="84" t="s">
        <v>2191</v>
      </c>
      <c r="B314" s="84">
        <v>2</v>
      </c>
      <c r="C314" s="123">
        <v>0.0035316274787513843</v>
      </c>
      <c r="D314" s="84" t="s">
        <v>1740</v>
      </c>
      <c r="E314" s="84" t="b">
        <v>0</v>
      </c>
      <c r="F314" s="84" t="b">
        <v>0</v>
      </c>
      <c r="G314" s="84" t="b">
        <v>0</v>
      </c>
    </row>
    <row r="315" spans="1:7" ht="15">
      <c r="A315" s="84" t="s">
        <v>2137</v>
      </c>
      <c r="B315" s="84">
        <v>2</v>
      </c>
      <c r="C315" s="123">
        <v>0.0035316274787513843</v>
      </c>
      <c r="D315" s="84" t="s">
        <v>1740</v>
      </c>
      <c r="E315" s="84" t="b">
        <v>0</v>
      </c>
      <c r="F315" s="84" t="b">
        <v>0</v>
      </c>
      <c r="G315" s="84" t="b">
        <v>0</v>
      </c>
    </row>
    <row r="316" spans="1:7" ht="15">
      <c r="A316" s="84" t="s">
        <v>2192</v>
      </c>
      <c r="B316" s="84">
        <v>2</v>
      </c>
      <c r="C316" s="123">
        <v>0.0035316274787513843</v>
      </c>
      <c r="D316" s="84" t="s">
        <v>1740</v>
      </c>
      <c r="E316" s="84" t="b">
        <v>0</v>
      </c>
      <c r="F316" s="84" t="b">
        <v>0</v>
      </c>
      <c r="G316" s="84" t="b">
        <v>0</v>
      </c>
    </row>
    <row r="317" spans="1:7" ht="15">
      <c r="A317" s="84" t="s">
        <v>2193</v>
      </c>
      <c r="B317" s="84">
        <v>2</v>
      </c>
      <c r="C317" s="123">
        <v>0.0035316274787513843</v>
      </c>
      <c r="D317" s="84" t="s">
        <v>1740</v>
      </c>
      <c r="E317" s="84" t="b">
        <v>1</v>
      </c>
      <c r="F317" s="84" t="b">
        <v>0</v>
      </c>
      <c r="G317" s="84" t="b">
        <v>0</v>
      </c>
    </row>
    <row r="318" spans="1:7" ht="15">
      <c r="A318" s="84" t="s">
        <v>2194</v>
      </c>
      <c r="B318" s="84">
        <v>2</v>
      </c>
      <c r="C318" s="123">
        <v>0.0035316274787513843</v>
      </c>
      <c r="D318" s="84" t="s">
        <v>1740</v>
      </c>
      <c r="E318" s="84" t="b">
        <v>0</v>
      </c>
      <c r="F318" s="84" t="b">
        <v>0</v>
      </c>
      <c r="G318" s="84" t="b">
        <v>0</v>
      </c>
    </row>
    <row r="319" spans="1:7" ht="15">
      <c r="A319" s="84" t="s">
        <v>2195</v>
      </c>
      <c r="B319" s="84">
        <v>2</v>
      </c>
      <c r="C319" s="123">
        <v>0.0035316274787513843</v>
      </c>
      <c r="D319" s="84" t="s">
        <v>1740</v>
      </c>
      <c r="E319" s="84" t="b">
        <v>0</v>
      </c>
      <c r="F319" s="84" t="b">
        <v>0</v>
      </c>
      <c r="G319" s="84" t="b">
        <v>0</v>
      </c>
    </row>
    <row r="320" spans="1:7" ht="15">
      <c r="A320" s="84" t="s">
        <v>2196</v>
      </c>
      <c r="B320" s="84">
        <v>2</v>
      </c>
      <c r="C320" s="123">
        <v>0.0035316274787513843</v>
      </c>
      <c r="D320" s="84" t="s">
        <v>1740</v>
      </c>
      <c r="E320" s="84" t="b">
        <v>1</v>
      </c>
      <c r="F320" s="84" t="b">
        <v>0</v>
      </c>
      <c r="G320" s="84" t="b">
        <v>0</v>
      </c>
    </row>
    <row r="321" spans="1:7" ht="15">
      <c r="A321" s="84" t="s">
        <v>2197</v>
      </c>
      <c r="B321" s="84">
        <v>2</v>
      </c>
      <c r="C321" s="123">
        <v>0.0035316274787513843</v>
      </c>
      <c r="D321" s="84" t="s">
        <v>1740</v>
      </c>
      <c r="E321" s="84" t="b">
        <v>0</v>
      </c>
      <c r="F321" s="84" t="b">
        <v>0</v>
      </c>
      <c r="G321" s="84" t="b">
        <v>0</v>
      </c>
    </row>
    <row r="322" spans="1:7" ht="15">
      <c r="A322" s="84" t="s">
        <v>2198</v>
      </c>
      <c r="B322" s="84">
        <v>2</v>
      </c>
      <c r="C322" s="123">
        <v>0.0035316274787513843</v>
      </c>
      <c r="D322" s="84" t="s">
        <v>1740</v>
      </c>
      <c r="E322" s="84" t="b">
        <v>0</v>
      </c>
      <c r="F322" s="84" t="b">
        <v>0</v>
      </c>
      <c r="G322" s="84" t="b">
        <v>0</v>
      </c>
    </row>
    <row r="323" spans="1:7" ht="15">
      <c r="A323" s="84" t="s">
        <v>2110</v>
      </c>
      <c r="B323" s="84">
        <v>2</v>
      </c>
      <c r="C323" s="123">
        <v>0.0035316274787513843</v>
      </c>
      <c r="D323" s="84" t="s">
        <v>1740</v>
      </c>
      <c r="E323" s="84" t="b">
        <v>0</v>
      </c>
      <c r="F323" s="84" t="b">
        <v>0</v>
      </c>
      <c r="G323" s="84" t="b">
        <v>0</v>
      </c>
    </row>
    <row r="324" spans="1:7" ht="15">
      <c r="A324" s="84" t="s">
        <v>2199</v>
      </c>
      <c r="B324" s="84">
        <v>2</v>
      </c>
      <c r="C324" s="123">
        <v>0.0035316274787513843</v>
      </c>
      <c r="D324" s="84" t="s">
        <v>1740</v>
      </c>
      <c r="E324" s="84" t="b">
        <v>0</v>
      </c>
      <c r="F324" s="84" t="b">
        <v>0</v>
      </c>
      <c r="G324" s="84" t="b">
        <v>0</v>
      </c>
    </row>
    <row r="325" spans="1:7" ht="15">
      <c r="A325" s="84" t="s">
        <v>2200</v>
      </c>
      <c r="B325" s="84">
        <v>2</v>
      </c>
      <c r="C325" s="123">
        <v>0.0035316274787513843</v>
      </c>
      <c r="D325" s="84" t="s">
        <v>1740</v>
      </c>
      <c r="E325" s="84" t="b">
        <v>0</v>
      </c>
      <c r="F325" s="84" t="b">
        <v>0</v>
      </c>
      <c r="G325" s="84" t="b">
        <v>0</v>
      </c>
    </row>
    <row r="326" spans="1:7" ht="15">
      <c r="A326" s="84" t="s">
        <v>2143</v>
      </c>
      <c r="B326" s="84">
        <v>2</v>
      </c>
      <c r="C326" s="123">
        <v>0.0035316274787513843</v>
      </c>
      <c r="D326" s="84" t="s">
        <v>1740</v>
      </c>
      <c r="E326" s="84" t="b">
        <v>0</v>
      </c>
      <c r="F326" s="84" t="b">
        <v>0</v>
      </c>
      <c r="G326" s="84" t="b">
        <v>0</v>
      </c>
    </row>
    <row r="327" spans="1:7" ht="15">
      <c r="A327" s="84" t="s">
        <v>2160</v>
      </c>
      <c r="B327" s="84">
        <v>2</v>
      </c>
      <c r="C327" s="123">
        <v>0.0035316274787513843</v>
      </c>
      <c r="D327" s="84" t="s">
        <v>1740</v>
      </c>
      <c r="E327" s="84" t="b">
        <v>0</v>
      </c>
      <c r="F327" s="84" t="b">
        <v>0</v>
      </c>
      <c r="G327" s="84" t="b">
        <v>0</v>
      </c>
    </row>
    <row r="328" spans="1:7" ht="15">
      <c r="A328" s="84" t="s">
        <v>2161</v>
      </c>
      <c r="B328" s="84">
        <v>2</v>
      </c>
      <c r="C328" s="123">
        <v>0.0035316274787513843</v>
      </c>
      <c r="D328" s="84" t="s">
        <v>1740</v>
      </c>
      <c r="E328" s="84" t="b">
        <v>0</v>
      </c>
      <c r="F328" s="84" t="b">
        <v>0</v>
      </c>
      <c r="G328" s="84" t="b">
        <v>0</v>
      </c>
    </row>
    <row r="329" spans="1:7" ht="15">
      <c r="A329" s="84" t="s">
        <v>2162</v>
      </c>
      <c r="B329" s="84">
        <v>2</v>
      </c>
      <c r="C329" s="123">
        <v>0.0035316274787513843</v>
      </c>
      <c r="D329" s="84" t="s">
        <v>1740</v>
      </c>
      <c r="E329" s="84" t="b">
        <v>0</v>
      </c>
      <c r="F329" s="84" t="b">
        <v>0</v>
      </c>
      <c r="G329" s="84" t="b">
        <v>0</v>
      </c>
    </row>
    <row r="330" spans="1:7" ht="15">
      <c r="A330" s="84" t="s">
        <v>2163</v>
      </c>
      <c r="B330" s="84">
        <v>2</v>
      </c>
      <c r="C330" s="123">
        <v>0.0035316274787513843</v>
      </c>
      <c r="D330" s="84" t="s">
        <v>1740</v>
      </c>
      <c r="E330" s="84" t="b">
        <v>0</v>
      </c>
      <c r="F330" s="84" t="b">
        <v>0</v>
      </c>
      <c r="G330" s="84" t="b">
        <v>0</v>
      </c>
    </row>
    <row r="331" spans="1:7" ht="15">
      <c r="A331" s="84" t="s">
        <v>1803</v>
      </c>
      <c r="B331" s="84">
        <v>2</v>
      </c>
      <c r="C331" s="123">
        <v>0.0035316274787513843</v>
      </c>
      <c r="D331" s="84" t="s">
        <v>1740</v>
      </c>
      <c r="E331" s="84" t="b">
        <v>0</v>
      </c>
      <c r="F331" s="84" t="b">
        <v>0</v>
      </c>
      <c r="G331" s="84" t="b">
        <v>0</v>
      </c>
    </row>
    <row r="332" spans="1:7" ht="15">
      <c r="A332" s="84" t="s">
        <v>2164</v>
      </c>
      <c r="B332" s="84">
        <v>2</v>
      </c>
      <c r="C332" s="123">
        <v>0.0035316274787513843</v>
      </c>
      <c r="D332" s="84" t="s">
        <v>1740</v>
      </c>
      <c r="E332" s="84" t="b">
        <v>0</v>
      </c>
      <c r="F332" s="84" t="b">
        <v>0</v>
      </c>
      <c r="G332" s="84" t="b">
        <v>0</v>
      </c>
    </row>
    <row r="333" spans="1:7" ht="15">
      <c r="A333" s="84" t="s">
        <v>2165</v>
      </c>
      <c r="B333" s="84">
        <v>2</v>
      </c>
      <c r="C333" s="123">
        <v>0.0035316274787513843</v>
      </c>
      <c r="D333" s="84" t="s">
        <v>1740</v>
      </c>
      <c r="E333" s="84" t="b">
        <v>0</v>
      </c>
      <c r="F333" s="84" t="b">
        <v>0</v>
      </c>
      <c r="G333" s="84" t="b">
        <v>0</v>
      </c>
    </row>
    <row r="334" spans="1:7" ht="15">
      <c r="A334" s="84" t="s">
        <v>2166</v>
      </c>
      <c r="B334" s="84">
        <v>2</v>
      </c>
      <c r="C334" s="123">
        <v>0.0035316274787513843</v>
      </c>
      <c r="D334" s="84" t="s">
        <v>1740</v>
      </c>
      <c r="E334" s="84" t="b">
        <v>0</v>
      </c>
      <c r="F334" s="84" t="b">
        <v>0</v>
      </c>
      <c r="G334" s="84" t="b">
        <v>0</v>
      </c>
    </row>
    <row r="335" spans="1:7" ht="15">
      <c r="A335" s="84" t="s">
        <v>2167</v>
      </c>
      <c r="B335" s="84">
        <v>2</v>
      </c>
      <c r="C335" s="123">
        <v>0.0035316274787513843</v>
      </c>
      <c r="D335" s="84" t="s">
        <v>1740</v>
      </c>
      <c r="E335" s="84" t="b">
        <v>0</v>
      </c>
      <c r="F335" s="84" t="b">
        <v>0</v>
      </c>
      <c r="G335" s="84" t="b">
        <v>0</v>
      </c>
    </row>
    <row r="336" spans="1:7" ht="15">
      <c r="A336" s="84" t="s">
        <v>2109</v>
      </c>
      <c r="B336" s="84">
        <v>2</v>
      </c>
      <c r="C336" s="123">
        <v>0.0035316274787513843</v>
      </c>
      <c r="D336" s="84" t="s">
        <v>1740</v>
      </c>
      <c r="E336" s="84" t="b">
        <v>0</v>
      </c>
      <c r="F336" s="84" t="b">
        <v>0</v>
      </c>
      <c r="G336" s="84" t="b">
        <v>0</v>
      </c>
    </row>
    <row r="337" spans="1:7" ht="15">
      <c r="A337" s="84" t="s">
        <v>2157</v>
      </c>
      <c r="B337" s="84">
        <v>2</v>
      </c>
      <c r="C337" s="123">
        <v>0.0035316274787513843</v>
      </c>
      <c r="D337" s="84" t="s">
        <v>1740</v>
      </c>
      <c r="E337" s="84" t="b">
        <v>1</v>
      </c>
      <c r="F337" s="84" t="b">
        <v>0</v>
      </c>
      <c r="G337" s="84" t="b">
        <v>0</v>
      </c>
    </row>
    <row r="338" spans="1:7" ht="15">
      <c r="A338" s="84" t="s">
        <v>2158</v>
      </c>
      <c r="B338" s="84">
        <v>2</v>
      </c>
      <c r="C338" s="123">
        <v>0.0035316274787513843</v>
      </c>
      <c r="D338" s="84" t="s">
        <v>1740</v>
      </c>
      <c r="E338" s="84" t="b">
        <v>0</v>
      </c>
      <c r="F338" s="84" t="b">
        <v>0</v>
      </c>
      <c r="G338" s="84" t="b">
        <v>0</v>
      </c>
    </row>
    <row r="339" spans="1:7" ht="15">
      <c r="A339" s="84" t="s">
        <v>2159</v>
      </c>
      <c r="B339" s="84">
        <v>2</v>
      </c>
      <c r="C339" s="123">
        <v>0.0035316274787513843</v>
      </c>
      <c r="D339" s="84" t="s">
        <v>1740</v>
      </c>
      <c r="E339" s="84" t="b">
        <v>0</v>
      </c>
      <c r="F339" s="84" t="b">
        <v>0</v>
      </c>
      <c r="G339" s="84" t="b">
        <v>0</v>
      </c>
    </row>
    <row r="340" spans="1:7" ht="15">
      <c r="A340" s="84" t="s">
        <v>2182</v>
      </c>
      <c r="B340" s="84">
        <v>2</v>
      </c>
      <c r="C340" s="123">
        <v>0.0035316274787513843</v>
      </c>
      <c r="D340" s="84" t="s">
        <v>1740</v>
      </c>
      <c r="E340" s="84" t="b">
        <v>0</v>
      </c>
      <c r="F340" s="84" t="b">
        <v>0</v>
      </c>
      <c r="G340" s="84" t="b">
        <v>0</v>
      </c>
    </row>
    <row r="341" spans="1:7" ht="15">
      <c r="A341" s="84" t="s">
        <v>2183</v>
      </c>
      <c r="B341" s="84">
        <v>2</v>
      </c>
      <c r="C341" s="123">
        <v>0.0035316274787513843</v>
      </c>
      <c r="D341" s="84" t="s">
        <v>1740</v>
      </c>
      <c r="E341" s="84" t="b">
        <v>0</v>
      </c>
      <c r="F341" s="84" t="b">
        <v>0</v>
      </c>
      <c r="G341" s="84" t="b">
        <v>0</v>
      </c>
    </row>
    <row r="342" spans="1:7" ht="15">
      <c r="A342" s="84" t="s">
        <v>2184</v>
      </c>
      <c r="B342" s="84">
        <v>2</v>
      </c>
      <c r="C342" s="123">
        <v>0.0035316274787513843</v>
      </c>
      <c r="D342" s="84" t="s">
        <v>1740</v>
      </c>
      <c r="E342" s="84" t="b">
        <v>0</v>
      </c>
      <c r="F342" s="84" t="b">
        <v>0</v>
      </c>
      <c r="G342" s="84" t="b">
        <v>0</v>
      </c>
    </row>
    <row r="343" spans="1:7" ht="15">
      <c r="A343" s="84" t="s">
        <v>2185</v>
      </c>
      <c r="B343" s="84">
        <v>2</v>
      </c>
      <c r="C343" s="123">
        <v>0.0035316274787513843</v>
      </c>
      <c r="D343" s="84" t="s">
        <v>1740</v>
      </c>
      <c r="E343" s="84" t="b">
        <v>1</v>
      </c>
      <c r="F343" s="84" t="b">
        <v>0</v>
      </c>
      <c r="G343" s="84" t="b">
        <v>0</v>
      </c>
    </row>
    <row r="344" spans="1:7" ht="15">
      <c r="A344" s="84" t="s">
        <v>2186</v>
      </c>
      <c r="B344" s="84">
        <v>2</v>
      </c>
      <c r="C344" s="123">
        <v>0.0035316274787513843</v>
      </c>
      <c r="D344" s="84" t="s">
        <v>1740</v>
      </c>
      <c r="E344" s="84" t="b">
        <v>0</v>
      </c>
      <c r="F344" s="84" t="b">
        <v>0</v>
      </c>
      <c r="G344" s="84" t="b">
        <v>0</v>
      </c>
    </row>
    <row r="345" spans="1:7" ht="15">
      <c r="A345" s="84" t="s">
        <v>2187</v>
      </c>
      <c r="B345" s="84">
        <v>2</v>
      </c>
      <c r="C345" s="123">
        <v>0.0035316274787513843</v>
      </c>
      <c r="D345" s="84" t="s">
        <v>1740</v>
      </c>
      <c r="E345" s="84" t="b">
        <v>0</v>
      </c>
      <c r="F345" s="84" t="b">
        <v>0</v>
      </c>
      <c r="G345" s="84" t="b">
        <v>0</v>
      </c>
    </row>
    <row r="346" spans="1:7" ht="15">
      <c r="A346" s="84" t="s">
        <v>2188</v>
      </c>
      <c r="B346" s="84">
        <v>2</v>
      </c>
      <c r="C346" s="123">
        <v>0.0035316274787513843</v>
      </c>
      <c r="D346" s="84" t="s">
        <v>1740</v>
      </c>
      <c r="E346" s="84" t="b">
        <v>0</v>
      </c>
      <c r="F346" s="84" t="b">
        <v>0</v>
      </c>
      <c r="G346" s="84" t="b">
        <v>0</v>
      </c>
    </row>
    <row r="347" spans="1:7" ht="15">
      <c r="A347" s="84" t="s">
        <v>2148</v>
      </c>
      <c r="B347" s="84">
        <v>2</v>
      </c>
      <c r="C347" s="123">
        <v>0.0035316274787513843</v>
      </c>
      <c r="D347" s="84" t="s">
        <v>1740</v>
      </c>
      <c r="E347" s="84" t="b">
        <v>0</v>
      </c>
      <c r="F347" s="84" t="b">
        <v>0</v>
      </c>
      <c r="G347" s="84" t="b">
        <v>0</v>
      </c>
    </row>
    <row r="348" spans="1:7" ht="15">
      <c r="A348" s="84" t="s">
        <v>263</v>
      </c>
      <c r="B348" s="84">
        <v>2</v>
      </c>
      <c r="C348" s="123">
        <v>0.0035316274787513843</v>
      </c>
      <c r="D348" s="84" t="s">
        <v>1740</v>
      </c>
      <c r="E348" s="84" t="b">
        <v>0</v>
      </c>
      <c r="F348" s="84" t="b">
        <v>0</v>
      </c>
      <c r="G348" s="84" t="b">
        <v>0</v>
      </c>
    </row>
    <row r="349" spans="1:7" ht="15">
      <c r="A349" s="84" t="s">
        <v>316</v>
      </c>
      <c r="B349" s="84">
        <v>2</v>
      </c>
      <c r="C349" s="123">
        <v>0.0035316274787513843</v>
      </c>
      <c r="D349" s="84" t="s">
        <v>1740</v>
      </c>
      <c r="E349" s="84" t="b">
        <v>0</v>
      </c>
      <c r="F349" s="84" t="b">
        <v>0</v>
      </c>
      <c r="G349" s="84" t="b">
        <v>0</v>
      </c>
    </row>
    <row r="350" spans="1:7" ht="15">
      <c r="A350" s="84" t="s">
        <v>315</v>
      </c>
      <c r="B350" s="84">
        <v>2</v>
      </c>
      <c r="C350" s="123">
        <v>0.0035316274787513843</v>
      </c>
      <c r="D350" s="84" t="s">
        <v>1740</v>
      </c>
      <c r="E350" s="84" t="b">
        <v>0</v>
      </c>
      <c r="F350" s="84" t="b">
        <v>0</v>
      </c>
      <c r="G350" s="84" t="b">
        <v>0</v>
      </c>
    </row>
    <row r="351" spans="1:7" ht="15">
      <c r="A351" s="84" t="s">
        <v>314</v>
      </c>
      <c r="B351" s="84">
        <v>2</v>
      </c>
      <c r="C351" s="123">
        <v>0.0035316274787513843</v>
      </c>
      <c r="D351" s="84" t="s">
        <v>1740</v>
      </c>
      <c r="E351" s="84" t="b">
        <v>0</v>
      </c>
      <c r="F351" s="84" t="b">
        <v>0</v>
      </c>
      <c r="G351" s="84" t="b">
        <v>0</v>
      </c>
    </row>
    <row r="352" spans="1:7" ht="15">
      <c r="A352" s="84" t="s">
        <v>313</v>
      </c>
      <c r="B352" s="84">
        <v>2</v>
      </c>
      <c r="C352" s="123">
        <v>0.0035316274787513843</v>
      </c>
      <c r="D352" s="84" t="s">
        <v>1740</v>
      </c>
      <c r="E352" s="84" t="b">
        <v>0</v>
      </c>
      <c r="F352" s="84" t="b">
        <v>0</v>
      </c>
      <c r="G352" s="84" t="b">
        <v>0</v>
      </c>
    </row>
    <row r="353" spans="1:7" ht="15">
      <c r="A353" s="84" t="s">
        <v>312</v>
      </c>
      <c r="B353" s="84">
        <v>2</v>
      </c>
      <c r="C353" s="123">
        <v>0.0035316274787513843</v>
      </c>
      <c r="D353" s="84" t="s">
        <v>1740</v>
      </c>
      <c r="E353" s="84" t="b">
        <v>0</v>
      </c>
      <c r="F353" s="84" t="b">
        <v>0</v>
      </c>
      <c r="G353" s="84" t="b">
        <v>0</v>
      </c>
    </row>
    <row r="354" spans="1:7" ht="15">
      <c r="A354" s="84" t="s">
        <v>311</v>
      </c>
      <c r="B354" s="84">
        <v>2</v>
      </c>
      <c r="C354" s="123">
        <v>0.0035316274787513843</v>
      </c>
      <c r="D354" s="84" t="s">
        <v>1740</v>
      </c>
      <c r="E354" s="84" t="b">
        <v>0</v>
      </c>
      <c r="F354" s="84" t="b">
        <v>0</v>
      </c>
      <c r="G354" s="84" t="b">
        <v>0</v>
      </c>
    </row>
    <row r="355" spans="1:7" ht="15">
      <c r="A355" s="84" t="s">
        <v>310</v>
      </c>
      <c r="B355" s="84">
        <v>2</v>
      </c>
      <c r="C355" s="123">
        <v>0.0035316274787513843</v>
      </c>
      <c r="D355" s="84" t="s">
        <v>1740</v>
      </c>
      <c r="E355" s="84" t="b">
        <v>0</v>
      </c>
      <c r="F355" s="84" t="b">
        <v>0</v>
      </c>
      <c r="G355" s="84" t="b">
        <v>0</v>
      </c>
    </row>
    <row r="356" spans="1:7" ht="15">
      <c r="A356" s="84" t="s">
        <v>323</v>
      </c>
      <c r="B356" s="84">
        <v>2</v>
      </c>
      <c r="C356" s="123">
        <v>0.0035316274787513843</v>
      </c>
      <c r="D356" s="84" t="s">
        <v>1740</v>
      </c>
      <c r="E356" s="84" t="b">
        <v>0</v>
      </c>
      <c r="F356" s="84" t="b">
        <v>0</v>
      </c>
      <c r="G356" s="84" t="b">
        <v>0</v>
      </c>
    </row>
    <row r="357" spans="1:7" ht="15">
      <c r="A357" s="84" t="s">
        <v>322</v>
      </c>
      <c r="B357" s="84">
        <v>2</v>
      </c>
      <c r="C357" s="123">
        <v>0.0035316274787513843</v>
      </c>
      <c r="D357" s="84" t="s">
        <v>1740</v>
      </c>
      <c r="E357" s="84" t="b">
        <v>0</v>
      </c>
      <c r="F357" s="84" t="b">
        <v>0</v>
      </c>
      <c r="G357" s="84" t="b">
        <v>0</v>
      </c>
    </row>
    <row r="358" spans="1:7" ht="15">
      <c r="A358" s="84" t="s">
        <v>321</v>
      </c>
      <c r="B358" s="84">
        <v>2</v>
      </c>
      <c r="C358" s="123">
        <v>0.0035316274787513843</v>
      </c>
      <c r="D358" s="84" t="s">
        <v>1740</v>
      </c>
      <c r="E358" s="84" t="b">
        <v>0</v>
      </c>
      <c r="F358" s="84" t="b">
        <v>0</v>
      </c>
      <c r="G358" s="84" t="b">
        <v>0</v>
      </c>
    </row>
    <row r="359" spans="1:7" ht="15">
      <c r="A359" s="84" t="s">
        <v>2141</v>
      </c>
      <c r="B359" s="84">
        <v>2</v>
      </c>
      <c r="C359" s="123">
        <v>0.0035316274787513843</v>
      </c>
      <c r="D359" s="84" t="s">
        <v>1740</v>
      </c>
      <c r="E359" s="84" t="b">
        <v>0</v>
      </c>
      <c r="F359" s="84" t="b">
        <v>0</v>
      </c>
      <c r="G359" s="84" t="b">
        <v>0</v>
      </c>
    </row>
    <row r="360" spans="1:7" ht="15">
      <c r="A360" s="84" t="s">
        <v>2144</v>
      </c>
      <c r="B360" s="84">
        <v>2</v>
      </c>
      <c r="C360" s="123">
        <v>0.0035316274787513843</v>
      </c>
      <c r="D360" s="84" t="s">
        <v>1740</v>
      </c>
      <c r="E360" s="84" t="b">
        <v>0</v>
      </c>
      <c r="F360" s="84" t="b">
        <v>0</v>
      </c>
      <c r="G360" s="84" t="b">
        <v>0</v>
      </c>
    </row>
    <row r="361" spans="1:7" ht="15">
      <c r="A361" s="84" t="s">
        <v>1807</v>
      </c>
      <c r="B361" s="84">
        <v>2</v>
      </c>
      <c r="C361" s="123">
        <v>0.0035316274787513843</v>
      </c>
      <c r="D361" s="84" t="s">
        <v>1740</v>
      </c>
      <c r="E361" s="84" t="b">
        <v>0</v>
      </c>
      <c r="F361" s="84" t="b">
        <v>0</v>
      </c>
      <c r="G361" s="84" t="b">
        <v>0</v>
      </c>
    </row>
    <row r="362" spans="1:7" ht="15">
      <c r="A362" s="84" t="s">
        <v>2145</v>
      </c>
      <c r="B362" s="84">
        <v>2</v>
      </c>
      <c r="C362" s="123">
        <v>0.0035316274787513843</v>
      </c>
      <c r="D362" s="84" t="s">
        <v>1740</v>
      </c>
      <c r="E362" s="84" t="b">
        <v>0</v>
      </c>
      <c r="F362" s="84" t="b">
        <v>0</v>
      </c>
      <c r="G362" s="84" t="b">
        <v>0</v>
      </c>
    </row>
    <row r="363" spans="1:7" ht="15">
      <c r="A363" s="84" t="s">
        <v>2146</v>
      </c>
      <c r="B363" s="84">
        <v>2</v>
      </c>
      <c r="C363" s="123">
        <v>0.0035316274787513843</v>
      </c>
      <c r="D363" s="84" t="s">
        <v>1740</v>
      </c>
      <c r="E363" s="84" t="b">
        <v>0</v>
      </c>
      <c r="F363" s="84" t="b">
        <v>0</v>
      </c>
      <c r="G363" s="84" t="b">
        <v>0</v>
      </c>
    </row>
    <row r="364" spans="1:7" ht="15">
      <c r="A364" s="84" t="s">
        <v>2147</v>
      </c>
      <c r="B364" s="84">
        <v>2</v>
      </c>
      <c r="C364" s="123">
        <v>0.0035316274787513843</v>
      </c>
      <c r="D364" s="84" t="s">
        <v>1740</v>
      </c>
      <c r="E364" s="84" t="b">
        <v>0</v>
      </c>
      <c r="F364" s="84" t="b">
        <v>0</v>
      </c>
      <c r="G364" s="84" t="b">
        <v>0</v>
      </c>
    </row>
    <row r="365" spans="1:7" ht="15">
      <c r="A365" s="84" t="s">
        <v>1804</v>
      </c>
      <c r="B365" s="84">
        <v>2</v>
      </c>
      <c r="C365" s="123">
        <v>0.0035316274787513843</v>
      </c>
      <c r="D365" s="84" t="s">
        <v>1740</v>
      </c>
      <c r="E365" s="84" t="b">
        <v>0</v>
      </c>
      <c r="F365" s="84" t="b">
        <v>0</v>
      </c>
      <c r="G365" s="84" t="b">
        <v>0</v>
      </c>
    </row>
    <row r="366" spans="1:7" ht="15">
      <c r="A366" s="84" t="s">
        <v>2151</v>
      </c>
      <c r="B366" s="84">
        <v>2</v>
      </c>
      <c r="C366" s="123">
        <v>0.0035316274787513843</v>
      </c>
      <c r="D366" s="84" t="s">
        <v>1740</v>
      </c>
      <c r="E366" s="84" t="b">
        <v>0</v>
      </c>
      <c r="F366" s="84" t="b">
        <v>0</v>
      </c>
      <c r="G366" s="84" t="b">
        <v>0</v>
      </c>
    </row>
    <row r="367" spans="1:7" ht="15">
      <c r="A367" s="84" t="s">
        <v>2152</v>
      </c>
      <c r="B367" s="84">
        <v>2</v>
      </c>
      <c r="C367" s="123">
        <v>0.0035316274787513843</v>
      </c>
      <c r="D367" s="84" t="s">
        <v>1740</v>
      </c>
      <c r="E367" s="84" t="b">
        <v>0</v>
      </c>
      <c r="F367" s="84" t="b">
        <v>0</v>
      </c>
      <c r="G367" s="84" t="b">
        <v>0</v>
      </c>
    </row>
    <row r="368" spans="1:7" ht="15">
      <c r="A368" s="84" t="s">
        <v>2153</v>
      </c>
      <c r="B368" s="84">
        <v>2</v>
      </c>
      <c r="C368" s="123">
        <v>0.0035316274787513843</v>
      </c>
      <c r="D368" s="84" t="s">
        <v>1740</v>
      </c>
      <c r="E368" s="84" t="b">
        <v>0</v>
      </c>
      <c r="F368" s="84" t="b">
        <v>0</v>
      </c>
      <c r="G368" s="84" t="b">
        <v>0</v>
      </c>
    </row>
    <row r="369" spans="1:7" ht="15">
      <c r="A369" s="84" t="s">
        <v>814</v>
      </c>
      <c r="B369" s="84">
        <v>2</v>
      </c>
      <c r="C369" s="123">
        <v>0.0035316274787513843</v>
      </c>
      <c r="D369" s="84" t="s">
        <v>1740</v>
      </c>
      <c r="E369" s="84" t="b">
        <v>0</v>
      </c>
      <c r="F369" s="84" t="b">
        <v>0</v>
      </c>
      <c r="G369" s="84" t="b">
        <v>0</v>
      </c>
    </row>
    <row r="370" spans="1:7" ht="15">
      <c r="A370" s="84" t="s">
        <v>2154</v>
      </c>
      <c r="B370" s="84">
        <v>2</v>
      </c>
      <c r="C370" s="123">
        <v>0.0035316274787513843</v>
      </c>
      <c r="D370" s="84" t="s">
        <v>1740</v>
      </c>
      <c r="E370" s="84" t="b">
        <v>0</v>
      </c>
      <c r="F370" s="84" t="b">
        <v>0</v>
      </c>
      <c r="G370" s="84" t="b">
        <v>0</v>
      </c>
    </row>
    <row r="371" spans="1:7" ht="15">
      <c r="A371" s="84" t="s">
        <v>2155</v>
      </c>
      <c r="B371" s="84">
        <v>2</v>
      </c>
      <c r="C371" s="123">
        <v>0.0035316274787513843</v>
      </c>
      <c r="D371" s="84" t="s">
        <v>1740</v>
      </c>
      <c r="E371" s="84" t="b">
        <v>0</v>
      </c>
      <c r="F371" s="84" t="b">
        <v>0</v>
      </c>
      <c r="G371" s="84" t="b">
        <v>0</v>
      </c>
    </row>
    <row r="372" spans="1:7" ht="15">
      <c r="A372" s="84" t="s">
        <v>2156</v>
      </c>
      <c r="B372" s="84">
        <v>2</v>
      </c>
      <c r="C372" s="123">
        <v>0.0035316274787513843</v>
      </c>
      <c r="D372" s="84" t="s">
        <v>1740</v>
      </c>
      <c r="E372" s="84" t="b">
        <v>0</v>
      </c>
      <c r="F372" s="84" t="b">
        <v>0</v>
      </c>
      <c r="G372" s="84" t="b">
        <v>0</v>
      </c>
    </row>
    <row r="373" spans="1:7" ht="15">
      <c r="A373" s="84" t="s">
        <v>241</v>
      </c>
      <c r="B373" s="84">
        <v>2</v>
      </c>
      <c r="C373" s="123">
        <v>0.0035316274787513843</v>
      </c>
      <c r="D373" s="84" t="s">
        <v>1740</v>
      </c>
      <c r="E373" s="84" t="b">
        <v>0</v>
      </c>
      <c r="F373" s="84" t="b">
        <v>0</v>
      </c>
      <c r="G373" s="84" t="b">
        <v>0</v>
      </c>
    </row>
    <row r="374" spans="1:7" ht="15">
      <c r="A374" s="84" t="s">
        <v>264</v>
      </c>
      <c r="B374" s="84">
        <v>9</v>
      </c>
      <c r="C374" s="123">
        <v>0.005354517283212855</v>
      </c>
      <c r="D374" s="84" t="s">
        <v>1741</v>
      </c>
      <c r="E374" s="84" t="b">
        <v>0</v>
      </c>
      <c r="F374" s="84" t="b">
        <v>0</v>
      </c>
      <c r="G374" s="84" t="b">
        <v>0</v>
      </c>
    </row>
    <row r="375" spans="1:7" ht="15">
      <c r="A375" s="84" t="s">
        <v>414</v>
      </c>
      <c r="B375" s="84">
        <v>7</v>
      </c>
      <c r="C375" s="123">
        <v>0.007802773534445599</v>
      </c>
      <c r="D375" s="84" t="s">
        <v>1741</v>
      </c>
      <c r="E375" s="84" t="b">
        <v>0</v>
      </c>
      <c r="F375" s="84" t="b">
        <v>0</v>
      </c>
      <c r="G375" s="84" t="b">
        <v>0</v>
      </c>
    </row>
    <row r="376" spans="1:7" ht="15">
      <c r="A376" s="84" t="s">
        <v>217</v>
      </c>
      <c r="B376" s="84">
        <v>7</v>
      </c>
      <c r="C376" s="123">
        <v>0.007802773534445599</v>
      </c>
      <c r="D376" s="84" t="s">
        <v>1741</v>
      </c>
      <c r="E376" s="84" t="b">
        <v>0</v>
      </c>
      <c r="F376" s="84" t="b">
        <v>0</v>
      </c>
      <c r="G376" s="84" t="b">
        <v>0</v>
      </c>
    </row>
    <row r="377" spans="1:7" ht="15">
      <c r="A377" s="84" t="s">
        <v>319</v>
      </c>
      <c r="B377" s="84">
        <v>6</v>
      </c>
      <c r="C377" s="123">
        <v>0.00860085701897089</v>
      </c>
      <c r="D377" s="84" t="s">
        <v>1741</v>
      </c>
      <c r="E377" s="84" t="b">
        <v>0</v>
      </c>
      <c r="F377" s="84" t="b">
        <v>0</v>
      </c>
      <c r="G377" s="84" t="b">
        <v>0</v>
      </c>
    </row>
    <row r="378" spans="1:7" ht="15">
      <c r="A378" s="84" t="s">
        <v>287</v>
      </c>
      <c r="B378" s="84">
        <v>6</v>
      </c>
      <c r="C378" s="123">
        <v>0.00860085701897089</v>
      </c>
      <c r="D378" s="84" t="s">
        <v>1741</v>
      </c>
      <c r="E378" s="84" t="b">
        <v>0</v>
      </c>
      <c r="F378" s="84" t="b">
        <v>0</v>
      </c>
      <c r="G378" s="84" t="b">
        <v>0</v>
      </c>
    </row>
    <row r="379" spans="1:7" ht="15">
      <c r="A379" s="84" t="s">
        <v>314</v>
      </c>
      <c r="B379" s="84">
        <v>6</v>
      </c>
      <c r="C379" s="123">
        <v>0.010863178334617314</v>
      </c>
      <c r="D379" s="84" t="s">
        <v>1741</v>
      </c>
      <c r="E379" s="84" t="b">
        <v>0</v>
      </c>
      <c r="F379" s="84" t="b">
        <v>0</v>
      </c>
      <c r="G379" s="84" t="b">
        <v>0</v>
      </c>
    </row>
    <row r="380" spans="1:7" ht="15">
      <c r="A380" s="84" t="s">
        <v>1837</v>
      </c>
      <c r="B380" s="84">
        <v>5</v>
      </c>
      <c r="C380" s="123">
        <v>0.009052648612181096</v>
      </c>
      <c r="D380" s="84" t="s">
        <v>1741</v>
      </c>
      <c r="E380" s="84" t="b">
        <v>0</v>
      </c>
      <c r="F380" s="84" t="b">
        <v>0</v>
      </c>
      <c r="G380" s="84" t="b">
        <v>0</v>
      </c>
    </row>
    <row r="381" spans="1:7" ht="15">
      <c r="A381" s="84" t="s">
        <v>316</v>
      </c>
      <c r="B381" s="84">
        <v>4</v>
      </c>
      <c r="C381" s="123">
        <v>0.009088023899422143</v>
      </c>
      <c r="D381" s="84" t="s">
        <v>1741</v>
      </c>
      <c r="E381" s="84" t="b">
        <v>0</v>
      </c>
      <c r="F381" s="84" t="b">
        <v>0</v>
      </c>
      <c r="G381" s="84" t="b">
        <v>0</v>
      </c>
    </row>
    <row r="382" spans="1:7" ht="15">
      <c r="A382" s="84" t="s">
        <v>315</v>
      </c>
      <c r="B382" s="84">
        <v>4</v>
      </c>
      <c r="C382" s="123">
        <v>0.009088023899422143</v>
      </c>
      <c r="D382" s="84" t="s">
        <v>1741</v>
      </c>
      <c r="E382" s="84" t="b">
        <v>0</v>
      </c>
      <c r="F382" s="84" t="b">
        <v>0</v>
      </c>
      <c r="G382" s="84" t="b">
        <v>0</v>
      </c>
    </row>
    <row r="383" spans="1:7" ht="15">
      <c r="A383" s="84" t="s">
        <v>313</v>
      </c>
      <c r="B383" s="84">
        <v>4</v>
      </c>
      <c r="C383" s="123">
        <v>0.009088023899422143</v>
      </c>
      <c r="D383" s="84" t="s">
        <v>1741</v>
      </c>
      <c r="E383" s="84" t="b">
        <v>0</v>
      </c>
      <c r="F383" s="84" t="b">
        <v>0</v>
      </c>
      <c r="G383" s="84" t="b">
        <v>0</v>
      </c>
    </row>
    <row r="384" spans="1:7" ht="15">
      <c r="A384" s="84" t="s">
        <v>312</v>
      </c>
      <c r="B384" s="84">
        <v>4</v>
      </c>
      <c r="C384" s="123">
        <v>0.009088023899422143</v>
      </c>
      <c r="D384" s="84" t="s">
        <v>1741</v>
      </c>
      <c r="E384" s="84" t="b">
        <v>0</v>
      </c>
      <c r="F384" s="84" t="b">
        <v>0</v>
      </c>
      <c r="G384" s="84" t="b">
        <v>0</v>
      </c>
    </row>
    <row r="385" spans="1:7" ht="15">
      <c r="A385" s="84" t="s">
        <v>311</v>
      </c>
      <c r="B385" s="84">
        <v>4</v>
      </c>
      <c r="C385" s="123">
        <v>0.009088023899422143</v>
      </c>
      <c r="D385" s="84" t="s">
        <v>1741</v>
      </c>
      <c r="E385" s="84" t="b">
        <v>0</v>
      </c>
      <c r="F385" s="84" t="b">
        <v>0</v>
      </c>
      <c r="G385" s="84" t="b">
        <v>0</v>
      </c>
    </row>
    <row r="386" spans="1:7" ht="15">
      <c r="A386" s="84" t="s">
        <v>310</v>
      </c>
      <c r="B386" s="84">
        <v>4</v>
      </c>
      <c r="C386" s="123">
        <v>0.009088023899422143</v>
      </c>
      <c r="D386" s="84" t="s">
        <v>1741</v>
      </c>
      <c r="E386" s="84" t="b">
        <v>0</v>
      </c>
      <c r="F386" s="84" t="b">
        <v>0</v>
      </c>
      <c r="G386" s="84" t="b">
        <v>0</v>
      </c>
    </row>
    <row r="387" spans="1:7" ht="15">
      <c r="A387" s="84" t="s">
        <v>2114</v>
      </c>
      <c r="B387" s="84">
        <v>4</v>
      </c>
      <c r="C387" s="123">
        <v>0.009088023899422143</v>
      </c>
      <c r="D387" s="84" t="s">
        <v>1741</v>
      </c>
      <c r="E387" s="84" t="b">
        <v>0</v>
      </c>
      <c r="F387" s="84" t="b">
        <v>0</v>
      </c>
      <c r="G387" s="84" t="b">
        <v>0</v>
      </c>
    </row>
    <row r="388" spans="1:7" ht="15">
      <c r="A388" s="84" t="s">
        <v>2092</v>
      </c>
      <c r="B388" s="84">
        <v>4</v>
      </c>
      <c r="C388" s="123">
        <v>0.009088023899422143</v>
      </c>
      <c r="D388" s="84" t="s">
        <v>1741</v>
      </c>
      <c r="E388" s="84" t="b">
        <v>1</v>
      </c>
      <c r="F388" s="84" t="b">
        <v>0</v>
      </c>
      <c r="G388" s="84" t="b">
        <v>0</v>
      </c>
    </row>
    <row r="389" spans="1:7" ht="15">
      <c r="A389" s="84" t="s">
        <v>408</v>
      </c>
      <c r="B389" s="84">
        <v>4</v>
      </c>
      <c r="C389" s="123">
        <v>0.009088023899422143</v>
      </c>
      <c r="D389" s="84" t="s">
        <v>1741</v>
      </c>
      <c r="E389" s="84" t="b">
        <v>0</v>
      </c>
      <c r="F389" s="84" t="b">
        <v>0</v>
      </c>
      <c r="G389" s="84" t="b">
        <v>0</v>
      </c>
    </row>
    <row r="390" spans="1:7" ht="15">
      <c r="A390" s="84" t="s">
        <v>2115</v>
      </c>
      <c r="B390" s="84">
        <v>4</v>
      </c>
      <c r="C390" s="123">
        <v>0.009088023899422143</v>
      </c>
      <c r="D390" s="84" t="s">
        <v>1741</v>
      </c>
      <c r="E390" s="84" t="b">
        <v>0</v>
      </c>
      <c r="F390" s="84" t="b">
        <v>0</v>
      </c>
      <c r="G390" s="84" t="b">
        <v>0</v>
      </c>
    </row>
    <row r="391" spans="1:7" ht="15">
      <c r="A391" s="84" t="s">
        <v>2116</v>
      </c>
      <c r="B391" s="84">
        <v>4</v>
      </c>
      <c r="C391" s="123">
        <v>0.009088023899422143</v>
      </c>
      <c r="D391" s="84" t="s">
        <v>1741</v>
      </c>
      <c r="E391" s="84" t="b">
        <v>0</v>
      </c>
      <c r="F391" s="84" t="b">
        <v>0</v>
      </c>
      <c r="G391" s="84" t="b">
        <v>0</v>
      </c>
    </row>
    <row r="392" spans="1:7" ht="15">
      <c r="A392" s="84" t="s">
        <v>2117</v>
      </c>
      <c r="B392" s="84">
        <v>4</v>
      </c>
      <c r="C392" s="123">
        <v>0.009088023899422143</v>
      </c>
      <c r="D392" s="84" t="s">
        <v>1741</v>
      </c>
      <c r="E392" s="84" t="b">
        <v>0</v>
      </c>
      <c r="F392" s="84" t="b">
        <v>0</v>
      </c>
      <c r="G392" s="84" t="b">
        <v>0</v>
      </c>
    </row>
    <row r="393" spans="1:7" ht="15">
      <c r="A393" s="84" t="s">
        <v>2118</v>
      </c>
      <c r="B393" s="84">
        <v>4</v>
      </c>
      <c r="C393" s="123">
        <v>0.009088023899422143</v>
      </c>
      <c r="D393" s="84" t="s">
        <v>1741</v>
      </c>
      <c r="E393" s="84" t="b">
        <v>0</v>
      </c>
      <c r="F393" s="84" t="b">
        <v>0</v>
      </c>
      <c r="G393" s="84" t="b">
        <v>0</v>
      </c>
    </row>
    <row r="394" spans="1:7" ht="15">
      <c r="A394" s="84" t="s">
        <v>2119</v>
      </c>
      <c r="B394" s="84">
        <v>4</v>
      </c>
      <c r="C394" s="123">
        <v>0.009088023899422143</v>
      </c>
      <c r="D394" s="84" t="s">
        <v>1741</v>
      </c>
      <c r="E394" s="84" t="b">
        <v>0</v>
      </c>
      <c r="F394" s="84" t="b">
        <v>0</v>
      </c>
      <c r="G394" s="84" t="b">
        <v>0</v>
      </c>
    </row>
    <row r="395" spans="1:7" ht="15">
      <c r="A395" s="84" t="s">
        <v>2120</v>
      </c>
      <c r="B395" s="84">
        <v>4</v>
      </c>
      <c r="C395" s="123">
        <v>0.009088023899422143</v>
      </c>
      <c r="D395" s="84" t="s">
        <v>1741</v>
      </c>
      <c r="E395" s="84" t="b">
        <v>0</v>
      </c>
      <c r="F395" s="84" t="b">
        <v>0</v>
      </c>
      <c r="G395" s="84" t="b">
        <v>0</v>
      </c>
    </row>
    <row r="396" spans="1:7" ht="15">
      <c r="A396" s="84" t="s">
        <v>2121</v>
      </c>
      <c r="B396" s="84">
        <v>4</v>
      </c>
      <c r="C396" s="123">
        <v>0.009088023899422143</v>
      </c>
      <c r="D396" s="84" t="s">
        <v>1741</v>
      </c>
      <c r="E396" s="84" t="b">
        <v>0</v>
      </c>
      <c r="F396" s="84" t="b">
        <v>0</v>
      </c>
      <c r="G396" s="84" t="b">
        <v>0</v>
      </c>
    </row>
    <row r="397" spans="1:7" ht="15">
      <c r="A397" s="84" t="s">
        <v>2095</v>
      </c>
      <c r="B397" s="84">
        <v>4</v>
      </c>
      <c r="C397" s="123">
        <v>0.009088023899422143</v>
      </c>
      <c r="D397" s="84" t="s">
        <v>1741</v>
      </c>
      <c r="E397" s="84" t="b">
        <v>0</v>
      </c>
      <c r="F397" s="84" t="b">
        <v>0</v>
      </c>
      <c r="G397" s="84" t="b">
        <v>0</v>
      </c>
    </row>
    <row r="398" spans="1:7" ht="15">
      <c r="A398" s="84" t="s">
        <v>2122</v>
      </c>
      <c r="B398" s="84">
        <v>4</v>
      </c>
      <c r="C398" s="123">
        <v>0.009088023899422143</v>
      </c>
      <c r="D398" s="84" t="s">
        <v>1741</v>
      </c>
      <c r="E398" s="84" t="b">
        <v>0</v>
      </c>
      <c r="F398" s="84" t="b">
        <v>0</v>
      </c>
      <c r="G398" s="84" t="b">
        <v>0</v>
      </c>
    </row>
    <row r="399" spans="1:7" ht="15">
      <c r="A399" s="84" t="s">
        <v>2123</v>
      </c>
      <c r="B399" s="84">
        <v>4</v>
      </c>
      <c r="C399" s="123">
        <v>0.009088023899422143</v>
      </c>
      <c r="D399" s="84" t="s">
        <v>1741</v>
      </c>
      <c r="E399" s="84" t="b">
        <v>0</v>
      </c>
      <c r="F399" s="84" t="b">
        <v>0</v>
      </c>
      <c r="G399" s="84" t="b">
        <v>0</v>
      </c>
    </row>
    <row r="400" spans="1:7" ht="15">
      <c r="A400" s="84" t="s">
        <v>2124</v>
      </c>
      <c r="B400" s="84">
        <v>4</v>
      </c>
      <c r="C400" s="123">
        <v>0.009088023899422143</v>
      </c>
      <c r="D400" s="84" t="s">
        <v>1741</v>
      </c>
      <c r="E400" s="84" t="b">
        <v>0</v>
      </c>
      <c r="F400" s="84" t="b">
        <v>1</v>
      </c>
      <c r="G400" s="84" t="b">
        <v>0</v>
      </c>
    </row>
    <row r="401" spans="1:7" ht="15">
      <c r="A401" s="84" t="s">
        <v>2125</v>
      </c>
      <c r="B401" s="84">
        <v>4</v>
      </c>
      <c r="C401" s="123">
        <v>0.009088023899422143</v>
      </c>
      <c r="D401" s="84" t="s">
        <v>1741</v>
      </c>
      <c r="E401" s="84" t="b">
        <v>0</v>
      </c>
      <c r="F401" s="84" t="b">
        <v>0</v>
      </c>
      <c r="G401" s="84" t="b">
        <v>0</v>
      </c>
    </row>
    <row r="402" spans="1:7" ht="15">
      <c r="A402" s="84" t="s">
        <v>2131</v>
      </c>
      <c r="B402" s="84">
        <v>3</v>
      </c>
      <c r="C402" s="123">
        <v>0.00860085701897089</v>
      </c>
      <c r="D402" s="84" t="s">
        <v>1741</v>
      </c>
      <c r="E402" s="84" t="b">
        <v>0</v>
      </c>
      <c r="F402" s="84" t="b">
        <v>0</v>
      </c>
      <c r="G402" s="84" t="b">
        <v>0</v>
      </c>
    </row>
    <row r="403" spans="1:7" ht="15">
      <c r="A403" s="84" t="s">
        <v>2132</v>
      </c>
      <c r="B403" s="84">
        <v>3</v>
      </c>
      <c r="C403" s="123">
        <v>0.00860085701897089</v>
      </c>
      <c r="D403" s="84" t="s">
        <v>1741</v>
      </c>
      <c r="E403" s="84" t="b">
        <v>0</v>
      </c>
      <c r="F403" s="84" t="b">
        <v>0</v>
      </c>
      <c r="G403" s="84" t="b">
        <v>0</v>
      </c>
    </row>
    <row r="404" spans="1:7" ht="15">
      <c r="A404" s="84" t="s">
        <v>2133</v>
      </c>
      <c r="B404" s="84">
        <v>3</v>
      </c>
      <c r="C404" s="123">
        <v>0.00860085701897089</v>
      </c>
      <c r="D404" s="84" t="s">
        <v>1741</v>
      </c>
      <c r="E404" s="84" t="b">
        <v>0</v>
      </c>
      <c r="F404" s="84" t="b">
        <v>0</v>
      </c>
      <c r="G404" s="84" t="b">
        <v>0</v>
      </c>
    </row>
    <row r="405" spans="1:7" ht="15">
      <c r="A405" s="84" t="s">
        <v>2134</v>
      </c>
      <c r="B405" s="84">
        <v>3</v>
      </c>
      <c r="C405" s="123">
        <v>0.00860085701897089</v>
      </c>
      <c r="D405" s="84" t="s">
        <v>1741</v>
      </c>
      <c r="E405" s="84" t="b">
        <v>0</v>
      </c>
      <c r="F405" s="84" t="b">
        <v>0</v>
      </c>
      <c r="G405" s="84" t="b">
        <v>0</v>
      </c>
    </row>
    <row r="406" spans="1:7" ht="15">
      <c r="A406" s="84" t="s">
        <v>2135</v>
      </c>
      <c r="B406" s="84">
        <v>3</v>
      </c>
      <c r="C406" s="123">
        <v>0.00860085701897089</v>
      </c>
      <c r="D406" s="84" t="s">
        <v>1741</v>
      </c>
      <c r="E406" s="84" t="b">
        <v>1</v>
      </c>
      <c r="F406" s="84" t="b">
        <v>0</v>
      </c>
      <c r="G406" s="84" t="b">
        <v>0</v>
      </c>
    </row>
    <row r="407" spans="1:7" ht="15">
      <c r="A407" s="84" t="s">
        <v>2136</v>
      </c>
      <c r="B407" s="84">
        <v>3</v>
      </c>
      <c r="C407" s="123">
        <v>0.00860085701897089</v>
      </c>
      <c r="D407" s="84" t="s">
        <v>1741</v>
      </c>
      <c r="E407" s="84" t="b">
        <v>1</v>
      </c>
      <c r="F407" s="84" t="b">
        <v>0</v>
      </c>
      <c r="G407" s="84" t="b">
        <v>0</v>
      </c>
    </row>
    <row r="408" spans="1:7" ht="15">
      <c r="A408" s="84" t="s">
        <v>2109</v>
      </c>
      <c r="B408" s="84">
        <v>3</v>
      </c>
      <c r="C408" s="123">
        <v>0.00860085701897089</v>
      </c>
      <c r="D408" s="84" t="s">
        <v>1741</v>
      </c>
      <c r="E408" s="84" t="b">
        <v>0</v>
      </c>
      <c r="F408" s="84" t="b">
        <v>0</v>
      </c>
      <c r="G408" s="84" t="b">
        <v>0</v>
      </c>
    </row>
    <row r="409" spans="1:7" ht="15">
      <c r="A409" s="84" t="s">
        <v>263</v>
      </c>
      <c r="B409" s="84">
        <v>3</v>
      </c>
      <c r="C409" s="123">
        <v>0.00860085701897089</v>
      </c>
      <c r="D409" s="84" t="s">
        <v>1741</v>
      </c>
      <c r="E409" s="84" t="b">
        <v>0</v>
      </c>
      <c r="F409" s="84" t="b">
        <v>0</v>
      </c>
      <c r="G409" s="84" t="b">
        <v>0</v>
      </c>
    </row>
    <row r="410" spans="1:7" ht="15">
      <c r="A410" s="84" t="s">
        <v>2110</v>
      </c>
      <c r="B410" s="84">
        <v>3</v>
      </c>
      <c r="C410" s="123">
        <v>0.00860085701897089</v>
      </c>
      <c r="D410" s="84" t="s">
        <v>1741</v>
      </c>
      <c r="E410" s="84" t="b">
        <v>0</v>
      </c>
      <c r="F410" s="84" t="b">
        <v>0</v>
      </c>
      <c r="G410" s="84" t="b">
        <v>0</v>
      </c>
    </row>
    <row r="411" spans="1:7" ht="15">
      <c r="A411" s="84" t="s">
        <v>265</v>
      </c>
      <c r="B411" s="84">
        <v>2</v>
      </c>
      <c r="C411" s="123">
        <v>0.0074109642893680355</v>
      </c>
      <c r="D411" s="84" t="s">
        <v>1741</v>
      </c>
      <c r="E411" s="84" t="b">
        <v>0</v>
      </c>
      <c r="F411" s="84" t="b">
        <v>0</v>
      </c>
      <c r="G411" s="84" t="b">
        <v>0</v>
      </c>
    </row>
    <row r="412" spans="1:7" ht="15">
      <c r="A412" s="84" t="s">
        <v>318</v>
      </c>
      <c r="B412" s="84">
        <v>2</v>
      </c>
      <c r="C412" s="123">
        <v>0.0074109642893680355</v>
      </c>
      <c r="D412" s="84" t="s">
        <v>1741</v>
      </c>
      <c r="E412" s="84" t="b">
        <v>0</v>
      </c>
      <c r="F412" s="84" t="b">
        <v>0</v>
      </c>
      <c r="G412" s="84" t="b">
        <v>0</v>
      </c>
    </row>
    <row r="413" spans="1:7" ht="15">
      <c r="A413" s="84" t="s">
        <v>2126</v>
      </c>
      <c r="B413" s="84">
        <v>2</v>
      </c>
      <c r="C413" s="123">
        <v>0.0074109642893680355</v>
      </c>
      <c r="D413" s="84" t="s">
        <v>1741</v>
      </c>
      <c r="E413" s="84" t="b">
        <v>0</v>
      </c>
      <c r="F413" s="84" t="b">
        <v>1</v>
      </c>
      <c r="G413" s="84" t="b">
        <v>0</v>
      </c>
    </row>
    <row r="414" spans="1:7" ht="15">
      <c r="A414" s="84" t="s">
        <v>2139</v>
      </c>
      <c r="B414" s="84">
        <v>2</v>
      </c>
      <c r="C414" s="123">
        <v>0.0074109642893680355</v>
      </c>
      <c r="D414" s="84" t="s">
        <v>1741</v>
      </c>
      <c r="E414" s="84" t="b">
        <v>0</v>
      </c>
      <c r="F414" s="84" t="b">
        <v>0</v>
      </c>
      <c r="G414" s="84" t="b">
        <v>0</v>
      </c>
    </row>
    <row r="415" spans="1:7" ht="15">
      <c r="A415" s="84" t="s">
        <v>223</v>
      </c>
      <c r="B415" s="84">
        <v>17</v>
      </c>
      <c r="C415" s="123">
        <v>0</v>
      </c>
      <c r="D415" s="84" t="s">
        <v>1742</v>
      </c>
      <c r="E415" s="84" t="b">
        <v>0</v>
      </c>
      <c r="F415" s="84" t="b">
        <v>0</v>
      </c>
      <c r="G415" s="84" t="b">
        <v>0</v>
      </c>
    </row>
    <row r="416" spans="1:7" ht="15">
      <c r="A416" s="84" t="s">
        <v>1849</v>
      </c>
      <c r="B416" s="84">
        <v>9</v>
      </c>
      <c r="C416" s="123">
        <v>0</v>
      </c>
      <c r="D416" s="84" t="s">
        <v>1742</v>
      </c>
      <c r="E416" s="84" t="b">
        <v>0</v>
      </c>
      <c r="F416" s="84" t="b">
        <v>0</v>
      </c>
      <c r="G416" s="84" t="b">
        <v>0</v>
      </c>
    </row>
    <row r="417" spans="1:7" ht="15">
      <c r="A417" s="84" t="s">
        <v>1850</v>
      </c>
      <c r="B417" s="84">
        <v>9</v>
      </c>
      <c r="C417" s="123">
        <v>0</v>
      </c>
      <c r="D417" s="84" t="s">
        <v>1742</v>
      </c>
      <c r="E417" s="84" t="b">
        <v>0</v>
      </c>
      <c r="F417" s="84" t="b">
        <v>0</v>
      </c>
      <c r="G417" s="84" t="b">
        <v>0</v>
      </c>
    </row>
    <row r="418" spans="1:7" ht="15">
      <c r="A418" s="84" t="s">
        <v>1851</v>
      </c>
      <c r="B418" s="84">
        <v>9</v>
      </c>
      <c r="C418" s="123">
        <v>0</v>
      </c>
      <c r="D418" s="84" t="s">
        <v>1742</v>
      </c>
      <c r="E418" s="84" t="b">
        <v>1</v>
      </c>
      <c r="F418" s="84" t="b">
        <v>0</v>
      </c>
      <c r="G418" s="84" t="b">
        <v>0</v>
      </c>
    </row>
    <row r="419" spans="1:7" ht="15">
      <c r="A419" s="84" t="s">
        <v>1852</v>
      </c>
      <c r="B419" s="84">
        <v>9</v>
      </c>
      <c r="C419" s="123">
        <v>0</v>
      </c>
      <c r="D419" s="84" t="s">
        <v>1742</v>
      </c>
      <c r="E419" s="84" t="b">
        <v>0</v>
      </c>
      <c r="F419" s="84" t="b">
        <v>0</v>
      </c>
      <c r="G419" s="84" t="b">
        <v>0</v>
      </c>
    </row>
    <row r="420" spans="1:7" ht="15">
      <c r="A420" s="84" t="s">
        <v>1796</v>
      </c>
      <c r="B420" s="84">
        <v>9</v>
      </c>
      <c r="C420" s="123">
        <v>0</v>
      </c>
      <c r="D420" s="84" t="s">
        <v>1742</v>
      </c>
      <c r="E420" s="84" t="b">
        <v>0</v>
      </c>
      <c r="F420" s="84" t="b">
        <v>0</v>
      </c>
      <c r="G420" s="84" t="b">
        <v>0</v>
      </c>
    </row>
    <row r="421" spans="1:7" ht="15">
      <c r="A421" s="84" t="s">
        <v>1797</v>
      </c>
      <c r="B421" s="84">
        <v>9</v>
      </c>
      <c r="C421" s="123">
        <v>0</v>
      </c>
      <c r="D421" s="84" t="s">
        <v>1742</v>
      </c>
      <c r="E421" s="84" t="b">
        <v>0</v>
      </c>
      <c r="F421" s="84" t="b">
        <v>0</v>
      </c>
      <c r="G421" s="84" t="b">
        <v>0</v>
      </c>
    </row>
    <row r="422" spans="1:7" ht="15">
      <c r="A422" s="84" t="s">
        <v>1798</v>
      </c>
      <c r="B422" s="84">
        <v>9</v>
      </c>
      <c r="C422" s="123">
        <v>0</v>
      </c>
      <c r="D422" s="84" t="s">
        <v>1742</v>
      </c>
      <c r="E422" s="84" t="b">
        <v>0</v>
      </c>
      <c r="F422" s="84" t="b">
        <v>0</v>
      </c>
      <c r="G422" s="84" t="b">
        <v>0</v>
      </c>
    </row>
    <row r="423" spans="1:7" ht="15">
      <c r="A423" s="84" t="s">
        <v>1795</v>
      </c>
      <c r="B423" s="84">
        <v>9</v>
      </c>
      <c r="C423" s="123">
        <v>0</v>
      </c>
      <c r="D423" s="84" t="s">
        <v>1742</v>
      </c>
      <c r="E423" s="84" t="b">
        <v>0</v>
      </c>
      <c r="F423" s="84" t="b">
        <v>0</v>
      </c>
      <c r="G423" s="84" t="b">
        <v>0</v>
      </c>
    </row>
    <row r="424" spans="1:7" ht="15">
      <c r="A424" s="84" t="s">
        <v>414</v>
      </c>
      <c r="B424" s="84">
        <v>9</v>
      </c>
      <c r="C424" s="123">
        <v>0</v>
      </c>
      <c r="D424" s="84" t="s">
        <v>1742</v>
      </c>
      <c r="E424" s="84" t="b">
        <v>0</v>
      </c>
      <c r="F424" s="84" t="b">
        <v>0</v>
      </c>
      <c r="G424" s="84" t="b">
        <v>0</v>
      </c>
    </row>
    <row r="425" spans="1:7" ht="15">
      <c r="A425" s="84" t="s">
        <v>1855</v>
      </c>
      <c r="B425" s="84">
        <v>2</v>
      </c>
      <c r="C425" s="123">
        <v>0</v>
      </c>
      <c r="D425" s="84" t="s">
        <v>1744</v>
      </c>
      <c r="E425" s="84" t="b">
        <v>0</v>
      </c>
      <c r="F425" s="84" t="b">
        <v>0</v>
      </c>
      <c r="G425" s="84" t="b">
        <v>0</v>
      </c>
    </row>
    <row r="426" spans="1:7" ht="15">
      <c r="A426" s="84" t="s">
        <v>306</v>
      </c>
      <c r="B426" s="84">
        <v>2</v>
      </c>
      <c r="C426" s="123">
        <v>0</v>
      </c>
      <c r="D426" s="84" t="s">
        <v>1744</v>
      </c>
      <c r="E426" s="84" t="b">
        <v>0</v>
      </c>
      <c r="F426" s="84" t="b">
        <v>0</v>
      </c>
      <c r="G426" s="84" t="b">
        <v>0</v>
      </c>
    </row>
    <row r="427" spans="1:7" ht="15">
      <c r="A427" s="84" t="s">
        <v>1856</v>
      </c>
      <c r="B427" s="84">
        <v>2</v>
      </c>
      <c r="C427" s="123">
        <v>0</v>
      </c>
      <c r="D427" s="84" t="s">
        <v>1744</v>
      </c>
      <c r="E427" s="84" t="b">
        <v>0</v>
      </c>
      <c r="F427" s="84" t="b">
        <v>0</v>
      </c>
      <c r="G427" s="84" t="b">
        <v>0</v>
      </c>
    </row>
    <row r="428" spans="1:7" ht="15">
      <c r="A428" s="84" t="s">
        <v>1857</v>
      </c>
      <c r="B428" s="84">
        <v>2</v>
      </c>
      <c r="C428" s="123">
        <v>0</v>
      </c>
      <c r="D428" s="84" t="s">
        <v>1744</v>
      </c>
      <c r="E428" s="84" t="b">
        <v>0</v>
      </c>
      <c r="F428" s="84" t="b">
        <v>0</v>
      </c>
      <c r="G428" s="84" t="b">
        <v>0</v>
      </c>
    </row>
    <row r="429" spans="1:7" ht="15">
      <c r="A429" s="84" t="s">
        <v>1858</v>
      </c>
      <c r="B429" s="84">
        <v>2</v>
      </c>
      <c r="C429" s="123">
        <v>0</v>
      </c>
      <c r="D429" s="84" t="s">
        <v>1744</v>
      </c>
      <c r="E429" s="84" t="b">
        <v>0</v>
      </c>
      <c r="F429" s="84" t="b">
        <v>0</v>
      </c>
      <c r="G429" s="84" t="b">
        <v>0</v>
      </c>
    </row>
    <row r="430" spans="1:7" ht="15">
      <c r="A430" s="84" t="s">
        <v>1859</v>
      </c>
      <c r="B430" s="84">
        <v>2</v>
      </c>
      <c r="C430" s="123">
        <v>0</v>
      </c>
      <c r="D430" s="84" t="s">
        <v>1744</v>
      </c>
      <c r="E430" s="84" t="b">
        <v>0</v>
      </c>
      <c r="F430" s="84" t="b">
        <v>0</v>
      </c>
      <c r="G430" s="84" t="b">
        <v>0</v>
      </c>
    </row>
    <row r="431" spans="1:7" ht="15">
      <c r="A431" s="84" t="s">
        <v>1860</v>
      </c>
      <c r="B431" s="84">
        <v>2</v>
      </c>
      <c r="C431" s="123">
        <v>0</v>
      </c>
      <c r="D431" s="84" t="s">
        <v>1744</v>
      </c>
      <c r="E431" s="84" t="b">
        <v>0</v>
      </c>
      <c r="F431" s="84" t="b">
        <v>0</v>
      </c>
      <c r="G431" s="84" t="b">
        <v>0</v>
      </c>
    </row>
    <row r="432" spans="1:7" ht="15">
      <c r="A432" s="84" t="s">
        <v>1861</v>
      </c>
      <c r="B432" s="84">
        <v>2</v>
      </c>
      <c r="C432" s="123">
        <v>0</v>
      </c>
      <c r="D432" s="84" t="s">
        <v>1744</v>
      </c>
      <c r="E432" s="84" t="b">
        <v>0</v>
      </c>
      <c r="F432" s="84" t="b">
        <v>0</v>
      </c>
      <c r="G432" s="84" t="b">
        <v>0</v>
      </c>
    </row>
    <row r="433" spans="1:7" ht="15">
      <c r="A433" s="84" t="s">
        <v>1862</v>
      </c>
      <c r="B433" s="84">
        <v>2</v>
      </c>
      <c r="C433" s="123">
        <v>0</v>
      </c>
      <c r="D433" s="84" t="s">
        <v>1744</v>
      </c>
      <c r="E433" s="84" t="b">
        <v>0</v>
      </c>
      <c r="F433" s="84" t="b">
        <v>0</v>
      </c>
      <c r="G433" s="84" t="b">
        <v>0</v>
      </c>
    </row>
    <row r="434" spans="1:7" ht="15">
      <c r="A434" s="84" t="s">
        <v>1863</v>
      </c>
      <c r="B434" s="84">
        <v>2</v>
      </c>
      <c r="C434" s="123">
        <v>0</v>
      </c>
      <c r="D434" s="84" t="s">
        <v>1744</v>
      </c>
      <c r="E434" s="84" t="b">
        <v>0</v>
      </c>
      <c r="F434" s="84" t="b">
        <v>0</v>
      </c>
      <c r="G434" s="84" t="b">
        <v>0</v>
      </c>
    </row>
    <row r="435" spans="1:7" ht="15">
      <c r="A435" s="84" t="s">
        <v>2138</v>
      </c>
      <c r="B435" s="84">
        <v>2</v>
      </c>
      <c r="C435" s="123">
        <v>0</v>
      </c>
      <c r="D435" s="84" t="s">
        <v>1744</v>
      </c>
      <c r="E435" s="84" t="b">
        <v>0</v>
      </c>
      <c r="F435" s="84" t="b">
        <v>0</v>
      </c>
      <c r="G435" s="84" t="b">
        <v>0</v>
      </c>
    </row>
    <row r="436" spans="1:7" ht="15">
      <c r="A436" s="84" t="s">
        <v>413</v>
      </c>
      <c r="B436" s="84">
        <v>2</v>
      </c>
      <c r="C436" s="123">
        <v>0</v>
      </c>
      <c r="D436" s="84" t="s">
        <v>1744</v>
      </c>
      <c r="E436" s="84" t="b">
        <v>0</v>
      </c>
      <c r="F436" s="84" t="b">
        <v>0</v>
      </c>
      <c r="G436" s="84" t="b">
        <v>0</v>
      </c>
    </row>
    <row r="437" spans="1:7" ht="15">
      <c r="A437" s="84" t="s">
        <v>414</v>
      </c>
      <c r="B437" s="84">
        <v>3</v>
      </c>
      <c r="C437" s="123">
        <v>0</v>
      </c>
      <c r="D437" s="84" t="s">
        <v>1745</v>
      </c>
      <c r="E437" s="84" t="b">
        <v>0</v>
      </c>
      <c r="F437" s="84" t="b">
        <v>0</v>
      </c>
      <c r="G437" s="84" t="b">
        <v>0</v>
      </c>
    </row>
    <row r="438" spans="1:7" ht="15">
      <c r="A438" s="84" t="s">
        <v>1865</v>
      </c>
      <c r="B438" s="84">
        <v>2</v>
      </c>
      <c r="C438" s="123">
        <v>0.013545481465821635</v>
      </c>
      <c r="D438" s="84" t="s">
        <v>1745</v>
      </c>
      <c r="E438" s="84" t="b">
        <v>0</v>
      </c>
      <c r="F438" s="84" t="b">
        <v>0</v>
      </c>
      <c r="G438" s="84" t="b">
        <v>0</v>
      </c>
    </row>
    <row r="439" spans="1:7" ht="15">
      <c r="A439" s="84" t="s">
        <v>1866</v>
      </c>
      <c r="B439" s="84">
        <v>2</v>
      </c>
      <c r="C439" s="123">
        <v>0.013545481465821635</v>
      </c>
      <c r="D439" s="84" t="s">
        <v>1745</v>
      </c>
      <c r="E439" s="84" t="b">
        <v>0</v>
      </c>
      <c r="F439" s="84" t="b">
        <v>0</v>
      </c>
      <c r="G439" s="84" t="b">
        <v>0</v>
      </c>
    </row>
    <row r="440" spans="1:7" ht="15">
      <c r="A440" s="84" t="s">
        <v>1867</v>
      </c>
      <c r="B440" s="84">
        <v>2</v>
      </c>
      <c r="C440" s="123">
        <v>0.013545481465821635</v>
      </c>
      <c r="D440" s="84" t="s">
        <v>1745</v>
      </c>
      <c r="E440" s="84" t="b">
        <v>0</v>
      </c>
      <c r="F440" s="84" t="b">
        <v>0</v>
      </c>
      <c r="G440" s="84" t="b">
        <v>0</v>
      </c>
    </row>
    <row r="441" spans="1:7" ht="15">
      <c r="A441" s="84" t="s">
        <v>1868</v>
      </c>
      <c r="B441" s="84">
        <v>2</v>
      </c>
      <c r="C441" s="123">
        <v>0.013545481465821635</v>
      </c>
      <c r="D441" s="84" t="s">
        <v>1745</v>
      </c>
      <c r="E441" s="84" t="b">
        <v>0</v>
      </c>
      <c r="F441" s="84" t="b">
        <v>0</v>
      </c>
      <c r="G441" s="84" t="b">
        <v>0</v>
      </c>
    </row>
    <row r="442" spans="1:7" ht="15">
      <c r="A442" s="84" t="s">
        <v>1869</v>
      </c>
      <c r="B442" s="84">
        <v>2</v>
      </c>
      <c r="C442" s="123">
        <v>0.013545481465821635</v>
      </c>
      <c r="D442" s="84" t="s">
        <v>1745</v>
      </c>
      <c r="E442" s="84" t="b">
        <v>0</v>
      </c>
      <c r="F442" s="84" t="b">
        <v>0</v>
      </c>
      <c r="G442" s="84" t="b">
        <v>0</v>
      </c>
    </row>
    <row r="443" spans="1:7" ht="15">
      <c r="A443" s="84" t="s">
        <v>1870</v>
      </c>
      <c r="B443" s="84">
        <v>2</v>
      </c>
      <c r="C443" s="123">
        <v>0.013545481465821635</v>
      </c>
      <c r="D443" s="84" t="s">
        <v>1745</v>
      </c>
      <c r="E443" s="84" t="b">
        <v>0</v>
      </c>
      <c r="F443" s="84" t="b">
        <v>0</v>
      </c>
      <c r="G443" s="84" t="b">
        <v>0</v>
      </c>
    </row>
    <row r="444" spans="1:7" ht="15">
      <c r="A444" s="84" t="s">
        <v>1871</v>
      </c>
      <c r="B444" s="84">
        <v>2</v>
      </c>
      <c r="C444" s="123">
        <v>0.013545481465821635</v>
      </c>
      <c r="D444" s="84" t="s">
        <v>1745</v>
      </c>
      <c r="E444" s="84" t="b">
        <v>0</v>
      </c>
      <c r="F444" s="84" t="b">
        <v>0</v>
      </c>
      <c r="G444" s="84" t="b">
        <v>0</v>
      </c>
    </row>
    <row r="445" spans="1:7" ht="15">
      <c r="A445" s="84" t="s">
        <v>1820</v>
      </c>
      <c r="B445" s="84">
        <v>2</v>
      </c>
      <c r="C445" s="123">
        <v>0.013545481465821635</v>
      </c>
      <c r="D445" s="84" t="s">
        <v>1745</v>
      </c>
      <c r="E445" s="84" t="b">
        <v>0</v>
      </c>
      <c r="F445" s="84" t="b">
        <v>0</v>
      </c>
      <c r="G445" s="84" t="b">
        <v>0</v>
      </c>
    </row>
    <row r="446" spans="1:7" ht="15">
      <c r="A446" s="84" t="s">
        <v>1821</v>
      </c>
      <c r="B446" s="84">
        <v>2</v>
      </c>
      <c r="C446" s="123">
        <v>0.013545481465821635</v>
      </c>
      <c r="D446" s="84" t="s">
        <v>1745</v>
      </c>
      <c r="E446" s="84" t="b">
        <v>0</v>
      </c>
      <c r="F446" s="84" t="b">
        <v>0</v>
      </c>
      <c r="G446" s="84" t="b">
        <v>0</v>
      </c>
    </row>
    <row r="447" spans="1:7" ht="15">
      <c r="A447" s="84" t="s">
        <v>1822</v>
      </c>
      <c r="B447" s="84">
        <v>2</v>
      </c>
      <c r="C447" s="123">
        <v>0.013545481465821635</v>
      </c>
      <c r="D447" s="84" t="s">
        <v>1745</v>
      </c>
      <c r="E447" s="84" t="b">
        <v>0</v>
      </c>
      <c r="F447" s="84" t="b">
        <v>0</v>
      </c>
      <c r="G44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2207</v>
      </c>
      <c r="B1" s="13" t="s">
        <v>2208</v>
      </c>
      <c r="C1" s="13" t="s">
        <v>2201</v>
      </c>
      <c r="D1" s="13" t="s">
        <v>2202</v>
      </c>
      <c r="E1" s="13" t="s">
        <v>2209</v>
      </c>
      <c r="F1" s="13" t="s">
        <v>144</v>
      </c>
      <c r="G1" s="13" t="s">
        <v>2210</v>
      </c>
      <c r="H1" s="13" t="s">
        <v>2211</v>
      </c>
      <c r="I1" s="13" t="s">
        <v>2212</v>
      </c>
      <c r="J1" s="13" t="s">
        <v>2213</v>
      </c>
      <c r="K1" s="13" t="s">
        <v>2214</v>
      </c>
      <c r="L1" s="13" t="s">
        <v>2215</v>
      </c>
    </row>
    <row r="2" spans="1:12" ht="15">
      <c r="A2" s="84" t="s">
        <v>217</v>
      </c>
      <c r="B2" s="84" t="s">
        <v>316</v>
      </c>
      <c r="C2" s="84">
        <v>51</v>
      </c>
      <c r="D2" s="123">
        <v>0.01159155381343615</v>
      </c>
      <c r="E2" s="123">
        <v>1.3032234068006359</v>
      </c>
      <c r="F2" s="84" t="s">
        <v>2203</v>
      </c>
      <c r="G2" s="84" t="b">
        <v>0</v>
      </c>
      <c r="H2" s="84" t="b">
        <v>0</v>
      </c>
      <c r="I2" s="84" t="b">
        <v>0</v>
      </c>
      <c r="J2" s="84" t="b">
        <v>0</v>
      </c>
      <c r="K2" s="84" t="b">
        <v>0</v>
      </c>
      <c r="L2" s="84" t="b">
        <v>0</v>
      </c>
    </row>
    <row r="3" spans="1:12" ht="15">
      <c r="A3" s="84" t="s">
        <v>316</v>
      </c>
      <c r="B3" s="84" t="s">
        <v>315</v>
      </c>
      <c r="C3" s="84">
        <v>51</v>
      </c>
      <c r="D3" s="123">
        <v>0.01159155381343615</v>
      </c>
      <c r="E3" s="123">
        <v>1.493280321993141</v>
      </c>
      <c r="F3" s="84" t="s">
        <v>2203</v>
      </c>
      <c r="G3" s="84" t="b">
        <v>0</v>
      </c>
      <c r="H3" s="84" t="b">
        <v>0</v>
      </c>
      <c r="I3" s="84" t="b">
        <v>0</v>
      </c>
      <c r="J3" s="84" t="b">
        <v>0</v>
      </c>
      <c r="K3" s="84" t="b">
        <v>0</v>
      </c>
      <c r="L3" s="84" t="b">
        <v>0</v>
      </c>
    </row>
    <row r="4" spans="1:12" ht="15">
      <c r="A4" s="84" t="s">
        <v>315</v>
      </c>
      <c r="B4" s="84" t="s">
        <v>314</v>
      </c>
      <c r="C4" s="84">
        <v>51</v>
      </c>
      <c r="D4" s="123">
        <v>0.01159155381343615</v>
      </c>
      <c r="E4" s="123">
        <v>1.4765746284902885</v>
      </c>
      <c r="F4" s="84" t="s">
        <v>2203</v>
      </c>
      <c r="G4" s="84" t="b">
        <v>0</v>
      </c>
      <c r="H4" s="84" t="b">
        <v>0</v>
      </c>
      <c r="I4" s="84" t="b">
        <v>0</v>
      </c>
      <c r="J4" s="84" t="b">
        <v>0</v>
      </c>
      <c r="K4" s="84" t="b">
        <v>0</v>
      </c>
      <c r="L4" s="84" t="b">
        <v>0</v>
      </c>
    </row>
    <row r="5" spans="1:12" ht="15">
      <c r="A5" s="84" t="s">
        <v>314</v>
      </c>
      <c r="B5" s="84" t="s">
        <v>313</v>
      </c>
      <c r="C5" s="84">
        <v>51</v>
      </c>
      <c r="D5" s="123">
        <v>0.01159155381343615</v>
      </c>
      <c r="E5" s="123">
        <v>1.4848471544562782</v>
      </c>
      <c r="F5" s="84" t="s">
        <v>2203</v>
      </c>
      <c r="G5" s="84" t="b">
        <v>0</v>
      </c>
      <c r="H5" s="84" t="b">
        <v>0</v>
      </c>
      <c r="I5" s="84" t="b">
        <v>0</v>
      </c>
      <c r="J5" s="84" t="b">
        <v>0</v>
      </c>
      <c r="K5" s="84" t="b">
        <v>0</v>
      </c>
      <c r="L5" s="84" t="b">
        <v>0</v>
      </c>
    </row>
    <row r="6" spans="1:12" ht="15">
      <c r="A6" s="84" t="s">
        <v>313</v>
      </c>
      <c r="B6" s="84" t="s">
        <v>312</v>
      </c>
      <c r="C6" s="84">
        <v>51</v>
      </c>
      <c r="D6" s="123">
        <v>0.01159155381343615</v>
      </c>
      <c r="E6" s="123">
        <v>1.493280321993141</v>
      </c>
      <c r="F6" s="84" t="s">
        <v>2203</v>
      </c>
      <c r="G6" s="84" t="b">
        <v>0</v>
      </c>
      <c r="H6" s="84" t="b">
        <v>0</v>
      </c>
      <c r="I6" s="84" t="b">
        <v>0</v>
      </c>
      <c r="J6" s="84" t="b">
        <v>0</v>
      </c>
      <c r="K6" s="84" t="b">
        <v>0</v>
      </c>
      <c r="L6" s="84" t="b">
        <v>0</v>
      </c>
    </row>
    <row r="7" spans="1:12" ht="15">
      <c r="A7" s="84" t="s">
        <v>312</v>
      </c>
      <c r="B7" s="84" t="s">
        <v>311</v>
      </c>
      <c r="C7" s="84">
        <v>51</v>
      </c>
      <c r="D7" s="123">
        <v>0.01159155381343615</v>
      </c>
      <c r="E7" s="123">
        <v>1.493280321993141</v>
      </c>
      <c r="F7" s="84" t="s">
        <v>2203</v>
      </c>
      <c r="G7" s="84" t="b">
        <v>0</v>
      </c>
      <c r="H7" s="84" t="b">
        <v>0</v>
      </c>
      <c r="I7" s="84" t="b">
        <v>0</v>
      </c>
      <c r="J7" s="84" t="b">
        <v>0</v>
      </c>
      <c r="K7" s="84" t="b">
        <v>0</v>
      </c>
      <c r="L7" s="84" t="b">
        <v>0</v>
      </c>
    </row>
    <row r="8" spans="1:12" ht="15">
      <c r="A8" s="84" t="s">
        <v>311</v>
      </c>
      <c r="B8" s="84" t="s">
        <v>310</v>
      </c>
      <c r="C8" s="84">
        <v>51</v>
      </c>
      <c r="D8" s="123">
        <v>0.01159155381343615</v>
      </c>
      <c r="E8" s="123">
        <v>1.493280321993141</v>
      </c>
      <c r="F8" s="84" t="s">
        <v>2203</v>
      </c>
      <c r="G8" s="84" t="b">
        <v>0</v>
      </c>
      <c r="H8" s="84" t="b">
        <v>0</v>
      </c>
      <c r="I8" s="84" t="b">
        <v>0</v>
      </c>
      <c r="J8" s="84" t="b">
        <v>0</v>
      </c>
      <c r="K8" s="84" t="b">
        <v>0</v>
      </c>
      <c r="L8" s="84" t="b">
        <v>0</v>
      </c>
    </row>
    <row r="9" spans="1:12" ht="15">
      <c r="A9" s="84" t="s">
        <v>263</v>
      </c>
      <c r="B9" s="84" t="s">
        <v>217</v>
      </c>
      <c r="C9" s="84">
        <v>50</v>
      </c>
      <c r="D9" s="123">
        <v>0.011615295057560935</v>
      </c>
      <c r="E9" s="123">
        <v>1.343518001659809</v>
      </c>
      <c r="F9" s="84" t="s">
        <v>2203</v>
      </c>
      <c r="G9" s="84" t="b">
        <v>0</v>
      </c>
      <c r="H9" s="84" t="b">
        <v>0</v>
      </c>
      <c r="I9" s="84" t="b">
        <v>0</v>
      </c>
      <c r="J9" s="84" t="b">
        <v>0</v>
      </c>
      <c r="K9" s="84" t="b">
        <v>0</v>
      </c>
      <c r="L9" s="84" t="b">
        <v>0</v>
      </c>
    </row>
    <row r="10" spans="1:12" ht="15">
      <c r="A10" s="84" t="s">
        <v>310</v>
      </c>
      <c r="B10" s="84" t="s">
        <v>1837</v>
      </c>
      <c r="C10" s="84">
        <v>48</v>
      </c>
      <c r="D10" s="123">
        <v>0.011647461313694409</v>
      </c>
      <c r="E10" s="123">
        <v>1.4669513832707919</v>
      </c>
      <c r="F10" s="84" t="s">
        <v>2203</v>
      </c>
      <c r="G10" s="84" t="b">
        <v>0</v>
      </c>
      <c r="H10" s="84" t="b">
        <v>0</v>
      </c>
      <c r="I10" s="84" t="b">
        <v>0</v>
      </c>
      <c r="J10" s="84" t="b">
        <v>0</v>
      </c>
      <c r="K10" s="84" t="b">
        <v>0</v>
      </c>
      <c r="L10" s="84" t="b">
        <v>0</v>
      </c>
    </row>
    <row r="11" spans="1:12" ht="15">
      <c r="A11" s="84" t="s">
        <v>1837</v>
      </c>
      <c r="B11" s="84" t="s">
        <v>414</v>
      </c>
      <c r="C11" s="84">
        <v>48</v>
      </c>
      <c r="D11" s="123">
        <v>0.011647461313694409</v>
      </c>
      <c r="E11" s="123">
        <v>1.1745215593687284</v>
      </c>
      <c r="F11" s="84" t="s">
        <v>2203</v>
      </c>
      <c r="G11" s="84" t="b">
        <v>0</v>
      </c>
      <c r="H11" s="84" t="b">
        <v>0</v>
      </c>
      <c r="I11" s="84" t="b">
        <v>0</v>
      </c>
      <c r="J11" s="84" t="b">
        <v>0</v>
      </c>
      <c r="K11" s="84" t="b">
        <v>0</v>
      </c>
      <c r="L11" s="84" t="b">
        <v>0</v>
      </c>
    </row>
    <row r="12" spans="1:12" ht="15">
      <c r="A12" s="84" t="s">
        <v>414</v>
      </c>
      <c r="B12" s="84" t="s">
        <v>2087</v>
      </c>
      <c r="C12" s="84">
        <v>47</v>
      </c>
      <c r="D12" s="123">
        <v>0.011655675007822493</v>
      </c>
      <c r="E12" s="123">
        <v>1.343518001659809</v>
      </c>
      <c r="F12" s="84" t="s">
        <v>2203</v>
      </c>
      <c r="G12" s="84" t="b">
        <v>0</v>
      </c>
      <c r="H12" s="84" t="b">
        <v>0</v>
      </c>
      <c r="I12" s="84" t="b">
        <v>0</v>
      </c>
      <c r="J12" s="84" t="b">
        <v>0</v>
      </c>
      <c r="K12" s="84" t="b">
        <v>0</v>
      </c>
      <c r="L12" s="84" t="b">
        <v>0</v>
      </c>
    </row>
    <row r="13" spans="1:12" ht="15">
      <c r="A13" s="84" t="s">
        <v>1843</v>
      </c>
      <c r="B13" s="84" t="s">
        <v>1839</v>
      </c>
      <c r="C13" s="84">
        <v>13</v>
      </c>
      <c r="D13" s="123">
        <v>0.007459758662647901</v>
      </c>
      <c r="E13" s="123">
        <v>1.9455779929877715</v>
      </c>
      <c r="F13" s="84" t="s">
        <v>2203</v>
      </c>
      <c r="G13" s="84" t="b">
        <v>0</v>
      </c>
      <c r="H13" s="84" t="b">
        <v>0</v>
      </c>
      <c r="I13" s="84" t="b">
        <v>0</v>
      </c>
      <c r="J13" s="84" t="b">
        <v>0</v>
      </c>
      <c r="K13" s="84" t="b">
        <v>0</v>
      </c>
      <c r="L13" s="84" t="b">
        <v>0</v>
      </c>
    </row>
    <row r="14" spans="1:12" ht="15">
      <c r="A14" s="84" t="s">
        <v>1841</v>
      </c>
      <c r="B14" s="84" t="s">
        <v>1842</v>
      </c>
      <c r="C14" s="84">
        <v>12</v>
      </c>
      <c r="D14" s="123">
        <v>0.00712944845506432</v>
      </c>
      <c r="E14" s="123">
        <v>2.052145039525029</v>
      </c>
      <c r="F14" s="84" t="s">
        <v>2203</v>
      </c>
      <c r="G14" s="84" t="b">
        <v>0</v>
      </c>
      <c r="H14" s="84" t="b">
        <v>0</v>
      </c>
      <c r="I14" s="84" t="b">
        <v>0</v>
      </c>
      <c r="J14" s="84" t="b">
        <v>0</v>
      </c>
      <c r="K14" s="84" t="b">
        <v>0</v>
      </c>
      <c r="L14" s="84" t="b">
        <v>0</v>
      </c>
    </row>
    <row r="15" spans="1:12" ht="15">
      <c r="A15" s="84" t="s">
        <v>1842</v>
      </c>
      <c r="B15" s="84" t="s">
        <v>1843</v>
      </c>
      <c r="C15" s="84">
        <v>12</v>
      </c>
      <c r="D15" s="123">
        <v>0.00712944845506432</v>
      </c>
      <c r="E15" s="123">
        <v>2.052145039525029</v>
      </c>
      <c r="F15" s="84" t="s">
        <v>2203</v>
      </c>
      <c r="G15" s="84" t="b">
        <v>0</v>
      </c>
      <c r="H15" s="84" t="b">
        <v>0</v>
      </c>
      <c r="I15" s="84" t="b">
        <v>0</v>
      </c>
      <c r="J15" s="84" t="b">
        <v>0</v>
      </c>
      <c r="K15" s="84" t="b">
        <v>0</v>
      </c>
      <c r="L15" s="84" t="b">
        <v>0</v>
      </c>
    </row>
    <row r="16" spans="1:12" ht="15">
      <c r="A16" s="84" t="s">
        <v>1839</v>
      </c>
      <c r="B16" s="84" t="s">
        <v>1845</v>
      </c>
      <c r="C16" s="84">
        <v>12</v>
      </c>
      <c r="D16" s="123">
        <v>0.00712944845506432</v>
      </c>
      <c r="E16" s="123">
        <v>1.9356394704535915</v>
      </c>
      <c r="F16" s="84" t="s">
        <v>2203</v>
      </c>
      <c r="G16" s="84" t="b">
        <v>0</v>
      </c>
      <c r="H16" s="84" t="b">
        <v>0</v>
      </c>
      <c r="I16" s="84" t="b">
        <v>0</v>
      </c>
      <c r="J16" s="84" t="b">
        <v>0</v>
      </c>
      <c r="K16" s="84" t="b">
        <v>0</v>
      </c>
      <c r="L16" s="84" t="b">
        <v>0</v>
      </c>
    </row>
    <row r="17" spans="1:12" ht="15">
      <c r="A17" s="84" t="s">
        <v>1846</v>
      </c>
      <c r="B17" s="84" t="s">
        <v>217</v>
      </c>
      <c r="C17" s="84">
        <v>11</v>
      </c>
      <c r="D17" s="123">
        <v>0.00677798634346068</v>
      </c>
      <c r="E17" s="123">
        <v>1.3057294407704092</v>
      </c>
      <c r="F17" s="84" t="s">
        <v>2203</v>
      </c>
      <c r="G17" s="84" t="b">
        <v>0</v>
      </c>
      <c r="H17" s="84" t="b">
        <v>0</v>
      </c>
      <c r="I17" s="84" t="b">
        <v>0</v>
      </c>
      <c r="J17" s="84" t="b">
        <v>0</v>
      </c>
      <c r="K17" s="84" t="b">
        <v>0</v>
      </c>
      <c r="L17" s="84" t="b">
        <v>0</v>
      </c>
    </row>
    <row r="18" spans="1:12" ht="15">
      <c r="A18" s="84" t="s">
        <v>217</v>
      </c>
      <c r="B18" s="84" t="s">
        <v>2089</v>
      </c>
      <c r="C18" s="84">
        <v>11</v>
      </c>
      <c r="D18" s="123">
        <v>0.00677798634346068</v>
      </c>
      <c r="E18" s="123">
        <v>1.3032234068006359</v>
      </c>
      <c r="F18" s="84" t="s">
        <v>2203</v>
      </c>
      <c r="G18" s="84" t="b">
        <v>0</v>
      </c>
      <c r="H18" s="84" t="b">
        <v>0</v>
      </c>
      <c r="I18" s="84" t="b">
        <v>0</v>
      </c>
      <c r="J18" s="84" t="b">
        <v>0</v>
      </c>
      <c r="K18" s="84" t="b">
        <v>0</v>
      </c>
      <c r="L18" s="84" t="b">
        <v>0</v>
      </c>
    </row>
    <row r="19" spans="1:12" ht="15">
      <c r="A19" s="84" t="s">
        <v>2089</v>
      </c>
      <c r="B19" s="84" t="s">
        <v>1840</v>
      </c>
      <c r="C19" s="84">
        <v>11</v>
      </c>
      <c r="D19" s="123">
        <v>0.00677798634346068</v>
      </c>
      <c r="E19" s="123">
        <v>2.0247592390353963</v>
      </c>
      <c r="F19" s="84" t="s">
        <v>2203</v>
      </c>
      <c r="G19" s="84" t="b">
        <v>0</v>
      </c>
      <c r="H19" s="84" t="b">
        <v>0</v>
      </c>
      <c r="I19" s="84" t="b">
        <v>0</v>
      </c>
      <c r="J19" s="84" t="b">
        <v>0</v>
      </c>
      <c r="K19" s="84" t="b">
        <v>0</v>
      </c>
      <c r="L19" s="84" t="b">
        <v>0</v>
      </c>
    </row>
    <row r="20" spans="1:12" ht="15">
      <c r="A20" s="84" t="s">
        <v>1845</v>
      </c>
      <c r="B20" s="84" t="s">
        <v>2090</v>
      </c>
      <c r="C20" s="84">
        <v>9</v>
      </c>
      <c r="D20" s="123">
        <v>0.006003507024003843</v>
      </c>
      <c r="E20" s="123">
        <v>2.113700322372177</v>
      </c>
      <c r="F20" s="84" t="s">
        <v>2203</v>
      </c>
      <c r="G20" s="84" t="b">
        <v>0</v>
      </c>
      <c r="H20" s="84" t="b">
        <v>0</v>
      </c>
      <c r="I20" s="84" t="b">
        <v>0</v>
      </c>
      <c r="J20" s="84" t="b">
        <v>0</v>
      </c>
      <c r="K20" s="84" t="b">
        <v>0</v>
      </c>
      <c r="L20" s="84" t="b">
        <v>0</v>
      </c>
    </row>
    <row r="21" spans="1:12" ht="15">
      <c r="A21" s="84" t="s">
        <v>1849</v>
      </c>
      <c r="B21" s="84" t="s">
        <v>223</v>
      </c>
      <c r="C21" s="84">
        <v>9</v>
      </c>
      <c r="D21" s="123">
        <v>0.006003507024003843</v>
      </c>
      <c r="E21" s="123">
        <v>2.2008504980910772</v>
      </c>
      <c r="F21" s="84" t="s">
        <v>2203</v>
      </c>
      <c r="G21" s="84" t="b">
        <v>0</v>
      </c>
      <c r="H21" s="84" t="b">
        <v>0</v>
      </c>
      <c r="I21" s="84" t="b">
        <v>0</v>
      </c>
      <c r="J21" s="84" t="b">
        <v>0</v>
      </c>
      <c r="K21" s="84" t="b">
        <v>0</v>
      </c>
      <c r="L21" s="84" t="b">
        <v>0</v>
      </c>
    </row>
    <row r="22" spans="1:12" ht="15">
      <c r="A22" s="84" t="s">
        <v>223</v>
      </c>
      <c r="B22" s="84" t="s">
        <v>1850</v>
      </c>
      <c r="C22" s="84">
        <v>9</v>
      </c>
      <c r="D22" s="123">
        <v>0.006003507024003843</v>
      </c>
      <c r="E22" s="123">
        <v>1.9704015767128036</v>
      </c>
      <c r="F22" s="84" t="s">
        <v>2203</v>
      </c>
      <c r="G22" s="84" t="b">
        <v>0</v>
      </c>
      <c r="H22" s="84" t="b">
        <v>0</v>
      </c>
      <c r="I22" s="84" t="b">
        <v>0</v>
      </c>
      <c r="J22" s="84" t="b">
        <v>0</v>
      </c>
      <c r="K22" s="84" t="b">
        <v>0</v>
      </c>
      <c r="L22" s="84" t="b">
        <v>0</v>
      </c>
    </row>
    <row r="23" spans="1:12" ht="15">
      <c r="A23" s="84" t="s">
        <v>1850</v>
      </c>
      <c r="B23" s="84" t="s">
        <v>1851</v>
      </c>
      <c r="C23" s="84">
        <v>9</v>
      </c>
      <c r="D23" s="123">
        <v>0.006003507024003843</v>
      </c>
      <c r="E23" s="123">
        <v>2.2466079886517525</v>
      </c>
      <c r="F23" s="84" t="s">
        <v>2203</v>
      </c>
      <c r="G23" s="84" t="b">
        <v>0</v>
      </c>
      <c r="H23" s="84" t="b">
        <v>0</v>
      </c>
      <c r="I23" s="84" t="b">
        <v>0</v>
      </c>
      <c r="J23" s="84" t="b">
        <v>1</v>
      </c>
      <c r="K23" s="84" t="b">
        <v>0</v>
      </c>
      <c r="L23" s="84" t="b">
        <v>0</v>
      </c>
    </row>
    <row r="24" spans="1:12" ht="15">
      <c r="A24" s="84" t="s">
        <v>1851</v>
      </c>
      <c r="B24" s="84" t="s">
        <v>1852</v>
      </c>
      <c r="C24" s="84">
        <v>9</v>
      </c>
      <c r="D24" s="123">
        <v>0.006003507024003843</v>
      </c>
      <c r="E24" s="123">
        <v>2.2466079886517525</v>
      </c>
      <c r="F24" s="84" t="s">
        <v>2203</v>
      </c>
      <c r="G24" s="84" t="b">
        <v>1</v>
      </c>
      <c r="H24" s="84" t="b">
        <v>0</v>
      </c>
      <c r="I24" s="84" t="b">
        <v>0</v>
      </c>
      <c r="J24" s="84" t="b">
        <v>0</v>
      </c>
      <c r="K24" s="84" t="b">
        <v>0</v>
      </c>
      <c r="L24" s="84" t="b">
        <v>0</v>
      </c>
    </row>
    <row r="25" spans="1:12" ht="15">
      <c r="A25" s="84" t="s">
        <v>1852</v>
      </c>
      <c r="B25" s="84" t="s">
        <v>1796</v>
      </c>
      <c r="C25" s="84">
        <v>9</v>
      </c>
      <c r="D25" s="123">
        <v>0.006003507024003843</v>
      </c>
      <c r="E25" s="123">
        <v>2.2008504980910772</v>
      </c>
      <c r="F25" s="84" t="s">
        <v>2203</v>
      </c>
      <c r="G25" s="84" t="b">
        <v>0</v>
      </c>
      <c r="H25" s="84" t="b">
        <v>0</v>
      </c>
      <c r="I25" s="84" t="b">
        <v>0</v>
      </c>
      <c r="J25" s="84" t="b">
        <v>0</v>
      </c>
      <c r="K25" s="84" t="b">
        <v>0</v>
      </c>
      <c r="L25" s="84" t="b">
        <v>0</v>
      </c>
    </row>
    <row r="26" spans="1:12" ht="15">
      <c r="A26" s="84" t="s">
        <v>1796</v>
      </c>
      <c r="B26" s="84" t="s">
        <v>1797</v>
      </c>
      <c r="C26" s="84">
        <v>9</v>
      </c>
      <c r="D26" s="123">
        <v>0.006003507024003843</v>
      </c>
      <c r="E26" s="123">
        <v>2.2008504980910772</v>
      </c>
      <c r="F26" s="84" t="s">
        <v>2203</v>
      </c>
      <c r="G26" s="84" t="b">
        <v>0</v>
      </c>
      <c r="H26" s="84" t="b">
        <v>0</v>
      </c>
      <c r="I26" s="84" t="b">
        <v>0</v>
      </c>
      <c r="J26" s="84" t="b">
        <v>0</v>
      </c>
      <c r="K26" s="84" t="b">
        <v>0</v>
      </c>
      <c r="L26" s="84" t="b">
        <v>0</v>
      </c>
    </row>
    <row r="27" spans="1:12" ht="15">
      <c r="A27" s="84" t="s">
        <v>1797</v>
      </c>
      <c r="B27" s="84" t="s">
        <v>1798</v>
      </c>
      <c r="C27" s="84">
        <v>9</v>
      </c>
      <c r="D27" s="123">
        <v>0.006003507024003843</v>
      </c>
      <c r="E27" s="123">
        <v>2.2466079886517525</v>
      </c>
      <c r="F27" s="84" t="s">
        <v>2203</v>
      </c>
      <c r="G27" s="84" t="b">
        <v>0</v>
      </c>
      <c r="H27" s="84" t="b">
        <v>0</v>
      </c>
      <c r="I27" s="84" t="b">
        <v>0</v>
      </c>
      <c r="J27" s="84" t="b">
        <v>0</v>
      </c>
      <c r="K27" s="84" t="b">
        <v>0</v>
      </c>
      <c r="L27" s="84" t="b">
        <v>0</v>
      </c>
    </row>
    <row r="28" spans="1:12" ht="15">
      <c r="A28" s="84" t="s">
        <v>1798</v>
      </c>
      <c r="B28" s="84" t="s">
        <v>1795</v>
      </c>
      <c r="C28" s="84">
        <v>9</v>
      </c>
      <c r="D28" s="123">
        <v>0.006003507024003843</v>
      </c>
      <c r="E28" s="123">
        <v>2.1594578129328523</v>
      </c>
      <c r="F28" s="84" t="s">
        <v>2203</v>
      </c>
      <c r="G28" s="84" t="b">
        <v>0</v>
      </c>
      <c r="H28" s="84" t="b">
        <v>0</v>
      </c>
      <c r="I28" s="84" t="b">
        <v>0</v>
      </c>
      <c r="J28" s="84" t="b">
        <v>0</v>
      </c>
      <c r="K28" s="84" t="b">
        <v>0</v>
      </c>
      <c r="L28" s="84" t="b">
        <v>0</v>
      </c>
    </row>
    <row r="29" spans="1:12" ht="15">
      <c r="A29" s="84" t="s">
        <v>1795</v>
      </c>
      <c r="B29" s="84" t="s">
        <v>414</v>
      </c>
      <c r="C29" s="84">
        <v>9</v>
      </c>
      <c r="D29" s="123">
        <v>0.006003507024003843</v>
      </c>
      <c r="E29" s="123">
        <v>1.1137003223721773</v>
      </c>
      <c r="F29" s="84" t="s">
        <v>2203</v>
      </c>
      <c r="G29" s="84" t="b">
        <v>0</v>
      </c>
      <c r="H29" s="84" t="b">
        <v>0</v>
      </c>
      <c r="I29" s="84" t="b">
        <v>0</v>
      </c>
      <c r="J29" s="84" t="b">
        <v>0</v>
      </c>
      <c r="K29" s="84" t="b">
        <v>0</v>
      </c>
      <c r="L29" s="84" t="b">
        <v>0</v>
      </c>
    </row>
    <row r="30" spans="1:12" ht="15">
      <c r="A30" s="84" t="s">
        <v>324</v>
      </c>
      <c r="B30" s="84" t="s">
        <v>339</v>
      </c>
      <c r="C30" s="84">
        <v>8</v>
      </c>
      <c r="D30" s="123">
        <v>0.005575341627629249</v>
      </c>
      <c r="E30" s="123">
        <v>2.2008504980910777</v>
      </c>
      <c r="F30" s="84" t="s">
        <v>2203</v>
      </c>
      <c r="G30" s="84" t="b">
        <v>0</v>
      </c>
      <c r="H30" s="84" t="b">
        <v>0</v>
      </c>
      <c r="I30" s="84" t="b">
        <v>0</v>
      </c>
      <c r="J30" s="84" t="b">
        <v>0</v>
      </c>
      <c r="K30" s="84" t="b">
        <v>0</v>
      </c>
      <c r="L30" s="84" t="b">
        <v>0</v>
      </c>
    </row>
    <row r="31" spans="1:12" ht="15">
      <c r="A31" s="84" t="s">
        <v>339</v>
      </c>
      <c r="B31" s="84" t="s">
        <v>338</v>
      </c>
      <c r="C31" s="84">
        <v>8</v>
      </c>
      <c r="D31" s="123">
        <v>0.005575341627629249</v>
      </c>
      <c r="E31" s="123">
        <v>2.297760511099134</v>
      </c>
      <c r="F31" s="84" t="s">
        <v>2203</v>
      </c>
      <c r="G31" s="84" t="b">
        <v>0</v>
      </c>
      <c r="H31" s="84" t="b">
        <v>0</v>
      </c>
      <c r="I31" s="84" t="b">
        <v>0</v>
      </c>
      <c r="J31" s="84" t="b">
        <v>0</v>
      </c>
      <c r="K31" s="84" t="b">
        <v>0</v>
      </c>
      <c r="L31" s="84" t="b">
        <v>0</v>
      </c>
    </row>
    <row r="32" spans="1:12" ht="15">
      <c r="A32" s="84" t="s">
        <v>338</v>
      </c>
      <c r="B32" s="84" t="s">
        <v>337</v>
      </c>
      <c r="C32" s="84">
        <v>8</v>
      </c>
      <c r="D32" s="123">
        <v>0.005575341627629249</v>
      </c>
      <c r="E32" s="123">
        <v>2.297760511099134</v>
      </c>
      <c r="F32" s="84" t="s">
        <v>2203</v>
      </c>
      <c r="G32" s="84" t="b">
        <v>0</v>
      </c>
      <c r="H32" s="84" t="b">
        <v>0</v>
      </c>
      <c r="I32" s="84" t="b">
        <v>0</v>
      </c>
      <c r="J32" s="84" t="b">
        <v>0</v>
      </c>
      <c r="K32" s="84" t="b">
        <v>0</v>
      </c>
      <c r="L32" s="84" t="b">
        <v>0</v>
      </c>
    </row>
    <row r="33" spans="1:12" ht="15">
      <c r="A33" s="84" t="s">
        <v>337</v>
      </c>
      <c r="B33" s="84" t="s">
        <v>336</v>
      </c>
      <c r="C33" s="84">
        <v>8</v>
      </c>
      <c r="D33" s="123">
        <v>0.005575341627629249</v>
      </c>
      <c r="E33" s="123">
        <v>2.297760511099134</v>
      </c>
      <c r="F33" s="84" t="s">
        <v>2203</v>
      </c>
      <c r="G33" s="84" t="b">
        <v>0</v>
      </c>
      <c r="H33" s="84" t="b">
        <v>0</v>
      </c>
      <c r="I33" s="84" t="b">
        <v>0</v>
      </c>
      <c r="J33" s="84" t="b">
        <v>0</v>
      </c>
      <c r="K33" s="84" t="b">
        <v>0</v>
      </c>
      <c r="L33" s="84" t="b">
        <v>0</v>
      </c>
    </row>
    <row r="34" spans="1:12" ht="15">
      <c r="A34" s="84" t="s">
        <v>336</v>
      </c>
      <c r="B34" s="84" t="s">
        <v>335</v>
      </c>
      <c r="C34" s="84">
        <v>8</v>
      </c>
      <c r="D34" s="123">
        <v>0.005575341627629249</v>
      </c>
      <c r="E34" s="123">
        <v>2.297760511099134</v>
      </c>
      <c r="F34" s="84" t="s">
        <v>2203</v>
      </c>
      <c r="G34" s="84" t="b">
        <v>0</v>
      </c>
      <c r="H34" s="84" t="b">
        <v>0</v>
      </c>
      <c r="I34" s="84" t="b">
        <v>0</v>
      </c>
      <c r="J34" s="84" t="b">
        <v>0</v>
      </c>
      <c r="K34" s="84" t="b">
        <v>0</v>
      </c>
      <c r="L34" s="84" t="b">
        <v>0</v>
      </c>
    </row>
    <row r="35" spans="1:12" ht="15">
      <c r="A35" s="84" t="s">
        <v>2090</v>
      </c>
      <c r="B35" s="84" t="s">
        <v>1844</v>
      </c>
      <c r="C35" s="84">
        <v>8</v>
      </c>
      <c r="D35" s="123">
        <v>0.005575341627629249</v>
      </c>
      <c r="E35" s="123">
        <v>2.0247592390353963</v>
      </c>
      <c r="F35" s="84" t="s">
        <v>2203</v>
      </c>
      <c r="G35" s="84" t="b">
        <v>0</v>
      </c>
      <c r="H35" s="84" t="b">
        <v>0</v>
      </c>
      <c r="I35" s="84" t="b">
        <v>0</v>
      </c>
      <c r="J35" s="84" t="b">
        <v>1</v>
      </c>
      <c r="K35" s="84" t="b">
        <v>0</v>
      </c>
      <c r="L35" s="84" t="b">
        <v>0</v>
      </c>
    </row>
    <row r="36" spans="1:12" ht="15">
      <c r="A36" s="84" t="s">
        <v>1844</v>
      </c>
      <c r="B36" s="84" t="s">
        <v>2091</v>
      </c>
      <c r="C36" s="84">
        <v>8</v>
      </c>
      <c r="D36" s="123">
        <v>0.005575341627629249</v>
      </c>
      <c r="E36" s="123">
        <v>2.1216692520434526</v>
      </c>
      <c r="F36" s="84" t="s">
        <v>2203</v>
      </c>
      <c r="G36" s="84" t="b">
        <v>1</v>
      </c>
      <c r="H36" s="84" t="b">
        <v>0</v>
      </c>
      <c r="I36" s="84" t="b">
        <v>0</v>
      </c>
      <c r="J36" s="84" t="b">
        <v>0</v>
      </c>
      <c r="K36" s="84" t="b">
        <v>0</v>
      </c>
      <c r="L36" s="84" t="b">
        <v>0</v>
      </c>
    </row>
    <row r="37" spans="1:12" ht="15">
      <c r="A37" s="84" t="s">
        <v>223</v>
      </c>
      <c r="B37" s="84" t="s">
        <v>1849</v>
      </c>
      <c r="C37" s="84">
        <v>8</v>
      </c>
      <c r="D37" s="123">
        <v>0.005575341627629249</v>
      </c>
      <c r="E37" s="123">
        <v>1.9192490542654224</v>
      </c>
      <c r="F37" s="84" t="s">
        <v>2203</v>
      </c>
      <c r="G37" s="84" t="b">
        <v>0</v>
      </c>
      <c r="H37" s="84" t="b">
        <v>0</v>
      </c>
      <c r="I37" s="84" t="b">
        <v>0</v>
      </c>
      <c r="J37" s="84" t="b">
        <v>0</v>
      </c>
      <c r="K37" s="84" t="b">
        <v>0</v>
      </c>
      <c r="L37" s="84" t="b">
        <v>0</v>
      </c>
    </row>
    <row r="38" spans="1:12" ht="15">
      <c r="A38" s="84" t="s">
        <v>319</v>
      </c>
      <c r="B38" s="84" t="s">
        <v>264</v>
      </c>
      <c r="C38" s="84">
        <v>7</v>
      </c>
      <c r="D38" s="123">
        <v>0.005115402107972327</v>
      </c>
      <c r="E38" s="123">
        <v>2.2466079886517525</v>
      </c>
      <c r="F38" s="84" t="s">
        <v>2203</v>
      </c>
      <c r="G38" s="84" t="b">
        <v>0</v>
      </c>
      <c r="H38" s="84" t="b">
        <v>0</v>
      </c>
      <c r="I38" s="84" t="b">
        <v>0</v>
      </c>
      <c r="J38" s="84" t="b">
        <v>0</v>
      </c>
      <c r="K38" s="84" t="b">
        <v>0</v>
      </c>
      <c r="L38" s="84" t="b">
        <v>0</v>
      </c>
    </row>
    <row r="39" spans="1:12" ht="15">
      <c r="A39" s="84" t="s">
        <v>335</v>
      </c>
      <c r="B39" s="84" t="s">
        <v>288</v>
      </c>
      <c r="C39" s="84">
        <v>7</v>
      </c>
      <c r="D39" s="123">
        <v>0.005115402107972327</v>
      </c>
      <c r="E39" s="123">
        <v>2.142858551113391</v>
      </c>
      <c r="F39" s="84" t="s">
        <v>2203</v>
      </c>
      <c r="G39" s="84" t="b">
        <v>0</v>
      </c>
      <c r="H39" s="84" t="b">
        <v>0</v>
      </c>
      <c r="I39" s="84" t="b">
        <v>0</v>
      </c>
      <c r="J39" s="84" t="b">
        <v>0</v>
      </c>
      <c r="K39" s="84" t="b">
        <v>0</v>
      </c>
      <c r="L39" s="84" t="b">
        <v>0</v>
      </c>
    </row>
    <row r="40" spans="1:12" ht="15">
      <c r="A40" s="84" t="s">
        <v>288</v>
      </c>
      <c r="B40" s="84" t="s">
        <v>289</v>
      </c>
      <c r="C40" s="84">
        <v>7</v>
      </c>
      <c r="D40" s="123">
        <v>0.005115402107972327</v>
      </c>
      <c r="E40" s="123">
        <v>2.045948538105334</v>
      </c>
      <c r="F40" s="84" t="s">
        <v>2203</v>
      </c>
      <c r="G40" s="84" t="b">
        <v>0</v>
      </c>
      <c r="H40" s="84" t="b">
        <v>0</v>
      </c>
      <c r="I40" s="84" t="b">
        <v>0</v>
      </c>
      <c r="J40" s="84" t="b">
        <v>0</v>
      </c>
      <c r="K40" s="84" t="b">
        <v>0</v>
      </c>
      <c r="L40" s="84" t="b">
        <v>0</v>
      </c>
    </row>
    <row r="41" spans="1:12" ht="15">
      <c r="A41" s="84" t="s">
        <v>238</v>
      </c>
      <c r="B41" s="84" t="s">
        <v>414</v>
      </c>
      <c r="C41" s="84">
        <v>7</v>
      </c>
      <c r="D41" s="123">
        <v>0.005115402107972327</v>
      </c>
      <c r="E41" s="123">
        <v>1.1428585511133906</v>
      </c>
      <c r="F41" s="84" t="s">
        <v>2203</v>
      </c>
      <c r="G41" s="84" t="b">
        <v>0</v>
      </c>
      <c r="H41" s="84" t="b">
        <v>0</v>
      </c>
      <c r="I41" s="84" t="b">
        <v>0</v>
      </c>
      <c r="J41" s="84" t="b">
        <v>0</v>
      </c>
      <c r="K41" s="84" t="b">
        <v>0</v>
      </c>
      <c r="L41" s="84" t="b">
        <v>0</v>
      </c>
    </row>
    <row r="42" spans="1:12" ht="15">
      <c r="A42" s="84" t="s">
        <v>2096</v>
      </c>
      <c r="B42" s="84" t="s">
        <v>2097</v>
      </c>
      <c r="C42" s="84">
        <v>7</v>
      </c>
      <c r="D42" s="123">
        <v>0.005115402107972327</v>
      </c>
      <c r="E42" s="123">
        <v>2.3557524580768208</v>
      </c>
      <c r="F42" s="84" t="s">
        <v>2203</v>
      </c>
      <c r="G42" s="84" t="b">
        <v>0</v>
      </c>
      <c r="H42" s="84" t="b">
        <v>0</v>
      </c>
      <c r="I42" s="84" t="b">
        <v>0</v>
      </c>
      <c r="J42" s="84" t="b">
        <v>1</v>
      </c>
      <c r="K42" s="84" t="b">
        <v>0</v>
      </c>
      <c r="L42" s="84" t="b">
        <v>0</v>
      </c>
    </row>
    <row r="43" spans="1:12" ht="15">
      <c r="A43" s="84" t="s">
        <v>2097</v>
      </c>
      <c r="B43" s="84" t="s">
        <v>2098</v>
      </c>
      <c r="C43" s="84">
        <v>7</v>
      </c>
      <c r="D43" s="123">
        <v>0.005115402107972327</v>
      </c>
      <c r="E43" s="123">
        <v>2.3557524580768208</v>
      </c>
      <c r="F43" s="84" t="s">
        <v>2203</v>
      </c>
      <c r="G43" s="84" t="b">
        <v>1</v>
      </c>
      <c r="H43" s="84" t="b">
        <v>0</v>
      </c>
      <c r="I43" s="84" t="b">
        <v>0</v>
      </c>
      <c r="J43" s="84" t="b">
        <v>0</v>
      </c>
      <c r="K43" s="84" t="b">
        <v>0</v>
      </c>
      <c r="L43" s="84" t="b">
        <v>0</v>
      </c>
    </row>
    <row r="44" spans="1:12" ht="15">
      <c r="A44" s="84" t="s">
        <v>2098</v>
      </c>
      <c r="B44" s="84" t="s">
        <v>299</v>
      </c>
      <c r="C44" s="84">
        <v>7</v>
      </c>
      <c r="D44" s="123">
        <v>0.005115402107972327</v>
      </c>
      <c r="E44" s="123">
        <v>2.2466079886517525</v>
      </c>
      <c r="F44" s="84" t="s">
        <v>2203</v>
      </c>
      <c r="G44" s="84" t="b">
        <v>0</v>
      </c>
      <c r="H44" s="84" t="b">
        <v>0</v>
      </c>
      <c r="I44" s="84" t="b">
        <v>0</v>
      </c>
      <c r="J44" s="84" t="b">
        <v>0</v>
      </c>
      <c r="K44" s="84" t="b">
        <v>0</v>
      </c>
      <c r="L44" s="84" t="b">
        <v>0</v>
      </c>
    </row>
    <row r="45" spans="1:12" ht="15">
      <c r="A45" s="84" t="s">
        <v>299</v>
      </c>
      <c r="B45" s="84" t="s">
        <v>414</v>
      </c>
      <c r="C45" s="84">
        <v>7</v>
      </c>
      <c r="D45" s="123">
        <v>0.005115402107972327</v>
      </c>
      <c r="E45" s="123">
        <v>1.0917060286660094</v>
      </c>
      <c r="F45" s="84" t="s">
        <v>2203</v>
      </c>
      <c r="G45" s="84" t="b">
        <v>0</v>
      </c>
      <c r="H45" s="84" t="b">
        <v>0</v>
      </c>
      <c r="I45" s="84" t="b">
        <v>0</v>
      </c>
      <c r="J45" s="84" t="b">
        <v>0</v>
      </c>
      <c r="K45" s="84" t="b">
        <v>0</v>
      </c>
      <c r="L45" s="84" t="b">
        <v>0</v>
      </c>
    </row>
    <row r="46" spans="1:12" ht="15">
      <c r="A46" s="84" t="s">
        <v>414</v>
      </c>
      <c r="B46" s="84" t="s">
        <v>1799</v>
      </c>
      <c r="C46" s="84">
        <v>7</v>
      </c>
      <c r="D46" s="123">
        <v>0.005115402107972327</v>
      </c>
      <c r="E46" s="123">
        <v>1.343518001659809</v>
      </c>
      <c r="F46" s="84" t="s">
        <v>2203</v>
      </c>
      <c r="G46" s="84" t="b">
        <v>0</v>
      </c>
      <c r="H46" s="84" t="b">
        <v>0</v>
      </c>
      <c r="I46" s="84" t="b">
        <v>0</v>
      </c>
      <c r="J46" s="84" t="b">
        <v>0</v>
      </c>
      <c r="K46" s="84" t="b">
        <v>0</v>
      </c>
      <c r="L46" s="84" t="b">
        <v>0</v>
      </c>
    </row>
    <row r="47" spans="1:12" ht="15">
      <c r="A47" s="84" t="s">
        <v>1799</v>
      </c>
      <c r="B47" s="84" t="s">
        <v>2099</v>
      </c>
      <c r="C47" s="84">
        <v>7</v>
      </c>
      <c r="D47" s="123">
        <v>0.005115402107972327</v>
      </c>
      <c r="E47" s="123">
        <v>2.3557524580768208</v>
      </c>
      <c r="F47" s="84" t="s">
        <v>2203</v>
      </c>
      <c r="G47" s="84" t="b">
        <v>0</v>
      </c>
      <c r="H47" s="84" t="b">
        <v>0</v>
      </c>
      <c r="I47" s="84" t="b">
        <v>0</v>
      </c>
      <c r="J47" s="84" t="b">
        <v>0</v>
      </c>
      <c r="K47" s="84" t="b">
        <v>0</v>
      </c>
      <c r="L47" s="84" t="b">
        <v>0</v>
      </c>
    </row>
    <row r="48" spans="1:12" ht="15">
      <c r="A48" s="84" t="s">
        <v>2099</v>
      </c>
      <c r="B48" s="84" t="s">
        <v>2100</v>
      </c>
      <c r="C48" s="84">
        <v>7</v>
      </c>
      <c r="D48" s="123">
        <v>0.005115402107972327</v>
      </c>
      <c r="E48" s="123">
        <v>2.3557524580768208</v>
      </c>
      <c r="F48" s="84" t="s">
        <v>2203</v>
      </c>
      <c r="G48" s="84" t="b">
        <v>0</v>
      </c>
      <c r="H48" s="84" t="b">
        <v>0</v>
      </c>
      <c r="I48" s="84" t="b">
        <v>0</v>
      </c>
      <c r="J48" s="84" t="b">
        <v>0</v>
      </c>
      <c r="K48" s="84" t="b">
        <v>1</v>
      </c>
      <c r="L48" s="84" t="b">
        <v>0</v>
      </c>
    </row>
    <row r="49" spans="1:12" ht="15">
      <c r="A49" s="84" t="s">
        <v>235</v>
      </c>
      <c r="B49" s="84" t="s">
        <v>324</v>
      </c>
      <c r="C49" s="84">
        <v>6</v>
      </c>
      <c r="D49" s="123">
        <v>0.00461912000919234</v>
      </c>
      <c r="E49" s="123">
        <v>2.0345190763245524</v>
      </c>
      <c r="F49" s="84" t="s">
        <v>2203</v>
      </c>
      <c r="G49" s="84" t="b">
        <v>0</v>
      </c>
      <c r="H49" s="84" t="b">
        <v>0</v>
      </c>
      <c r="I49" s="84" t="b">
        <v>0</v>
      </c>
      <c r="J49" s="84" t="b">
        <v>0</v>
      </c>
      <c r="K49" s="84" t="b">
        <v>0</v>
      </c>
      <c r="L49" s="84" t="b">
        <v>0</v>
      </c>
    </row>
    <row r="50" spans="1:12" ht="15">
      <c r="A50" s="84" t="s">
        <v>2093</v>
      </c>
      <c r="B50" s="84" t="s">
        <v>2088</v>
      </c>
      <c r="C50" s="84">
        <v>6</v>
      </c>
      <c r="D50" s="123">
        <v>0.00461912000919234</v>
      </c>
      <c r="E50" s="123">
        <v>2.0547224624128395</v>
      </c>
      <c r="F50" s="84" t="s">
        <v>2203</v>
      </c>
      <c r="G50" s="84" t="b">
        <v>0</v>
      </c>
      <c r="H50" s="84" t="b">
        <v>0</v>
      </c>
      <c r="I50" s="84" t="b">
        <v>0</v>
      </c>
      <c r="J50" s="84" t="b">
        <v>1</v>
      </c>
      <c r="K50" s="84" t="b">
        <v>0</v>
      </c>
      <c r="L50" s="84" t="b">
        <v>0</v>
      </c>
    </row>
    <row r="51" spans="1:12" ht="15">
      <c r="A51" s="84" t="s">
        <v>2088</v>
      </c>
      <c r="B51" s="84" t="s">
        <v>2101</v>
      </c>
      <c r="C51" s="84">
        <v>6</v>
      </c>
      <c r="D51" s="123">
        <v>0.00461912000919234</v>
      </c>
      <c r="E51" s="123">
        <v>2.1216692520434526</v>
      </c>
      <c r="F51" s="84" t="s">
        <v>2203</v>
      </c>
      <c r="G51" s="84" t="b">
        <v>1</v>
      </c>
      <c r="H51" s="84" t="b">
        <v>0</v>
      </c>
      <c r="I51" s="84" t="b">
        <v>0</v>
      </c>
      <c r="J51" s="84" t="b">
        <v>0</v>
      </c>
      <c r="K51" s="84" t="b">
        <v>0</v>
      </c>
      <c r="L51" s="84" t="b">
        <v>0</v>
      </c>
    </row>
    <row r="52" spans="1:12" ht="15">
      <c r="A52" s="84" t="s">
        <v>2101</v>
      </c>
      <c r="B52" s="84" t="s">
        <v>2102</v>
      </c>
      <c r="C52" s="84">
        <v>6</v>
      </c>
      <c r="D52" s="123">
        <v>0.00461912000919234</v>
      </c>
      <c r="E52" s="123">
        <v>2.422699247707434</v>
      </c>
      <c r="F52" s="84" t="s">
        <v>2203</v>
      </c>
      <c r="G52" s="84" t="b">
        <v>0</v>
      </c>
      <c r="H52" s="84" t="b">
        <v>0</v>
      </c>
      <c r="I52" s="84" t="b">
        <v>0</v>
      </c>
      <c r="J52" s="84" t="b">
        <v>0</v>
      </c>
      <c r="K52" s="84" t="b">
        <v>0</v>
      </c>
      <c r="L52" s="84" t="b">
        <v>0</v>
      </c>
    </row>
    <row r="53" spans="1:12" ht="15">
      <c r="A53" s="84" t="s">
        <v>2102</v>
      </c>
      <c r="B53" s="84" t="s">
        <v>2088</v>
      </c>
      <c r="C53" s="84">
        <v>6</v>
      </c>
      <c r="D53" s="123">
        <v>0.00461912000919234</v>
      </c>
      <c r="E53" s="123">
        <v>2.1216692520434526</v>
      </c>
      <c r="F53" s="84" t="s">
        <v>2203</v>
      </c>
      <c r="G53" s="84" t="b">
        <v>0</v>
      </c>
      <c r="H53" s="84" t="b">
        <v>0</v>
      </c>
      <c r="I53" s="84" t="b">
        <v>0</v>
      </c>
      <c r="J53" s="84" t="b">
        <v>1</v>
      </c>
      <c r="K53" s="84" t="b">
        <v>0</v>
      </c>
      <c r="L53" s="84" t="b">
        <v>0</v>
      </c>
    </row>
    <row r="54" spans="1:12" ht="15">
      <c r="A54" s="84" t="s">
        <v>2088</v>
      </c>
      <c r="B54" s="84" t="s">
        <v>421</v>
      </c>
      <c r="C54" s="84">
        <v>6</v>
      </c>
      <c r="D54" s="123">
        <v>0.00461912000919234</v>
      </c>
      <c r="E54" s="123">
        <v>2.1216692520434526</v>
      </c>
      <c r="F54" s="84" t="s">
        <v>2203</v>
      </c>
      <c r="G54" s="84" t="b">
        <v>1</v>
      </c>
      <c r="H54" s="84" t="b">
        <v>0</v>
      </c>
      <c r="I54" s="84" t="b">
        <v>0</v>
      </c>
      <c r="J54" s="84" t="b">
        <v>0</v>
      </c>
      <c r="K54" s="84" t="b">
        <v>0</v>
      </c>
      <c r="L54" s="84" t="b">
        <v>0</v>
      </c>
    </row>
    <row r="55" spans="1:12" ht="15">
      <c r="A55" s="84" t="s">
        <v>421</v>
      </c>
      <c r="B55" s="84" t="s">
        <v>2103</v>
      </c>
      <c r="C55" s="84">
        <v>6</v>
      </c>
      <c r="D55" s="123">
        <v>0.00461912000919234</v>
      </c>
      <c r="E55" s="123">
        <v>2.422699247707434</v>
      </c>
      <c r="F55" s="84" t="s">
        <v>2203</v>
      </c>
      <c r="G55" s="84" t="b">
        <v>0</v>
      </c>
      <c r="H55" s="84" t="b">
        <v>0</v>
      </c>
      <c r="I55" s="84" t="b">
        <v>0</v>
      </c>
      <c r="J55" s="84" t="b">
        <v>0</v>
      </c>
      <c r="K55" s="84" t="b">
        <v>0</v>
      </c>
      <c r="L55" s="84" t="b">
        <v>0</v>
      </c>
    </row>
    <row r="56" spans="1:12" ht="15">
      <c r="A56" s="84" t="s">
        <v>2103</v>
      </c>
      <c r="B56" s="84" t="s">
        <v>2094</v>
      </c>
      <c r="C56" s="84">
        <v>6</v>
      </c>
      <c r="D56" s="123">
        <v>0.00461912000919234</v>
      </c>
      <c r="E56" s="123">
        <v>2.3557524580768208</v>
      </c>
      <c r="F56" s="84" t="s">
        <v>2203</v>
      </c>
      <c r="G56" s="84" t="b">
        <v>0</v>
      </c>
      <c r="H56" s="84" t="b">
        <v>0</v>
      </c>
      <c r="I56" s="84" t="b">
        <v>0</v>
      </c>
      <c r="J56" s="84" t="b">
        <v>1</v>
      </c>
      <c r="K56" s="84" t="b">
        <v>0</v>
      </c>
      <c r="L56" s="84" t="b">
        <v>0</v>
      </c>
    </row>
    <row r="57" spans="1:12" ht="15">
      <c r="A57" s="84" t="s">
        <v>2094</v>
      </c>
      <c r="B57" s="84" t="s">
        <v>2104</v>
      </c>
      <c r="C57" s="84">
        <v>6</v>
      </c>
      <c r="D57" s="123">
        <v>0.00461912000919234</v>
      </c>
      <c r="E57" s="123">
        <v>2.3557524580768208</v>
      </c>
      <c r="F57" s="84" t="s">
        <v>2203</v>
      </c>
      <c r="G57" s="84" t="b">
        <v>1</v>
      </c>
      <c r="H57" s="84" t="b">
        <v>0</v>
      </c>
      <c r="I57" s="84" t="b">
        <v>0</v>
      </c>
      <c r="J57" s="84" t="b">
        <v>0</v>
      </c>
      <c r="K57" s="84" t="b">
        <v>0</v>
      </c>
      <c r="L57" s="84" t="b">
        <v>0</v>
      </c>
    </row>
    <row r="58" spans="1:12" ht="15">
      <c r="A58" s="84" t="s">
        <v>2104</v>
      </c>
      <c r="B58" s="84" t="s">
        <v>2105</v>
      </c>
      <c r="C58" s="84">
        <v>6</v>
      </c>
      <c r="D58" s="123">
        <v>0.00461912000919234</v>
      </c>
      <c r="E58" s="123">
        <v>2.422699247707434</v>
      </c>
      <c r="F58" s="84" t="s">
        <v>2203</v>
      </c>
      <c r="G58" s="84" t="b">
        <v>0</v>
      </c>
      <c r="H58" s="84" t="b">
        <v>0</v>
      </c>
      <c r="I58" s="84" t="b">
        <v>0</v>
      </c>
      <c r="J58" s="84" t="b">
        <v>0</v>
      </c>
      <c r="K58" s="84" t="b">
        <v>0</v>
      </c>
      <c r="L58" s="84" t="b">
        <v>0</v>
      </c>
    </row>
    <row r="59" spans="1:12" ht="15">
      <c r="A59" s="84" t="s">
        <v>217</v>
      </c>
      <c r="B59" s="84" t="s">
        <v>2096</v>
      </c>
      <c r="C59" s="84">
        <v>6</v>
      </c>
      <c r="D59" s="123">
        <v>0.00461912000919234</v>
      </c>
      <c r="E59" s="123">
        <v>1.303223406800636</v>
      </c>
      <c r="F59" s="84" t="s">
        <v>2203</v>
      </c>
      <c r="G59" s="84" t="b">
        <v>0</v>
      </c>
      <c r="H59" s="84" t="b">
        <v>0</v>
      </c>
      <c r="I59" s="84" t="b">
        <v>0</v>
      </c>
      <c r="J59" s="84" t="b">
        <v>0</v>
      </c>
      <c r="K59" s="84" t="b">
        <v>0</v>
      </c>
      <c r="L59" s="84" t="b">
        <v>0</v>
      </c>
    </row>
    <row r="60" spans="1:12" ht="15">
      <c r="A60" s="84" t="s">
        <v>2100</v>
      </c>
      <c r="B60" s="84" t="s">
        <v>2106</v>
      </c>
      <c r="C60" s="84">
        <v>6</v>
      </c>
      <c r="D60" s="123">
        <v>0.00461912000919234</v>
      </c>
      <c r="E60" s="123">
        <v>2.3557524580768208</v>
      </c>
      <c r="F60" s="84" t="s">
        <v>2203</v>
      </c>
      <c r="G60" s="84" t="b">
        <v>0</v>
      </c>
      <c r="H60" s="84" t="b">
        <v>1</v>
      </c>
      <c r="I60" s="84" t="b">
        <v>0</v>
      </c>
      <c r="J60" s="84" t="b">
        <v>0</v>
      </c>
      <c r="K60" s="84" t="b">
        <v>0</v>
      </c>
      <c r="L60" s="84" t="b">
        <v>0</v>
      </c>
    </row>
    <row r="61" spans="1:12" ht="15">
      <c r="A61" s="84" t="s">
        <v>283</v>
      </c>
      <c r="B61" s="84" t="s">
        <v>2093</v>
      </c>
      <c r="C61" s="84">
        <v>5</v>
      </c>
      <c r="D61" s="123">
        <v>0.004080385314279153</v>
      </c>
      <c r="E61" s="123">
        <v>2.167426742604128</v>
      </c>
      <c r="F61" s="84" t="s">
        <v>2203</v>
      </c>
      <c r="G61" s="84" t="b">
        <v>0</v>
      </c>
      <c r="H61" s="84" t="b">
        <v>0</v>
      </c>
      <c r="I61" s="84" t="b">
        <v>0</v>
      </c>
      <c r="J61" s="84" t="b">
        <v>0</v>
      </c>
      <c r="K61" s="84" t="b">
        <v>0</v>
      </c>
      <c r="L61" s="84" t="b">
        <v>0</v>
      </c>
    </row>
    <row r="62" spans="1:12" ht="15">
      <c r="A62" s="84" t="s">
        <v>334</v>
      </c>
      <c r="B62" s="84" t="s">
        <v>333</v>
      </c>
      <c r="C62" s="84">
        <v>4</v>
      </c>
      <c r="D62" s="123">
        <v>0.0034906013349214103</v>
      </c>
      <c r="E62" s="123">
        <v>2.598790506763115</v>
      </c>
      <c r="F62" s="84" t="s">
        <v>2203</v>
      </c>
      <c r="G62" s="84" t="b">
        <v>0</v>
      </c>
      <c r="H62" s="84" t="b">
        <v>0</v>
      </c>
      <c r="I62" s="84" t="b">
        <v>0</v>
      </c>
      <c r="J62" s="84" t="b">
        <v>0</v>
      </c>
      <c r="K62" s="84" t="b">
        <v>0</v>
      </c>
      <c r="L62" s="84" t="b">
        <v>0</v>
      </c>
    </row>
    <row r="63" spans="1:12" ht="15">
      <c r="A63" s="84" t="s">
        <v>333</v>
      </c>
      <c r="B63" s="84" t="s">
        <v>332</v>
      </c>
      <c r="C63" s="84">
        <v>4</v>
      </c>
      <c r="D63" s="123">
        <v>0.0034906013349214103</v>
      </c>
      <c r="E63" s="123">
        <v>2.598790506763115</v>
      </c>
      <c r="F63" s="84" t="s">
        <v>2203</v>
      </c>
      <c r="G63" s="84" t="b">
        <v>0</v>
      </c>
      <c r="H63" s="84" t="b">
        <v>0</v>
      </c>
      <c r="I63" s="84" t="b">
        <v>0</v>
      </c>
      <c r="J63" s="84" t="b">
        <v>0</v>
      </c>
      <c r="K63" s="84" t="b">
        <v>0</v>
      </c>
      <c r="L63" s="84" t="b">
        <v>0</v>
      </c>
    </row>
    <row r="64" spans="1:12" ht="15">
      <c r="A64" s="84" t="s">
        <v>332</v>
      </c>
      <c r="B64" s="84" t="s">
        <v>331</v>
      </c>
      <c r="C64" s="84">
        <v>4</v>
      </c>
      <c r="D64" s="123">
        <v>0.0034906013349214103</v>
      </c>
      <c r="E64" s="123">
        <v>2.598790506763115</v>
      </c>
      <c r="F64" s="84" t="s">
        <v>2203</v>
      </c>
      <c r="G64" s="84" t="b">
        <v>0</v>
      </c>
      <c r="H64" s="84" t="b">
        <v>0</v>
      </c>
      <c r="I64" s="84" t="b">
        <v>0</v>
      </c>
      <c r="J64" s="84" t="b">
        <v>0</v>
      </c>
      <c r="K64" s="84" t="b">
        <v>0</v>
      </c>
      <c r="L64" s="84" t="b">
        <v>0</v>
      </c>
    </row>
    <row r="65" spans="1:12" ht="15">
      <c r="A65" s="84" t="s">
        <v>331</v>
      </c>
      <c r="B65" s="84" t="s">
        <v>330</v>
      </c>
      <c r="C65" s="84">
        <v>4</v>
      </c>
      <c r="D65" s="123">
        <v>0.0034906013349214103</v>
      </c>
      <c r="E65" s="123">
        <v>2.598790506763115</v>
      </c>
      <c r="F65" s="84" t="s">
        <v>2203</v>
      </c>
      <c r="G65" s="84" t="b">
        <v>0</v>
      </c>
      <c r="H65" s="84" t="b">
        <v>0</v>
      </c>
      <c r="I65" s="84" t="b">
        <v>0</v>
      </c>
      <c r="J65" s="84" t="b">
        <v>0</v>
      </c>
      <c r="K65" s="84" t="b">
        <v>0</v>
      </c>
      <c r="L65" s="84" t="b">
        <v>0</v>
      </c>
    </row>
    <row r="66" spans="1:12" ht="15">
      <c r="A66" s="84" t="s">
        <v>330</v>
      </c>
      <c r="B66" s="84" t="s">
        <v>329</v>
      </c>
      <c r="C66" s="84">
        <v>4</v>
      </c>
      <c r="D66" s="123">
        <v>0.0034906013349214103</v>
      </c>
      <c r="E66" s="123">
        <v>2.5018804937550585</v>
      </c>
      <c r="F66" s="84" t="s">
        <v>2203</v>
      </c>
      <c r="G66" s="84" t="b">
        <v>0</v>
      </c>
      <c r="H66" s="84" t="b">
        <v>0</v>
      </c>
      <c r="I66" s="84" t="b">
        <v>0</v>
      </c>
      <c r="J66" s="84" t="b">
        <v>0</v>
      </c>
      <c r="K66" s="84" t="b">
        <v>0</v>
      </c>
      <c r="L66" s="84" t="b">
        <v>0</v>
      </c>
    </row>
    <row r="67" spans="1:12" ht="15">
      <c r="A67" s="84" t="s">
        <v>2114</v>
      </c>
      <c r="B67" s="84" t="s">
        <v>2092</v>
      </c>
      <c r="C67" s="84">
        <v>4</v>
      </c>
      <c r="D67" s="123">
        <v>0.0034906013349214103</v>
      </c>
      <c r="E67" s="123">
        <v>2.3557524580768208</v>
      </c>
      <c r="F67" s="84" t="s">
        <v>2203</v>
      </c>
      <c r="G67" s="84" t="b">
        <v>0</v>
      </c>
      <c r="H67" s="84" t="b">
        <v>0</v>
      </c>
      <c r="I67" s="84" t="b">
        <v>0</v>
      </c>
      <c r="J67" s="84" t="b">
        <v>1</v>
      </c>
      <c r="K67" s="84" t="b">
        <v>0</v>
      </c>
      <c r="L67" s="84" t="b">
        <v>0</v>
      </c>
    </row>
    <row r="68" spans="1:12" ht="15">
      <c r="A68" s="84" t="s">
        <v>2092</v>
      </c>
      <c r="B68" s="84" t="s">
        <v>408</v>
      </c>
      <c r="C68" s="84">
        <v>4</v>
      </c>
      <c r="D68" s="123">
        <v>0.0034906013349214103</v>
      </c>
      <c r="E68" s="123">
        <v>2.3557524580768208</v>
      </c>
      <c r="F68" s="84" t="s">
        <v>2203</v>
      </c>
      <c r="G68" s="84" t="b">
        <v>1</v>
      </c>
      <c r="H68" s="84" t="b">
        <v>0</v>
      </c>
      <c r="I68" s="84" t="b">
        <v>0</v>
      </c>
      <c r="J68" s="84" t="b">
        <v>0</v>
      </c>
      <c r="K68" s="84" t="b">
        <v>0</v>
      </c>
      <c r="L68" s="84" t="b">
        <v>0</v>
      </c>
    </row>
    <row r="69" spans="1:12" ht="15">
      <c r="A69" s="84" t="s">
        <v>408</v>
      </c>
      <c r="B69" s="84" t="s">
        <v>2115</v>
      </c>
      <c r="C69" s="84">
        <v>4</v>
      </c>
      <c r="D69" s="123">
        <v>0.0034906013349214103</v>
      </c>
      <c r="E69" s="123">
        <v>2.598790506763115</v>
      </c>
      <c r="F69" s="84" t="s">
        <v>2203</v>
      </c>
      <c r="G69" s="84" t="b">
        <v>0</v>
      </c>
      <c r="H69" s="84" t="b">
        <v>0</v>
      </c>
      <c r="I69" s="84" t="b">
        <v>0</v>
      </c>
      <c r="J69" s="84" t="b">
        <v>0</v>
      </c>
      <c r="K69" s="84" t="b">
        <v>0</v>
      </c>
      <c r="L69" s="84" t="b">
        <v>0</v>
      </c>
    </row>
    <row r="70" spans="1:12" ht="15">
      <c r="A70" s="84" t="s">
        <v>2115</v>
      </c>
      <c r="B70" s="84" t="s">
        <v>2116</v>
      </c>
      <c r="C70" s="84">
        <v>4</v>
      </c>
      <c r="D70" s="123">
        <v>0.0034906013349214103</v>
      </c>
      <c r="E70" s="123">
        <v>2.598790506763115</v>
      </c>
      <c r="F70" s="84" t="s">
        <v>2203</v>
      </c>
      <c r="G70" s="84" t="b">
        <v>0</v>
      </c>
      <c r="H70" s="84" t="b">
        <v>0</v>
      </c>
      <c r="I70" s="84" t="b">
        <v>0</v>
      </c>
      <c r="J70" s="84" t="b">
        <v>0</v>
      </c>
      <c r="K70" s="84" t="b">
        <v>0</v>
      </c>
      <c r="L70" s="84" t="b">
        <v>0</v>
      </c>
    </row>
    <row r="71" spans="1:12" ht="15">
      <c r="A71" s="84" t="s">
        <v>2116</v>
      </c>
      <c r="B71" s="84" t="s">
        <v>2117</v>
      </c>
      <c r="C71" s="84">
        <v>4</v>
      </c>
      <c r="D71" s="123">
        <v>0.0034906013349214103</v>
      </c>
      <c r="E71" s="123">
        <v>2.598790506763115</v>
      </c>
      <c r="F71" s="84" t="s">
        <v>2203</v>
      </c>
      <c r="G71" s="84" t="b">
        <v>0</v>
      </c>
      <c r="H71" s="84" t="b">
        <v>0</v>
      </c>
      <c r="I71" s="84" t="b">
        <v>0</v>
      </c>
      <c r="J71" s="84" t="b">
        <v>0</v>
      </c>
      <c r="K71" s="84" t="b">
        <v>0</v>
      </c>
      <c r="L71" s="84" t="b">
        <v>0</v>
      </c>
    </row>
    <row r="72" spans="1:12" ht="15">
      <c r="A72" s="84" t="s">
        <v>2117</v>
      </c>
      <c r="B72" s="84" t="s">
        <v>2118</v>
      </c>
      <c r="C72" s="84">
        <v>4</v>
      </c>
      <c r="D72" s="123">
        <v>0.0034906013349214103</v>
      </c>
      <c r="E72" s="123">
        <v>2.598790506763115</v>
      </c>
      <c r="F72" s="84" t="s">
        <v>2203</v>
      </c>
      <c r="G72" s="84" t="b">
        <v>0</v>
      </c>
      <c r="H72" s="84" t="b">
        <v>0</v>
      </c>
      <c r="I72" s="84" t="b">
        <v>0</v>
      </c>
      <c r="J72" s="84" t="b">
        <v>0</v>
      </c>
      <c r="K72" s="84" t="b">
        <v>0</v>
      </c>
      <c r="L72" s="84" t="b">
        <v>0</v>
      </c>
    </row>
    <row r="73" spans="1:12" ht="15">
      <c r="A73" s="84" t="s">
        <v>2118</v>
      </c>
      <c r="B73" s="84" t="s">
        <v>2119</v>
      </c>
      <c r="C73" s="84">
        <v>4</v>
      </c>
      <c r="D73" s="123">
        <v>0.0034906013349214103</v>
      </c>
      <c r="E73" s="123">
        <v>2.598790506763115</v>
      </c>
      <c r="F73" s="84" t="s">
        <v>2203</v>
      </c>
      <c r="G73" s="84" t="b">
        <v>0</v>
      </c>
      <c r="H73" s="84" t="b">
        <v>0</v>
      </c>
      <c r="I73" s="84" t="b">
        <v>0</v>
      </c>
      <c r="J73" s="84" t="b">
        <v>0</v>
      </c>
      <c r="K73" s="84" t="b">
        <v>0</v>
      </c>
      <c r="L73" s="84" t="b">
        <v>0</v>
      </c>
    </row>
    <row r="74" spans="1:12" ht="15">
      <c r="A74" s="84" t="s">
        <v>2119</v>
      </c>
      <c r="B74" s="84" t="s">
        <v>2120</v>
      </c>
      <c r="C74" s="84">
        <v>4</v>
      </c>
      <c r="D74" s="123">
        <v>0.0034906013349214103</v>
      </c>
      <c r="E74" s="123">
        <v>2.598790506763115</v>
      </c>
      <c r="F74" s="84" t="s">
        <v>2203</v>
      </c>
      <c r="G74" s="84" t="b">
        <v>0</v>
      </c>
      <c r="H74" s="84" t="b">
        <v>0</v>
      </c>
      <c r="I74" s="84" t="b">
        <v>0</v>
      </c>
      <c r="J74" s="84" t="b">
        <v>0</v>
      </c>
      <c r="K74" s="84" t="b">
        <v>0</v>
      </c>
      <c r="L74" s="84" t="b">
        <v>0</v>
      </c>
    </row>
    <row r="75" spans="1:12" ht="15">
      <c r="A75" s="84" t="s">
        <v>2120</v>
      </c>
      <c r="B75" s="84" t="s">
        <v>2121</v>
      </c>
      <c r="C75" s="84">
        <v>4</v>
      </c>
      <c r="D75" s="123">
        <v>0.0034906013349214103</v>
      </c>
      <c r="E75" s="123">
        <v>2.598790506763115</v>
      </c>
      <c r="F75" s="84" t="s">
        <v>2203</v>
      </c>
      <c r="G75" s="84" t="b">
        <v>0</v>
      </c>
      <c r="H75" s="84" t="b">
        <v>0</v>
      </c>
      <c r="I75" s="84" t="b">
        <v>0</v>
      </c>
      <c r="J75" s="84" t="b">
        <v>0</v>
      </c>
      <c r="K75" s="84" t="b">
        <v>0</v>
      </c>
      <c r="L75" s="84" t="b">
        <v>0</v>
      </c>
    </row>
    <row r="76" spans="1:12" ht="15">
      <c r="A76" s="84" t="s">
        <v>2121</v>
      </c>
      <c r="B76" s="84" t="s">
        <v>2095</v>
      </c>
      <c r="C76" s="84">
        <v>4</v>
      </c>
      <c r="D76" s="123">
        <v>0.0034906013349214103</v>
      </c>
      <c r="E76" s="123">
        <v>2.3557524580768208</v>
      </c>
      <c r="F76" s="84" t="s">
        <v>2203</v>
      </c>
      <c r="G76" s="84" t="b">
        <v>0</v>
      </c>
      <c r="H76" s="84" t="b">
        <v>0</v>
      </c>
      <c r="I76" s="84" t="b">
        <v>0</v>
      </c>
      <c r="J76" s="84" t="b">
        <v>0</v>
      </c>
      <c r="K76" s="84" t="b">
        <v>0</v>
      </c>
      <c r="L76" s="84" t="b">
        <v>0</v>
      </c>
    </row>
    <row r="77" spans="1:12" ht="15">
      <c r="A77" s="84" t="s">
        <v>2095</v>
      </c>
      <c r="B77" s="84" t="s">
        <v>2122</v>
      </c>
      <c r="C77" s="84">
        <v>4</v>
      </c>
      <c r="D77" s="123">
        <v>0.0034906013349214103</v>
      </c>
      <c r="E77" s="123">
        <v>2.3557524580768208</v>
      </c>
      <c r="F77" s="84" t="s">
        <v>2203</v>
      </c>
      <c r="G77" s="84" t="b">
        <v>0</v>
      </c>
      <c r="H77" s="84" t="b">
        <v>0</v>
      </c>
      <c r="I77" s="84" t="b">
        <v>0</v>
      </c>
      <c r="J77" s="84" t="b">
        <v>0</v>
      </c>
      <c r="K77" s="84" t="b">
        <v>0</v>
      </c>
      <c r="L77" s="84" t="b">
        <v>0</v>
      </c>
    </row>
    <row r="78" spans="1:12" ht="15">
      <c r="A78" s="84" t="s">
        <v>2122</v>
      </c>
      <c r="B78" s="84" t="s">
        <v>2123</v>
      </c>
      <c r="C78" s="84">
        <v>4</v>
      </c>
      <c r="D78" s="123">
        <v>0.0034906013349214103</v>
      </c>
      <c r="E78" s="123">
        <v>2.598790506763115</v>
      </c>
      <c r="F78" s="84" t="s">
        <v>2203</v>
      </c>
      <c r="G78" s="84" t="b">
        <v>0</v>
      </c>
      <c r="H78" s="84" t="b">
        <v>0</v>
      </c>
      <c r="I78" s="84" t="b">
        <v>0</v>
      </c>
      <c r="J78" s="84" t="b">
        <v>0</v>
      </c>
      <c r="K78" s="84" t="b">
        <v>0</v>
      </c>
      <c r="L78" s="84" t="b">
        <v>0</v>
      </c>
    </row>
    <row r="79" spans="1:12" ht="15">
      <c r="A79" s="84" t="s">
        <v>2123</v>
      </c>
      <c r="B79" s="84" t="s">
        <v>2124</v>
      </c>
      <c r="C79" s="84">
        <v>4</v>
      </c>
      <c r="D79" s="123">
        <v>0.0034906013349214103</v>
      </c>
      <c r="E79" s="123">
        <v>2.598790506763115</v>
      </c>
      <c r="F79" s="84" t="s">
        <v>2203</v>
      </c>
      <c r="G79" s="84" t="b">
        <v>0</v>
      </c>
      <c r="H79" s="84" t="b">
        <v>0</v>
      </c>
      <c r="I79" s="84" t="b">
        <v>0</v>
      </c>
      <c r="J79" s="84" t="b">
        <v>0</v>
      </c>
      <c r="K79" s="84" t="b">
        <v>1</v>
      </c>
      <c r="L79" s="84" t="b">
        <v>0</v>
      </c>
    </row>
    <row r="80" spans="1:12" ht="15">
      <c r="A80" s="84" t="s">
        <v>2124</v>
      </c>
      <c r="B80" s="84" t="s">
        <v>2125</v>
      </c>
      <c r="C80" s="84">
        <v>4</v>
      </c>
      <c r="D80" s="123">
        <v>0.0034906013349214103</v>
      </c>
      <c r="E80" s="123">
        <v>2.598790506763115</v>
      </c>
      <c r="F80" s="84" t="s">
        <v>2203</v>
      </c>
      <c r="G80" s="84" t="b">
        <v>0</v>
      </c>
      <c r="H80" s="84" t="b">
        <v>1</v>
      </c>
      <c r="I80" s="84" t="b">
        <v>0</v>
      </c>
      <c r="J80" s="84" t="b">
        <v>0</v>
      </c>
      <c r="K80" s="84" t="b">
        <v>0</v>
      </c>
      <c r="L80" s="84" t="b">
        <v>0</v>
      </c>
    </row>
    <row r="81" spans="1:12" ht="15">
      <c r="A81" s="84" t="s">
        <v>310</v>
      </c>
      <c r="B81" s="84" t="s">
        <v>319</v>
      </c>
      <c r="C81" s="84">
        <v>3</v>
      </c>
      <c r="D81" s="123">
        <v>0.002836757895426259</v>
      </c>
      <c r="E81" s="123">
        <v>1.1253035366985467</v>
      </c>
      <c r="F81" s="84" t="s">
        <v>2203</v>
      </c>
      <c r="G81" s="84" t="b">
        <v>0</v>
      </c>
      <c r="H81" s="84" t="b">
        <v>0</v>
      </c>
      <c r="I81" s="84" t="b">
        <v>0</v>
      </c>
      <c r="J81" s="84" t="b">
        <v>0</v>
      </c>
      <c r="K81" s="84" t="b">
        <v>0</v>
      </c>
      <c r="L81" s="84" t="b">
        <v>0</v>
      </c>
    </row>
    <row r="82" spans="1:12" ht="15">
      <c r="A82" s="84" t="s">
        <v>264</v>
      </c>
      <c r="B82" s="84" t="s">
        <v>2126</v>
      </c>
      <c r="C82" s="84">
        <v>3</v>
      </c>
      <c r="D82" s="123">
        <v>0.002836757895426259</v>
      </c>
      <c r="E82" s="123">
        <v>2.1216692520434526</v>
      </c>
      <c r="F82" s="84" t="s">
        <v>2203</v>
      </c>
      <c r="G82" s="84" t="b">
        <v>0</v>
      </c>
      <c r="H82" s="84" t="b">
        <v>0</v>
      </c>
      <c r="I82" s="84" t="b">
        <v>0</v>
      </c>
      <c r="J82" s="84" t="b">
        <v>0</v>
      </c>
      <c r="K82" s="84" t="b">
        <v>1</v>
      </c>
      <c r="L82" s="84" t="b">
        <v>0</v>
      </c>
    </row>
    <row r="83" spans="1:12" ht="15">
      <c r="A83" s="84" t="s">
        <v>289</v>
      </c>
      <c r="B83" s="84" t="s">
        <v>334</v>
      </c>
      <c r="C83" s="84">
        <v>3</v>
      </c>
      <c r="D83" s="123">
        <v>0.002836757895426259</v>
      </c>
      <c r="E83" s="123">
        <v>2.172821774490834</v>
      </c>
      <c r="F83" s="84" t="s">
        <v>2203</v>
      </c>
      <c r="G83" s="84" t="b">
        <v>0</v>
      </c>
      <c r="H83" s="84" t="b">
        <v>0</v>
      </c>
      <c r="I83" s="84" t="b">
        <v>0</v>
      </c>
      <c r="J83" s="84" t="b">
        <v>0</v>
      </c>
      <c r="K83" s="84" t="b">
        <v>0</v>
      </c>
      <c r="L83" s="84" t="b">
        <v>0</v>
      </c>
    </row>
    <row r="84" spans="1:12" ht="15">
      <c r="A84" s="84" t="s">
        <v>287</v>
      </c>
      <c r="B84" s="84" t="s">
        <v>235</v>
      </c>
      <c r="C84" s="84">
        <v>3</v>
      </c>
      <c r="D84" s="123">
        <v>0.002836757895426259</v>
      </c>
      <c r="E84" s="123">
        <v>1.8650583961678844</v>
      </c>
      <c r="F84" s="84" t="s">
        <v>2203</v>
      </c>
      <c r="G84" s="84" t="b">
        <v>0</v>
      </c>
      <c r="H84" s="84" t="b">
        <v>0</v>
      </c>
      <c r="I84" s="84" t="b">
        <v>0</v>
      </c>
      <c r="J84" s="84" t="b">
        <v>0</v>
      </c>
      <c r="K84" s="84" t="b">
        <v>0</v>
      </c>
      <c r="L84" s="84" t="b">
        <v>0</v>
      </c>
    </row>
    <row r="85" spans="1:12" ht="15">
      <c r="A85" s="84" t="s">
        <v>233</v>
      </c>
      <c r="B85" s="84" t="s">
        <v>217</v>
      </c>
      <c r="C85" s="84">
        <v>3</v>
      </c>
      <c r="D85" s="123">
        <v>0.002836757895426259</v>
      </c>
      <c r="E85" s="123">
        <v>0.9175492693875279</v>
      </c>
      <c r="F85" s="84" t="s">
        <v>2203</v>
      </c>
      <c r="G85" s="84" t="b">
        <v>0</v>
      </c>
      <c r="H85" s="84" t="b">
        <v>0</v>
      </c>
      <c r="I85" s="84" t="b">
        <v>0</v>
      </c>
      <c r="J85" s="84" t="b">
        <v>0</v>
      </c>
      <c r="K85" s="84" t="b">
        <v>0</v>
      </c>
      <c r="L85" s="84" t="b">
        <v>0</v>
      </c>
    </row>
    <row r="86" spans="1:12" ht="15">
      <c r="A86" s="84" t="s">
        <v>217</v>
      </c>
      <c r="B86" s="84" t="s">
        <v>1846</v>
      </c>
      <c r="C86" s="84">
        <v>3</v>
      </c>
      <c r="D86" s="123">
        <v>0.002836757895426259</v>
      </c>
      <c r="E86" s="123">
        <v>0.9352466215060415</v>
      </c>
      <c r="F86" s="84" t="s">
        <v>2203</v>
      </c>
      <c r="G86" s="84" t="b">
        <v>0</v>
      </c>
      <c r="H86" s="84" t="b">
        <v>0</v>
      </c>
      <c r="I86" s="84" t="b">
        <v>0</v>
      </c>
      <c r="J86" s="84" t="b">
        <v>0</v>
      </c>
      <c r="K86" s="84" t="b">
        <v>0</v>
      </c>
      <c r="L86" s="84" t="b">
        <v>0</v>
      </c>
    </row>
    <row r="87" spans="1:12" ht="15">
      <c r="A87" s="84" t="s">
        <v>1840</v>
      </c>
      <c r="B87" s="84" t="s">
        <v>308</v>
      </c>
      <c r="C87" s="84">
        <v>3</v>
      </c>
      <c r="D87" s="123">
        <v>0.002836757895426259</v>
      </c>
      <c r="E87" s="123">
        <v>1.8998205024270962</v>
      </c>
      <c r="F87" s="84" t="s">
        <v>2203</v>
      </c>
      <c r="G87" s="84" t="b">
        <v>0</v>
      </c>
      <c r="H87" s="84" t="b">
        <v>0</v>
      </c>
      <c r="I87" s="84" t="b">
        <v>0</v>
      </c>
      <c r="J87" s="84" t="b">
        <v>0</v>
      </c>
      <c r="K87" s="84" t="b">
        <v>0</v>
      </c>
      <c r="L87" s="84" t="b">
        <v>0</v>
      </c>
    </row>
    <row r="88" spans="1:12" ht="15">
      <c r="A88" s="84" t="s">
        <v>308</v>
      </c>
      <c r="B88" s="84" t="s">
        <v>1841</v>
      </c>
      <c r="C88" s="84">
        <v>3</v>
      </c>
      <c r="D88" s="123">
        <v>0.002836757895426259</v>
      </c>
      <c r="E88" s="123">
        <v>1.9619684091759408</v>
      </c>
      <c r="F88" s="84" t="s">
        <v>2203</v>
      </c>
      <c r="G88" s="84" t="b">
        <v>0</v>
      </c>
      <c r="H88" s="84" t="b">
        <v>0</v>
      </c>
      <c r="I88" s="84" t="b">
        <v>0</v>
      </c>
      <c r="J88" s="84" t="b">
        <v>0</v>
      </c>
      <c r="K88" s="84" t="b">
        <v>0</v>
      </c>
      <c r="L88" s="84" t="b">
        <v>0</v>
      </c>
    </row>
    <row r="89" spans="1:12" ht="15">
      <c r="A89" s="84" t="s">
        <v>414</v>
      </c>
      <c r="B89" s="84" t="s">
        <v>238</v>
      </c>
      <c r="C89" s="84">
        <v>3</v>
      </c>
      <c r="D89" s="123">
        <v>0.002836757895426259</v>
      </c>
      <c r="E89" s="123">
        <v>0.8206392563794714</v>
      </c>
      <c r="F89" s="84" t="s">
        <v>2203</v>
      </c>
      <c r="G89" s="84" t="b">
        <v>0</v>
      </c>
      <c r="H89" s="84" t="b">
        <v>0</v>
      </c>
      <c r="I89" s="84" t="b">
        <v>0</v>
      </c>
      <c r="J89" s="84" t="b">
        <v>0</v>
      </c>
      <c r="K89" s="84" t="b">
        <v>0</v>
      </c>
      <c r="L89" s="84" t="b">
        <v>0</v>
      </c>
    </row>
    <row r="90" spans="1:12" ht="15">
      <c r="A90" s="84" t="s">
        <v>2131</v>
      </c>
      <c r="B90" s="84" t="s">
        <v>2132</v>
      </c>
      <c r="C90" s="84">
        <v>3</v>
      </c>
      <c r="D90" s="123">
        <v>0.002836757895426259</v>
      </c>
      <c r="E90" s="123">
        <v>2.723729243371415</v>
      </c>
      <c r="F90" s="84" t="s">
        <v>2203</v>
      </c>
      <c r="G90" s="84" t="b">
        <v>0</v>
      </c>
      <c r="H90" s="84" t="b">
        <v>0</v>
      </c>
      <c r="I90" s="84" t="b">
        <v>0</v>
      </c>
      <c r="J90" s="84" t="b">
        <v>0</v>
      </c>
      <c r="K90" s="84" t="b">
        <v>0</v>
      </c>
      <c r="L90" s="84" t="b">
        <v>0</v>
      </c>
    </row>
    <row r="91" spans="1:12" ht="15">
      <c r="A91" s="84" t="s">
        <v>2132</v>
      </c>
      <c r="B91" s="84" t="s">
        <v>414</v>
      </c>
      <c r="C91" s="84">
        <v>3</v>
      </c>
      <c r="D91" s="123">
        <v>0.002836757895426259</v>
      </c>
      <c r="E91" s="123">
        <v>1.2008504980910775</v>
      </c>
      <c r="F91" s="84" t="s">
        <v>2203</v>
      </c>
      <c r="G91" s="84" t="b">
        <v>0</v>
      </c>
      <c r="H91" s="84" t="b">
        <v>0</v>
      </c>
      <c r="I91" s="84" t="b">
        <v>0</v>
      </c>
      <c r="J91" s="84" t="b">
        <v>0</v>
      </c>
      <c r="K91" s="84" t="b">
        <v>0</v>
      </c>
      <c r="L91" s="84" t="b">
        <v>0</v>
      </c>
    </row>
    <row r="92" spans="1:12" ht="15">
      <c r="A92" s="84" t="s">
        <v>414</v>
      </c>
      <c r="B92" s="84" t="s">
        <v>1837</v>
      </c>
      <c r="C92" s="84">
        <v>3</v>
      </c>
      <c r="D92" s="123">
        <v>0.002836757895426259</v>
      </c>
      <c r="E92" s="123">
        <v>0.11306908028153509</v>
      </c>
      <c r="F92" s="84" t="s">
        <v>2203</v>
      </c>
      <c r="G92" s="84" t="b">
        <v>0</v>
      </c>
      <c r="H92" s="84" t="b">
        <v>0</v>
      </c>
      <c r="I92" s="84" t="b">
        <v>0</v>
      </c>
      <c r="J92" s="84" t="b">
        <v>0</v>
      </c>
      <c r="K92" s="84" t="b">
        <v>0</v>
      </c>
      <c r="L92" s="84" t="b">
        <v>0</v>
      </c>
    </row>
    <row r="93" spans="1:12" ht="15">
      <c r="A93" s="84" t="s">
        <v>1837</v>
      </c>
      <c r="B93" s="84" t="s">
        <v>2133</v>
      </c>
      <c r="C93" s="84">
        <v>3</v>
      </c>
      <c r="D93" s="123">
        <v>0.002836757895426259</v>
      </c>
      <c r="E93" s="123">
        <v>1.4932803219931412</v>
      </c>
      <c r="F93" s="84" t="s">
        <v>2203</v>
      </c>
      <c r="G93" s="84" t="b">
        <v>0</v>
      </c>
      <c r="H93" s="84" t="b">
        <v>0</v>
      </c>
      <c r="I93" s="84" t="b">
        <v>0</v>
      </c>
      <c r="J93" s="84" t="b">
        <v>0</v>
      </c>
      <c r="K93" s="84" t="b">
        <v>0</v>
      </c>
      <c r="L93" s="84" t="b">
        <v>0</v>
      </c>
    </row>
    <row r="94" spans="1:12" ht="15">
      <c r="A94" s="84" t="s">
        <v>2133</v>
      </c>
      <c r="B94" s="84" t="s">
        <v>2134</v>
      </c>
      <c r="C94" s="84">
        <v>3</v>
      </c>
      <c r="D94" s="123">
        <v>0.002836757895426259</v>
      </c>
      <c r="E94" s="123">
        <v>2.723729243371415</v>
      </c>
      <c r="F94" s="84" t="s">
        <v>2203</v>
      </c>
      <c r="G94" s="84" t="b">
        <v>0</v>
      </c>
      <c r="H94" s="84" t="b">
        <v>0</v>
      </c>
      <c r="I94" s="84" t="b">
        <v>0</v>
      </c>
      <c r="J94" s="84" t="b">
        <v>0</v>
      </c>
      <c r="K94" s="84" t="b">
        <v>0</v>
      </c>
      <c r="L94" s="84" t="b">
        <v>0</v>
      </c>
    </row>
    <row r="95" spans="1:12" ht="15">
      <c r="A95" s="84" t="s">
        <v>2134</v>
      </c>
      <c r="B95" s="84" t="s">
        <v>2135</v>
      </c>
      <c r="C95" s="84">
        <v>3</v>
      </c>
      <c r="D95" s="123">
        <v>0.002836757895426259</v>
      </c>
      <c r="E95" s="123">
        <v>2.723729243371415</v>
      </c>
      <c r="F95" s="84" t="s">
        <v>2203</v>
      </c>
      <c r="G95" s="84" t="b">
        <v>0</v>
      </c>
      <c r="H95" s="84" t="b">
        <v>0</v>
      </c>
      <c r="I95" s="84" t="b">
        <v>0</v>
      </c>
      <c r="J95" s="84" t="b">
        <v>1</v>
      </c>
      <c r="K95" s="84" t="b">
        <v>0</v>
      </c>
      <c r="L95" s="84" t="b">
        <v>0</v>
      </c>
    </row>
    <row r="96" spans="1:12" ht="15">
      <c r="A96" s="84" t="s">
        <v>2135</v>
      </c>
      <c r="B96" s="84" t="s">
        <v>2136</v>
      </c>
      <c r="C96" s="84">
        <v>3</v>
      </c>
      <c r="D96" s="123">
        <v>0.002836757895426259</v>
      </c>
      <c r="E96" s="123">
        <v>2.723729243371415</v>
      </c>
      <c r="F96" s="84" t="s">
        <v>2203</v>
      </c>
      <c r="G96" s="84" t="b">
        <v>1</v>
      </c>
      <c r="H96" s="84" t="b">
        <v>0</v>
      </c>
      <c r="I96" s="84" t="b">
        <v>0</v>
      </c>
      <c r="J96" s="84" t="b">
        <v>1</v>
      </c>
      <c r="K96" s="84" t="b">
        <v>0</v>
      </c>
      <c r="L96" s="84" t="b">
        <v>0</v>
      </c>
    </row>
    <row r="97" spans="1:12" ht="15">
      <c r="A97" s="84" t="s">
        <v>2136</v>
      </c>
      <c r="B97" s="84" t="s">
        <v>2109</v>
      </c>
      <c r="C97" s="84">
        <v>3</v>
      </c>
      <c r="D97" s="123">
        <v>0.002836757895426259</v>
      </c>
      <c r="E97" s="123">
        <v>2.5018804937550585</v>
      </c>
      <c r="F97" s="84" t="s">
        <v>2203</v>
      </c>
      <c r="G97" s="84" t="b">
        <v>1</v>
      </c>
      <c r="H97" s="84" t="b">
        <v>0</v>
      </c>
      <c r="I97" s="84" t="b">
        <v>0</v>
      </c>
      <c r="J97" s="84" t="b">
        <v>0</v>
      </c>
      <c r="K97" s="84" t="b">
        <v>0</v>
      </c>
      <c r="L97" s="84" t="b">
        <v>0</v>
      </c>
    </row>
    <row r="98" spans="1:12" ht="15">
      <c r="A98" s="84" t="s">
        <v>2109</v>
      </c>
      <c r="B98" s="84" t="s">
        <v>319</v>
      </c>
      <c r="C98" s="84">
        <v>3</v>
      </c>
      <c r="D98" s="123">
        <v>0.002836757895426259</v>
      </c>
      <c r="E98" s="123">
        <v>2.133903708460464</v>
      </c>
      <c r="F98" s="84" t="s">
        <v>2203</v>
      </c>
      <c r="G98" s="84" t="b">
        <v>0</v>
      </c>
      <c r="H98" s="84" t="b">
        <v>0</v>
      </c>
      <c r="I98" s="84" t="b">
        <v>0</v>
      </c>
      <c r="J98" s="84" t="b">
        <v>0</v>
      </c>
      <c r="K98" s="84" t="b">
        <v>0</v>
      </c>
      <c r="L98" s="84" t="b">
        <v>0</v>
      </c>
    </row>
    <row r="99" spans="1:12" ht="15">
      <c r="A99" s="84" t="s">
        <v>264</v>
      </c>
      <c r="B99" s="84" t="s">
        <v>217</v>
      </c>
      <c r="C99" s="84">
        <v>3</v>
      </c>
      <c r="D99" s="123">
        <v>0.002836757895426259</v>
      </c>
      <c r="E99" s="123">
        <v>0.7414580103318467</v>
      </c>
      <c r="F99" s="84" t="s">
        <v>2203</v>
      </c>
      <c r="G99" s="84" t="b">
        <v>0</v>
      </c>
      <c r="H99" s="84" t="b">
        <v>0</v>
      </c>
      <c r="I99" s="84" t="b">
        <v>0</v>
      </c>
      <c r="J99" s="84" t="b">
        <v>0</v>
      </c>
      <c r="K99" s="84" t="b">
        <v>0</v>
      </c>
      <c r="L99" s="84" t="b">
        <v>0</v>
      </c>
    </row>
    <row r="100" spans="1:12" ht="15">
      <c r="A100" s="84" t="s">
        <v>217</v>
      </c>
      <c r="B100" s="84" t="s">
        <v>287</v>
      </c>
      <c r="C100" s="84">
        <v>3</v>
      </c>
      <c r="D100" s="123">
        <v>0.002836757895426259</v>
      </c>
      <c r="E100" s="123">
        <v>1.178284670192336</v>
      </c>
      <c r="F100" s="84" t="s">
        <v>2203</v>
      </c>
      <c r="G100" s="84" t="b">
        <v>0</v>
      </c>
      <c r="H100" s="84" t="b">
        <v>0</v>
      </c>
      <c r="I100" s="84" t="b">
        <v>0</v>
      </c>
      <c r="J100" s="84" t="b">
        <v>0</v>
      </c>
      <c r="K100" s="84" t="b">
        <v>0</v>
      </c>
      <c r="L100" s="84" t="b">
        <v>0</v>
      </c>
    </row>
    <row r="101" spans="1:12" ht="15">
      <c r="A101" s="84" t="s">
        <v>233</v>
      </c>
      <c r="B101" s="84" t="s">
        <v>1846</v>
      </c>
      <c r="C101" s="84">
        <v>3</v>
      </c>
      <c r="D101" s="123">
        <v>0.002836757895426259</v>
      </c>
      <c r="E101" s="123">
        <v>1.9297837258045394</v>
      </c>
      <c r="F101" s="84" t="s">
        <v>2203</v>
      </c>
      <c r="G101" s="84" t="b">
        <v>0</v>
      </c>
      <c r="H101" s="84" t="b">
        <v>0</v>
      </c>
      <c r="I101" s="84" t="b">
        <v>0</v>
      </c>
      <c r="J101" s="84" t="b">
        <v>0</v>
      </c>
      <c r="K101" s="84" t="b">
        <v>0</v>
      </c>
      <c r="L101" s="84" t="b">
        <v>0</v>
      </c>
    </row>
    <row r="102" spans="1:12" ht="15">
      <c r="A102" s="84" t="s">
        <v>1840</v>
      </c>
      <c r="B102" s="84" t="s">
        <v>300</v>
      </c>
      <c r="C102" s="84">
        <v>3</v>
      </c>
      <c r="D102" s="123">
        <v>0.002836757895426259</v>
      </c>
      <c r="E102" s="123">
        <v>2.0247592390353963</v>
      </c>
      <c r="F102" s="84" t="s">
        <v>2203</v>
      </c>
      <c r="G102" s="84" t="b">
        <v>0</v>
      </c>
      <c r="H102" s="84" t="b">
        <v>0</v>
      </c>
      <c r="I102" s="84" t="b">
        <v>0</v>
      </c>
      <c r="J102" s="84" t="b">
        <v>0</v>
      </c>
      <c r="K102" s="84" t="b">
        <v>0</v>
      </c>
      <c r="L102" s="84" t="b">
        <v>0</v>
      </c>
    </row>
    <row r="103" spans="1:12" ht="15">
      <c r="A103" s="84" t="s">
        <v>300</v>
      </c>
      <c r="B103" s="84" t="s">
        <v>1841</v>
      </c>
      <c r="C103" s="84">
        <v>3</v>
      </c>
      <c r="D103" s="123">
        <v>0.002836757895426259</v>
      </c>
      <c r="E103" s="123">
        <v>2.0869071457842407</v>
      </c>
      <c r="F103" s="84" t="s">
        <v>2203</v>
      </c>
      <c r="G103" s="84" t="b">
        <v>0</v>
      </c>
      <c r="H103" s="84" t="b">
        <v>0</v>
      </c>
      <c r="I103" s="84" t="b">
        <v>0</v>
      </c>
      <c r="J103" s="84" t="b">
        <v>0</v>
      </c>
      <c r="K103" s="84" t="b">
        <v>0</v>
      </c>
      <c r="L103" s="84" t="b">
        <v>0</v>
      </c>
    </row>
    <row r="104" spans="1:12" ht="15">
      <c r="A104" s="84" t="s">
        <v>264</v>
      </c>
      <c r="B104" s="84" t="s">
        <v>2114</v>
      </c>
      <c r="C104" s="84">
        <v>3</v>
      </c>
      <c r="D104" s="123">
        <v>0.002836757895426259</v>
      </c>
      <c r="E104" s="123">
        <v>2.1216692520434526</v>
      </c>
      <c r="F104" s="84" t="s">
        <v>2203</v>
      </c>
      <c r="G104" s="84" t="b">
        <v>0</v>
      </c>
      <c r="H104" s="84" t="b">
        <v>0</v>
      </c>
      <c r="I104" s="84" t="b">
        <v>0</v>
      </c>
      <c r="J104" s="84" t="b">
        <v>0</v>
      </c>
      <c r="K104" s="84" t="b">
        <v>0</v>
      </c>
      <c r="L104" s="84" t="b">
        <v>0</v>
      </c>
    </row>
    <row r="105" spans="1:12" ht="15">
      <c r="A105" s="84" t="s">
        <v>2125</v>
      </c>
      <c r="B105" s="84" t="s">
        <v>2110</v>
      </c>
      <c r="C105" s="84">
        <v>3</v>
      </c>
      <c r="D105" s="123">
        <v>0.002836757895426259</v>
      </c>
      <c r="E105" s="123">
        <v>2.3769417571467586</v>
      </c>
      <c r="F105" s="84" t="s">
        <v>2203</v>
      </c>
      <c r="G105" s="84" t="b">
        <v>0</v>
      </c>
      <c r="H105" s="84" t="b">
        <v>0</v>
      </c>
      <c r="I105" s="84" t="b">
        <v>0</v>
      </c>
      <c r="J105" s="84" t="b">
        <v>0</v>
      </c>
      <c r="K105" s="84" t="b">
        <v>0</v>
      </c>
      <c r="L105" s="84" t="b">
        <v>0</v>
      </c>
    </row>
    <row r="106" spans="1:12" ht="15">
      <c r="A106" s="84" t="s">
        <v>287</v>
      </c>
      <c r="B106" s="84" t="s">
        <v>263</v>
      </c>
      <c r="C106" s="84">
        <v>2</v>
      </c>
      <c r="D106" s="123">
        <v>0.0020967659280140983</v>
      </c>
      <c r="E106" s="123">
        <v>2.0869071457842407</v>
      </c>
      <c r="F106" s="84" t="s">
        <v>2203</v>
      </c>
      <c r="G106" s="84" t="b">
        <v>0</v>
      </c>
      <c r="H106" s="84" t="b">
        <v>0</v>
      </c>
      <c r="I106" s="84" t="b">
        <v>0</v>
      </c>
      <c r="J106" s="84" t="b">
        <v>0</v>
      </c>
      <c r="K106" s="84" t="b">
        <v>0</v>
      </c>
      <c r="L106" s="84" t="b">
        <v>0</v>
      </c>
    </row>
    <row r="107" spans="1:12" ht="15">
      <c r="A107" s="84" t="s">
        <v>2126</v>
      </c>
      <c r="B107" s="84" t="s">
        <v>2139</v>
      </c>
      <c r="C107" s="84">
        <v>2</v>
      </c>
      <c r="D107" s="123">
        <v>0.0020967659280140983</v>
      </c>
      <c r="E107" s="123">
        <v>2.723729243371415</v>
      </c>
      <c r="F107" s="84" t="s">
        <v>2203</v>
      </c>
      <c r="G107" s="84" t="b">
        <v>0</v>
      </c>
      <c r="H107" s="84" t="b">
        <v>1</v>
      </c>
      <c r="I107" s="84" t="b">
        <v>0</v>
      </c>
      <c r="J107" s="84" t="b">
        <v>0</v>
      </c>
      <c r="K107" s="84" t="b">
        <v>0</v>
      </c>
      <c r="L107" s="84" t="b">
        <v>0</v>
      </c>
    </row>
    <row r="108" spans="1:12" ht="15">
      <c r="A108" s="84" t="s">
        <v>329</v>
      </c>
      <c r="B108" s="84" t="s">
        <v>328</v>
      </c>
      <c r="C108" s="84">
        <v>2</v>
      </c>
      <c r="D108" s="123">
        <v>0.0020967659280140983</v>
      </c>
      <c r="E108" s="123">
        <v>2.0247592390353963</v>
      </c>
      <c r="F108" s="84" t="s">
        <v>2203</v>
      </c>
      <c r="G108" s="84" t="b">
        <v>0</v>
      </c>
      <c r="H108" s="84" t="b">
        <v>0</v>
      </c>
      <c r="I108" s="84" t="b">
        <v>0</v>
      </c>
      <c r="J108" s="84" t="b">
        <v>0</v>
      </c>
      <c r="K108" s="84" t="b">
        <v>0</v>
      </c>
      <c r="L108" s="84" t="b">
        <v>0</v>
      </c>
    </row>
    <row r="109" spans="1:12" ht="15">
      <c r="A109" s="84" t="s">
        <v>289</v>
      </c>
      <c r="B109" s="84" t="s">
        <v>2141</v>
      </c>
      <c r="C109" s="84">
        <v>2</v>
      </c>
      <c r="D109" s="123">
        <v>0.0020967659280140983</v>
      </c>
      <c r="E109" s="123">
        <v>2.297760511099134</v>
      </c>
      <c r="F109" s="84" t="s">
        <v>2203</v>
      </c>
      <c r="G109" s="84" t="b">
        <v>0</v>
      </c>
      <c r="H109" s="84" t="b">
        <v>0</v>
      </c>
      <c r="I109" s="84" t="b">
        <v>0</v>
      </c>
      <c r="J109" s="84" t="b">
        <v>0</v>
      </c>
      <c r="K109" s="84" t="b">
        <v>0</v>
      </c>
      <c r="L109" s="84" t="b">
        <v>0</v>
      </c>
    </row>
    <row r="110" spans="1:12" ht="15">
      <c r="A110" s="84" t="s">
        <v>2144</v>
      </c>
      <c r="B110" s="84" t="s">
        <v>2128</v>
      </c>
      <c r="C110" s="84">
        <v>2</v>
      </c>
      <c r="D110" s="123">
        <v>0.0020967659280140983</v>
      </c>
      <c r="E110" s="123">
        <v>2.723729243371415</v>
      </c>
      <c r="F110" s="84" t="s">
        <v>2203</v>
      </c>
      <c r="G110" s="84" t="b">
        <v>0</v>
      </c>
      <c r="H110" s="84" t="b">
        <v>0</v>
      </c>
      <c r="I110" s="84" t="b">
        <v>0</v>
      </c>
      <c r="J110" s="84" t="b">
        <v>0</v>
      </c>
      <c r="K110" s="84" t="b">
        <v>0</v>
      </c>
      <c r="L110" s="84" t="b">
        <v>0</v>
      </c>
    </row>
    <row r="111" spans="1:12" ht="15">
      <c r="A111" s="84" t="s">
        <v>2128</v>
      </c>
      <c r="B111" s="84" t="s">
        <v>328</v>
      </c>
      <c r="C111" s="84">
        <v>2</v>
      </c>
      <c r="D111" s="123">
        <v>0.0020967659280140983</v>
      </c>
      <c r="E111" s="123">
        <v>2.2466079886517525</v>
      </c>
      <c r="F111" s="84" t="s">
        <v>2203</v>
      </c>
      <c r="G111" s="84" t="b">
        <v>0</v>
      </c>
      <c r="H111" s="84" t="b">
        <v>0</v>
      </c>
      <c r="I111" s="84" t="b">
        <v>0</v>
      </c>
      <c r="J111" s="84" t="b">
        <v>0</v>
      </c>
      <c r="K111" s="84" t="b">
        <v>0</v>
      </c>
      <c r="L111" s="84" t="b">
        <v>0</v>
      </c>
    </row>
    <row r="112" spans="1:12" ht="15">
      <c r="A112" s="84" t="s">
        <v>2107</v>
      </c>
      <c r="B112" s="84" t="s">
        <v>414</v>
      </c>
      <c r="C112" s="84">
        <v>2</v>
      </c>
      <c r="D112" s="123">
        <v>0.0020967659280140983</v>
      </c>
      <c r="E112" s="123">
        <v>0.8029104894190398</v>
      </c>
      <c r="F112" s="84" t="s">
        <v>2203</v>
      </c>
      <c r="G112" s="84" t="b">
        <v>0</v>
      </c>
      <c r="H112" s="84" t="b">
        <v>0</v>
      </c>
      <c r="I112" s="84" t="b">
        <v>0</v>
      </c>
      <c r="J112" s="84" t="b">
        <v>0</v>
      </c>
      <c r="K112" s="84" t="b">
        <v>0</v>
      </c>
      <c r="L112" s="84" t="b">
        <v>0</v>
      </c>
    </row>
    <row r="113" spans="1:12" ht="15">
      <c r="A113" s="84" t="s">
        <v>414</v>
      </c>
      <c r="B113" s="84" t="s">
        <v>2145</v>
      </c>
      <c r="C113" s="84">
        <v>2</v>
      </c>
      <c r="D113" s="123">
        <v>0.0020967659280140983</v>
      </c>
      <c r="E113" s="123">
        <v>1.343518001659809</v>
      </c>
      <c r="F113" s="84" t="s">
        <v>2203</v>
      </c>
      <c r="G113" s="84" t="b">
        <v>0</v>
      </c>
      <c r="H113" s="84" t="b">
        <v>0</v>
      </c>
      <c r="I113" s="84" t="b">
        <v>0</v>
      </c>
      <c r="J113" s="84" t="b">
        <v>0</v>
      </c>
      <c r="K113" s="84" t="b">
        <v>0</v>
      </c>
      <c r="L113" s="84" t="b">
        <v>0</v>
      </c>
    </row>
    <row r="114" spans="1:12" ht="15">
      <c r="A114" s="84" t="s">
        <v>2145</v>
      </c>
      <c r="B114" s="84" t="s">
        <v>2146</v>
      </c>
      <c r="C114" s="84">
        <v>2</v>
      </c>
      <c r="D114" s="123">
        <v>0.0020967659280140983</v>
      </c>
      <c r="E114" s="123">
        <v>2.8998205024270964</v>
      </c>
      <c r="F114" s="84" t="s">
        <v>2203</v>
      </c>
      <c r="G114" s="84" t="b">
        <v>0</v>
      </c>
      <c r="H114" s="84" t="b">
        <v>0</v>
      </c>
      <c r="I114" s="84" t="b">
        <v>0</v>
      </c>
      <c r="J114" s="84" t="b">
        <v>0</v>
      </c>
      <c r="K114" s="84" t="b">
        <v>0</v>
      </c>
      <c r="L114" s="84" t="b">
        <v>0</v>
      </c>
    </row>
    <row r="115" spans="1:12" ht="15">
      <c r="A115" s="84" t="s">
        <v>235</v>
      </c>
      <c r="B115" s="84" t="s">
        <v>325</v>
      </c>
      <c r="C115" s="84">
        <v>2</v>
      </c>
      <c r="D115" s="123">
        <v>0.0020967659280140983</v>
      </c>
      <c r="E115" s="123">
        <v>1.9833665538771712</v>
      </c>
      <c r="F115" s="84" t="s">
        <v>2203</v>
      </c>
      <c r="G115" s="84" t="b">
        <v>0</v>
      </c>
      <c r="H115" s="84" t="b">
        <v>0</v>
      </c>
      <c r="I115" s="84" t="b">
        <v>0</v>
      </c>
      <c r="J115" s="84" t="b">
        <v>0</v>
      </c>
      <c r="K115" s="84" t="b">
        <v>0</v>
      </c>
      <c r="L115" s="84" t="b">
        <v>0</v>
      </c>
    </row>
    <row r="116" spans="1:12" ht="15">
      <c r="A116" s="84" t="s">
        <v>325</v>
      </c>
      <c r="B116" s="84" t="s">
        <v>217</v>
      </c>
      <c r="C116" s="84">
        <v>2</v>
      </c>
      <c r="D116" s="123">
        <v>0.0020967659280140983</v>
      </c>
      <c r="E116" s="123">
        <v>1.1674267426041278</v>
      </c>
      <c r="F116" s="84" t="s">
        <v>2203</v>
      </c>
      <c r="G116" s="84" t="b">
        <v>0</v>
      </c>
      <c r="H116" s="84" t="b">
        <v>0</v>
      </c>
      <c r="I116" s="84" t="b">
        <v>0</v>
      </c>
      <c r="J116" s="84" t="b">
        <v>0</v>
      </c>
      <c r="K116" s="84" t="b">
        <v>0</v>
      </c>
      <c r="L116" s="84" t="b">
        <v>0</v>
      </c>
    </row>
    <row r="117" spans="1:12" ht="15">
      <c r="A117" s="84" t="s">
        <v>217</v>
      </c>
      <c r="B117" s="84" t="s">
        <v>264</v>
      </c>
      <c r="C117" s="84">
        <v>2</v>
      </c>
      <c r="D117" s="123">
        <v>0.0020967659280140983</v>
      </c>
      <c r="E117" s="123">
        <v>0.6500108930252924</v>
      </c>
      <c r="F117" s="84" t="s">
        <v>2203</v>
      </c>
      <c r="G117" s="84" t="b">
        <v>0</v>
      </c>
      <c r="H117" s="84" t="b">
        <v>0</v>
      </c>
      <c r="I117" s="84" t="b">
        <v>0</v>
      </c>
      <c r="J117" s="84" t="b">
        <v>0</v>
      </c>
      <c r="K117" s="84" t="b">
        <v>0</v>
      </c>
      <c r="L117" s="84" t="b">
        <v>0</v>
      </c>
    </row>
    <row r="118" spans="1:12" ht="15">
      <c r="A118" s="84" t="s">
        <v>264</v>
      </c>
      <c r="B118" s="84" t="s">
        <v>324</v>
      </c>
      <c r="C118" s="84">
        <v>2</v>
      </c>
      <c r="D118" s="123">
        <v>0.0020967659280140983</v>
      </c>
      <c r="E118" s="123">
        <v>1.5196092607154903</v>
      </c>
      <c r="F118" s="84" t="s">
        <v>2203</v>
      </c>
      <c r="G118" s="84" t="b">
        <v>0</v>
      </c>
      <c r="H118" s="84" t="b">
        <v>0</v>
      </c>
      <c r="I118" s="84" t="b">
        <v>0</v>
      </c>
      <c r="J118" s="84" t="b">
        <v>0</v>
      </c>
      <c r="K118" s="84" t="b">
        <v>0</v>
      </c>
      <c r="L118" s="84" t="b">
        <v>0</v>
      </c>
    </row>
    <row r="119" spans="1:12" ht="15">
      <c r="A119" s="84" t="s">
        <v>324</v>
      </c>
      <c r="B119" s="84" t="s">
        <v>242</v>
      </c>
      <c r="C119" s="84">
        <v>2</v>
      </c>
      <c r="D119" s="123">
        <v>0.0020967659280140983</v>
      </c>
      <c r="E119" s="123">
        <v>1.8029104894190398</v>
      </c>
      <c r="F119" s="84" t="s">
        <v>2203</v>
      </c>
      <c r="G119" s="84" t="b">
        <v>0</v>
      </c>
      <c r="H119" s="84" t="b">
        <v>0</v>
      </c>
      <c r="I119" s="84" t="b">
        <v>0</v>
      </c>
      <c r="J119" s="84" t="b">
        <v>0</v>
      </c>
      <c r="K119" s="84" t="b">
        <v>0</v>
      </c>
      <c r="L119" s="84" t="b">
        <v>0</v>
      </c>
    </row>
    <row r="120" spans="1:12" ht="15">
      <c r="A120" s="84" t="s">
        <v>242</v>
      </c>
      <c r="B120" s="84" t="s">
        <v>288</v>
      </c>
      <c r="C120" s="84">
        <v>2</v>
      </c>
      <c r="D120" s="123">
        <v>0.0020967659280140983</v>
      </c>
      <c r="E120" s="123">
        <v>1.8029104894190398</v>
      </c>
      <c r="F120" s="84" t="s">
        <v>2203</v>
      </c>
      <c r="G120" s="84" t="b">
        <v>0</v>
      </c>
      <c r="H120" s="84" t="b">
        <v>0</v>
      </c>
      <c r="I120" s="84" t="b">
        <v>0</v>
      </c>
      <c r="J120" s="84" t="b">
        <v>0</v>
      </c>
      <c r="K120" s="84" t="b">
        <v>0</v>
      </c>
      <c r="L120" s="84" t="b">
        <v>0</v>
      </c>
    </row>
    <row r="121" spans="1:12" ht="15">
      <c r="A121" s="84" t="s">
        <v>288</v>
      </c>
      <c r="B121" s="84" t="s">
        <v>323</v>
      </c>
      <c r="C121" s="84">
        <v>2</v>
      </c>
      <c r="D121" s="123">
        <v>0.0020967659280140983</v>
      </c>
      <c r="E121" s="123">
        <v>2.2008504980910777</v>
      </c>
      <c r="F121" s="84" t="s">
        <v>2203</v>
      </c>
      <c r="G121" s="84" t="b">
        <v>0</v>
      </c>
      <c r="H121" s="84" t="b">
        <v>0</v>
      </c>
      <c r="I121" s="84" t="b">
        <v>0</v>
      </c>
      <c r="J121" s="84" t="b">
        <v>0</v>
      </c>
      <c r="K121" s="84" t="b">
        <v>0</v>
      </c>
      <c r="L121" s="84" t="b">
        <v>0</v>
      </c>
    </row>
    <row r="122" spans="1:12" ht="15">
      <c r="A122" s="84" t="s">
        <v>323</v>
      </c>
      <c r="B122" s="84" t="s">
        <v>289</v>
      </c>
      <c r="C122" s="84">
        <v>2</v>
      </c>
      <c r="D122" s="123">
        <v>0.0020967659280140983</v>
      </c>
      <c r="E122" s="123">
        <v>2.2008504980910777</v>
      </c>
      <c r="F122" s="84" t="s">
        <v>2203</v>
      </c>
      <c r="G122" s="84" t="b">
        <v>0</v>
      </c>
      <c r="H122" s="84" t="b">
        <v>0</v>
      </c>
      <c r="I122" s="84" t="b">
        <v>0</v>
      </c>
      <c r="J122" s="84" t="b">
        <v>0</v>
      </c>
      <c r="K122" s="84" t="b">
        <v>0</v>
      </c>
      <c r="L122" s="84" t="b">
        <v>0</v>
      </c>
    </row>
    <row r="123" spans="1:12" ht="15">
      <c r="A123" s="84" t="s">
        <v>289</v>
      </c>
      <c r="B123" s="84" t="s">
        <v>322</v>
      </c>
      <c r="C123" s="84">
        <v>2</v>
      </c>
      <c r="D123" s="123">
        <v>0.0020967659280140983</v>
      </c>
      <c r="E123" s="123">
        <v>2.297760511099134</v>
      </c>
      <c r="F123" s="84" t="s">
        <v>2203</v>
      </c>
      <c r="G123" s="84" t="b">
        <v>0</v>
      </c>
      <c r="H123" s="84" t="b">
        <v>0</v>
      </c>
      <c r="I123" s="84" t="b">
        <v>0</v>
      </c>
      <c r="J123" s="84" t="b">
        <v>0</v>
      </c>
      <c r="K123" s="84" t="b">
        <v>0</v>
      </c>
      <c r="L123" s="84" t="b">
        <v>0</v>
      </c>
    </row>
    <row r="124" spans="1:12" ht="15">
      <c r="A124" s="84" t="s">
        <v>322</v>
      </c>
      <c r="B124" s="84" t="s">
        <v>321</v>
      </c>
      <c r="C124" s="84">
        <v>2</v>
      </c>
      <c r="D124" s="123">
        <v>0.0020967659280140983</v>
      </c>
      <c r="E124" s="123">
        <v>2.8998205024270964</v>
      </c>
      <c r="F124" s="84" t="s">
        <v>2203</v>
      </c>
      <c r="G124" s="84" t="b">
        <v>0</v>
      </c>
      <c r="H124" s="84" t="b">
        <v>0</v>
      </c>
      <c r="I124" s="84" t="b">
        <v>0</v>
      </c>
      <c r="J124" s="84" t="b">
        <v>0</v>
      </c>
      <c r="K124" s="84" t="b">
        <v>0</v>
      </c>
      <c r="L124" s="84" t="b">
        <v>0</v>
      </c>
    </row>
    <row r="125" spans="1:12" ht="15">
      <c r="A125" s="84" t="s">
        <v>283</v>
      </c>
      <c r="B125" s="84" t="s">
        <v>233</v>
      </c>
      <c r="C125" s="84">
        <v>2</v>
      </c>
      <c r="D125" s="123">
        <v>0.0020967659280140983</v>
      </c>
      <c r="E125" s="123">
        <v>2.0705167295960716</v>
      </c>
      <c r="F125" s="84" t="s">
        <v>2203</v>
      </c>
      <c r="G125" s="84" t="b">
        <v>0</v>
      </c>
      <c r="H125" s="84" t="b">
        <v>0</v>
      </c>
      <c r="I125" s="84" t="b">
        <v>0</v>
      </c>
      <c r="J125" s="84" t="b">
        <v>0</v>
      </c>
      <c r="K125" s="84" t="b">
        <v>0</v>
      </c>
      <c r="L125" s="84" t="b">
        <v>0</v>
      </c>
    </row>
    <row r="126" spans="1:12" ht="15">
      <c r="A126" s="84" t="s">
        <v>265</v>
      </c>
      <c r="B126" s="84" t="s">
        <v>2131</v>
      </c>
      <c r="C126" s="84">
        <v>2</v>
      </c>
      <c r="D126" s="123">
        <v>0.0020967659280140983</v>
      </c>
      <c r="E126" s="123">
        <v>2.8998205024270964</v>
      </c>
      <c r="F126" s="84" t="s">
        <v>2203</v>
      </c>
      <c r="G126" s="84" t="b">
        <v>0</v>
      </c>
      <c r="H126" s="84" t="b">
        <v>0</v>
      </c>
      <c r="I126" s="84" t="b">
        <v>0</v>
      </c>
      <c r="J126" s="84" t="b">
        <v>0</v>
      </c>
      <c r="K126" s="84" t="b">
        <v>0</v>
      </c>
      <c r="L126" s="84" t="b">
        <v>0</v>
      </c>
    </row>
    <row r="127" spans="1:12" ht="15">
      <c r="A127" s="84" t="s">
        <v>287</v>
      </c>
      <c r="B127" s="84" t="s">
        <v>318</v>
      </c>
      <c r="C127" s="84">
        <v>2</v>
      </c>
      <c r="D127" s="123">
        <v>0.0020967659280140983</v>
      </c>
      <c r="E127" s="123">
        <v>2.0869071457842407</v>
      </c>
      <c r="F127" s="84" t="s">
        <v>2203</v>
      </c>
      <c r="G127" s="84" t="b">
        <v>0</v>
      </c>
      <c r="H127" s="84" t="b">
        <v>0</v>
      </c>
      <c r="I127" s="84" t="b">
        <v>0</v>
      </c>
      <c r="J127" s="84" t="b">
        <v>0</v>
      </c>
      <c r="K127" s="84" t="b">
        <v>0</v>
      </c>
      <c r="L127" s="84" t="b">
        <v>0</v>
      </c>
    </row>
    <row r="128" spans="1:12" ht="15">
      <c r="A128" s="84" t="s">
        <v>287</v>
      </c>
      <c r="B128" s="84" t="s">
        <v>314</v>
      </c>
      <c r="C128" s="84">
        <v>2</v>
      </c>
      <c r="D128" s="123">
        <v>0.0020967659280140983</v>
      </c>
      <c r="E128" s="123">
        <v>0.6636612718474328</v>
      </c>
      <c r="F128" s="84" t="s">
        <v>2203</v>
      </c>
      <c r="G128" s="84" t="b">
        <v>0</v>
      </c>
      <c r="H128" s="84" t="b">
        <v>0</v>
      </c>
      <c r="I128" s="84" t="b">
        <v>0</v>
      </c>
      <c r="J128" s="84" t="b">
        <v>0</v>
      </c>
      <c r="K128" s="84" t="b">
        <v>0</v>
      </c>
      <c r="L128" s="84" t="b">
        <v>0</v>
      </c>
    </row>
    <row r="129" spans="1:12" ht="15">
      <c r="A129" s="84" t="s">
        <v>1865</v>
      </c>
      <c r="B129" s="84" t="s">
        <v>1866</v>
      </c>
      <c r="C129" s="84">
        <v>2</v>
      </c>
      <c r="D129" s="123">
        <v>0.0020967659280140983</v>
      </c>
      <c r="E129" s="123">
        <v>2.8998205024270964</v>
      </c>
      <c r="F129" s="84" t="s">
        <v>2203</v>
      </c>
      <c r="G129" s="84" t="b">
        <v>0</v>
      </c>
      <c r="H129" s="84" t="b">
        <v>0</v>
      </c>
      <c r="I129" s="84" t="b">
        <v>0</v>
      </c>
      <c r="J129" s="84" t="b">
        <v>0</v>
      </c>
      <c r="K129" s="84" t="b">
        <v>0</v>
      </c>
      <c r="L129" s="84" t="b">
        <v>0</v>
      </c>
    </row>
    <row r="130" spans="1:12" ht="15">
      <c r="A130" s="84" t="s">
        <v>1866</v>
      </c>
      <c r="B130" s="84" t="s">
        <v>1867</v>
      </c>
      <c r="C130" s="84">
        <v>2</v>
      </c>
      <c r="D130" s="123">
        <v>0.0020967659280140983</v>
      </c>
      <c r="E130" s="123">
        <v>2.8998205024270964</v>
      </c>
      <c r="F130" s="84" t="s">
        <v>2203</v>
      </c>
      <c r="G130" s="84" t="b">
        <v>0</v>
      </c>
      <c r="H130" s="84" t="b">
        <v>0</v>
      </c>
      <c r="I130" s="84" t="b">
        <v>0</v>
      </c>
      <c r="J130" s="84" t="b">
        <v>0</v>
      </c>
      <c r="K130" s="84" t="b">
        <v>0</v>
      </c>
      <c r="L130" s="84" t="b">
        <v>0</v>
      </c>
    </row>
    <row r="131" spans="1:12" ht="15">
      <c r="A131" s="84" t="s">
        <v>1867</v>
      </c>
      <c r="B131" s="84" t="s">
        <v>1868</v>
      </c>
      <c r="C131" s="84">
        <v>2</v>
      </c>
      <c r="D131" s="123">
        <v>0.0020967659280140983</v>
      </c>
      <c r="E131" s="123">
        <v>2.8998205024270964</v>
      </c>
      <c r="F131" s="84" t="s">
        <v>2203</v>
      </c>
      <c r="G131" s="84" t="b">
        <v>0</v>
      </c>
      <c r="H131" s="84" t="b">
        <v>0</v>
      </c>
      <c r="I131" s="84" t="b">
        <v>0</v>
      </c>
      <c r="J131" s="84" t="b">
        <v>0</v>
      </c>
      <c r="K131" s="84" t="b">
        <v>0</v>
      </c>
      <c r="L131" s="84" t="b">
        <v>0</v>
      </c>
    </row>
    <row r="132" spans="1:12" ht="15">
      <c r="A132" s="84" t="s">
        <v>1868</v>
      </c>
      <c r="B132" s="84" t="s">
        <v>1869</v>
      </c>
      <c r="C132" s="84">
        <v>2</v>
      </c>
      <c r="D132" s="123">
        <v>0.0020967659280140983</v>
      </c>
      <c r="E132" s="123">
        <v>2.8998205024270964</v>
      </c>
      <c r="F132" s="84" t="s">
        <v>2203</v>
      </c>
      <c r="G132" s="84" t="b">
        <v>0</v>
      </c>
      <c r="H132" s="84" t="b">
        <v>0</v>
      </c>
      <c r="I132" s="84" t="b">
        <v>0</v>
      </c>
      <c r="J132" s="84" t="b">
        <v>0</v>
      </c>
      <c r="K132" s="84" t="b">
        <v>0</v>
      </c>
      <c r="L132" s="84" t="b">
        <v>0</v>
      </c>
    </row>
    <row r="133" spans="1:12" ht="15">
      <c r="A133" s="84" t="s">
        <v>1869</v>
      </c>
      <c r="B133" s="84" t="s">
        <v>1870</v>
      </c>
      <c r="C133" s="84">
        <v>2</v>
      </c>
      <c r="D133" s="123">
        <v>0.0020967659280140983</v>
      </c>
      <c r="E133" s="123">
        <v>2.8998205024270964</v>
      </c>
      <c r="F133" s="84" t="s">
        <v>2203</v>
      </c>
      <c r="G133" s="84" t="b">
        <v>0</v>
      </c>
      <c r="H133" s="84" t="b">
        <v>0</v>
      </c>
      <c r="I133" s="84" t="b">
        <v>0</v>
      </c>
      <c r="J133" s="84" t="b">
        <v>0</v>
      </c>
      <c r="K133" s="84" t="b">
        <v>0</v>
      </c>
      <c r="L133" s="84" t="b">
        <v>0</v>
      </c>
    </row>
    <row r="134" spans="1:12" ht="15">
      <c r="A134" s="84" t="s">
        <v>1870</v>
      </c>
      <c r="B134" s="84" t="s">
        <v>1871</v>
      </c>
      <c r="C134" s="84">
        <v>2</v>
      </c>
      <c r="D134" s="123">
        <v>0.0020967659280140983</v>
      </c>
      <c r="E134" s="123">
        <v>2.723729243371415</v>
      </c>
      <c r="F134" s="84" t="s">
        <v>2203</v>
      </c>
      <c r="G134" s="84" t="b">
        <v>0</v>
      </c>
      <c r="H134" s="84" t="b">
        <v>0</v>
      </c>
      <c r="I134" s="84" t="b">
        <v>0</v>
      </c>
      <c r="J134" s="84" t="b">
        <v>0</v>
      </c>
      <c r="K134" s="84" t="b">
        <v>0</v>
      </c>
      <c r="L134" s="84" t="b">
        <v>0</v>
      </c>
    </row>
    <row r="135" spans="1:12" ht="15">
      <c r="A135" s="84" t="s">
        <v>1871</v>
      </c>
      <c r="B135" s="84" t="s">
        <v>1820</v>
      </c>
      <c r="C135" s="84">
        <v>2</v>
      </c>
      <c r="D135" s="123">
        <v>0.0020967659280140983</v>
      </c>
      <c r="E135" s="123">
        <v>2.723729243371415</v>
      </c>
      <c r="F135" s="84" t="s">
        <v>2203</v>
      </c>
      <c r="G135" s="84" t="b">
        <v>0</v>
      </c>
      <c r="H135" s="84" t="b">
        <v>0</v>
      </c>
      <c r="I135" s="84" t="b">
        <v>0</v>
      </c>
      <c r="J135" s="84" t="b">
        <v>0</v>
      </c>
      <c r="K135" s="84" t="b">
        <v>0</v>
      </c>
      <c r="L135" s="84" t="b">
        <v>0</v>
      </c>
    </row>
    <row r="136" spans="1:12" ht="15">
      <c r="A136" s="84" t="s">
        <v>1820</v>
      </c>
      <c r="B136" s="84" t="s">
        <v>414</v>
      </c>
      <c r="C136" s="84">
        <v>2</v>
      </c>
      <c r="D136" s="123">
        <v>0.0020967659280140983</v>
      </c>
      <c r="E136" s="123">
        <v>1.2008504980910775</v>
      </c>
      <c r="F136" s="84" t="s">
        <v>2203</v>
      </c>
      <c r="G136" s="84" t="b">
        <v>0</v>
      </c>
      <c r="H136" s="84" t="b">
        <v>0</v>
      </c>
      <c r="I136" s="84" t="b">
        <v>0</v>
      </c>
      <c r="J136" s="84" t="b">
        <v>0</v>
      </c>
      <c r="K136" s="84" t="b">
        <v>0</v>
      </c>
      <c r="L136" s="84" t="b">
        <v>0</v>
      </c>
    </row>
    <row r="137" spans="1:12" ht="15">
      <c r="A137" s="84" t="s">
        <v>414</v>
      </c>
      <c r="B137" s="84" t="s">
        <v>1821</v>
      </c>
      <c r="C137" s="84">
        <v>2</v>
      </c>
      <c r="D137" s="123">
        <v>0.0020967659280140983</v>
      </c>
      <c r="E137" s="123">
        <v>1.343518001659809</v>
      </c>
      <c r="F137" s="84" t="s">
        <v>2203</v>
      </c>
      <c r="G137" s="84" t="b">
        <v>0</v>
      </c>
      <c r="H137" s="84" t="b">
        <v>0</v>
      </c>
      <c r="I137" s="84" t="b">
        <v>0</v>
      </c>
      <c r="J137" s="84" t="b">
        <v>0</v>
      </c>
      <c r="K137" s="84" t="b">
        <v>0</v>
      </c>
      <c r="L137" s="84" t="b">
        <v>0</v>
      </c>
    </row>
    <row r="138" spans="1:12" ht="15">
      <c r="A138" s="84" t="s">
        <v>1821</v>
      </c>
      <c r="B138" s="84" t="s">
        <v>1822</v>
      </c>
      <c r="C138" s="84">
        <v>2</v>
      </c>
      <c r="D138" s="123">
        <v>0.0020967659280140983</v>
      </c>
      <c r="E138" s="123">
        <v>2.8998205024270964</v>
      </c>
      <c r="F138" s="84" t="s">
        <v>2203</v>
      </c>
      <c r="G138" s="84" t="b">
        <v>0</v>
      </c>
      <c r="H138" s="84" t="b">
        <v>0</v>
      </c>
      <c r="I138" s="84" t="b">
        <v>0</v>
      </c>
      <c r="J138" s="84" t="b">
        <v>0</v>
      </c>
      <c r="K138" s="84" t="b">
        <v>0</v>
      </c>
      <c r="L138" s="84" t="b">
        <v>0</v>
      </c>
    </row>
    <row r="139" spans="1:12" ht="15">
      <c r="A139" s="84" t="s">
        <v>2151</v>
      </c>
      <c r="B139" s="84" t="s">
        <v>242</v>
      </c>
      <c r="C139" s="84">
        <v>2</v>
      </c>
      <c r="D139" s="123">
        <v>0.0020967659280140983</v>
      </c>
      <c r="E139" s="123">
        <v>2.5018804937550585</v>
      </c>
      <c r="F139" s="84" t="s">
        <v>2203</v>
      </c>
      <c r="G139" s="84" t="b">
        <v>0</v>
      </c>
      <c r="H139" s="84" t="b">
        <v>0</v>
      </c>
      <c r="I139" s="84" t="b">
        <v>0</v>
      </c>
      <c r="J139" s="84" t="b">
        <v>0</v>
      </c>
      <c r="K139" s="84" t="b">
        <v>0</v>
      </c>
      <c r="L139" s="84" t="b">
        <v>0</v>
      </c>
    </row>
    <row r="140" spans="1:12" ht="15">
      <c r="A140" s="84" t="s">
        <v>242</v>
      </c>
      <c r="B140" s="84" t="s">
        <v>1840</v>
      </c>
      <c r="C140" s="84">
        <v>2</v>
      </c>
      <c r="D140" s="123">
        <v>0.0020967659280140983</v>
      </c>
      <c r="E140" s="123">
        <v>1.6268192303633584</v>
      </c>
      <c r="F140" s="84" t="s">
        <v>2203</v>
      </c>
      <c r="G140" s="84" t="b">
        <v>0</v>
      </c>
      <c r="H140" s="84" t="b">
        <v>0</v>
      </c>
      <c r="I140" s="84" t="b">
        <v>0</v>
      </c>
      <c r="J140" s="84" t="b">
        <v>0</v>
      </c>
      <c r="K140" s="84" t="b">
        <v>0</v>
      </c>
      <c r="L140" s="84" t="b">
        <v>0</v>
      </c>
    </row>
    <row r="141" spans="1:12" ht="15">
      <c r="A141" s="84" t="s">
        <v>1840</v>
      </c>
      <c r="B141" s="84" t="s">
        <v>2108</v>
      </c>
      <c r="C141" s="84">
        <v>2</v>
      </c>
      <c r="D141" s="123">
        <v>0.0020967659280140983</v>
      </c>
      <c r="E141" s="123">
        <v>1.6268192303633584</v>
      </c>
      <c r="F141" s="84" t="s">
        <v>2203</v>
      </c>
      <c r="G141" s="84" t="b">
        <v>0</v>
      </c>
      <c r="H141" s="84" t="b">
        <v>0</v>
      </c>
      <c r="I141" s="84" t="b">
        <v>0</v>
      </c>
      <c r="J141" s="84" t="b">
        <v>0</v>
      </c>
      <c r="K141" s="84" t="b">
        <v>0</v>
      </c>
      <c r="L141" s="84" t="b">
        <v>0</v>
      </c>
    </row>
    <row r="142" spans="1:12" ht="15">
      <c r="A142" s="84" t="s">
        <v>2108</v>
      </c>
      <c r="B142" s="84" t="s">
        <v>2111</v>
      </c>
      <c r="C142" s="84">
        <v>2</v>
      </c>
      <c r="D142" s="123">
        <v>0.0020967659280140983</v>
      </c>
      <c r="E142" s="123">
        <v>2.2008504980910777</v>
      </c>
      <c r="F142" s="84" t="s">
        <v>2203</v>
      </c>
      <c r="G142" s="84" t="b">
        <v>0</v>
      </c>
      <c r="H142" s="84" t="b">
        <v>0</v>
      </c>
      <c r="I142" s="84" t="b">
        <v>0</v>
      </c>
      <c r="J142" s="84" t="b">
        <v>1</v>
      </c>
      <c r="K142" s="84" t="b">
        <v>0</v>
      </c>
      <c r="L142" s="84" t="b">
        <v>0</v>
      </c>
    </row>
    <row r="143" spans="1:12" ht="15">
      <c r="A143" s="84" t="s">
        <v>2111</v>
      </c>
      <c r="B143" s="84" t="s">
        <v>2127</v>
      </c>
      <c r="C143" s="84">
        <v>2</v>
      </c>
      <c r="D143" s="123">
        <v>0.0020967659280140983</v>
      </c>
      <c r="E143" s="123">
        <v>2.422699247707434</v>
      </c>
      <c r="F143" s="84" t="s">
        <v>2203</v>
      </c>
      <c r="G143" s="84" t="b">
        <v>1</v>
      </c>
      <c r="H143" s="84" t="b">
        <v>0</v>
      </c>
      <c r="I143" s="84" t="b">
        <v>0</v>
      </c>
      <c r="J143" s="84" t="b">
        <v>0</v>
      </c>
      <c r="K143" s="84" t="b">
        <v>0</v>
      </c>
      <c r="L143" s="84" t="b">
        <v>0</v>
      </c>
    </row>
    <row r="144" spans="1:12" ht="15">
      <c r="A144" s="84" t="s">
        <v>2127</v>
      </c>
      <c r="B144" s="84" t="s">
        <v>2152</v>
      </c>
      <c r="C144" s="84">
        <v>2</v>
      </c>
      <c r="D144" s="123">
        <v>0.0020967659280140983</v>
      </c>
      <c r="E144" s="123">
        <v>2.723729243371415</v>
      </c>
      <c r="F144" s="84" t="s">
        <v>2203</v>
      </c>
      <c r="G144" s="84" t="b">
        <v>0</v>
      </c>
      <c r="H144" s="84" t="b">
        <v>0</v>
      </c>
      <c r="I144" s="84" t="b">
        <v>0</v>
      </c>
      <c r="J144" s="84" t="b">
        <v>0</v>
      </c>
      <c r="K144" s="84" t="b">
        <v>0</v>
      </c>
      <c r="L144" s="84" t="b">
        <v>0</v>
      </c>
    </row>
    <row r="145" spans="1:12" ht="15">
      <c r="A145" s="84" t="s">
        <v>2152</v>
      </c>
      <c r="B145" s="84" t="s">
        <v>2153</v>
      </c>
      <c r="C145" s="84">
        <v>2</v>
      </c>
      <c r="D145" s="123">
        <v>0.0020967659280140983</v>
      </c>
      <c r="E145" s="123">
        <v>2.8998205024270964</v>
      </c>
      <c r="F145" s="84" t="s">
        <v>2203</v>
      </c>
      <c r="G145" s="84" t="b">
        <v>0</v>
      </c>
      <c r="H145" s="84" t="b">
        <v>0</v>
      </c>
      <c r="I145" s="84" t="b">
        <v>0</v>
      </c>
      <c r="J145" s="84" t="b">
        <v>0</v>
      </c>
      <c r="K145" s="84" t="b">
        <v>0</v>
      </c>
      <c r="L145" s="84" t="b">
        <v>0</v>
      </c>
    </row>
    <row r="146" spans="1:12" ht="15">
      <c r="A146" s="84" t="s">
        <v>2153</v>
      </c>
      <c r="B146" s="84" t="s">
        <v>814</v>
      </c>
      <c r="C146" s="84">
        <v>2</v>
      </c>
      <c r="D146" s="123">
        <v>0.0020967659280140983</v>
      </c>
      <c r="E146" s="123">
        <v>2.8998205024270964</v>
      </c>
      <c r="F146" s="84" t="s">
        <v>2203</v>
      </c>
      <c r="G146" s="84" t="b">
        <v>0</v>
      </c>
      <c r="H146" s="84" t="b">
        <v>0</v>
      </c>
      <c r="I146" s="84" t="b">
        <v>0</v>
      </c>
      <c r="J146" s="84" t="b">
        <v>0</v>
      </c>
      <c r="K146" s="84" t="b">
        <v>0</v>
      </c>
      <c r="L146" s="84" t="b">
        <v>0</v>
      </c>
    </row>
    <row r="147" spans="1:12" ht="15">
      <c r="A147" s="84" t="s">
        <v>814</v>
      </c>
      <c r="B147" s="84" t="s">
        <v>2154</v>
      </c>
      <c r="C147" s="84">
        <v>2</v>
      </c>
      <c r="D147" s="123">
        <v>0.0020967659280140983</v>
      </c>
      <c r="E147" s="123">
        <v>2.8998205024270964</v>
      </c>
      <c r="F147" s="84" t="s">
        <v>2203</v>
      </c>
      <c r="G147" s="84" t="b">
        <v>0</v>
      </c>
      <c r="H147" s="84" t="b">
        <v>0</v>
      </c>
      <c r="I147" s="84" t="b">
        <v>0</v>
      </c>
      <c r="J147" s="84" t="b">
        <v>0</v>
      </c>
      <c r="K147" s="84" t="b">
        <v>0</v>
      </c>
      <c r="L147" s="84" t="b">
        <v>0</v>
      </c>
    </row>
    <row r="148" spans="1:12" ht="15">
      <c r="A148" s="84" t="s">
        <v>2154</v>
      </c>
      <c r="B148" s="84" t="s">
        <v>414</v>
      </c>
      <c r="C148" s="84">
        <v>2</v>
      </c>
      <c r="D148" s="123">
        <v>0.0020967659280140983</v>
      </c>
      <c r="E148" s="123">
        <v>1.2008504980910775</v>
      </c>
      <c r="F148" s="84" t="s">
        <v>2203</v>
      </c>
      <c r="G148" s="84" t="b">
        <v>0</v>
      </c>
      <c r="H148" s="84" t="b">
        <v>0</v>
      </c>
      <c r="I148" s="84" t="b">
        <v>0</v>
      </c>
      <c r="J148" s="84" t="b">
        <v>0</v>
      </c>
      <c r="K148" s="84" t="b">
        <v>0</v>
      </c>
      <c r="L148" s="84" t="b">
        <v>0</v>
      </c>
    </row>
    <row r="149" spans="1:12" ht="15">
      <c r="A149" s="84" t="s">
        <v>2091</v>
      </c>
      <c r="B149" s="84" t="s">
        <v>1804</v>
      </c>
      <c r="C149" s="84">
        <v>2</v>
      </c>
      <c r="D149" s="123">
        <v>0.0020967659280140983</v>
      </c>
      <c r="E149" s="123">
        <v>2.297760511099134</v>
      </c>
      <c r="F149" s="84" t="s">
        <v>2203</v>
      </c>
      <c r="G149" s="84" t="b">
        <v>0</v>
      </c>
      <c r="H149" s="84" t="b">
        <v>0</v>
      </c>
      <c r="I149" s="84" t="b">
        <v>0</v>
      </c>
      <c r="J149" s="84" t="b">
        <v>0</v>
      </c>
      <c r="K149" s="84" t="b">
        <v>0</v>
      </c>
      <c r="L149" s="84" t="b">
        <v>0</v>
      </c>
    </row>
    <row r="150" spans="1:12" ht="15">
      <c r="A150" s="84" t="s">
        <v>1804</v>
      </c>
      <c r="B150" s="84" t="s">
        <v>238</v>
      </c>
      <c r="C150" s="84">
        <v>2</v>
      </c>
      <c r="D150" s="123">
        <v>0.0020967659280140983</v>
      </c>
      <c r="E150" s="123">
        <v>2.2008504980910777</v>
      </c>
      <c r="F150" s="84" t="s">
        <v>2203</v>
      </c>
      <c r="G150" s="84" t="b">
        <v>0</v>
      </c>
      <c r="H150" s="84" t="b">
        <v>0</v>
      </c>
      <c r="I150" s="84" t="b">
        <v>0</v>
      </c>
      <c r="J150" s="84" t="b">
        <v>0</v>
      </c>
      <c r="K150" s="84" t="b">
        <v>0</v>
      </c>
      <c r="L150" s="84" t="b">
        <v>0</v>
      </c>
    </row>
    <row r="151" spans="1:12" ht="15">
      <c r="A151" s="84" t="s">
        <v>1840</v>
      </c>
      <c r="B151" s="84" t="s">
        <v>283</v>
      </c>
      <c r="C151" s="84">
        <v>2</v>
      </c>
      <c r="D151" s="123">
        <v>0.0020967659280140983</v>
      </c>
      <c r="E151" s="123">
        <v>2.0247592390353963</v>
      </c>
      <c r="F151" s="84" t="s">
        <v>2203</v>
      </c>
      <c r="G151" s="84" t="b">
        <v>0</v>
      </c>
      <c r="H151" s="84" t="b">
        <v>0</v>
      </c>
      <c r="I151" s="84" t="b">
        <v>0</v>
      </c>
      <c r="J151" s="84" t="b">
        <v>0</v>
      </c>
      <c r="K151" s="84" t="b">
        <v>0</v>
      </c>
      <c r="L151" s="84" t="b">
        <v>0</v>
      </c>
    </row>
    <row r="152" spans="1:12" ht="15">
      <c r="A152" s="84" t="s">
        <v>283</v>
      </c>
      <c r="B152" s="84" t="s">
        <v>1841</v>
      </c>
      <c r="C152" s="84">
        <v>2</v>
      </c>
      <c r="D152" s="123">
        <v>0.0020967659280140983</v>
      </c>
      <c r="E152" s="123">
        <v>1.433694632008897</v>
      </c>
      <c r="F152" s="84" t="s">
        <v>2203</v>
      </c>
      <c r="G152" s="84" t="b">
        <v>0</v>
      </c>
      <c r="H152" s="84" t="b">
        <v>0</v>
      </c>
      <c r="I152" s="84" t="b">
        <v>0</v>
      </c>
      <c r="J152" s="84" t="b">
        <v>0</v>
      </c>
      <c r="K152" s="84" t="b">
        <v>0</v>
      </c>
      <c r="L152" s="84" t="b">
        <v>0</v>
      </c>
    </row>
    <row r="153" spans="1:12" ht="15">
      <c r="A153" s="84" t="s">
        <v>2090</v>
      </c>
      <c r="B153" s="84" t="s">
        <v>2156</v>
      </c>
      <c r="C153" s="84">
        <v>2</v>
      </c>
      <c r="D153" s="123">
        <v>0.0020967659280140983</v>
      </c>
      <c r="E153" s="123">
        <v>2.2008504980910777</v>
      </c>
      <c r="F153" s="84" t="s">
        <v>2203</v>
      </c>
      <c r="G153" s="84" t="b">
        <v>0</v>
      </c>
      <c r="H153" s="84" t="b">
        <v>0</v>
      </c>
      <c r="I153" s="84" t="b">
        <v>0</v>
      </c>
      <c r="J153" s="84" t="b">
        <v>0</v>
      </c>
      <c r="K153" s="84" t="b">
        <v>0</v>
      </c>
      <c r="L153" s="84" t="b">
        <v>0</v>
      </c>
    </row>
    <row r="154" spans="1:12" ht="15">
      <c r="A154" s="84" t="s">
        <v>1802</v>
      </c>
      <c r="B154" s="84" t="s">
        <v>2092</v>
      </c>
      <c r="C154" s="84">
        <v>2</v>
      </c>
      <c r="D154" s="123">
        <v>0.0020967659280140983</v>
      </c>
      <c r="E154" s="123">
        <v>2.1796611990211394</v>
      </c>
      <c r="F154" s="84" t="s">
        <v>2203</v>
      </c>
      <c r="G154" s="84" t="b">
        <v>0</v>
      </c>
      <c r="H154" s="84" t="b">
        <v>0</v>
      </c>
      <c r="I154" s="84" t="b">
        <v>0</v>
      </c>
      <c r="J154" s="84" t="b">
        <v>1</v>
      </c>
      <c r="K154" s="84" t="b">
        <v>0</v>
      </c>
      <c r="L154" s="84" t="b">
        <v>0</v>
      </c>
    </row>
    <row r="155" spans="1:12" ht="15">
      <c r="A155" s="84" t="s">
        <v>2092</v>
      </c>
      <c r="B155" s="84" t="s">
        <v>2109</v>
      </c>
      <c r="C155" s="84">
        <v>2</v>
      </c>
      <c r="D155" s="123">
        <v>0.0020967659280140983</v>
      </c>
      <c r="E155" s="123">
        <v>1.957812449404783</v>
      </c>
      <c r="F155" s="84" t="s">
        <v>2203</v>
      </c>
      <c r="G155" s="84" t="b">
        <v>1</v>
      </c>
      <c r="H155" s="84" t="b">
        <v>0</v>
      </c>
      <c r="I155" s="84" t="b">
        <v>0</v>
      </c>
      <c r="J155" s="84" t="b">
        <v>0</v>
      </c>
      <c r="K155" s="84" t="b">
        <v>0</v>
      </c>
      <c r="L155" s="84" t="b">
        <v>0</v>
      </c>
    </row>
    <row r="156" spans="1:12" ht="15">
      <c r="A156" s="84" t="s">
        <v>2109</v>
      </c>
      <c r="B156" s="84" t="s">
        <v>2157</v>
      </c>
      <c r="C156" s="84">
        <v>2</v>
      </c>
      <c r="D156" s="123">
        <v>0.0020967659280140983</v>
      </c>
      <c r="E156" s="123">
        <v>2.5018804937550585</v>
      </c>
      <c r="F156" s="84" t="s">
        <v>2203</v>
      </c>
      <c r="G156" s="84" t="b">
        <v>0</v>
      </c>
      <c r="H156" s="84" t="b">
        <v>0</v>
      </c>
      <c r="I156" s="84" t="b">
        <v>0</v>
      </c>
      <c r="J156" s="84" t="b">
        <v>1</v>
      </c>
      <c r="K156" s="84" t="b">
        <v>0</v>
      </c>
      <c r="L156" s="84" t="b">
        <v>0</v>
      </c>
    </row>
    <row r="157" spans="1:12" ht="15">
      <c r="A157" s="84" t="s">
        <v>2157</v>
      </c>
      <c r="B157" s="84" t="s">
        <v>2158</v>
      </c>
      <c r="C157" s="84">
        <v>2</v>
      </c>
      <c r="D157" s="123">
        <v>0.0020967659280140983</v>
      </c>
      <c r="E157" s="123">
        <v>2.8998205024270964</v>
      </c>
      <c r="F157" s="84" t="s">
        <v>2203</v>
      </c>
      <c r="G157" s="84" t="b">
        <v>1</v>
      </c>
      <c r="H157" s="84" t="b">
        <v>0</v>
      </c>
      <c r="I157" s="84" t="b">
        <v>0</v>
      </c>
      <c r="J157" s="84" t="b">
        <v>0</v>
      </c>
      <c r="K157" s="84" t="b">
        <v>0</v>
      </c>
      <c r="L157" s="84" t="b">
        <v>0</v>
      </c>
    </row>
    <row r="158" spans="1:12" ht="15">
      <c r="A158" s="84" t="s">
        <v>2158</v>
      </c>
      <c r="B158" s="84" t="s">
        <v>2159</v>
      </c>
      <c r="C158" s="84">
        <v>2</v>
      </c>
      <c r="D158" s="123">
        <v>0.0020967659280140983</v>
      </c>
      <c r="E158" s="123">
        <v>2.8998205024270964</v>
      </c>
      <c r="F158" s="84" t="s">
        <v>2203</v>
      </c>
      <c r="G158" s="84" t="b">
        <v>0</v>
      </c>
      <c r="H158" s="84" t="b">
        <v>0</v>
      </c>
      <c r="I158" s="84" t="b">
        <v>0</v>
      </c>
      <c r="J158" s="84" t="b">
        <v>0</v>
      </c>
      <c r="K158" s="84" t="b">
        <v>0</v>
      </c>
      <c r="L158" s="84" t="b">
        <v>0</v>
      </c>
    </row>
    <row r="159" spans="1:12" ht="15">
      <c r="A159" s="84" t="s">
        <v>2159</v>
      </c>
      <c r="B159" s="84" t="s">
        <v>414</v>
      </c>
      <c r="C159" s="84">
        <v>2</v>
      </c>
      <c r="D159" s="123">
        <v>0.0020967659280140983</v>
      </c>
      <c r="E159" s="123">
        <v>1.2008504980910775</v>
      </c>
      <c r="F159" s="84" t="s">
        <v>2203</v>
      </c>
      <c r="G159" s="84" t="b">
        <v>0</v>
      </c>
      <c r="H159" s="84" t="b">
        <v>0</v>
      </c>
      <c r="I159" s="84" t="b">
        <v>0</v>
      </c>
      <c r="J159" s="84" t="b">
        <v>0</v>
      </c>
      <c r="K159" s="84" t="b">
        <v>0</v>
      </c>
      <c r="L159" s="84" t="b">
        <v>0</v>
      </c>
    </row>
    <row r="160" spans="1:12" ht="15">
      <c r="A160" s="84" t="s">
        <v>2160</v>
      </c>
      <c r="B160" s="84" t="s">
        <v>2161</v>
      </c>
      <c r="C160" s="84">
        <v>2</v>
      </c>
      <c r="D160" s="123">
        <v>0.0020967659280140983</v>
      </c>
      <c r="E160" s="123">
        <v>2.8998205024270964</v>
      </c>
      <c r="F160" s="84" t="s">
        <v>2203</v>
      </c>
      <c r="G160" s="84" t="b">
        <v>0</v>
      </c>
      <c r="H160" s="84" t="b">
        <v>0</v>
      </c>
      <c r="I160" s="84" t="b">
        <v>0</v>
      </c>
      <c r="J160" s="84" t="b">
        <v>0</v>
      </c>
      <c r="K160" s="84" t="b">
        <v>0</v>
      </c>
      <c r="L160" s="84" t="b">
        <v>0</v>
      </c>
    </row>
    <row r="161" spans="1:12" ht="15">
      <c r="A161" s="84" t="s">
        <v>2161</v>
      </c>
      <c r="B161" s="84" t="s">
        <v>2162</v>
      </c>
      <c r="C161" s="84">
        <v>2</v>
      </c>
      <c r="D161" s="123">
        <v>0.0020967659280140983</v>
      </c>
      <c r="E161" s="123">
        <v>2.8998205024270964</v>
      </c>
      <c r="F161" s="84" t="s">
        <v>2203</v>
      </c>
      <c r="G161" s="84" t="b">
        <v>0</v>
      </c>
      <c r="H161" s="84" t="b">
        <v>0</v>
      </c>
      <c r="I161" s="84" t="b">
        <v>0</v>
      </c>
      <c r="J161" s="84" t="b">
        <v>0</v>
      </c>
      <c r="K161" s="84" t="b">
        <v>0</v>
      </c>
      <c r="L161" s="84" t="b">
        <v>0</v>
      </c>
    </row>
    <row r="162" spans="1:12" ht="15">
      <c r="A162" s="84" t="s">
        <v>2162</v>
      </c>
      <c r="B162" s="84" t="s">
        <v>2163</v>
      </c>
      <c r="C162" s="84">
        <v>2</v>
      </c>
      <c r="D162" s="123">
        <v>0.0020967659280140983</v>
      </c>
      <c r="E162" s="123">
        <v>2.8998205024270964</v>
      </c>
      <c r="F162" s="84" t="s">
        <v>2203</v>
      </c>
      <c r="G162" s="84" t="b">
        <v>0</v>
      </c>
      <c r="H162" s="84" t="b">
        <v>0</v>
      </c>
      <c r="I162" s="84" t="b">
        <v>0</v>
      </c>
      <c r="J162" s="84" t="b">
        <v>0</v>
      </c>
      <c r="K162" s="84" t="b">
        <v>0</v>
      </c>
      <c r="L162" s="84" t="b">
        <v>0</v>
      </c>
    </row>
    <row r="163" spans="1:12" ht="15">
      <c r="A163" s="84" t="s">
        <v>2163</v>
      </c>
      <c r="B163" s="84" t="s">
        <v>1803</v>
      </c>
      <c r="C163" s="84">
        <v>2</v>
      </c>
      <c r="D163" s="123">
        <v>0.0020967659280140983</v>
      </c>
      <c r="E163" s="123">
        <v>2.8998205024270964</v>
      </c>
      <c r="F163" s="84" t="s">
        <v>2203</v>
      </c>
      <c r="G163" s="84" t="b">
        <v>0</v>
      </c>
      <c r="H163" s="84" t="b">
        <v>0</v>
      </c>
      <c r="I163" s="84" t="b">
        <v>0</v>
      </c>
      <c r="J163" s="84" t="b">
        <v>0</v>
      </c>
      <c r="K163" s="84" t="b">
        <v>0</v>
      </c>
      <c r="L163" s="84" t="b">
        <v>0</v>
      </c>
    </row>
    <row r="164" spans="1:12" ht="15">
      <c r="A164" s="84" t="s">
        <v>1803</v>
      </c>
      <c r="B164" s="84" t="s">
        <v>2164</v>
      </c>
      <c r="C164" s="84">
        <v>2</v>
      </c>
      <c r="D164" s="123">
        <v>0.0020967659280140983</v>
      </c>
      <c r="E164" s="123">
        <v>2.8998205024270964</v>
      </c>
      <c r="F164" s="84" t="s">
        <v>2203</v>
      </c>
      <c r="G164" s="84" t="b">
        <v>0</v>
      </c>
      <c r="H164" s="84" t="b">
        <v>0</v>
      </c>
      <c r="I164" s="84" t="b">
        <v>0</v>
      </c>
      <c r="J164" s="84" t="b">
        <v>0</v>
      </c>
      <c r="K164" s="84" t="b">
        <v>0</v>
      </c>
      <c r="L164" s="84" t="b">
        <v>0</v>
      </c>
    </row>
    <row r="165" spans="1:12" ht="15">
      <c r="A165" s="84" t="s">
        <v>2164</v>
      </c>
      <c r="B165" s="84" t="s">
        <v>2165</v>
      </c>
      <c r="C165" s="84">
        <v>2</v>
      </c>
      <c r="D165" s="123">
        <v>0.0020967659280140983</v>
      </c>
      <c r="E165" s="123">
        <v>2.8998205024270964</v>
      </c>
      <c r="F165" s="84" t="s">
        <v>2203</v>
      </c>
      <c r="G165" s="84" t="b">
        <v>0</v>
      </c>
      <c r="H165" s="84" t="b">
        <v>0</v>
      </c>
      <c r="I165" s="84" t="b">
        <v>0</v>
      </c>
      <c r="J165" s="84" t="b">
        <v>0</v>
      </c>
      <c r="K165" s="84" t="b">
        <v>0</v>
      </c>
      <c r="L165" s="84" t="b">
        <v>0</v>
      </c>
    </row>
    <row r="166" spans="1:12" ht="15">
      <c r="A166" s="84" t="s">
        <v>2165</v>
      </c>
      <c r="B166" s="84" t="s">
        <v>2166</v>
      </c>
      <c r="C166" s="84">
        <v>2</v>
      </c>
      <c r="D166" s="123">
        <v>0.0020967659280140983</v>
      </c>
      <c r="E166" s="123">
        <v>2.8998205024270964</v>
      </c>
      <c r="F166" s="84" t="s">
        <v>2203</v>
      </c>
      <c r="G166" s="84" t="b">
        <v>0</v>
      </c>
      <c r="H166" s="84" t="b">
        <v>0</v>
      </c>
      <c r="I166" s="84" t="b">
        <v>0</v>
      </c>
      <c r="J166" s="84" t="b">
        <v>0</v>
      </c>
      <c r="K166" s="84" t="b">
        <v>0</v>
      </c>
      <c r="L166" s="84" t="b">
        <v>0</v>
      </c>
    </row>
    <row r="167" spans="1:12" ht="15">
      <c r="A167" s="84" t="s">
        <v>2166</v>
      </c>
      <c r="B167" s="84" t="s">
        <v>2167</v>
      </c>
      <c r="C167" s="84">
        <v>2</v>
      </c>
      <c r="D167" s="123">
        <v>0.0020967659280140983</v>
      </c>
      <c r="E167" s="123">
        <v>2.8998205024270964</v>
      </c>
      <c r="F167" s="84" t="s">
        <v>2203</v>
      </c>
      <c r="G167" s="84" t="b">
        <v>0</v>
      </c>
      <c r="H167" s="84" t="b">
        <v>0</v>
      </c>
      <c r="I167" s="84" t="b">
        <v>0</v>
      </c>
      <c r="J167" s="84" t="b">
        <v>0</v>
      </c>
      <c r="K167" s="84" t="b">
        <v>0</v>
      </c>
      <c r="L167" s="84" t="b">
        <v>0</v>
      </c>
    </row>
    <row r="168" spans="1:12" ht="15">
      <c r="A168" s="84" t="s">
        <v>2167</v>
      </c>
      <c r="B168" s="84" t="s">
        <v>414</v>
      </c>
      <c r="C168" s="84">
        <v>2</v>
      </c>
      <c r="D168" s="123">
        <v>0.0020967659280140983</v>
      </c>
      <c r="E168" s="123">
        <v>1.2008504980910775</v>
      </c>
      <c r="F168" s="84" t="s">
        <v>2203</v>
      </c>
      <c r="G168" s="84" t="b">
        <v>0</v>
      </c>
      <c r="H168" s="84" t="b">
        <v>0</v>
      </c>
      <c r="I168" s="84" t="b">
        <v>0</v>
      </c>
      <c r="J168" s="84" t="b">
        <v>0</v>
      </c>
      <c r="K168" s="84" t="b">
        <v>0</v>
      </c>
      <c r="L168" s="84" t="b">
        <v>0</v>
      </c>
    </row>
    <row r="169" spans="1:12" ht="15">
      <c r="A169" s="84" t="s">
        <v>2168</v>
      </c>
      <c r="B169" s="84" t="s">
        <v>2111</v>
      </c>
      <c r="C169" s="84">
        <v>2</v>
      </c>
      <c r="D169" s="123">
        <v>0.0020967659280140983</v>
      </c>
      <c r="E169" s="123">
        <v>2.598790506763115</v>
      </c>
      <c r="F169" s="84" t="s">
        <v>2203</v>
      </c>
      <c r="G169" s="84" t="b">
        <v>0</v>
      </c>
      <c r="H169" s="84" t="b">
        <v>0</v>
      </c>
      <c r="I169" s="84" t="b">
        <v>0</v>
      </c>
      <c r="J169" s="84" t="b">
        <v>1</v>
      </c>
      <c r="K169" s="84" t="b">
        <v>0</v>
      </c>
      <c r="L169" s="84" t="b">
        <v>0</v>
      </c>
    </row>
    <row r="170" spans="1:12" ht="15">
      <c r="A170" s="84" t="s">
        <v>2111</v>
      </c>
      <c r="B170" s="84" t="s">
        <v>2169</v>
      </c>
      <c r="C170" s="84">
        <v>2</v>
      </c>
      <c r="D170" s="123">
        <v>0.0020967659280140983</v>
      </c>
      <c r="E170" s="123">
        <v>2.598790506763115</v>
      </c>
      <c r="F170" s="84" t="s">
        <v>2203</v>
      </c>
      <c r="G170" s="84" t="b">
        <v>1</v>
      </c>
      <c r="H170" s="84" t="b">
        <v>0</v>
      </c>
      <c r="I170" s="84" t="b">
        <v>0</v>
      </c>
      <c r="J170" s="84" t="b">
        <v>1</v>
      </c>
      <c r="K170" s="84" t="b">
        <v>0</v>
      </c>
      <c r="L170" s="84" t="b">
        <v>0</v>
      </c>
    </row>
    <row r="171" spans="1:12" ht="15">
      <c r="A171" s="84" t="s">
        <v>2169</v>
      </c>
      <c r="B171" s="84" t="s">
        <v>2170</v>
      </c>
      <c r="C171" s="84">
        <v>2</v>
      </c>
      <c r="D171" s="123">
        <v>0.0020967659280140983</v>
      </c>
      <c r="E171" s="123">
        <v>2.8998205024270964</v>
      </c>
      <c r="F171" s="84" t="s">
        <v>2203</v>
      </c>
      <c r="G171" s="84" t="b">
        <v>1</v>
      </c>
      <c r="H171" s="84" t="b">
        <v>0</v>
      </c>
      <c r="I171" s="84" t="b">
        <v>0</v>
      </c>
      <c r="J171" s="84" t="b">
        <v>0</v>
      </c>
      <c r="K171" s="84" t="b">
        <v>0</v>
      </c>
      <c r="L171" s="84" t="b">
        <v>0</v>
      </c>
    </row>
    <row r="172" spans="1:12" ht="15">
      <c r="A172" s="84" t="s">
        <v>2170</v>
      </c>
      <c r="B172" s="84" t="s">
        <v>2112</v>
      </c>
      <c r="C172" s="84">
        <v>2</v>
      </c>
      <c r="D172" s="123">
        <v>0.0020967659280140983</v>
      </c>
      <c r="E172" s="123">
        <v>2.598790506763115</v>
      </c>
      <c r="F172" s="84" t="s">
        <v>2203</v>
      </c>
      <c r="G172" s="84" t="b">
        <v>0</v>
      </c>
      <c r="H172" s="84" t="b">
        <v>0</v>
      </c>
      <c r="I172" s="84" t="b">
        <v>0</v>
      </c>
      <c r="J172" s="84" t="b">
        <v>0</v>
      </c>
      <c r="K172" s="84" t="b">
        <v>0</v>
      </c>
      <c r="L172" s="84" t="b">
        <v>0</v>
      </c>
    </row>
    <row r="173" spans="1:12" ht="15">
      <c r="A173" s="84" t="s">
        <v>2112</v>
      </c>
      <c r="B173" s="84" t="s">
        <v>2171</v>
      </c>
      <c r="C173" s="84">
        <v>2</v>
      </c>
      <c r="D173" s="123">
        <v>0.0020967659280140983</v>
      </c>
      <c r="E173" s="123">
        <v>2.598790506763115</v>
      </c>
      <c r="F173" s="84" t="s">
        <v>2203</v>
      </c>
      <c r="G173" s="84" t="b">
        <v>0</v>
      </c>
      <c r="H173" s="84" t="b">
        <v>0</v>
      </c>
      <c r="I173" s="84" t="b">
        <v>0</v>
      </c>
      <c r="J173" s="84" t="b">
        <v>0</v>
      </c>
      <c r="K173" s="84" t="b">
        <v>0</v>
      </c>
      <c r="L173" s="84" t="b">
        <v>0</v>
      </c>
    </row>
    <row r="174" spans="1:12" ht="15">
      <c r="A174" s="84" t="s">
        <v>2171</v>
      </c>
      <c r="B174" s="84" t="s">
        <v>2172</v>
      </c>
      <c r="C174" s="84">
        <v>2</v>
      </c>
      <c r="D174" s="123">
        <v>0.0020967659280140983</v>
      </c>
      <c r="E174" s="123">
        <v>2.8998205024270964</v>
      </c>
      <c r="F174" s="84" t="s">
        <v>2203</v>
      </c>
      <c r="G174" s="84" t="b">
        <v>0</v>
      </c>
      <c r="H174" s="84" t="b">
        <v>0</v>
      </c>
      <c r="I174" s="84" t="b">
        <v>0</v>
      </c>
      <c r="J174" s="84" t="b">
        <v>0</v>
      </c>
      <c r="K174" s="84" t="b">
        <v>0</v>
      </c>
      <c r="L174" s="84" t="b">
        <v>0</v>
      </c>
    </row>
    <row r="175" spans="1:12" ht="15">
      <c r="A175" s="84" t="s">
        <v>2172</v>
      </c>
      <c r="B175" s="84" t="s">
        <v>2173</v>
      </c>
      <c r="C175" s="84">
        <v>2</v>
      </c>
      <c r="D175" s="123">
        <v>0.0020967659280140983</v>
      </c>
      <c r="E175" s="123">
        <v>2.8998205024270964</v>
      </c>
      <c r="F175" s="84" t="s">
        <v>2203</v>
      </c>
      <c r="G175" s="84" t="b">
        <v>0</v>
      </c>
      <c r="H175" s="84" t="b">
        <v>0</v>
      </c>
      <c r="I175" s="84" t="b">
        <v>0</v>
      </c>
      <c r="J175" s="84" t="b">
        <v>1</v>
      </c>
      <c r="K175" s="84" t="b">
        <v>0</v>
      </c>
      <c r="L175" s="84" t="b">
        <v>0</v>
      </c>
    </row>
    <row r="176" spans="1:12" ht="15">
      <c r="A176" s="84" t="s">
        <v>2173</v>
      </c>
      <c r="B176" s="84" t="s">
        <v>2174</v>
      </c>
      <c r="C176" s="84">
        <v>2</v>
      </c>
      <c r="D176" s="123">
        <v>0.0020967659280140983</v>
      </c>
      <c r="E176" s="123">
        <v>2.8998205024270964</v>
      </c>
      <c r="F176" s="84" t="s">
        <v>2203</v>
      </c>
      <c r="G176" s="84" t="b">
        <v>1</v>
      </c>
      <c r="H176" s="84" t="b">
        <v>0</v>
      </c>
      <c r="I176" s="84" t="b">
        <v>0</v>
      </c>
      <c r="J176" s="84" t="b">
        <v>0</v>
      </c>
      <c r="K176" s="84" t="b">
        <v>0</v>
      </c>
      <c r="L176" s="84" t="b">
        <v>0</v>
      </c>
    </row>
    <row r="177" spans="1:12" ht="15">
      <c r="A177" s="84" t="s">
        <v>2174</v>
      </c>
      <c r="B177" s="84" t="s">
        <v>1839</v>
      </c>
      <c r="C177" s="84">
        <v>2</v>
      </c>
      <c r="D177" s="123">
        <v>0.0020967659280140983</v>
      </c>
      <c r="E177" s="123">
        <v>1.9455779929877715</v>
      </c>
      <c r="F177" s="84" t="s">
        <v>2203</v>
      </c>
      <c r="G177" s="84" t="b">
        <v>0</v>
      </c>
      <c r="H177" s="84" t="b">
        <v>0</v>
      </c>
      <c r="I177" s="84" t="b">
        <v>0</v>
      </c>
      <c r="J177" s="84" t="b">
        <v>0</v>
      </c>
      <c r="K177" s="84" t="b">
        <v>0</v>
      </c>
      <c r="L177" s="84" t="b">
        <v>0</v>
      </c>
    </row>
    <row r="178" spans="1:12" ht="15">
      <c r="A178" s="84" t="s">
        <v>1839</v>
      </c>
      <c r="B178" s="84" t="s">
        <v>2113</v>
      </c>
      <c r="C178" s="84">
        <v>2</v>
      </c>
      <c r="D178" s="123">
        <v>0.0020967659280140983</v>
      </c>
      <c r="E178" s="123">
        <v>1.6693715810488223</v>
      </c>
      <c r="F178" s="84" t="s">
        <v>2203</v>
      </c>
      <c r="G178" s="84" t="b">
        <v>0</v>
      </c>
      <c r="H178" s="84" t="b">
        <v>0</v>
      </c>
      <c r="I178" s="84" t="b">
        <v>0</v>
      </c>
      <c r="J178" s="84" t="b">
        <v>0</v>
      </c>
      <c r="K178" s="84" t="b">
        <v>0</v>
      </c>
      <c r="L178" s="84" t="b">
        <v>0</v>
      </c>
    </row>
    <row r="179" spans="1:12" ht="15">
      <c r="A179" s="84" t="s">
        <v>2113</v>
      </c>
      <c r="B179" s="84" t="s">
        <v>1839</v>
      </c>
      <c r="C179" s="84">
        <v>2</v>
      </c>
      <c r="D179" s="123">
        <v>0.0020967659280140983</v>
      </c>
      <c r="E179" s="123">
        <v>1.6445479973237902</v>
      </c>
      <c r="F179" s="84" t="s">
        <v>2203</v>
      </c>
      <c r="G179" s="84" t="b">
        <v>0</v>
      </c>
      <c r="H179" s="84" t="b">
        <v>0</v>
      </c>
      <c r="I179" s="84" t="b">
        <v>0</v>
      </c>
      <c r="J179" s="84" t="b">
        <v>0</v>
      </c>
      <c r="K179" s="84" t="b">
        <v>0</v>
      </c>
      <c r="L179" s="84" t="b">
        <v>0</v>
      </c>
    </row>
    <row r="180" spans="1:12" ht="15">
      <c r="A180" s="84" t="s">
        <v>2175</v>
      </c>
      <c r="B180" s="84" t="s">
        <v>2176</v>
      </c>
      <c r="C180" s="84">
        <v>2</v>
      </c>
      <c r="D180" s="123">
        <v>0.0020967659280140983</v>
      </c>
      <c r="E180" s="123">
        <v>2.8998205024270964</v>
      </c>
      <c r="F180" s="84" t="s">
        <v>2203</v>
      </c>
      <c r="G180" s="84" t="b">
        <v>1</v>
      </c>
      <c r="H180" s="84" t="b">
        <v>0</v>
      </c>
      <c r="I180" s="84" t="b">
        <v>0</v>
      </c>
      <c r="J180" s="84" t="b">
        <v>0</v>
      </c>
      <c r="K180" s="84" t="b">
        <v>0</v>
      </c>
      <c r="L180" s="84" t="b">
        <v>0</v>
      </c>
    </row>
    <row r="181" spans="1:12" ht="15">
      <c r="A181" s="84" t="s">
        <v>2176</v>
      </c>
      <c r="B181" s="84" t="s">
        <v>2112</v>
      </c>
      <c r="C181" s="84">
        <v>2</v>
      </c>
      <c r="D181" s="123">
        <v>0.0020967659280140983</v>
      </c>
      <c r="E181" s="123">
        <v>2.598790506763115</v>
      </c>
      <c r="F181" s="84" t="s">
        <v>2203</v>
      </c>
      <c r="G181" s="84" t="b">
        <v>0</v>
      </c>
      <c r="H181" s="84" t="b">
        <v>0</v>
      </c>
      <c r="I181" s="84" t="b">
        <v>0</v>
      </c>
      <c r="J181" s="84" t="b">
        <v>0</v>
      </c>
      <c r="K181" s="84" t="b">
        <v>0</v>
      </c>
      <c r="L181" s="84" t="b">
        <v>0</v>
      </c>
    </row>
    <row r="182" spans="1:12" ht="15">
      <c r="A182" s="84" t="s">
        <v>2112</v>
      </c>
      <c r="B182" s="84" t="s">
        <v>2177</v>
      </c>
      <c r="C182" s="84">
        <v>2</v>
      </c>
      <c r="D182" s="123">
        <v>0.0020967659280140983</v>
      </c>
      <c r="E182" s="123">
        <v>2.598790506763115</v>
      </c>
      <c r="F182" s="84" t="s">
        <v>2203</v>
      </c>
      <c r="G182" s="84" t="b">
        <v>0</v>
      </c>
      <c r="H182" s="84" t="b">
        <v>0</v>
      </c>
      <c r="I182" s="84" t="b">
        <v>0</v>
      </c>
      <c r="J182" s="84" t="b">
        <v>0</v>
      </c>
      <c r="K182" s="84" t="b">
        <v>0</v>
      </c>
      <c r="L182" s="84" t="b">
        <v>0</v>
      </c>
    </row>
    <row r="183" spans="1:12" ht="15">
      <c r="A183" s="84" t="s">
        <v>2177</v>
      </c>
      <c r="B183" s="84" t="s">
        <v>2107</v>
      </c>
      <c r="C183" s="84">
        <v>2</v>
      </c>
      <c r="D183" s="123">
        <v>0.0020967659280140983</v>
      </c>
      <c r="E183" s="123">
        <v>2.5018804937550585</v>
      </c>
      <c r="F183" s="84" t="s">
        <v>2203</v>
      </c>
      <c r="G183" s="84" t="b">
        <v>0</v>
      </c>
      <c r="H183" s="84" t="b">
        <v>0</v>
      </c>
      <c r="I183" s="84" t="b">
        <v>0</v>
      </c>
      <c r="J183" s="84" t="b">
        <v>0</v>
      </c>
      <c r="K183" s="84" t="b">
        <v>0</v>
      </c>
      <c r="L183" s="84" t="b">
        <v>0</v>
      </c>
    </row>
    <row r="184" spans="1:12" ht="15">
      <c r="A184" s="84" t="s">
        <v>2107</v>
      </c>
      <c r="B184" s="84" t="s">
        <v>2178</v>
      </c>
      <c r="C184" s="84">
        <v>2</v>
      </c>
      <c r="D184" s="123">
        <v>0.0020967659280140983</v>
      </c>
      <c r="E184" s="123">
        <v>2.5018804937550585</v>
      </c>
      <c r="F184" s="84" t="s">
        <v>2203</v>
      </c>
      <c r="G184" s="84" t="b">
        <v>0</v>
      </c>
      <c r="H184" s="84" t="b">
        <v>0</v>
      </c>
      <c r="I184" s="84" t="b">
        <v>0</v>
      </c>
      <c r="J184" s="84" t="b">
        <v>0</v>
      </c>
      <c r="K184" s="84" t="b">
        <v>0</v>
      </c>
      <c r="L184" s="84" t="b">
        <v>0</v>
      </c>
    </row>
    <row r="185" spans="1:12" ht="15">
      <c r="A185" s="84" t="s">
        <v>2178</v>
      </c>
      <c r="B185" s="84" t="s">
        <v>2179</v>
      </c>
      <c r="C185" s="84">
        <v>2</v>
      </c>
      <c r="D185" s="123">
        <v>0.0020967659280140983</v>
      </c>
      <c r="E185" s="123">
        <v>2.8998205024270964</v>
      </c>
      <c r="F185" s="84" t="s">
        <v>2203</v>
      </c>
      <c r="G185" s="84" t="b">
        <v>0</v>
      </c>
      <c r="H185" s="84" t="b">
        <v>0</v>
      </c>
      <c r="I185" s="84" t="b">
        <v>0</v>
      </c>
      <c r="J185" s="84" t="b">
        <v>0</v>
      </c>
      <c r="K185" s="84" t="b">
        <v>0</v>
      </c>
      <c r="L185" s="84" t="b">
        <v>0</v>
      </c>
    </row>
    <row r="186" spans="1:12" ht="15">
      <c r="A186" s="84" t="s">
        <v>2179</v>
      </c>
      <c r="B186" s="84" t="s">
        <v>307</v>
      </c>
      <c r="C186" s="84">
        <v>2</v>
      </c>
      <c r="D186" s="123">
        <v>0.0020967659280140983</v>
      </c>
      <c r="E186" s="123">
        <v>2.8998205024270964</v>
      </c>
      <c r="F186" s="84" t="s">
        <v>2203</v>
      </c>
      <c r="G186" s="84" t="b">
        <v>0</v>
      </c>
      <c r="H186" s="84" t="b">
        <v>0</v>
      </c>
      <c r="I186" s="84" t="b">
        <v>0</v>
      </c>
      <c r="J186" s="84" t="b">
        <v>0</v>
      </c>
      <c r="K186" s="84" t="b">
        <v>0</v>
      </c>
      <c r="L186" s="84" t="b">
        <v>0</v>
      </c>
    </row>
    <row r="187" spans="1:12" ht="15">
      <c r="A187" s="84" t="s">
        <v>307</v>
      </c>
      <c r="B187" s="84" t="s">
        <v>2180</v>
      </c>
      <c r="C187" s="84">
        <v>2</v>
      </c>
      <c r="D187" s="123">
        <v>0.0020967659280140983</v>
      </c>
      <c r="E187" s="123">
        <v>2.8998205024270964</v>
      </c>
      <c r="F187" s="84" t="s">
        <v>2203</v>
      </c>
      <c r="G187" s="84" t="b">
        <v>0</v>
      </c>
      <c r="H187" s="84" t="b">
        <v>0</v>
      </c>
      <c r="I187" s="84" t="b">
        <v>0</v>
      </c>
      <c r="J187" s="84" t="b">
        <v>0</v>
      </c>
      <c r="K187" s="84" t="b">
        <v>0</v>
      </c>
      <c r="L187" s="84" t="b">
        <v>0</v>
      </c>
    </row>
    <row r="188" spans="1:12" ht="15">
      <c r="A188" s="84" t="s">
        <v>2180</v>
      </c>
      <c r="B188" s="84" t="s">
        <v>1860</v>
      </c>
      <c r="C188" s="84">
        <v>2</v>
      </c>
      <c r="D188" s="123">
        <v>0.0020967659280140983</v>
      </c>
      <c r="E188" s="123">
        <v>2.598790506763115</v>
      </c>
      <c r="F188" s="84" t="s">
        <v>2203</v>
      </c>
      <c r="G188" s="84" t="b">
        <v>0</v>
      </c>
      <c r="H188" s="84" t="b">
        <v>0</v>
      </c>
      <c r="I188" s="84" t="b">
        <v>0</v>
      </c>
      <c r="J188" s="84" t="b">
        <v>0</v>
      </c>
      <c r="K188" s="84" t="b">
        <v>0</v>
      </c>
      <c r="L188" s="84" t="b">
        <v>0</v>
      </c>
    </row>
    <row r="189" spans="1:12" ht="15">
      <c r="A189" s="84" t="s">
        <v>1860</v>
      </c>
      <c r="B189" s="84" t="s">
        <v>2181</v>
      </c>
      <c r="C189" s="84">
        <v>2</v>
      </c>
      <c r="D189" s="123">
        <v>0.0020967659280140983</v>
      </c>
      <c r="E189" s="123">
        <v>2.598790506763115</v>
      </c>
      <c r="F189" s="84" t="s">
        <v>2203</v>
      </c>
      <c r="G189" s="84" t="b">
        <v>0</v>
      </c>
      <c r="H189" s="84" t="b">
        <v>0</v>
      </c>
      <c r="I189" s="84" t="b">
        <v>0</v>
      </c>
      <c r="J189" s="84" t="b">
        <v>0</v>
      </c>
      <c r="K189" s="84" t="b">
        <v>0</v>
      </c>
      <c r="L189" s="84" t="b">
        <v>0</v>
      </c>
    </row>
    <row r="190" spans="1:12" ht="15">
      <c r="A190" s="84" t="s">
        <v>2181</v>
      </c>
      <c r="B190" s="84" t="s">
        <v>414</v>
      </c>
      <c r="C190" s="84">
        <v>2</v>
      </c>
      <c r="D190" s="123">
        <v>0.0020967659280140983</v>
      </c>
      <c r="E190" s="123">
        <v>1.2008504980910775</v>
      </c>
      <c r="F190" s="84" t="s">
        <v>2203</v>
      </c>
      <c r="G190" s="84" t="b">
        <v>0</v>
      </c>
      <c r="H190" s="84" t="b">
        <v>0</v>
      </c>
      <c r="I190" s="84" t="b">
        <v>0</v>
      </c>
      <c r="J190" s="84" t="b">
        <v>0</v>
      </c>
      <c r="K190" s="84" t="b">
        <v>0</v>
      </c>
      <c r="L190" s="84" t="b">
        <v>0</v>
      </c>
    </row>
    <row r="191" spans="1:12" ht="15">
      <c r="A191" s="84" t="s">
        <v>1844</v>
      </c>
      <c r="B191" s="84" t="s">
        <v>2182</v>
      </c>
      <c r="C191" s="84">
        <v>2</v>
      </c>
      <c r="D191" s="123">
        <v>0.0020967659280140983</v>
      </c>
      <c r="E191" s="123">
        <v>2.1216692520434526</v>
      </c>
      <c r="F191" s="84" t="s">
        <v>2203</v>
      </c>
      <c r="G191" s="84" t="b">
        <v>1</v>
      </c>
      <c r="H191" s="84" t="b">
        <v>0</v>
      </c>
      <c r="I191" s="84" t="b">
        <v>0</v>
      </c>
      <c r="J191" s="84" t="b">
        <v>0</v>
      </c>
      <c r="K191" s="84" t="b">
        <v>0</v>
      </c>
      <c r="L191" s="84" t="b">
        <v>0</v>
      </c>
    </row>
    <row r="192" spans="1:12" ht="15">
      <c r="A192" s="84" t="s">
        <v>2182</v>
      </c>
      <c r="B192" s="84" t="s">
        <v>2183</v>
      </c>
      <c r="C192" s="84">
        <v>2</v>
      </c>
      <c r="D192" s="123">
        <v>0.0020967659280140983</v>
      </c>
      <c r="E192" s="123">
        <v>2.8998205024270964</v>
      </c>
      <c r="F192" s="84" t="s">
        <v>2203</v>
      </c>
      <c r="G192" s="84" t="b">
        <v>0</v>
      </c>
      <c r="H192" s="84" t="b">
        <v>0</v>
      </c>
      <c r="I192" s="84" t="b">
        <v>0</v>
      </c>
      <c r="J192" s="84" t="b">
        <v>0</v>
      </c>
      <c r="K192" s="84" t="b">
        <v>0</v>
      </c>
      <c r="L192" s="84" t="b">
        <v>0</v>
      </c>
    </row>
    <row r="193" spans="1:12" ht="15">
      <c r="A193" s="84" t="s">
        <v>2183</v>
      </c>
      <c r="B193" s="84" t="s">
        <v>2184</v>
      </c>
      <c r="C193" s="84">
        <v>2</v>
      </c>
      <c r="D193" s="123">
        <v>0.0020967659280140983</v>
      </c>
      <c r="E193" s="123">
        <v>2.8998205024270964</v>
      </c>
      <c r="F193" s="84" t="s">
        <v>2203</v>
      </c>
      <c r="G193" s="84" t="b">
        <v>0</v>
      </c>
      <c r="H193" s="84" t="b">
        <v>0</v>
      </c>
      <c r="I193" s="84" t="b">
        <v>0</v>
      </c>
      <c r="J193" s="84" t="b">
        <v>0</v>
      </c>
      <c r="K193" s="84" t="b">
        <v>0</v>
      </c>
      <c r="L193" s="84" t="b">
        <v>0</v>
      </c>
    </row>
    <row r="194" spans="1:12" ht="15">
      <c r="A194" s="84" t="s">
        <v>2184</v>
      </c>
      <c r="B194" s="84" t="s">
        <v>2185</v>
      </c>
      <c r="C194" s="84">
        <v>2</v>
      </c>
      <c r="D194" s="123">
        <v>0.0020967659280140983</v>
      </c>
      <c r="E194" s="123">
        <v>2.8998205024270964</v>
      </c>
      <c r="F194" s="84" t="s">
        <v>2203</v>
      </c>
      <c r="G194" s="84" t="b">
        <v>0</v>
      </c>
      <c r="H194" s="84" t="b">
        <v>0</v>
      </c>
      <c r="I194" s="84" t="b">
        <v>0</v>
      </c>
      <c r="J194" s="84" t="b">
        <v>1</v>
      </c>
      <c r="K194" s="84" t="b">
        <v>0</v>
      </c>
      <c r="L194" s="84" t="b">
        <v>0</v>
      </c>
    </row>
    <row r="195" spans="1:12" ht="15">
      <c r="A195" s="84" t="s">
        <v>2185</v>
      </c>
      <c r="B195" s="84" t="s">
        <v>2186</v>
      </c>
      <c r="C195" s="84">
        <v>2</v>
      </c>
      <c r="D195" s="123">
        <v>0.0020967659280140983</v>
      </c>
      <c r="E195" s="123">
        <v>2.8998205024270964</v>
      </c>
      <c r="F195" s="84" t="s">
        <v>2203</v>
      </c>
      <c r="G195" s="84" t="b">
        <v>1</v>
      </c>
      <c r="H195" s="84" t="b">
        <v>0</v>
      </c>
      <c r="I195" s="84" t="b">
        <v>0</v>
      </c>
      <c r="J195" s="84" t="b">
        <v>0</v>
      </c>
      <c r="K195" s="84" t="b">
        <v>0</v>
      </c>
      <c r="L195" s="84" t="b">
        <v>0</v>
      </c>
    </row>
    <row r="196" spans="1:12" ht="15">
      <c r="A196" s="84" t="s">
        <v>2186</v>
      </c>
      <c r="B196" s="84" t="s">
        <v>2187</v>
      </c>
      <c r="C196" s="84">
        <v>2</v>
      </c>
      <c r="D196" s="123">
        <v>0.0020967659280140983</v>
      </c>
      <c r="E196" s="123">
        <v>2.8998205024270964</v>
      </c>
      <c r="F196" s="84" t="s">
        <v>2203</v>
      </c>
      <c r="G196" s="84" t="b">
        <v>0</v>
      </c>
      <c r="H196" s="84" t="b">
        <v>0</v>
      </c>
      <c r="I196" s="84" t="b">
        <v>0</v>
      </c>
      <c r="J196" s="84" t="b">
        <v>0</v>
      </c>
      <c r="K196" s="84" t="b">
        <v>0</v>
      </c>
      <c r="L196" s="84" t="b">
        <v>0</v>
      </c>
    </row>
    <row r="197" spans="1:12" ht="15">
      <c r="A197" s="84" t="s">
        <v>2187</v>
      </c>
      <c r="B197" s="84" t="s">
        <v>2130</v>
      </c>
      <c r="C197" s="84">
        <v>2</v>
      </c>
      <c r="D197" s="123">
        <v>0.0020967659280140983</v>
      </c>
      <c r="E197" s="123">
        <v>2.723729243371415</v>
      </c>
      <c r="F197" s="84" t="s">
        <v>2203</v>
      </c>
      <c r="G197" s="84" t="b">
        <v>0</v>
      </c>
      <c r="H197" s="84" t="b">
        <v>0</v>
      </c>
      <c r="I197" s="84" t="b">
        <v>0</v>
      </c>
      <c r="J197" s="84" t="b">
        <v>0</v>
      </c>
      <c r="K197" s="84" t="b">
        <v>0</v>
      </c>
      <c r="L197" s="84" t="b">
        <v>0</v>
      </c>
    </row>
    <row r="198" spans="1:12" ht="15">
      <c r="A198" s="84" t="s">
        <v>2130</v>
      </c>
      <c r="B198" s="84" t="s">
        <v>2188</v>
      </c>
      <c r="C198" s="84">
        <v>2</v>
      </c>
      <c r="D198" s="123">
        <v>0.0020967659280140983</v>
      </c>
      <c r="E198" s="123">
        <v>2.723729243371415</v>
      </c>
      <c r="F198" s="84" t="s">
        <v>2203</v>
      </c>
      <c r="G198" s="84" t="b">
        <v>0</v>
      </c>
      <c r="H198" s="84" t="b">
        <v>0</v>
      </c>
      <c r="I198" s="84" t="b">
        <v>0</v>
      </c>
      <c r="J198" s="84" t="b">
        <v>0</v>
      </c>
      <c r="K198" s="84" t="b">
        <v>0</v>
      </c>
      <c r="L198" s="84" t="b">
        <v>0</v>
      </c>
    </row>
    <row r="199" spans="1:12" ht="15">
      <c r="A199" s="84" t="s">
        <v>2188</v>
      </c>
      <c r="B199" s="84" t="s">
        <v>2113</v>
      </c>
      <c r="C199" s="84">
        <v>2</v>
      </c>
      <c r="D199" s="123">
        <v>0.0020967659280140983</v>
      </c>
      <c r="E199" s="123">
        <v>2.598790506763115</v>
      </c>
      <c r="F199" s="84" t="s">
        <v>2203</v>
      </c>
      <c r="G199" s="84" t="b">
        <v>0</v>
      </c>
      <c r="H199" s="84" t="b">
        <v>0</v>
      </c>
      <c r="I199" s="84" t="b">
        <v>0</v>
      </c>
      <c r="J199" s="84" t="b">
        <v>0</v>
      </c>
      <c r="K199" s="84" t="b">
        <v>0</v>
      </c>
      <c r="L199" s="84" t="b">
        <v>0</v>
      </c>
    </row>
    <row r="200" spans="1:12" ht="15">
      <c r="A200" s="84" t="s">
        <v>2113</v>
      </c>
      <c r="B200" s="84" t="s">
        <v>299</v>
      </c>
      <c r="C200" s="84">
        <v>2</v>
      </c>
      <c r="D200" s="123">
        <v>0.0020967659280140983</v>
      </c>
      <c r="E200" s="123">
        <v>1.9455779929877715</v>
      </c>
      <c r="F200" s="84" t="s">
        <v>2203</v>
      </c>
      <c r="G200" s="84" t="b">
        <v>0</v>
      </c>
      <c r="H200" s="84" t="b">
        <v>0</v>
      </c>
      <c r="I200" s="84" t="b">
        <v>0</v>
      </c>
      <c r="J200" s="84" t="b">
        <v>0</v>
      </c>
      <c r="K200" s="84" t="b">
        <v>0</v>
      </c>
      <c r="L200" s="84" t="b">
        <v>0</v>
      </c>
    </row>
    <row r="201" spans="1:12" ht="15">
      <c r="A201" s="84" t="s">
        <v>1855</v>
      </c>
      <c r="B201" s="84" t="s">
        <v>306</v>
      </c>
      <c r="C201" s="84">
        <v>2</v>
      </c>
      <c r="D201" s="123">
        <v>0.0020967659280140983</v>
      </c>
      <c r="E201" s="123">
        <v>2.723729243371415</v>
      </c>
      <c r="F201" s="84" t="s">
        <v>2203</v>
      </c>
      <c r="G201" s="84" t="b">
        <v>0</v>
      </c>
      <c r="H201" s="84" t="b">
        <v>0</v>
      </c>
      <c r="I201" s="84" t="b">
        <v>0</v>
      </c>
      <c r="J201" s="84" t="b">
        <v>0</v>
      </c>
      <c r="K201" s="84" t="b">
        <v>0</v>
      </c>
      <c r="L201" s="84" t="b">
        <v>0</v>
      </c>
    </row>
    <row r="202" spans="1:12" ht="15">
      <c r="A202" s="84" t="s">
        <v>306</v>
      </c>
      <c r="B202" s="84" t="s">
        <v>1856</v>
      </c>
      <c r="C202" s="84">
        <v>2</v>
      </c>
      <c r="D202" s="123">
        <v>0.0020967659280140983</v>
      </c>
      <c r="E202" s="123">
        <v>2.8998205024270964</v>
      </c>
      <c r="F202" s="84" t="s">
        <v>2203</v>
      </c>
      <c r="G202" s="84" t="b">
        <v>0</v>
      </c>
      <c r="H202" s="84" t="b">
        <v>0</v>
      </c>
      <c r="I202" s="84" t="b">
        <v>0</v>
      </c>
      <c r="J202" s="84" t="b">
        <v>0</v>
      </c>
      <c r="K202" s="84" t="b">
        <v>0</v>
      </c>
      <c r="L202" s="84" t="b">
        <v>0</v>
      </c>
    </row>
    <row r="203" spans="1:12" ht="15">
      <c r="A203" s="84" t="s">
        <v>1856</v>
      </c>
      <c r="B203" s="84" t="s">
        <v>1857</v>
      </c>
      <c r="C203" s="84">
        <v>2</v>
      </c>
      <c r="D203" s="123">
        <v>0.0020967659280140983</v>
      </c>
      <c r="E203" s="123">
        <v>2.8998205024270964</v>
      </c>
      <c r="F203" s="84" t="s">
        <v>2203</v>
      </c>
      <c r="G203" s="84" t="b">
        <v>0</v>
      </c>
      <c r="H203" s="84" t="b">
        <v>0</v>
      </c>
      <c r="I203" s="84" t="b">
        <v>0</v>
      </c>
      <c r="J203" s="84" t="b">
        <v>0</v>
      </c>
      <c r="K203" s="84" t="b">
        <v>0</v>
      </c>
      <c r="L203" s="84" t="b">
        <v>0</v>
      </c>
    </row>
    <row r="204" spans="1:12" ht="15">
      <c r="A204" s="84" t="s">
        <v>1857</v>
      </c>
      <c r="B204" s="84" t="s">
        <v>1858</v>
      </c>
      <c r="C204" s="84">
        <v>2</v>
      </c>
      <c r="D204" s="123">
        <v>0.0020967659280140983</v>
      </c>
      <c r="E204" s="123">
        <v>2.723729243371415</v>
      </c>
      <c r="F204" s="84" t="s">
        <v>2203</v>
      </c>
      <c r="G204" s="84" t="b">
        <v>0</v>
      </c>
      <c r="H204" s="84" t="b">
        <v>0</v>
      </c>
      <c r="I204" s="84" t="b">
        <v>0</v>
      </c>
      <c r="J204" s="84" t="b">
        <v>0</v>
      </c>
      <c r="K204" s="84" t="b">
        <v>0</v>
      </c>
      <c r="L204" s="84" t="b">
        <v>0</v>
      </c>
    </row>
    <row r="205" spans="1:12" ht="15">
      <c r="A205" s="84" t="s">
        <v>1858</v>
      </c>
      <c r="B205" s="84" t="s">
        <v>1859</v>
      </c>
      <c r="C205" s="84">
        <v>2</v>
      </c>
      <c r="D205" s="123">
        <v>0.0020967659280140983</v>
      </c>
      <c r="E205" s="123">
        <v>2.723729243371415</v>
      </c>
      <c r="F205" s="84" t="s">
        <v>2203</v>
      </c>
      <c r="G205" s="84" t="b">
        <v>0</v>
      </c>
      <c r="H205" s="84" t="b">
        <v>0</v>
      </c>
      <c r="I205" s="84" t="b">
        <v>0</v>
      </c>
      <c r="J205" s="84" t="b">
        <v>0</v>
      </c>
      <c r="K205" s="84" t="b">
        <v>0</v>
      </c>
      <c r="L205" s="84" t="b">
        <v>0</v>
      </c>
    </row>
    <row r="206" spans="1:12" ht="15">
      <c r="A206" s="84" t="s">
        <v>1859</v>
      </c>
      <c r="B206" s="84" t="s">
        <v>1860</v>
      </c>
      <c r="C206" s="84">
        <v>2</v>
      </c>
      <c r="D206" s="123">
        <v>0.0020967659280140983</v>
      </c>
      <c r="E206" s="123">
        <v>2.598790506763115</v>
      </c>
      <c r="F206" s="84" t="s">
        <v>2203</v>
      </c>
      <c r="G206" s="84" t="b">
        <v>0</v>
      </c>
      <c r="H206" s="84" t="b">
        <v>0</v>
      </c>
      <c r="I206" s="84" t="b">
        <v>0</v>
      </c>
      <c r="J206" s="84" t="b">
        <v>0</v>
      </c>
      <c r="K206" s="84" t="b">
        <v>0</v>
      </c>
      <c r="L206" s="84" t="b">
        <v>0</v>
      </c>
    </row>
    <row r="207" spans="1:12" ht="15">
      <c r="A207" s="84" t="s">
        <v>1860</v>
      </c>
      <c r="B207" s="84" t="s">
        <v>1861</v>
      </c>
      <c r="C207" s="84">
        <v>2</v>
      </c>
      <c r="D207" s="123">
        <v>0.0020967659280140983</v>
      </c>
      <c r="E207" s="123">
        <v>2.598790506763115</v>
      </c>
      <c r="F207" s="84" t="s">
        <v>2203</v>
      </c>
      <c r="G207" s="84" t="b">
        <v>0</v>
      </c>
      <c r="H207" s="84" t="b">
        <v>0</v>
      </c>
      <c r="I207" s="84" t="b">
        <v>0</v>
      </c>
      <c r="J207" s="84" t="b">
        <v>0</v>
      </c>
      <c r="K207" s="84" t="b">
        <v>0</v>
      </c>
      <c r="L207" s="84" t="b">
        <v>0</v>
      </c>
    </row>
    <row r="208" spans="1:12" ht="15">
      <c r="A208" s="84" t="s">
        <v>1861</v>
      </c>
      <c r="B208" s="84" t="s">
        <v>1862</v>
      </c>
      <c r="C208" s="84">
        <v>2</v>
      </c>
      <c r="D208" s="123">
        <v>0.0020967659280140983</v>
      </c>
      <c r="E208" s="123">
        <v>2.8998205024270964</v>
      </c>
      <c r="F208" s="84" t="s">
        <v>2203</v>
      </c>
      <c r="G208" s="84" t="b">
        <v>0</v>
      </c>
      <c r="H208" s="84" t="b">
        <v>0</v>
      </c>
      <c r="I208" s="84" t="b">
        <v>0</v>
      </c>
      <c r="J208" s="84" t="b">
        <v>0</v>
      </c>
      <c r="K208" s="84" t="b">
        <v>0</v>
      </c>
      <c r="L208" s="84" t="b">
        <v>0</v>
      </c>
    </row>
    <row r="209" spans="1:12" ht="15">
      <c r="A209" s="84" t="s">
        <v>1862</v>
      </c>
      <c r="B209" s="84" t="s">
        <v>1863</v>
      </c>
      <c r="C209" s="84">
        <v>2</v>
      </c>
      <c r="D209" s="123">
        <v>0.0020967659280140983</v>
      </c>
      <c r="E209" s="123">
        <v>2.8998205024270964</v>
      </c>
      <c r="F209" s="84" t="s">
        <v>2203</v>
      </c>
      <c r="G209" s="84" t="b">
        <v>0</v>
      </c>
      <c r="H209" s="84" t="b">
        <v>0</v>
      </c>
      <c r="I209" s="84" t="b">
        <v>0</v>
      </c>
      <c r="J209" s="84" t="b">
        <v>0</v>
      </c>
      <c r="K209" s="84" t="b">
        <v>0</v>
      </c>
      <c r="L209" s="84" t="b">
        <v>0</v>
      </c>
    </row>
    <row r="210" spans="1:12" ht="15">
      <c r="A210" s="84" t="s">
        <v>1863</v>
      </c>
      <c r="B210" s="84" t="s">
        <v>2138</v>
      </c>
      <c r="C210" s="84">
        <v>2</v>
      </c>
      <c r="D210" s="123">
        <v>0.0020967659280140983</v>
      </c>
      <c r="E210" s="123">
        <v>2.723729243371415</v>
      </c>
      <c r="F210" s="84" t="s">
        <v>2203</v>
      </c>
      <c r="G210" s="84" t="b">
        <v>0</v>
      </c>
      <c r="H210" s="84" t="b">
        <v>0</v>
      </c>
      <c r="I210" s="84" t="b">
        <v>0</v>
      </c>
      <c r="J210" s="84" t="b">
        <v>0</v>
      </c>
      <c r="K210" s="84" t="b">
        <v>0</v>
      </c>
      <c r="L210" s="84" t="b">
        <v>0</v>
      </c>
    </row>
    <row r="211" spans="1:12" ht="15">
      <c r="A211" s="84" t="s">
        <v>2138</v>
      </c>
      <c r="B211" s="84" t="s">
        <v>413</v>
      </c>
      <c r="C211" s="84">
        <v>2</v>
      </c>
      <c r="D211" s="123">
        <v>0.0020967659280140983</v>
      </c>
      <c r="E211" s="123">
        <v>2.723729243371415</v>
      </c>
      <c r="F211" s="84" t="s">
        <v>2203</v>
      </c>
      <c r="G211" s="84" t="b">
        <v>0</v>
      </c>
      <c r="H211" s="84" t="b">
        <v>0</v>
      </c>
      <c r="I211" s="84" t="b">
        <v>0</v>
      </c>
      <c r="J211" s="84" t="b">
        <v>0</v>
      </c>
      <c r="K211" s="84" t="b">
        <v>0</v>
      </c>
      <c r="L211" s="84" t="b">
        <v>0</v>
      </c>
    </row>
    <row r="212" spans="1:12" ht="15">
      <c r="A212" s="84" t="s">
        <v>2189</v>
      </c>
      <c r="B212" s="84" t="s">
        <v>2190</v>
      </c>
      <c r="C212" s="84">
        <v>2</v>
      </c>
      <c r="D212" s="123">
        <v>0.0020967659280140983</v>
      </c>
      <c r="E212" s="123">
        <v>2.8998205024270964</v>
      </c>
      <c r="F212" s="84" t="s">
        <v>2203</v>
      </c>
      <c r="G212" s="84" t="b">
        <v>0</v>
      </c>
      <c r="H212" s="84" t="b">
        <v>0</v>
      </c>
      <c r="I212" s="84" t="b">
        <v>0</v>
      </c>
      <c r="J212" s="84" t="b">
        <v>0</v>
      </c>
      <c r="K212" s="84" t="b">
        <v>0</v>
      </c>
      <c r="L212" s="84" t="b">
        <v>0</v>
      </c>
    </row>
    <row r="213" spans="1:12" ht="15">
      <c r="A213" s="84" t="s">
        <v>2190</v>
      </c>
      <c r="B213" s="84" t="s">
        <v>2191</v>
      </c>
      <c r="C213" s="84">
        <v>2</v>
      </c>
      <c r="D213" s="123">
        <v>0.0020967659280140983</v>
      </c>
      <c r="E213" s="123">
        <v>2.8998205024270964</v>
      </c>
      <c r="F213" s="84" t="s">
        <v>2203</v>
      </c>
      <c r="G213" s="84" t="b">
        <v>0</v>
      </c>
      <c r="H213" s="84" t="b">
        <v>0</v>
      </c>
      <c r="I213" s="84" t="b">
        <v>0</v>
      </c>
      <c r="J213" s="84" t="b">
        <v>0</v>
      </c>
      <c r="K213" s="84" t="b">
        <v>0</v>
      </c>
      <c r="L213" s="84" t="b">
        <v>0</v>
      </c>
    </row>
    <row r="214" spans="1:12" ht="15">
      <c r="A214" s="84" t="s">
        <v>2191</v>
      </c>
      <c r="B214" s="84" t="s">
        <v>2137</v>
      </c>
      <c r="C214" s="84">
        <v>2</v>
      </c>
      <c r="D214" s="123">
        <v>0.0020967659280140983</v>
      </c>
      <c r="E214" s="123">
        <v>2.723729243371415</v>
      </c>
      <c r="F214" s="84" t="s">
        <v>2203</v>
      </c>
      <c r="G214" s="84" t="b">
        <v>0</v>
      </c>
      <c r="H214" s="84" t="b">
        <v>0</v>
      </c>
      <c r="I214" s="84" t="b">
        <v>0</v>
      </c>
      <c r="J214" s="84" t="b">
        <v>0</v>
      </c>
      <c r="K214" s="84" t="b">
        <v>0</v>
      </c>
      <c r="L214" s="84" t="b">
        <v>0</v>
      </c>
    </row>
    <row r="215" spans="1:12" ht="15">
      <c r="A215" s="84" t="s">
        <v>2137</v>
      </c>
      <c r="B215" s="84" t="s">
        <v>2192</v>
      </c>
      <c r="C215" s="84">
        <v>2</v>
      </c>
      <c r="D215" s="123">
        <v>0.0020967659280140983</v>
      </c>
      <c r="E215" s="123">
        <v>2.723729243371415</v>
      </c>
      <c r="F215" s="84" t="s">
        <v>2203</v>
      </c>
      <c r="G215" s="84" t="b">
        <v>0</v>
      </c>
      <c r="H215" s="84" t="b">
        <v>0</v>
      </c>
      <c r="I215" s="84" t="b">
        <v>0</v>
      </c>
      <c r="J215" s="84" t="b">
        <v>0</v>
      </c>
      <c r="K215" s="84" t="b">
        <v>0</v>
      </c>
      <c r="L215" s="84" t="b">
        <v>0</v>
      </c>
    </row>
    <row r="216" spans="1:12" ht="15">
      <c r="A216" s="84" t="s">
        <v>2192</v>
      </c>
      <c r="B216" s="84" t="s">
        <v>2193</v>
      </c>
      <c r="C216" s="84">
        <v>2</v>
      </c>
      <c r="D216" s="123">
        <v>0.0020967659280140983</v>
      </c>
      <c r="E216" s="123">
        <v>2.8998205024270964</v>
      </c>
      <c r="F216" s="84" t="s">
        <v>2203</v>
      </c>
      <c r="G216" s="84" t="b">
        <v>0</v>
      </c>
      <c r="H216" s="84" t="b">
        <v>0</v>
      </c>
      <c r="I216" s="84" t="b">
        <v>0</v>
      </c>
      <c r="J216" s="84" t="b">
        <v>1</v>
      </c>
      <c r="K216" s="84" t="b">
        <v>0</v>
      </c>
      <c r="L216" s="84" t="b">
        <v>0</v>
      </c>
    </row>
    <row r="217" spans="1:12" ht="15">
      <c r="A217" s="84" t="s">
        <v>2193</v>
      </c>
      <c r="B217" s="84" t="s">
        <v>2194</v>
      </c>
      <c r="C217" s="84">
        <v>2</v>
      </c>
      <c r="D217" s="123">
        <v>0.0020967659280140983</v>
      </c>
      <c r="E217" s="123">
        <v>2.8998205024270964</v>
      </c>
      <c r="F217" s="84" t="s">
        <v>2203</v>
      </c>
      <c r="G217" s="84" t="b">
        <v>1</v>
      </c>
      <c r="H217" s="84" t="b">
        <v>0</v>
      </c>
      <c r="I217" s="84" t="b">
        <v>0</v>
      </c>
      <c r="J217" s="84" t="b">
        <v>0</v>
      </c>
      <c r="K217" s="84" t="b">
        <v>0</v>
      </c>
      <c r="L217" s="84" t="b">
        <v>0</v>
      </c>
    </row>
    <row r="218" spans="1:12" ht="15">
      <c r="A218" s="84" t="s">
        <v>2194</v>
      </c>
      <c r="B218" s="84" t="s">
        <v>2195</v>
      </c>
      <c r="C218" s="84">
        <v>2</v>
      </c>
      <c r="D218" s="123">
        <v>0.0020967659280140983</v>
      </c>
      <c r="E218" s="123">
        <v>2.8998205024270964</v>
      </c>
      <c r="F218" s="84" t="s">
        <v>2203</v>
      </c>
      <c r="G218" s="84" t="b">
        <v>0</v>
      </c>
      <c r="H218" s="84" t="b">
        <v>0</v>
      </c>
      <c r="I218" s="84" t="b">
        <v>0</v>
      </c>
      <c r="J218" s="84" t="b">
        <v>0</v>
      </c>
      <c r="K218" s="84" t="b">
        <v>0</v>
      </c>
      <c r="L218" s="84" t="b">
        <v>0</v>
      </c>
    </row>
    <row r="219" spans="1:12" ht="15">
      <c r="A219" s="84" t="s">
        <v>2195</v>
      </c>
      <c r="B219" s="84" t="s">
        <v>2196</v>
      </c>
      <c r="C219" s="84">
        <v>2</v>
      </c>
      <c r="D219" s="123">
        <v>0.0020967659280140983</v>
      </c>
      <c r="E219" s="123">
        <v>2.8998205024270964</v>
      </c>
      <c r="F219" s="84" t="s">
        <v>2203</v>
      </c>
      <c r="G219" s="84" t="b">
        <v>0</v>
      </c>
      <c r="H219" s="84" t="b">
        <v>0</v>
      </c>
      <c r="I219" s="84" t="b">
        <v>0</v>
      </c>
      <c r="J219" s="84" t="b">
        <v>1</v>
      </c>
      <c r="K219" s="84" t="b">
        <v>0</v>
      </c>
      <c r="L219" s="84" t="b">
        <v>0</v>
      </c>
    </row>
    <row r="220" spans="1:12" ht="15">
      <c r="A220" s="84" t="s">
        <v>2196</v>
      </c>
      <c r="B220" s="84" t="s">
        <v>2197</v>
      </c>
      <c r="C220" s="84">
        <v>2</v>
      </c>
      <c r="D220" s="123">
        <v>0.0020967659280140983</v>
      </c>
      <c r="E220" s="123">
        <v>2.8998205024270964</v>
      </c>
      <c r="F220" s="84" t="s">
        <v>2203</v>
      </c>
      <c r="G220" s="84" t="b">
        <v>1</v>
      </c>
      <c r="H220" s="84" t="b">
        <v>0</v>
      </c>
      <c r="I220" s="84" t="b">
        <v>0</v>
      </c>
      <c r="J220" s="84" t="b">
        <v>0</v>
      </c>
      <c r="K220" s="84" t="b">
        <v>0</v>
      </c>
      <c r="L220" s="84" t="b">
        <v>0</v>
      </c>
    </row>
    <row r="221" spans="1:12" ht="15">
      <c r="A221" s="84" t="s">
        <v>2197</v>
      </c>
      <c r="B221" s="84" t="s">
        <v>2198</v>
      </c>
      <c r="C221" s="84">
        <v>2</v>
      </c>
      <c r="D221" s="123">
        <v>0.0020967659280140983</v>
      </c>
      <c r="E221" s="123">
        <v>2.8998205024270964</v>
      </c>
      <c r="F221" s="84" t="s">
        <v>2203</v>
      </c>
      <c r="G221" s="84" t="b">
        <v>0</v>
      </c>
      <c r="H221" s="84" t="b">
        <v>0</v>
      </c>
      <c r="I221" s="84" t="b">
        <v>0</v>
      </c>
      <c r="J221" s="84" t="b">
        <v>0</v>
      </c>
      <c r="K221" s="84" t="b">
        <v>0</v>
      </c>
      <c r="L221" s="84" t="b">
        <v>0</v>
      </c>
    </row>
    <row r="222" spans="1:12" ht="15">
      <c r="A222" s="84" t="s">
        <v>2198</v>
      </c>
      <c r="B222" s="84" t="s">
        <v>2110</v>
      </c>
      <c r="C222" s="84">
        <v>2</v>
      </c>
      <c r="D222" s="123">
        <v>0.0020967659280140983</v>
      </c>
      <c r="E222" s="123">
        <v>2.5018804937550585</v>
      </c>
      <c r="F222" s="84" t="s">
        <v>2203</v>
      </c>
      <c r="G222" s="84" t="b">
        <v>0</v>
      </c>
      <c r="H222" s="84" t="b">
        <v>0</v>
      </c>
      <c r="I222" s="84" t="b">
        <v>0</v>
      </c>
      <c r="J222" s="84" t="b">
        <v>0</v>
      </c>
      <c r="K222" s="84" t="b">
        <v>0</v>
      </c>
      <c r="L222" s="84" t="b">
        <v>0</v>
      </c>
    </row>
    <row r="223" spans="1:12" ht="15">
      <c r="A223" s="84" t="s">
        <v>2110</v>
      </c>
      <c r="B223" s="84" t="s">
        <v>2199</v>
      </c>
      <c r="C223" s="84">
        <v>2</v>
      </c>
      <c r="D223" s="123">
        <v>0.0020967659280140983</v>
      </c>
      <c r="E223" s="123">
        <v>2.8998205024270964</v>
      </c>
      <c r="F223" s="84" t="s">
        <v>2203</v>
      </c>
      <c r="G223" s="84" t="b">
        <v>0</v>
      </c>
      <c r="H223" s="84" t="b">
        <v>0</v>
      </c>
      <c r="I223" s="84" t="b">
        <v>0</v>
      </c>
      <c r="J223" s="84" t="b">
        <v>0</v>
      </c>
      <c r="K223" s="84" t="b">
        <v>0</v>
      </c>
      <c r="L223" s="84" t="b">
        <v>0</v>
      </c>
    </row>
    <row r="224" spans="1:12" ht="15">
      <c r="A224" s="84" t="s">
        <v>2199</v>
      </c>
      <c r="B224" s="84" t="s">
        <v>2095</v>
      </c>
      <c r="C224" s="84">
        <v>2</v>
      </c>
      <c r="D224" s="123">
        <v>0.0020967659280140983</v>
      </c>
      <c r="E224" s="123">
        <v>2.3557524580768208</v>
      </c>
      <c r="F224" s="84" t="s">
        <v>2203</v>
      </c>
      <c r="G224" s="84" t="b">
        <v>0</v>
      </c>
      <c r="H224" s="84" t="b">
        <v>0</v>
      </c>
      <c r="I224" s="84" t="b">
        <v>0</v>
      </c>
      <c r="J224" s="84" t="b">
        <v>0</v>
      </c>
      <c r="K224" s="84" t="b">
        <v>0</v>
      </c>
      <c r="L224" s="84" t="b">
        <v>0</v>
      </c>
    </row>
    <row r="225" spans="1:12" ht="15">
      <c r="A225" s="84" t="s">
        <v>2095</v>
      </c>
      <c r="B225" s="84" t="s">
        <v>2200</v>
      </c>
      <c r="C225" s="84">
        <v>2</v>
      </c>
      <c r="D225" s="123">
        <v>0.0020967659280140983</v>
      </c>
      <c r="E225" s="123">
        <v>2.3557524580768208</v>
      </c>
      <c r="F225" s="84" t="s">
        <v>2203</v>
      </c>
      <c r="G225" s="84" t="b">
        <v>0</v>
      </c>
      <c r="H225" s="84" t="b">
        <v>0</v>
      </c>
      <c r="I225" s="84" t="b">
        <v>0</v>
      </c>
      <c r="J225" s="84" t="b">
        <v>0</v>
      </c>
      <c r="K225" s="84" t="b">
        <v>0</v>
      </c>
      <c r="L225" s="84" t="b">
        <v>0</v>
      </c>
    </row>
    <row r="226" spans="1:12" ht="15">
      <c r="A226" s="84" t="s">
        <v>263</v>
      </c>
      <c r="B226" s="84" t="s">
        <v>217</v>
      </c>
      <c r="C226" s="84">
        <v>45</v>
      </c>
      <c r="D226" s="123">
        <v>0</v>
      </c>
      <c r="E226" s="123">
        <v>1.0413926851582251</v>
      </c>
      <c r="F226" s="84" t="s">
        <v>1739</v>
      </c>
      <c r="G226" s="84" t="b">
        <v>0</v>
      </c>
      <c r="H226" s="84" t="b">
        <v>0</v>
      </c>
      <c r="I226" s="84" t="b">
        <v>0</v>
      </c>
      <c r="J226" s="84" t="b">
        <v>0</v>
      </c>
      <c r="K226" s="84" t="b">
        <v>0</v>
      </c>
      <c r="L226" s="84" t="b">
        <v>0</v>
      </c>
    </row>
    <row r="227" spans="1:12" ht="15">
      <c r="A227" s="84" t="s">
        <v>217</v>
      </c>
      <c r="B227" s="84" t="s">
        <v>316</v>
      </c>
      <c r="C227" s="84">
        <v>45</v>
      </c>
      <c r="D227" s="123">
        <v>0</v>
      </c>
      <c r="E227" s="123">
        <v>1.0413926851582251</v>
      </c>
      <c r="F227" s="84" t="s">
        <v>1739</v>
      </c>
      <c r="G227" s="84" t="b">
        <v>0</v>
      </c>
      <c r="H227" s="84" t="b">
        <v>0</v>
      </c>
      <c r="I227" s="84" t="b">
        <v>0</v>
      </c>
      <c r="J227" s="84" t="b">
        <v>0</v>
      </c>
      <c r="K227" s="84" t="b">
        <v>0</v>
      </c>
      <c r="L227" s="84" t="b">
        <v>0</v>
      </c>
    </row>
    <row r="228" spans="1:12" ht="15">
      <c r="A228" s="84" t="s">
        <v>316</v>
      </c>
      <c r="B228" s="84" t="s">
        <v>315</v>
      </c>
      <c r="C228" s="84">
        <v>45</v>
      </c>
      <c r="D228" s="123">
        <v>0</v>
      </c>
      <c r="E228" s="123">
        <v>1.0413926851582251</v>
      </c>
      <c r="F228" s="84" t="s">
        <v>1739</v>
      </c>
      <c r="G228" s="84" t="b">
        <v>0</v>
      </c>
      <c r="H228" s="84" t="b">
        <v>0</v>
      </c>
      <c r="I228" s="84" t="b">
        <v>0</v>
      </c>
      <c r="J228" s="84" t="b">
        <v>0</v>
      </c>
      <c r="K228" s="84" t="b">
        <v>0</v>
      </c>
      <c r="L228" s="84" t="b">
        <v>0</v>
      </c>
    </row>
    <row r="229" spans="1:12" ht="15">
      <c r="A229" s="84" t="s">
        <v>315</v>
      </c>
      <c r="B229" s="84" t="s">
        <v>314</v>
      </c>
      <c r="C229" s="84">
        <v>45</v>
      </c>
      <c r="D229" s="123">
        <v>0</v>
      </c>
      <c r="E229" s="123">
        <v>1.0413926851582251</v>
      </c>
      <c r="F229" s="84" t="s">
        <v>1739</v>
      </c>
      <c r="G229" s="84" t="b">
        <v>0</v>
      </c>
      <c r="H229" s="84" t="b">
        <v>0</v>
      </c>
      <c r="I229" s="84" t="b">
        <v>0</v>
      </c>
      <c r="J229" s="84" t="b">
        <v>0</v>
      </c>
      <c r="K229" s="84" t="b">
        <v>0</v>
      </c>
      <c r="L229" s="84" t="b">
        <v>0</v>
      </c>
    </row>
    <row r="230" spans="1:12" ht="15">
      <c r="A230" s="84" t="s">
        <v>314</v>
      </c>
      <c r="B230" s="84" t="s">
        <v>313</v>
      </c>
      <c r="C230" s="84">
        <v>45</v>
      </c>
      <c r="D230" s="123">
        <v>0</v>
      </c>
      <c r="E230" s="123">
        <v>1.0413926851582251</v>
      </c>
      <c r="F230" s="84" t="s">
        <v>1739</v>
      </c>
      <c r="G230" s="84" t="b">
        <v>0</v>
      </c>
      <c r="H230" s="84" t="b">
        <v>0</v>
      </c>
      <c r="I230" s="84" t="b">
        <v>0</v>
      </c>
      <c r="J230" s="84" t="b">
        <v>0</v>
      </c>
      <c r="K230" s="84" t="b">
        <v>0</v>
      </c>
      <c r="L230" s="84" t="b">
        <v>0</v>
      </c>
    </row>
    <row r="231" spans="1:12" ht="15">
      <c r="A231" s="84" t="s">
        <v>313</v>
      </c>
      <c r="B231" s="84" t="s">
        <v>312</v>
      </c>
      <c r="C231" s="84">
        <v>45</v>
      </c>
      <c r="D231" s="123">
        <v>0</v>
      </c>
      <c r="E231" s="123">
        <v>1.0413926851582251</v>
      </c>
      <c r="F231" s="84" t="s">
        <v>1739</v>
      </c>
      <c r="G231" s="84" t="b">
        <v>0</v>
      </c>
      <c r="H231" s="84" t="b">
        <v>0</v>
      </c>
      <c r="I231" s="84" t="b">
        <v>0</v>
      </c>
      <c r="J231" s="84" t="b">
        <v>0</v>
      </c>
      <c r="K231" s="84" t="b">
        <v>0</v>
      </c>
      <c r="L231" s="84" t="b">
        <v>0</v>
      </c>
    </row>
    <row r="232" spans="1:12" ht="15">
      <c r="A232" s="84" t="s">
        <v>312</v>
      </c>
      <c r="B232" s="84" t="s">
        <v>311</v>
      </c>
      <c r="C232" s="84">
        <v>45</v>
      </c>
      <c r="D232" s="123">
        <v>0</v>
      </c>
      <c r="E232" s="123">
        <v>1.0413926851582251</v>
      </c>
      <c r="F232" s="84" t="s">
        <v>1739</v>
      </c>
      <c r="G232" s="84" t="b">
        <v>0</v>
      </c>
      <c r="H232" s="84" t="b">
        <v>0</v>
      </c>
      <c r="I232" s="84" t="b">
        <v>0</v>
      </c>
      <c r="J232" s="84" t="b">
        <v>0</v>
      </c>
      <c r="K232" s="84" t="b">
        <v>0</v>
      </c>
      <c r="L232" s="84" t="b">
        <v>0</v>
      </c>
    </row>
    <row r="233" spans="1:12" ht="15">
      <c r="A233" s="84" t="s">
        <v>311</v>
      </c>
      <c r="B233" s="84" t="s">
        <v>310</v>
      </c>
      <c r="C233" s="84">
        <v>45</v>
      </c>
      <c r="D233" s="123">
        <v>0</v>
      </c>
      <c r="E233" s="123">
        <v>1.0413926851582251</v>
      </c>
      <c r="F233" s="84" t="s">
        <v>1739</v>
      </c>
      <c r="G233" s="84" t="b">
        <v>0</v>
      </c>
      <c r="H233" s="84" t="b">
        <v>0</v>
      </c>
      <c r="I233" s="84" t="b">
        <v>0</v>
      </c>
      <c r="J233" s="84" t="b">
        <v>0</v>
      </c>
      <c r="K233" s="84" t="b">
        <v>0</v>
      </c>
      <c r="L233" s="84" t="b">
        <v>0</v>
      </c>
    </row>
    <row r="234" spans="1:12" ht="15">
      <c r="A234" s="84" t="s">
        <v>310</v>
      </c>
      <c r="B234" s="84" t="s">
        <v>1837</v>
      </c>
      <c r="C234" s="84">
        <v>45</v>
      </c>
      <c r="D234" s="123">
        <v>0</v>
      </c>
      <c r="E234" s="123">
        <v>1.0413926851582251</v>
      </c>
      <c r="F234" s="84" t="s">
        <v>1739</v>
      </c>
      <c r="G234" s="84" t="b">
        <v>0</v>
      </c>
      <c r="H234" s="84" t="b">
        <v>0</v>
      </c>
      <c r="I234" s="84" t="b">
        <v>0</v>
      </c>
      <c r="J234" s="84" t="b">
        <v>0</v>
      </c>
      <c r="K234" s="84" t="b">
        <v>0</v>
      </c>
      <c r="L234" s="84" t="b">
        <v>0</v>
      </c>
    </row>
    <row r="235" spans="1:12" ht="15">
      <c r="A235" s="84" t="s">
        <v>1837</v>
      </c>
      <c r="B235" s="84" t="s">
        <v>414</v>
      </c>
      <c r="C235" s="84">
        <v>45</v>
      </c>
      <c r="D235" s="123">
        <v>0</v>
      </c>
      <c r="E235" s="123">
        <v>1.0413926851582251</v>
      </c>
      <c r="F235" s="84" t="s">
        <v>1739</v>
      </c>
      <c r="G235" s="84" t="b">
        <v>0</v>
      </c>
      <c r="H235" s="84" t="b">
        <v>0</v>
      </c>
      <c r="I235" s="84" t="b">
        <v>0</v>
      </c>
      <c r="J235" s="84" t="b">
        <v>0</v>
      </c>
      <c r="K235" s="84" t="b">
        <v>0</v>
      </c>
      <c r="L235" s="84" t="b">
        <v>0</v>
      </c>
    </row>
    <row r="236" spans="1:12" ht="15">
      <c r="A236" s="84" t="s">
        <v>414</v>
      </c>
      <c r="B236" s="84" t="s">
        <v>2087</v>
      </c>
      <c r="C236" s="84">
        <v>45</v>
      </c>
      <c r="D236" s="123">
        <v>0</v>
      </c>
      <c r="E236" s="123">
        <v>1.0413926851582251</v>
      </c>
      <c r="F236" s="84" t="s">
        <v>1739</v>
      </c>
      <c r="G236" s="84" t="b">
        <v>0</v>
      </c>
      <c r="H236" s="84" t="b">
        <v>0</v>
      </c>
      <c r="I236" s="84" t="b">
        <v>0</v>
      </c>
      <c r="J236" s="84" t="b">
        <v>0</v>
      </c>
      <c r="K236" s="84" t="b">
        <v>0</v>
      </c>
      <c r="L236" s="84" t="b">
        <v>0</v>
      </c>
    </row>
    <row r="237" spans="1:12" ht="15">
      <c r="A237" s="84" t="s">
        <v>1843</v>
      </c>
      <c r="B237" s="84" t="s">
        <v>1839</v>
      </c>
      <c r="C237" s="84">
        <v>13</v>
      </c>
      <c r="D237" s="123">
        <v>0.009844072859579875</v>
      </c>
      <c r="E237" s="123">
        <v>1.6215224710973946</v>
      </c>
      <c r="F237" s="84" t="s">
        <v>1740</v>
      </c>
      <c r="G237" s="84" t="b">
        <v>0</v>
      </c>
      <c r="H237" s="84" t="b">
        <v>0</v>
      </c>
      <c r="I237" s="84" t="b">
        <v>0</v>
      </c>
      <c r="J237" s="84" t="b">
        <v>0</v>
      </c>
      <c r="K237" s="84" t="b">
        <v>0</v>
      </c>
      <c r="L237" s="84" t="b">
        <v>0</v>
      </c>
    </row>
    <row r="238" spans="1:12" ht="15">
      <c r="A238" s="84" t="s">
        <v>1841</v>
      </c>
      <c r="B238" s="84" t="s">
        <v>1842</v>
      </c>
      <c r="C238" s="84">
        <v>12</v>
      </c>
      <c r="D238" s="123">
        <v>0.009604386454885821</v>
      </c>
      <c r="E238" s="123">
        <v>1.728089517634652</v>
      </c>
      <c r="F238" s="84" t="s">
        <v>1740</v>
      </c>
      <c r="G238" s="84" t="b">
        <v>0</v>
      </c>
      <c r="H238" s="84" t="b">
        <v>0</v>
      </c>
      <c r="I238" s="84" t="b">
        <v>0</v>
      </c>
      <c r="J238" s="84" t="b">
        <v>0</v>
      </c>
      <c r="K238" s="84" t="b">
        <v>0</v>
      </c>
      <c r="L238" s="84" t="b">
        <v>0</v>
      </c>
    </row>
    <row r="239" spans="1:12" ht="15">
      <c r="A239" s="84" t="s">
        <v>1842</v>
      </c>
      <c r="B239" s="84" t="s">
        <v>1843</v>
      </c>
      <c r="C239" s="84">
        <v>12</v>
      </c>
      <c r="D239" s="123">
        <v>0.009604386454885821</v>
      </c>
      <c r="E239" s="123">
        <v>1.728089517634652</v>
      </c>
      <c r="F239" s="84" t="s">
        <v>1740</v>
      </c>
      <c r="G239" s="84" t="b">
        <v>0</v>
      </c>
      <c r="H239" s="84" t="b">
        <v>0</v>
      </c>
      <c r="I239" s="84" t="b">
        <v>0</v>
      </c>
      <c r="J239" s="84" t="b">
        <v>0</v>
      </c>
      <c r="K239" s="84" t="b">
        <v>0</v>
      </c>
      <c r="L239" s="84" t="b">
        <v>0</v>
      </c>
    </row>
    <row r="240" spans="1:12" ht="15">
      <c r="A240" s="84" t="s">
        <v>1839</v>
      </c>
      <c r="B240" s="84" t="s">
        <v>1845</v>
      </c>
      <c r="C240" s="84">
        <v>12</v>
      </c>
      <c r="D240" s="123">
        <v>0.009604386454885821</v>
      </c>
      <c r="E240" s="123">
        <v>1.6115839485632149</v>
      </c>
      <c r="F240" s="84" t="s">
        <v>1740</v>
      </c>
      <c r="G240" s="84" t="b">
        <v>0</v>
      </c>
      <c r="H240" s="84" t="b">
        <v>0</v>
      </c>
      <c r="I240" s="84" t="b">
        <v>0</v>
      </c>
      <c r="J240" s="84" t="b">
        <v>0</v>
      </c>
      <c r="K240" s="84" t="b">
        <v>0</v>
      </c>
      <c r="L240" s="84" t="b">
        <v>0</v>
      </c>
    </row>
    <row r="241" spans="1:12" ht="15">
      <c r="A241" s="84" t="s">
        <v>1846</v>
      </c>
      <c r="B241" s="84" t="s">
        <v>217</v>
      </c>
      <c r="C241" s="84">
        <v>11</v>
      </c>
      <c r="D241" s="123">
        <v>0.00931974569338487</v>
      </c>
      <c r="E241" s="123">
        <v>1.5167871205773815</v>
      </c>
      <c r="F241" s="84" t="s">
        <v>1740</v>
      </c>
      <c r="G241" s="84" t="b">
        <v>0</v>
      </c>
      <c r="H241" s="84" t="b">
        <v>0</v>
      </c>
      <c r="I241" s="84" t="b">
        <v>0</v>
      </c>
      <c r="J241" s="84" t="b">
        <v>0</v>
      </c>
      <c r="K241" s="84" t="b">
        <v>0</v>
      </c>
      <c r="L241" s="84" t="b">
        <v>0</v>
      </c>
    </row>
    <row r="242" spans="1:12" ht="15">
      <c r="A242" s="84" t="s">
        <v>217</v>
      </c>
      <c r="B242" s="84" t="s">
        <v>2089</v>
      </c>
      <c r="C242" s="84">
        <v>11</v>
      </c>
      <c r="D242" s="123">
        <v>0.00931974569338487</v>
      </c>
      <c r="E242" s="123">
        <v>1.4454312120417132</v>
      </c>
      <c r="F242" s="84" t="s">
        <v>1740</v>
      </c>
      <c r="G242" s="84" t="b">
        <v>0</v>
      </c>
      <c r="H242" s="84" t="b">
        <v>0</v>
      </c>
      <c r="I242" s="84" t="b">
        <v>0</v>
      </c>
      <c r="J242" s="84" t="b">
        <v>0</v>
      </c>
      <c r="K242" s="84" t="b">
        <v>0</v>
      </c>
      <c r="L242" s="84" t="b">
        <v>0</v>
      </c>
    </row>
    <row r="243" spans="1:12" ht="15">
      <c r="A243" s="84" t="s">
        <v>2089</v>
      </c>
      <c r="B243" s="84" t="s">
        <v>1840</v>
      </c>
      <c r="C243" s="84">
        <v>11</v>
      </c>
      <c r="D243" s="123">
        <v>0.00931974569338487</v>
      </c>
      <c r="E243" s="123">
        <v>1.7007037171450194</v>
      </c>
      <c r="F243" s="84" t="s">
        <v>1740</v>
      </c>
      <c r="G243" s="84" t="b">
        <v>0</v>
      </c>
      <c r="H243" s="84" t="b">
        <v>0</v>
      </c>
      <c r="I243" s="84" t="b">
        <v>0</v>
      </c>
      <c r="J243" s="84" t="b">
        <v>0</v>
      </c>
      <c r="K243" s="84" t="b">
        <v>0</v>
      </c>
      <c r="L243" s="84" t="b">
        <v>0</v>
      </c>
    </row>
    <row r="244" spans="1:12" ht="15">
      <c r="A244" s="84" t="s">
        <v>1845</v>
      </c>
      <c r="B244" s="84" t="s">
        <v>2090</v>
      </c>
      <c r="C244" s="84">
        <v>9</v>
      </c>
      <c r="D244" s="123">
        <v>0.008598387396343892</v>
      </c>
      <c r="E244" s="123">
        <v>1.7896448004818004</v>
      </c>
      <c r="F244" s="84" t="s">
        <v>1740</v>
      </c>
      <c r="G244" s="84" t="b">
        <v>0</v>
      </c>
      <c r="H244" s="84" t="b">
        <v>0</v>
      </c>
      <c r="I244" s="84" t="b">
        <v>0</v>
      </c>
      <c r="J244" s="84" t="b">
        <v>0</v>
      </c>
      <c r="K244" s="84" t="b">
        <v>0</v>
      </c>
      <c r="L244" s="84" t="b">
        <v>0</v>
      </c>
    </row>
    <row r="245" spans="1:12" ht="15">
      <c r="A245" s="84" t="s">
        <v>2090</v>
      </c>
      <c r="B245" s="84" t="s">
        <v>1844</v>
      </c>
      <c r="C245" s="84">
        <v>8</v>
      </c>
      <c r="D245" s="123">
        <v>0.008150728363363231</v>
      </c>
      <c r="E245" s="123">
        <v>1.7007037171450192</v>
      </c>
      <c r="F245" s="84" t="s">
        <v>1740</v>
      </c>
      <c r="G245" s="84" t="b">
        <v>0</v>
      </c>
      <c r="H245" s="84" t="b">
        <v>0</v>
      </c>
      <c r="I245" s="84" t="b">
        <v>0</v>
      </c>
      <c r="J245" s="84" t="b">
        <v>1</v>
      </c>
      <c r="K245" s="84" t="b">
        <v>0</v>
      </c>
      <c r="L245" s="84" t="b">
        <v>0</v>
      </c>
    </row>
    <row r="246" spans="1:12" ht="15">
      <c r="A246" s="84" t="s">
        <v>1844</v>
      </c>
      <c r="B246" s="84" t="s">
        <v>2091</v>
      </c>
      <c r="C246" s="84">
        <v>8</v>
      </c>
      <c r="D246" s="123">
        <v>0.008150728363363231</v>
      </c>
      <c r="E246" s="123">
        <v>1.7976137301530757</v>
      </c>
      <c r="F246" s="84" t="s">
        <v>1740</v>
      </c>
      <c r="G246" s="84" t="b">
        <v>1</v>
      </c>
      <c r="H246" s="84" t="b">
        <v>0</v>
      </c>
      <c r="I246" s="84" t="b">
        <v>0</v>
      </c>
      <c r="J246" s="84" t="b">
        <v>0</v>
      </c>
      <c r="K246" s="84" t="b">
        <v>0</v>
      </c>
      <c r="L246" s="84" t="b">
        <v>0</v>
      </c>
    </row>
    <row r="247" spans="1:12" ht="15">
      <c r="A247" s="84" t="s">
        <v>324</v>
      </c>
      <c r="B247" s="84" t="s">
        <v>339</v>
      </c>
      <c r="C247" s="84">
        <v>8</v>
      </c>
      <c r="D247" s="123">
        <v>0.008150728363363231</v>
      </c>
      <c r="E247" s="123">
        <v>1.8767949762007006</v>
      </c>
      <c r="F247" s="84" t="s">
        <v>1740</v>
      </c>
      <c r="G247" s="84" t="b">
        <v>0</v>
      </c>
      <c r="H247" s="84" t="b">
        <v>0</v>
      </c>
      <c r="I247" s="84" t="b">
        <v>0</v>
      </c>
      <c r="J247" s="84" t="b">
        <v>0</v>
      </c>
      <c r="K247" s="84" t="b">
        <v>0</v>
      </c>
      <c r="L247" s="84" t="b">
        <v>0</v>
      </c>
    </row>
    <row r="248" spans="1:12" ht="15">
      <c r="A248" s="84" t="s">
        <v>339</v>
      </c>
      <c r="B248" s="84" t="s">
        <v>338</v>
      </c>
      <c r="C248" s="84">
        <v>8</v>
      </c>
      <c r="D248" s="123">
        <v>0.008150728363363231</v>
      </c>
      <c r="E248" s="123">
        <v>1.973704989208757</v>
      </c>
      <c r="F248" s="84" t="s">
        <v>1740</v>
      </c>
      <c r="G248" s="84" t="b">
        <v>0</v>
      </c>
      <c r="H248" s="84" t="b">
        <v>0</v>
      </c>
      <c r="I248" s="84" t="b">
        <v>0</v>
      </c>
      <c r="J248" s="84" t="b">
        <v>0</v>
      </c>
      <c r="K248" s="84" t="b">
        <v>0</v>
      </c>
      <c r="L248" s="84" t="b">
        <v>0</v>
      </c>
    </row>
    <row r="249" spans="1:12" ht="15">
      <c r="A249" s="84" t="s">
        <v>338</v>
      </c>
      <c r="B249" s="84" t="s">
        <v>337</v>
      </c>
      <c r="C249" s="84">
        <v>8</v>
      </c>
      <c r="D249" s="123">
        <v>0.008150728363363231</v>
      </c>
      <c r="E249" s="123">
        <v>1.973704989208757</v>
      </c>
      <c r="F249" s="84" t="s">
        <v>1740</v>
      </c>
      <c r="G249" s="84" t="b">
        <v>0</v>
      </c>
      <c r="H249" s="84" t="b">
        <v>0</v>
      </c>
      <c r="I249" s="84" t="b">
        <v>0</v>
      </c>
      <c r="J249" s="84" t="b">
        <v>0</v>
      </c>
      <c r="K249" s="84" t="b">
        <v>0</v>
      </c>
      <c r="L249" s="84" t="b">
        <v>0</v>
      </c>
    </row>
    <row r="250" spans="1:12" ht="15">
      <c r="A250" s="84" t="s">
        <v>337</v>
      </c>
      <c r="B250" s="84" t="s">
        <v>336</v>
      </c>
      <c r="C250" s="84">
        <v>8</v>
      </c>
      <c r="D250" s="123">
        <v>0.008150728363363231</v>
      </c>
      <c r="E250" s="123">
        <v>1.973704989208757</v>
      </c>
      <c r="F250" s="84" t="s">
        <v>1740</v>
      </c>
      <c r="G250" s="84" t="b">
        <v>0</v>
      </c>
      <c r="H250" s="84" t="b">
        <v>0</v>
      </c>
      <c r="I250" s="84" t="b">
        <v>0</v>
      </c>
      <c r="J250" s="84" t="b">
        <v>0</v>
      </c>
      <c r="K250" s="84" t="b">
        <v>0</v>
      </c>
      <c r="L250" s="84" t="b">
        <v>0</v>
      </c>
    </row>
    <row r="251" spans="1:12" ht="15">
      <c r="A251" s="84" t="s">
        <v>336</v>
      </c>
      <c r="B251" s="84" t="s">
        <v>335</v>
      </c>
      <c r="C251" s="84">
        <v>8</v>
      </c>
      <c r="D251" s="123">
        <v>0.008150728363363231</v>
      </c>
      <c r="E251" s="123">
        <v>1.973704989208757</v>
      </c>
      <c r="F251" s="84" t="s">
        <v>1740</v>
      </c>
      <c r="G251" s="84" t="b">
        <v>0</v>
      </c>
      <c r="H251" s="84" t="b">
        <v>0</v>
      </c>
      <c r="I251" s="84" t="b">
        <v>0</v>
      </c>
      <c r="J251" s="84" t="b">
        <v>0</v>
      </c>
      <c r="K251" s="84" t="b">
        <v>0</v>
      </c>
      <c r="L251" s="84" t="b">
        <v>0</v>
      </c>
    </row>
    <row r="252" spans="1:12" ht="15">
      <c r="A252" s="84" t="s">
        <v>2096</v>
      </c>
      <c r="B252" s="84" t="s">
        <v>2097</v>
      </c>
      <c r="C252" s="84">
        <v>7</v>
      </c>
      <c r="D252" s="123">
        <v>0.00763553946291033</v>
      </c>
      <c r="E252" s="123">
        <v>2.0316969361864436</v>
      </c>
      <c r="F252" s="84" t="s">
        <v>1740</v>
      </c>
      <c r="G252" s="84" t="b">
        <v>0</v>
      </c>
      <c r="H252" s="84" t="b">
        <v>0</v>
      </c>
      <c r="I252" s="84" t="b">
        <v>0</v>
      </c>
      <c r="J252" s="84" t="b">
        <v>1</v>
      </c>
      <c r="K252" s="84" t="b">
        <v>0</v>
      </c>
      <c r="L252" s="84" t="b">
        <v>0</v>
      </c>
    </row>
    <row r="253" spans="1:12" ht="15">
      <c r="A253" s="84" t="s">
        <v>2097</v>
      </c>
      <c r="B253" s="84" t="s">
        <v>2098</v>
      </c>
      <c r="C253" s="84">
        <v>7</v>
      </c>
      <c r="D253" s="123">
        <v>0.00763553946291033</v>
      </c>
      <c r="E253" s="123">
        <v>2.0316969361864436</v>
      </c>
      <c r="F253" s="84" t="s">
        <v>1740</v>
      </c>
      <c r="G253" s="84" t="b">
        <v>1</v>
      </c>
      <c r="H253" s="84" t="b">
        <v>0</v>
      </c>
      <c r="I253" s="84" t="b">
        <v>0</v>
      </c>
      <c r="J253" s="84" t="b">
        <v>0</v>
      </c>
      <c r="K253" s="84" t="b">
        <v>0</v>
      </c>
      <c r="L253" s="84" t="b">
        <v>0</v>
      </c>
    </row>
    <row r="254" spans="1:12" ht="15">
      <c r="A254" s="84" t="s">
        <v>2098</v>
      </c>
      <c r="B254" s="84" t="s">
        <v>299</v>
      </c>
      <c r="C254" s="84">
        <v>7</v>
      </c>
      <c r="D254" s="123">
        <v>0.00763553946291033</v>
      </c>
      <c r="E254" s="123">
        <v>1.9225524667613758</v>
      </c>
      <c r="F254" s="84" t="s">
        <v>1740</v>
      </c>
      <c r="G254" s="84" t="b">
        <v>0</v>
      </c>
      <c r="H254" s="84" t="b">
        <v>0</v>
      </c>
      <c r="I254" s="84" t="b">
        <v>0</v>
      </c>
      <c r="J254" s="84" t="b">
        <v>0</v>
      </c>
      <c r="K254" s="84" t="b">
        <v>0</v>
      </c>
      <c r="L254" s="84" t="b">
        <v>0</v>
      </c>
    </row>
    <row r="255" spans="1:12" ht="15">
      <c r="A255" s="84" t="s">
        <v>299</v>
      </c>
      <c r="B255" s="84" t="s">
        <v>414</v>
      </c>
      <c r="C255" s="84">
        <v>7</v>
      </c>
      <c r="D255" s="123">
        <v>0.00763553946291033</v>
      </c>
      <c r="E255" s="123">
        <v>1.2235824624253568</v>
      </c>
      <c r="F255" s="84" t="s">
        <v>1740</v>
      </c>
      <c r="G255" s="84" t="b">
        <v>0</v>
      </c>
      <c r="H255" s="84" t="b">
        <v>0</v>
      </c>
      <c r="I255" s="84" t="b">
        <v>0</v>
      </c>
      <c r="J255" s="84" t="b">
        <v>0</v>
      </c>
      <c r="K255" s="84" t="b">
        <v>0</v>
      </c>
      <c r="L255" s="84" t="b">
        <v>0</v>
      </c>
    </row>
    <row r="256" spans="1:12" ht="15">
      <c r="A256" s="84" t="s">
        <v>414</v>
      </c>
      <c r="B256" s="84" t="s">
        <v>1799</v>
      </c>
      <c r="C256" s="84">
        <v>7</v>
      </c>
      <c r="D256" s="123">
        <v>0.00763553946291033</v>
      </c>
      <c r="E256" s="123">
        <v>1.6215224710973946</v>
      </c>
      <c r="F256" s="84" t="s">
        <v>1740</v>
      </c>
      <c r="G256" s="84" t="b">
        <v>0</v>
      </c>
      <c r="H256" s="84" t="b">
        <v>0</v>
      </c>
      <c r="I256" s="84" t="b">
        <v>0</v>
      </c>
      <c r="J256" s="84" t="b">
        <v>0</v>
      </c>
      <c r="K256" s="84" t="b">
        <v>0</v>
      </c>
      <c r="L256" s="84" t="b">
        <v>0</v>
      </c>
    </row>
    <row r="257" spans="1:12" ht="15">
      <c r="A257" s="84" t="s">
        <v>1799</v>
      </c>
      <c r="B257" s="84" t="s">
        <v>2099</v>
      </c>
      <c r="C257" s="84">
        <v>7</v>
      </c>
      <c r="D257" s="123">
        <v>0.00763553946291033</v>
      </c>
      <c r="E257" s="123">
        <v>2.0316969361864436</v>
      </c>
      <c r="F257" s="84" t="s">
        <v>1740</v>
      </c>
      <c r="G257" s="84" t="b">
        <v>0</v>
      </c>
      <c r="H257" s="84" t="b">
        <v>0</v>
      </c>
      <c r="I257" s="84" t="b">
        <v>0</v>
      </c>
      <c r="J257" s="84" t="b">
        <v>0</v>
      </c>
      <c r="K257" s="84" t="b">
        <v>0</v>
      </c>
      <c r="L257" s="84" t="b">
        <v>0</v>
      </c>
    </row>
    <row r="258" spans="1:12" ht="15">
      <c r="A258" s="84" t="s">
        <v>2099</v>
      </c>
      <c r="B258" s="84" t="s">
        <v>2100</v>
      </c>
      <c r="C258" s="84">
        <v>7</v>
      </c>
      <c r="D258" s="123">
        <v>0.00763553946291033</v>
      </c>
      <c r="E258" s="123">
        <v>2.0316969361864436</v>
      </c>
      <c r="F258" s="84" t="s">
        <v>1740</v>
      </c>
      <c r="G258" s="84" t="b">
        <v>0</v>
      </c>
      <c r="H258" s="84" t="b">
        <v>0</v>
      </c>
      <c r="I258" s="84" t="b">
        <v>0</v>
      </c>
      <c r="J258" s="84" t="b">
        <v>0</v>
      </c>
      <c r="K258" s="84" t="b">
        <v>1</v>
      </c>
      <c r="L258" s="84" t="b">
        <v>0</v>
      </c>
    </row>
    <row r="259" spans="1:12" ht="15">
      <c r="A259" s="84" t="s">
        <v>335</v>
      </c>
      <c r="B259" s="84" t="s">
        <v>288</v>
      </c>
      <c r="C259" s="84">
        <v>7</v>
      </c>
      <c r="D259" s="123">
        <v>0.00763553946291033</v>
      </c>
      <c r="E259" s="123">
        <v>1.818803029223014</v>
      </c>
      <c r="F259" s="84" t="s">
        <v>1740</v>
      </c>
      <c r="G259" s="84" t="b">
        <v>0</v>
      </c>
      <c r="H259" s="84" t="b">
        <v>0</v>
      </c>
      <c r="I259" s="84" t="b">
        <v>0</v>
      </c>
      <c r="J259" s="84" t="b">
        <v>0</v>
      </c>
      <c r="K259" s="84" t="b">
        <v>0</v>
      </c>
      <c r="L259" s="84" t="b">
        <v>0</v>
      </c>
    </row>
    <row r="260" spans="1:12" ht="15">
      <c r="A260" s="84" t="s">
        <v>288</v>
      </c>
      <c r="B260" s="84" t="s">
        <v>289</v>
      </c>
      <c r="C260" s="84">
        <v>7</v>
      </c>
      <c r="D260" s="123">
        <v>0.00763553946291033</v>
      </c>
      <c r="E260" s="123">
        <v>1.7218930162149575</v>
      </c>
      <c r="F260" s="84" t="s">
        <v>1740</v>
      </c>
      <c r="G260" s="84" t="b">
        <v>0</v>
      </c>
      <c r="H260" s="84" t="b">
        <v>0</v>
      </c>
      <c r="I260" s="84" t="b">
        <v>0</v>
      </c>
      <c r="J260" s="84" t="b">
        <v>0</v>
      </c>
      <c r="K260" s="84" t="b">
        <v>0</v>
      </c>
      <c r="L260" s="84" t="b">
        <v>0</v>
      </c>
    </row>
    <row r="261" spans="1:12" ht="15">
      <c r="A261" s="84" t="s">
        <v>238</v>
      </c>
      <c r="B261" s="84" t="s">
        <v>414</v>
      </c>
      <c r="C261" s="84">
        <v>7</v>
      </c>
      <c r="D261" s="123">
        <v>0.00763553946291033</v>
      </c>
      <c r="E261" s="123">
        <v>1.2747349848727383</v>
      </c>
      <c r="F261" s="84" t="s">
        <v>1740</v>
      </c>
      <c r="G261" s="84" t="b">
        <v>0</v>
      </c>
      <c r="H261" s="84" t="b">
        <v>0</v>
      </c>
      <c r="I261" s="84" t="b">
        <v>0</v>
      </c>
      <c r="J261" s="84" t="b">
        <v>0</v>
      </c>
      <c r="K261" s="84" t="b">
        <v>0</v>
      </c>
      <c r="L261" s="84" t="b">
        <v>0</v>
      </c>
    </row>
    <row r="262" spans="1:12" ht="15">
      <c r="A262" s="84" t="s">
        <v>235</v>
      </c>
      <c r="B262" s="84" t="s">
        <v>324</v>
      </c>
      <c r="C262" s="84">
        <v>6</v>
      </c>
      <c r="D262" s="123">
        <v>0.007043111309308775</v>
      </c>
      <c r="E262" s="123">
        <v>1.7104635544341755</v>
      </c>
      <c r="F262" s="84" t="s">
        <v>1740</v>
      </c>
      <c r="G262" s="84" t="b">
        <v>0</v>
      </c>
      <c r="H262" s="84" t="b">
        <v>0</v>
      </c>
      <c r="I262" s="84" t="b">
        <v>0</v>
      </c>
      <c r="J262" s="84" t="b">
        <v>0</v>
      </c>
      <c r="K262" s="84" t="b">
        <v>0</v>
      </c>
      <c r="L262" s="84" t="b">
        <v>0</v>
      </c>
    </row>
    <row r="263" spans="1:12" ht="15">
      <c r="A263" s="84" t="s">
        <v>217</v>
      </c>
      <c r="B263" s="84" t="s">
        <v>2096</v>
      </c>
      <c r="C263" s="84">
        <v>6</v>
      </c>
      <c r="D263" s="123">
        <v>0.007043111309308775</v>
      </c>
      <c r="E263" s="123">
        <v>1.4454312120417132</v>
      </c>
      <c r="F263" s="84" t="s">
        <v>1740</v>
      </c>
      <c r="G263" s="84" t="b">
        <v>0</v>
      </c>
      <c r="H263" s="84" t="b">
        <v>0</v>
      </c>
      <c r="I263" s="84" t="b">
        <v>0</v>
      </c>
      <c r="J263" s="84" t="b">
        <v>0</v>
      </c>
      <c r="K263" s="84" t="b">
        <v>0</v>
      </c>
      <c r="L263" s="84" t="b">
        <v>0</v>
      </c>
    </row>
    <row r="264" spans="1:12" ht="15">
      <c r="A264" s="84" t="s">
        <v>2100</v>
      </c>
      <c r="B264" s="84" t="s">
        <v>2106</v>
      </c>
      <c r="C264" s="84">
        <v>6</v>
      </c>
      <c r="D264" s="123">
        <v>0.007043111309308775</v>
      </c>
      <c r="E264" s="123">
        <v>2.0316969361864436</v>
      </c>
      <c r="F264" s="84" t="s">
        <v>1740</v>
      </c>
      <c r="G264" s="84" t="b">
        <v>0</v>
      </c>
      <c r="H264" s="84" t="b">
        <v>1</v>
      </c>
      <c r="I264" s="84" t="b">
        <v>0</v>
      </c>
      <c r="J264" s="84" t="b">
        <v>0</v>
      </c>
      <c r="K264" s="84" t="b">
        <v>0</v>
      </c>
      <c r="L264" s="84" t="b">
        <v>0</v>
      </c>
    </row>
    <row r="265" spans="1:12" ht="15">
      <c r="A265" s="84" t="s">
        <v>2093</v>
      </c>
      <c r="B265" s="84" t="s">
        <v>2088</v>
      </c>
      <c r="C265" s="84">
        <v>6</v>
      </c>
      <c r="D265" s="123">
        <v>0.007043111309308775</v>
      </c>
      <c r="E265" s="123">
        <v>1.7306669405224626</v>
      </c>
      <c r="F265" s="84" t="s">
        <v>1740</v>
      </c>
      <c r="G265" s="84" t="b">
        <v>0</v>
      </c>
      <c r="H265" s="84" t="b">
        <v>0</v>
      </c>
      <c r="I265" s="84" t="b">
        <v>0</v>
      </c>
      <c r="J265" s="84" t="b">
        <v>1</v>
      </c>
      <c r="K265" s="84" t="b">
        <v>0</v>
      </c>
      <c r="L265" s="84" t="b">
        <v>0</v>
      </c>
    </row>
    <row r="266" spans="1:12" ht="15">
      <c r="A266" s="84" t="s">
        <v>2088</v>
      </c>
      <c r="B266" s="84" t="s">
        <v>2101</v>
      </c>
      <c r="C266" s="84">
        <v>6</v>
      </c>
      <c r="D266" s="123">
        <v>0.007043111309308775</v>
      </c>
      <c r="E266" s="123">
        <v>1.7976137301530757</v>
      </c>
      <c r="F266" s="84" t="s">
        <v>1740</v>
      </c>
      <c r="G266" s="84" t="b">
        <v>1</v>
      </c>
      <c r="H266" s="84" t="b">
        <v>0</v>
      </c>
      <c r="I266" s="84" t="b">
        <v>0</v>
      </c>
      <c r="J266" s="84" t="b">
        <v>0</v>
      </c>
      <c r="K266" s="84" t="b">
        <v>0</v>
      </c>
      <c r="L266" s="84" t="b">
        <v>0</v>
      </c>
    </row>
    <row r="267" spans="1:12" ht="15">
      <c r="A267" s="84" t="s">
        <v>2101</v>
      </c>
      <c r="B267" s="84" t="s">
        <v>2102</v>
      </c>
      <c r="C267" s="84">
        <v>6</v>
      </c>
      <c r="D267" s="123">
        <v>0.007043111309308775</v>
      </c>
      <c r="E267" s="123">
        <v>2.098643725817057</v>
      </c>
      <c r="F267" s="84" t="s">
        <v>1740</v>
      </c>
      <c r="G267" s="84" t="b">
        <v>0</v>
      </c>
      <c r="H267" s="84" t="b">
        <v>0</v>
      </c>
      <c r="I267" s="84" t="b">
        <v>0</v>
      </c>
      <c r="J267" s="84" t="b">
        <v>0</v>
      </c>
      <c r="K267" s="84" t="b">
        <v>0</v>
      </c>
      <c r="L267" s="84" t="b">
        <v>0</v>
      </c>
    </row>
    <row r="268" spans="1:12" ht="15">
      <c r="A268" s="84" t="s">
        <v>2102</v>
      </c>
      <c r="B268" s="84" t="s">
        <v>2088</v>
      </c>
      <c r="C268" s="84">
        <v>6</v>
      </c>
      <c r="D268" s="123">
        <v>0.007043111309308775</v>
      </c>
      <c r="E268" s="123">
        <v>1.7976137301530757</v>
      </c>
      <c r="F268" s="84" t="s">
        <v>1740</v>
      </c>
      <c r="G268" s="84" t="b">
        <v>0</v>
      </c>
      <c r="H268" s="84" t="b">
        <v>0</v>
      </c>
      <c r="I268" s="84" t="b">
        <v>0</v>
      </c>
      <c r="J268" s="84" t="b">
        <v>1</v>
      </c>
      <c r="K268" s="84" t="b">
        <v>0</v>
      </c>
      <c r="L268" s="84" t="b">
        <v>0</v>
      </c>
    </row>
    <row r="269" spans="1:12" ht="15">
      <c r="A269" s="84" t="s">
        <v>2088</v>
      </c>
      <c r="B269" s="84" t="s">
        <v>421</v>
      </c>
      <c r="C269" s="84">
        <v>6</v>
      </c>
      <c r="D269" s="123">
        <v>0.007043111309308775</v>
      </c>
      <c r="E269" s="123">
        <v>1.7976137301530757</v>
      </c>
      <c r="F269" s="84" t="s">
        <v>1740</v>
      </c>
      <c r="G269" s="84" t="b">
        <v>1</v>
      </c>
      <c r="H269" s="84" t="b">
        <v>0</v>
      </c>
      <c r="I269" s="84" t="b">
        <v>0</v>
      </c>
      <c r="J269" s="84" t="b">
        <v>0</v>
      </c>
      <c r="K269" s="84" t="b">
        <v>0</v>
      </c>
      <c r="L269" s="84" t="b">
        <v>0</v>
      </c>
    </row>
    <row r="270" spans="1:12" ht="15">
      <c r="A270" s="84" t="s">
        <v>421</v>
      </c>
      <c r="B270" s="84" t="s">
        <v>2103</v>
      </c>
      <c r="C270" s="84">
        <v>6</v>
      </c>
      <c r="D270" s="123">
        <v>0.007043111309308775</v>
      </c>
      <c r="E270" s="123">
        <v>2.098643725817057</v>
      </c>
      <c r="F270" s="84" t="s">
        <v>1740</v>
      </c>
      <c r="G270" s="84" t="b">
        <v>0</v>
      </c>
      <c r="H270" s="84" t="b">
        <v>0</v>
      </c>
      <c r="I270" s="84" t="b">
        <v>0</v>
      </c>
      <c r="J270" s="84" t="b">
        <v>0</v>
      </c>
      <c r="K270" s="84" t="b">
        <v>0</v>
      </c>
      <c r="L270" s="84" t="b">
        <v>0</v>
      </c>
    </row>
    <row r="271" spans="1:12" ht="15">
      <c r="A271" s="84" t="s">
        <v>2103</v>
      </c>
      <c r="B271" s="84" t="s">
        <v>2094</v>
      </c>
      <c r="C271" s="84">
        <v>6</v>
      </c>
      <c r="D271" s="123">
        <v>0.007043111309308775</v>
      </c>
      <c r="E271" s="123">
        <v>2.0316969361864436</v>
      </c>
      <c r="F271" s="84" t="s">
        <v>1740</v>
      </c>
      <c r="G271" s="84" t="b">
        <v>0</v>
      </c>
      <c r="H271" s="84" t="b">
        <v>0</v>
      </c>
      <c r="I271" s="84" t="b">
        <v>0</v>
      </c>
      <c r="J271" s="84" t="b">
        <v>1</v>
      </c>
      <c r="K271" s="84" t="b">
        <v>0</v>
      </c>
      <c r="L271" s="84" t="b">
        <v>0</v>
      </c>
    </row>
    <row r="272" spans="1:12" ht="15">
      <c r="A272" s="84" t="s">
        <v>2094</v>
      </c>
      <c r="B272" s="84" t="s">
        <v>2104</v>
      </c>
      <c r="C272" s="84">
        <v>6</v>
      </c>
      <c r="D272" s="123">
        <v>0.007043111309308775</v>
      </c>
      <c r="E272" s="123">
        <v>2.0316969361864436</v>
      </c>
      <c r="F272" s="84" t="s">
        <v>1740</v>
      </c>
      <c r="G272" s="84" t="b">
        <v>1</v>
      </c>
      <c r="H272" s="84" t="b">
        <v>0</v>
      </c>
      <c r="I272" s="84" t="b">
        <v>0</v>
      </c>
      <c r="J272" s="84" t="b">
        <v>0</v>
      </c>
      <c r="K272" s="84" t="b">
        <v>0</v>
      </c>
      <c r="L272" s="84" t="b">
        <v>0</v>
      </c>
    </row>
    <row r="273" spans="1:12" ht="15">
      <c r="A273" s="84" t="s">
        <v>2104</v>
      </c>
      <c r="B273" s="84" t="s">
        <v>2105</v>
      </c>
      <c r="C273" s="84">
        <v>6</v>
      </c>
      <c r="D273" s="123">
        <v>0.007043111309308775</v>
      </c>
      <c r="E273" s="123">
        <v>2.098643725817057</v>
      </c>
      <c r="F273" s="84" t="s">
        <v>1740</v>
      </c>
      <c r="G273" s="84" t="b">
        <v>0</v>
      </c>
      <c r="H273" s="84" t="b">
        <v>0</v>
      </c>
      <c r="I273" s="84" t="b">
        <v>0</v>
      </c>
      <c r="J273" s="84" t="b">
        <v>0</v>
      </c>
      <c r="K273" s="84" t="b">
        <v>0</v>
      </c>
      <c r="L273" s="84" t="b">
        <v>0</v>
      </c>
    </row>
    <row r="274" spans="1:12" ht="15">
      <c r="A274" s="84" t="s">
        <v>283</v>
      </c>
      <c r="B274" s="84" t="s">
        <v>2093</v>
      </c>
      <c r="C274" s="84">
        <v>5</v>
      </c>
      <c r="D274" s="123">
        <v>0.006360458221245473</v>
      </c>
      <c r="E274" s="123">
        <v>1.843371220713751</v>
      </c>
      <c r="F274" s="84" t="s">
        <v>1740</v>
      </c>
      <c r="G274" s="84" t="b">
        <v>0</v>
      </c>
      <c r="H274" s="84" t="b">
        <v>0</v>
      </c>
      <c r="I274" s="84" t="b">
        <v>0</v>
      </c>
      <c r="J274" s="84" t="b">
        <v>0</v>
      </c>
      <c r="K274" s="84" t="b">
        <v>0</v>
      </c>
      <c r="L274" s="84" t="b">
        <v>0</v>
      </c>
    </row>
    <row r="275" spans="1:12" ht="15">
      <c r="A275" s="84" t="s">
        <v>334</v>
      </c>
      <c r="B275" s="84" t="s">
        <v>333</v>
      </c>
      <c r="C275" s="84">
        <v>4</v>
      </c>
      <c r="D275" s="123">
        <v>0.005569309569592192</v>
      </c>
      <c r="E275" s="123">
        <v>2.274734984872738</v>
      </c>
      <c r="F275" s="84" t="s">
        <v>1740</v>
      </c>
      <c r="G275" s="84" t="b">
        <v>0</v>
      </c>
      <c r="H275" s="84" t="b">
        <v>0</v>
      </c>
      <c r="I275" s="84" t="b">
        <v>0</v>
      </c>
      <c r="J275" s="84" t="b">
        <v>0</v>
      </c>
      <c r="K275" s="84" t="b">
        <v>0</v>
      </c>
      <c r="L275" s="84" t="b">
        <v>0</v>
      </c>
    </row>
    <row r="276" spans="1:12" ht="15">
      <c r="A276" s="84" t="s">
        <v>333</v>
      </c>
      <c r="B276" s="84" t="s">
        <v>332</v>
      </c>
      <c r="C276" s="84">
        <v>4</v>
      </c>
      <c r="D276" s="123">
        <v>0.005569309569592192</v>
      </c>
      <c r="E276" s="123">
        <v>2.274734984872738</v>
      </c>
      <c r="F276" s="84" t="s">
        <v>1740</v>
      </c>
      <c r="G276" s="84" t="b">
        <v>0</v>
      </c>
      <c r="H276" s="84" t="b">
        <v>0</v>
      </c>
      <c r="I276" s="84" t="b">
        <v>0</v>
      </c>
      <c r="J276" s="84" t="b">
        <v>0</v>
      </c>
      <c r="K276" s="84" t="b">
        <v>0</v>
      </c>
      <c r="L276" s="84" t="b">
        <v>0</v>
      </c>
    </row>
    <row r="277" spans="1:12" ht="15">
      <c r="A277" s="84" t="s">
        <v>332</v>
      </c>
      <c r="B277" s="84" t="s">
        <v>331</v>
      </c>
      <c r="C277" s="84">
        <v>4</v>
      </c>
      <c r="D277" s="123">
        <v>0.005569309569592192</v>
      </c>
      <c r="E277" s="123">
        <v>2.274734984872738</v>
      </c>
      <c r="F277" s="84" t="s">
        <v>1740</v>
      </c>
      <c r="G277" s="84" t="b">
        <v>0</v>
      </c>
      <c r="H277" s="84" t="b">
        <v>0</v>
      </c>
      <c r="I277" s="84" t="b">
        <v>0</v>
      </c>
      <c r="J277" s="84" t="b">
        <v>0</v>
      </c>
      <c r="K277" s="84" t="b">
        <v>0</v>
      </c>
      <c r="L277" s="84" t="b">
        <v>0</v>
      </c>
    </row>
    <row r="278" spans="1:12" ht="15">
      <c r="A278" s="84" t="s">
        <v>331</v>
      </c>
      <c r="B278" s="84" t="s">
        <v>330</v>
      </c>
      <c r="C278" s="84">
        <v>4</v>
      </c>
      <c r="D278" s="123">
        <v>0.005569309569592192</v>
      </c>
      <c r="E278" s="123">
        <v>2.274734984872738</v>
      </c>
      <c r="F278" s="84" t="s">
        <v>1740</v>
      </c>
      <c r="G278" s="84" t="b">
        <v>0</v>
      </c>
      <c r="H278" s="84" t="b">
        <v>0</v>
      </c>
      <c r="I278" s="84" t="b">
        <v>0</v>
      </c>
      <c r="J278" s="84" t="b">
        <v>0</v>
      </c>
      <c r="K278" s="84" t="b">
        <v>0</v>
      </c>
      <c r="L278" s="84" t="b">
        <v>0</v>
      </c>
    </row>
    <row r="279" spans="1:12" ht="15">
      <c r="A279" s="84" t="s">
        <v>330</v>
      </c>
      <c r="B279" s="84" t="s">
        <v>329</v>
      </c>
      <c r="C279" s="84">
        <v>4</v>
      </c>
      <c r="D279" s="123">
        <v>0.005569309569592192</v>
      </c>
      <c r="E279" s="123">
        <v>2.177824971864682</v>
      </c>
      <c r="F279" s="84" t="s">
        <v>1740</v>
      </c>
      <c r="G279" s="84" t="b">
        <v>0</v>
      </c>
      <c r="H279" s="84" t="b">
        <v>0</v>
      </c>
      <c r="I279" s="84" t="b">
        <v>0</v>
      </c>
      <c r="J279" s="84" t="b">
        <v>0</v>
      </c>
      <c r="K279" s="84" t="b">
        <v>0</v>
      </c>
      <c r="L279" s="84" t="b">
        <v>0</v>
      </c>
    </row>
    <row r="280" spans="1:12" ht="15">
      <c r="A280" s="84" t="s">
        <v>414</v>
      </c>
      <c r="B280" s="84" t="s">
        <v>238</v>
      </c>
      <c r="C280" s="84">
        <v>3</v>
      </c>
      <c r="D280" s="123">
        <v>0.004642014695587319</v>
      </c>
      <c r="E280" s="123">
        <v>1.098643725817057</v>
      </c>
      <c r="F280" s="84" t="s">
        <v>1740</v>
      </c>
      <c r="G280" s="84" t="b">
        <v>0</v>
      </c>
      <c r="H280" s="84" t="b">
        <v>0</v>
      </c>
      <c r="I280" s="84" t="b">
        <v>0</v>
      </c>
      <c r="J280" s="84" t="b">
        <v>0</v>
      </c>
      <c r="K280" s="84" t="b">
        <v>0</v>
      </c>
      <c r="L280" s="84" t="b">
        <v>0</v>
      </c>
    </row>
    <row r="281" spans="1:12" ht="15">
      <c r="A281" s="84" t="s">
        <v>289</v>
      </c>
      <c r="B281" s="84" t="s">
        <v>334</v>
      </c>
      <c r="C281" s="84">
        <v>3</v>
      </c>
      <c r="D281" s="123">
        <v>0.004642014695587319</v>
      </c>
      <c r="E281" s="123">
        <v>1.8487662526004571</v>
      </c>
      <c r="F281" s="84" t="s">
        <v>1740</v>
      </c>
      <c r="G281" s="84" t="b">
        <v>0</v>
      </c>
      <c r="H281" s="84" t="b">
        <v>0</v>
      </c>
      <c r="I281" s="84" t="b">
        <v>0</v>
      </c>
      <c r="J281" s="84" t="b">
        <v>0</v>
      </c>
      <c r="K281" s="84" t="b">
        <v>0</v>
      </c>
      <c r="L281" s="84" t="b">
        <v>0</v>
      </c>
    </row>
    <row r="282" spans="1:12" ht="15">
      <c r="A282" s="84" t="s">
        <v>287</v>
      </c>
      <c r="B282" s="84" t="s">
        <v>235</v>
      </c>
      <c r="C282" s="84">
        <v>3</v>
      </c>
      <c r="D282" s="123">
        <v>0.004642014695587319</v>
      </c>
      <c r="E282" s="123">
        <v>1.8098481865700873</v>
      </c>
      <c r="F282" s="84" t="s">
        <v>1740</v>
      </c>
      <c r="G282" s="84" t="b">
        <v>0</v>
      </c>
      <c r="H282" s="84" t="b">
        <v>0</v>
      </c>
      <c r="I282" s="84" t="b">
        <v>0</v>
      </c>
      <c r="J282" s="84" t="b">
        <v>0</v>
      </c>
      <c r="K282" s="84" t="b">
        <v>0</v>
      </c>
      <c r="L282" s="84" t="b">
        <v>0</v>
      </c>
    </row>
    <row r="283" spans="1:12" ht="15">
      <c r="A283" s="84" t="s">
        <v>233</v>
      </c>
      <c r="B283" s="84" t="s">
        <v>217</v>
      </c>
      <c r="C283" s="84">
        <v>3</v>
      </c>
      <c r="D283" s="123">
        <v>0.004642014695587319</v>
      </c>
      <c r="E283" s="123">
        <v>1.1286069491945</v>
      </c>
      <c r="F283" s="84" t="s">
        <v>1740</v>
      </c>
      <c r="G283" s="84" t="b">
        <v>0</v>
      </c>
      <c r="H283" s="84" t="b">
        <v>0</v>
      </c>
      <c r="I283" s="84" t="b">
        <v>0</v>
      </c>
      <c r="J283" s="84" t="b">
        <v>0</v>
      </c>
      <c r="K283" s="84" t="b">
        <v>0</v>
      </c>
      <c r="L283" s="84" t="b">
        <v>0</v>
      </c>
    </row>
    <row r="284" spans="1:12" ht="15">
      <c r="A284" s="84" t="s">
        <v>217</v>
      </c>
      <c r="B284" s="84" t="s">
        <v>1846</v>
      </c>
      <c r="C284" s="84">
        <v>3</v>
      </c>
      <c r="D284" s="123">
        <v>0.004642014695587319</v>
      </c>
      <c r="E284" s="123">
        <v>1.0774544267471189</v>
      </c>
      <c r="F284" s="84" t="s">
        <v>1740</v>
      </c>
      <c r="G284" s="84" t="b">
        <v>0</v>
      </c>
      <c r="H284" s="84" t="b">
        <v>0</v>
      </c>
      <c r="I284" s="84" t="b">
        <v>0</v>
      </c>
      <c r="J284" s="84" t="b">
        <v>0</v>
      </c>
      <c r="K284" s="84" t="b">
        <v>0</v>
      </c>
      <c r="L284" s="84" t="b">
        <v>0</v>
      </c>
    </row>
    <row r="285" spans="1:12" ht="15">
      <c r="A285" s="84" t="s">
        <v>1840</v>
      </c>
      <c r="B285" s="84" t="s">
        <v>308</v>
      </c>
      <c r="C285" s="84">
        <v>3</v>
      </c>
      <c r="D285" s="123">
        <v>0.004642014695587319</v>
      </c>
      <c r="E285" s="123">
        <v>1.5757649805367195</v>
      </c>
      <c r="F285" s="84" t="s">
        <v>1740</v>
      </c>
      <c r="G285" s="84" t="b">
        <v>0</v>
      </c>
      <c r="H285" s="84" t="b">
        <v>0</v>
      </c>
      <c r="I285" s="84" t="b">
        <v>0</v>
      </c>
      <c r="J285" s="84" t="b">
        <v>0</v>
      </c>
      <c r="K285" s="84" t="b">
        <v>0</v>
      </c>
      <c r="L285" s="84" t="b">
        <v>0</v>
      </c>
    </row>
    <row r="286" spans="1:12" ht="15">
      <c r="A286" s="84" t="s">
        <v>308</v>
      </c>
      <c r="B286" s="84" t="s">
        <v>1841</v>
      </c>
      <c r="C286" s="84">
        <v>3</v>
      </c>
      <c r="D286" s="123">
        <v>0.004642014695587319</v>
      </c>
      <c r="E286" s="123">
        <v>1.637912887285564</v>
      </c>
      <c r="F286" s="84" t="s">
        <v>1740</v>
      </c>
      <c r="G286" s="84" t="b">
        <v>0</v>
      </c>
      <c r="H286" s="84" t="b">
        <v>0</v>
      </c>
      <c r="I286" s="84" t="b">
        <v>0</v>
      </c>
      <c r="J286" s="84" t="b">
        <v>0</v>
      </c>
      <c r="K286" s="84" t="b">
        <v>0</v>
      </c>
      <c r="L286" s="84" t="b">
        <v>0</v>
      </c>
    </row>
    <row r="287" spans="1:12" ht="15">
      <c r="A287" s="84" t="s">
        <v>1840</v>
      </c>
      <c r="B287" s="84" t="s">
        <v>300</v>
      </c>
      <c r="C287" s="84">
        <v>3</v>
      </c>
      <c r="D287" s="123">
        <v>0.004642014695587319</v>
      </c>
      <c r="E287" s="123">
        <v>1.7007037171450192</v>
      </c>
      <c r="F287" s="84" t="s">
        <v>1740</v>
      </c>
      <c r="G287" s="84" t="b">
        <v>0</v>
      </c>
      <c r="H287" s="84" t="b">
        <v>0</v>
      </c>
      <c r="I287" s="84" t="b">
        <v>0</v>
      </c>
      <c r="J287" s="84" t="b">
        <v>0</v>
      </c>
      <c r="K287" s="84" t="b">
        <v>0</v>
      </c>
      <c r="L287" s="84" t="b">
        <v>0</v>
      </c>
    </row>
    <row r="288" spans="1:12" ht="15">
      <c r="A288" s="84" t="s">
        <v>300</v>
      </c>
      <c r="B288" s="84" t="s">
        <v>1841</v>
      </c>
      <c r="C288" s="84">
        <v>3</v>
      </c>
      <c r="D288" s="123">
        <v>0.004642014695587319</v>
      </c>
      <c r="E288" s="123">
        <v>1.7628516238938639</v>
      </c>
      <c r="F288" s="84" t="s">
        <v>1740</v>
      </c>
      <c r="G288" s="84" t="b">
        <v>0</v>
      </c>
      <c r="H288" s="84" t="b">
        <v>0</v>
      </c>
      <c r="I288" s="84" t="b">
        <v>0</v>
      </c>
      <c r="J288" s="84" t="b">
        <v>0</v>
      </c>
      <c r="K288" s="84" t="b">
        <v>0</v>
      </c>
      <c r="L288" s="84" t="b">
        <v>0</v>
      </c>
    </row>
    <row r="289" spans="1:12" ht="15">
      <c r="A289" s="84" t="s">
        <v>233</v>
      </c>
      <c r="B289" s="84" t="s">
        <v>1846</v>
      </c>
      <c r="C289" s="84">
        <v>3</v>
      </c>
      <c r="D289" s="123">
        <v>0.004642014695587319</v>
      </c>
      <c r="E289" s="123">
        <v>1.6057282039141627</v>
      </c>
      <c r="F289" s="84" t="s">
        <v>1740</v>
      </c>
      <c r="G289" s="84" t="b">
        <v>0</v>
      </c>
      <c r="H289" s="84" t="b">
        <v>0</v>
      </c>
      <c r="I289" s="84" t="b">
        <v>0</v>
      </c>
      <c r="J289" s="84" t="b">
        <v>0</v>
      </c>
      <c r="K289" s="84" t="b">
        <v>0</v>
      </c>
      <c r="L289" s="84" t="b">
        <v>0</v>
      </c>
    </row>
    <row r="290" spans="1:12" ht="15">
      <c r="A290" s="84" t="s">
        <v>2168</v>
      </c>
      <c r="B290" s="84" t="s">
        <v>2111</v>
      </c>
      <c r="C290" s="84">
        <v>2</v>
      </c>
      <c r="D290" s="123">
        <v>0.0035316274787513843</v>
      </c>
      <c r="E290" s="123">
        <v>2.274734984872738</v>
      </c>
      <c r="F290" s="84" t="s">
        <v>1740</v>
      </c>
      <c r="G290" s="84" t="b">
        <v>0</v>
      </c>
      <c r="H290" s="84" t="b">
        <v>0</v>
      </c>
      <c r="I290" s="84" t="b">
        <v>0</v>
      </c>
      <c r="J290" s="84" t="b">
        <v>1</v>
      </c>
      <c r="K290" s="84" t="b">
        <v>0</v>
      </c>
      <c r="L290" s="84" t="b">
        <v>0</v>
      </c>
    </row>
    <row r="291" spans="1:12" ht="15">
      <c r="A291" s="84" t="s">
        <v>2111</v>
      </c>
      <c r="B291" s="84" t="s">
        <v>2169</v>
      </c>
      <c r="C291" s="84">
        <v>2</v>
      </c>
      <c r="D291" s="123">
        <v>0.0035316274787513843</v>
      </c>
      <c r="E291" s="123">
        <v>2.274734984872738</v>
      </c>
      <c r="F291" s="84" t="s">
        <v>1740</v>
      </c>
      <c r="G291" s="84" t="b">
        <v>1</v>
      </c>
      <c r="H291" s="84" t="b">
        <v>0</v>
      </c>
      <c r="I291" s="84" t="b">
        <v>0</v>
      </c>
      <c r="J291" s="84" t="b">
        <v>1</v>
      </c>
      <c r="K291" s="84" t="b">
        <v>0</v>
      </c>
      <c r="L291" s="84" t="b">
        <v>0</v>
      </c>
    </row>
    <row r="292" spans="1:12" ht="15">
      <c r="A292" s="84" t="s">
        <v>2169</v>
      </c>
      <c r="B292" s="84" t="s">
        <v>2170</v>
      </c>
      <c r="C292" s="84">
        <v>2</v>
      </c>
      <c r="D292" s="123">
        <v>0.0035316274787513843</v>
      </c>
      <c r="E292" s="123">
        <v>2.5757649805367193</v>
      </c>
      <c r="F292" s="84" t="s">
        <v>1740</v>
      </c>
      <c r="G292" s="84" t="b">
        <v>1</v>
      </c>
      <c r="H292" s="84" t="b">
        <v>0</v>
      </c>
      <c r="I292" s="84" t="b">
        <v>0</v>
      </c>
      <c r="J292" s="84" t="b">
        <v>0</v>
      </c>
      <c r="K292" s="84" t="b">
        <v>0</v>
      </c>
      <c r="L292" s="84" t="b">
        <v>0</v>
      </c>
    </row>
    <row r="293" spans="1:12" ht="15">
      <c r="A293" s="84" t="s">
        <v>2170</v>
      </c>
      <c r="B293" s="84" t="s">
        <v>2112</v>
      </c>
      <c r="C293" s="84">
        <v>2</v>
      </c>
      <c r="D293" s="123">
        <v>0.0035316274787513843</v>
      </c>
      <c r="E293" s="123">
        <v>2.274734984872738</v>
      </c>
      <c r="F293" s="84" t="s">
        <v>1740</v>
      </c>
      <c r="G293" s="84" t="b">
        <v>0</v>
      </c>
      <c r="H293" s="84" t="b">
        <v>0</v>
      </c>
      <c r="I293" s="84" t="b">
        <v>0</v>
      </c>
      <c r="J293" s="84" t="b">
        <v>0</v>
      </c>
      <c r="K293" s="84" t="b">
        <v>0</v>
      </c>
      <c r="L293" s="84" t="b">
        <v>0</v>
      </c>
    </row>
    <row r="294" spans="1:12" ht="15">
      <c r="A294" s="84" t="s">
        <v>2112</v>
      </c>
      <c r="B294" s="84" t="s">
        <v>2171</v>
      </c>
      <c r="C294" s="84">
        <v>2</v>
      </c>
      <c r="D294" s="123">
        <v>0.0035316274787513843</v>
      </c>
      <c r="E294" s="123">
        <v>2.274734984872738</v>
      </c>
      <c r="F294" s="84" t="s">
        <v>1740</v>
      </c>
      <c r="G294" s="84" t="b">
        <v>0</v>
      </c>
      <c r="H294" s="84" t="b">
        <v>0</v>
      </c>
      <c r="I294" s="84" t="b">
        <v>0</v>
      </c>
      <c r="J294" s="84" t="b">
        <v>0</v>
      </c>
      <c r="K294" s="84" t="b">
        <v>0</v>
      </c>
      <c r="L294" s="84" t="b">
        <v>0</v>
      </c>
    </row>
    <row r="295" spans="1:12" ht="15">
      <c r="A295" s="84" t="s">
        <v>2171</v>
      </c>
      <c r="B295" s="84" t="s">
        <v>2172</v>
      </c>
      <c r="C295" s="84">
        <v>2</v>
      </c>
      <c r="D295" s="123">
        <v>0.0035316274787513843</v>
      </c>
      <c r="E295" s="123">
        <v>2.5757649805367193</v>
      </c>
      <c r="F295" s="84" t="s">
        <v>1740</v>
      </c>
      <c r="G295" s="84" t="b">
        <v>0</v>
      </c>
      <c r="H295" s="84" t="b">
        <v>0</v>
      </c>
      <c r="I295" s="84" t="b">
        <v>0</v>
      </c>
      <c r="J295" s="84" t="b">
        <v>0</v>
      </c>
      <c r="K295" s="84" t="b">
        <v>0</v>
      </c>
      <c r="L295" s="84" t="b">
        <v>0</v>
      </c>
    </row>
    <row r="296" spans="1:12" ht="15">
      <c r="A296" s="84" t="s">
        <v>2172</v>
      </c>
      <c r="B296" s="84" t="s">
        <v>2173</v>
      </c>
      <c r="C296" s="84">
        <v>2</v>
      </c>
      <c r="D296" s="123">
        <v>0.0035316274787513843</v>
      </c>
      <c r="E296" s="123">
        <v>2.5757649805367193</v>
      </c>
      <c r="F296" s="84" t="s">
        <v>1740</v>
      </c>
      <c r="G296" s="84" t="b">
        <v>0</v>
      </c>
      <c r="H296" s="84" t="b">
        <v>0</v>
      </c>
      <c r="I296" s="84" t="b">
        <v>0</v>
      </c>
      <c r="J296" s="84" t="b">
        <v>1</v>
      </c>
      <c r="K296" s="84" t="b">
        <v>0</v>
      </c>
      <c r="L296" s="84" t="b">
        <v>0</v>
      </c>
    </row>
    <row r="297" spans="1:12" ht="15">
      <c r="A297" s="84" t="s">
        <v>2173</v>
      </c>
      <c r="B297" s="84" t="s">
        <v>2174</v>
      </c>
      <c r="C297" s="84">
        <v>2</v>
      </c>
      <c r="D297" s="123">
        <v>0.0035316274787513843</v>
      </c>
      <c r="E297" s="123">
        <v>2.5757649805367193</v>
      </c>
      <c r="F297" s="84" t="s">
        <v>1740</v>
      </c>
      <c r="G297" s="84" t="b">
        <v>1</v>
      </c>
      <c r="H297" s="84" t="b">
        <v>0</v>
      </c>
      <c r="I297" s="84" t="b">
        <v>0</v>
      </c>
      <c r="J297" s="84" t="b">
        <v>0</v>
      </c>
      <c r="K297" s="84" t="b">
        <v>0</v>
      </c>
      <c r="L297" s="84" t="b">
        <v>0</v>
      </c>
    </row>
    <row r="298" spans="1:12" ht="15">
      <c r="A298" s="84" t="s">
        <v>2174</v>
      </c>
      <c r="B298" s="84" t="s">
        <v>1839</v>
      </c>
      <c r="C298" s="84">
        <v>2</v>
      </c>
      <c r="D298" s="123">
        <v>0.0035316274787513843</v>
      </c>
      <c r="E298" s="123">
        <v>1.6215224710973946</v>
      </c>
      <c r="F298" s="84" t="s">
        <v>1740</v>
      </c>
      <c r="G298" s="84" t="b">
        <v>0</v>
      </c>
      <c r="H298" s="84" t="b">
        <v>0</v>
      </c>
      <c r="I298" s="84" t="b">
        <v>0</v>
      </c>
      <c r="J298" s="84" t="b">
        <v>0</v>
      </c>
      <c r="K298" s="84" t="b">
        <v>0</v>
      </c>
      <c r="L298" s="84" t="b">
        <v>0</v>
      </c>
    </row>
    <row r="299" spans="1:12" ht="15">
      <c r="A299" s="84" t="s">
        <v>1839</v>
      </c>
      <c r="B299" s="84" t="s">
        <v>2113</v>
      </c>
      <c r="C299" s="84">
        <v>2</v>
      </c>
      <c r="D299" s="123">
        <v>0.0035316274787513843</v>
      </c>
      <c r="E299" s="123">
        <v>1.3453160591584454</v>
      </c>
      <c r="F299" s="84" t="s">
        <v>1740</v>
      </c>
      <c r="G299" s="84" t="b">
        <v>0</v>
      </c>
      <c r="H299" s="84" t="b">
        <v>0</v>
      </c>
      <c r="I299" s="84" t="b">
        <v>0</v>
      </c>
      <c r="J299" s="84" t="b">
        <v>0</v>
      </c>
      <c r="K299" s="84" t="b">
        <v>0</v>
      </c>
      <c r="L299" s="84" t="b">
        <v>0</v>
      </c>
    </row>
    <row r="300" spans="1:12" ht="15">
      <c r="A300" s="84" t="s">
        <v>2113</v>
      </c>
      <c r="B300" s="84" t="s">
        <v>1839</v>
      </c>
      <c r="C300" s="84">
        <v>2</v>
      </c>
      <c r="D300" s="123">
        <v>0.0035316274787513843</v>
      </c>
      <c r="E300" s="123">
        <v>1.3204924754334133</v>
      </c>
      <c r="F300" s="84" t="s">
        <v>1740</v>
      </c>
      <c r="G300" s="84" t="b">
        <v>0</v>
      </c>
      <c r="H300" s="84" t="b">
        <v>0</v>
      </c>
      <c r="I300" s="84" t="b">
        <v>0</v>
      </c>
      <c r="J300" s="84" t="b">
        <v>0</v>
      </c>
      <c r="K300" s="84" t="b">
        <v>0</v>
      </c>
      <c r="L300" s="84" t="b">
        <v>0</v>
      </c>
    </row>
    <row r="301" spans="1:12" ht="15">
      <c r="A301" s="84" t="s">
        <v>2175</v>
      </c>
      <c r="B301" s="84" t="s">
        <v>2176</v>
      </c>
      <c r="C301" s="84">
        <v>2</v>
      </c>
      <c r="D301" s="123">
        <v>0.0035316274787513843</v>
      </c>
      <c r="E301" s="123">
        <v>2.5757649805367193</v>
      </c>
      <c r="F301" s="84" t="s">
        <v>1740</v>
      </c>
      <c r="G301" s="84" t="b">
        <v>1</v>
      </c>
      <c r="H301" s="84" t="b">
        <v>0</v>
      </c>
      <c r="I301" s="84" t="b">
        <v>0</v>
      </c>
      <c r="J301" s="84" t="b">
        <v>0</v>
      </c>
      <c r="K301" s="84" t="b">
        <v>0</v>
      </c>
      <c r="L301" s="84" t="b">
        <v>0</v>
      </c>
    </row>
    <row r="302" spans="1:12" ht="15">
      <c r="A302" s="84" t="s">
        <v>2176</v>
      </c>
      <c r="B302" s="84" t="s">
        <v>2112</v>
      </c>
      <c r="C302" s="84">
        <v>2</v>
      </c>
      <c r="D302" s="123">
        <v>0.0035316274787513843</v>
      </c>
      <c r="E302" s="123">
        <v>2.274734984872738</v>
      </c>
      <c r="F302" s="84" t="s">
        <v>1740</v>
      </c>
      <c r="G302" s="84" t="b">
        <v>0</v>
      </c>
      <c r="H302" s="84" t="b">
        <v>0</v>
      </c>
      <c r="I302" s="84" t="b">
        <v>0</v>
      </c>
      <c r="J302" s="84" t="b">
        <v>0</v>
      </c>
      <c r="K302" s="84" t="b">
        <v>0</v>
      </c>
      <c r="L302" s="84" t="b">
        <v>0</v>
      </c>
    </row>
    <row r="303" spans="1:12" ht="15">
      <c r="A303" s="84" t="s">
        <v>2112</v>
      </c>
      <c r="B303" s="84" t="s">
        <v>2177</v>
      </c>
      <c r="C303" s="84">
        <v>2</v>
      </c>
      <c r="D303" s="123">
        <v>0.0035316274787513843</v>
      </c>
      <c r="E303" s="123">
        <v>2.274734984872738</v>
      </c>
      <c r="F303" s="84" t="s">
        <v>1740</v>
      </c>
      <c r="G303" s="84" t="b">
        <v>0</v>
      </c>
      <c r="H303" s="84" t="b">
        <v>0</v>
      </c>
      <c r="I303" s="84" t="b">
        <v>0</v>
      </c>
      <c r="J303" s="84" t="b">
        <v>0</v>
      </c>
      <c r="K303" s="84" t="b">
        <v>0</v>
      </c>
      <c r="L303" s="84" t="b">
        <v>0</v>
      </c>
    </row>
    <row r="304" spans="1:12" ht="15">
      <c r="A304" s="84" t="s">
        <v>2177</v>
      </c>
      <c r="B304" s="84" t="s">
        <v>2107</v>
      </c>
      <c r="C304" s="84">
        <v>2</v>
      </c>
      <c r="D304" s="123">
        <v>0.0035316274787513843</v>
      </c>
      <c r="E304" s="123">
        <v>2.177824971864682</v>
      </c>
      <c r="F304" s="84" t="s">
        <v>1740</v>
      </c>
      <c r="G304" s="84" t="b">
        <v>0</v>
      </c>
      <c r="H304" s="84" t="b">
        <v>0</v>
      </c>
      <c r="I304" s="84" t="b">
        <v>0</v>
      </c>
      <c r="J304" s="84" t="b">
        <v>0</v>
      </c>
      <c r="K304" s="84" t="b">
        <v>0</v>
      </c>
      <c r="L304" s="84" t="b">
        <v>0</v>
      </c>
    </row>
    <row r="305" spans="1:12" ht="15">
      <c r="A305" s="84" t="s">
        <v>2107</v>
      </c>
      <c r="B305" s="84" t="s">
        <v>2178</v>
      </c>
      <c r="C305" s="84">
        <v>2</v>
      </c>
      <c r="D305" s="123">
        <v>0.0035316274787513843</v>
      </c>
      <c r="E305" s="123">
        <v>2.177824971864682</v>
      </c>
      <c r="F305" s="84" t="s">
        <v>1740</v>
      </c>
      <c r="G305" s="84" t="b">
        <v>0</v>
      </c>
      <c r="H305" s="84" t="b">
        <v>0</v>
      </c>
      <c r="I305" s="84" t="b">
        <v>0</v>
      </c>
      <c r="J305" s="84" t="b">
        <v>0</v>
      </c>
      <c r="K305" s="84" t="b">
        <v>0</v>
      </c>
      <c r="L305" s="84" t="b">
        <v>0</v>
      </c>
    </row>
    <row r="306" spans="1:12" ht="15">
      <c r="A306" s="84" t="s">
        <v>2178</v>
      </c>
      <c r="B306" s="84" t="s">
        <v>2179</v>
      </c>
      <c r="C306" s="84">
        <v>2</v>
      </c>
      <c r="D306" s="123">
        <v>0.0035316274787513843</v>
      </c>
      <c r="E306" s="123">
        <v>2.5757649805367193</v>
      </c>
      <c r="F306" s="84" t="s">
        <v>1740</v>
      </c>
      <c r="G306" s="84" t="b">
        <v>0</v>
      </c>
      <c r="H306" s="84" t="b">
        <v>0</v>
      </c>
      <c r="I306" s="84" t="b">
        <v>0</v>
      </c>
      <c r="J306" s="84" t="b">
        <v>0</v>
      </c>
      <c r="K306" s="84" t="b">
        <v>0</v>
      </c>
      <c r="L306" s="84" t="b">
        <v>0</v>
      </c>
    </row>
    <row r="307" spans="1:12" ht="15">
      <c r="A307" s="84" t="s">
        <v>2179</v>
      </c>
      <c r="B307" s="84" t="s">
        <v>307</v>
      </c>
      <c r="C307" s="84">
        <v>2</v>
      </c>
      <c r="D307" s="123">
        <v>0.0035316274787513843</v>
      </c>
      <c r="E307" s="123">
        <v>2.5757649805367193</v>
      </c>
      <c r="F307" s="84" t="s">
        <v>1740</v>
      </c>
      <c r="G307" s="84" t="b">
        <v>0</v>
      </c>
      <c r="H307" s="84" t="b">
        <v>0</v>
      </c>
      <c r="I307" s="84" t="b">
        <v>0</v>
      </c>
      <c r="J307" s="84" t="b">
        <v>0</v>
      </c>
      <c r="K307" s="84" t="b">
        <v>0</v>
      </c>
      <c r="L307" s="84" t="b">
        <v>0</v>
      </c>
    </row>
    <row r="308" spans="1:12" ht="15">
      <c r="A308" s="84" t="s">
        <v>307</v>
      </c>
      <c r="B308" s="84" t="s">
        <v>2180</v>
      </c>
      <c r="C308" s="84">
        <v>2</v>
      </c>
      <c r="D308" s="123">
        <v>0.0035316274787513843</v>
      </c>
      <c r="E308" s="123">
        <v>2.5757649805367193</v>
      </c>
      <c r="F308" s="84" t="s">
        <v>1740</v>
      </c>
      <c r="G308" s="84" t="b">
        <v>0</v>
      </c>
      <c r="H308" s="84" t="b">
        <v>0</v>
      </c>
      <c r="I308" s="84" t="b">
        <v>0</v>
      </c>
      <c r="J308" s="84" t="b">
        <v>0</v>
      </c>
      <c r="K308" s="84" t="b">
        <v>0</v>
      </c>
      <c r="L308" s="84" t="b">
        <v>0</v>
      </c>
    </row>
    <row r="309" spans="1:12" ht="15">
      <c r="A309" s="84" t="s">
        <v>2180</v>
      </c>
      <c r="B309" s="84" t="s">
        <v>1860</v>
      </c>
      <c r="C309" s="84">
        <v>2</v>
      </c>
      <c r="D309" s="123">
        <v>0.0035316274787513843</v>
      </c>
      <c r="E309" s="123">
        <v>2.5757649805367193</v>
      </c>
      <c r="F309" s="84" t="s">
        <v>1740</v>
      </c>
      <c r="G309" s="84" t="b">
        <v>0</v>
      </c>
      <c r="H309" s="84" t="b">
        <v>0</v>
      </c>
      <c r="I309" s="84" t="b">
        <v>0</v>
      </c>
      <c r="J309" s="84" t="b">
        <v>0</v>
      </c>
      <c r="K309" s="84" t="b">
        <v>0</v>
      </c>
      <c r="L309" s="84" t="b">
        <v>0</v>
      </c>
    </row>
    <row r="310" spans="1:12" ht="15">
      <c r="A310" s="84" t="s">
        <v>1860</v>
      </c>
      <c r="B310" s="84" t="s">
        <v>2181</v>
      </c>
      <c r="C310" s="84">
        <v>2</v>
      </c>
      <c r="D310" s="123">
        <v>0.0035316274787513843</v>
      </c>
      <c r="E310" s="123">
        <v>2.5757649805367193</v>
      </c>
      <c r="F310" s="84" t="s">
        <v>1740</v>
      </c>
      <c r="G310" s="84" t="b">
        <v>0</v>
      </c>
      <c r="H310" s="84" t="b">
        <v>0</v>
      </c>
      <c r="I310" s="84" t="b">
        <v>0</v>
      </c>
      <c r="J310" s="84" t="b">
        <v>0</v>
      </c>
      <c r="K310" s="84" t="b">
        <v>0</v>
      </c>
      <c r="L310" s="84" t="b">
        <v>0</v>
      </c>
    </row>
    <row r="311" spans="1:12" ht="15">
      <c r="A311" s="84" t="s">
        <v>2181</v>
      </c>
      <c r="B311" s="84" t="s">
        <v>414</v>
      </c>
      <c r="C311" s="84">
        <v>2</v>
      </c>
      <c r="D311" s="123">
        <v>0.0035316274787513843</v>
      </c>
      <c r="E311" s="123">
        <v>1.332726931850425</v>
      </c>
      <c r="F311" s="84" t="s">
        <v>1740</v>
      </c>
      <c r="G311" s="84" t="b">
        <v>0</v>
      </c>
      <c r="H311" s="84" t="b">
        <v>0</v>
      </c>
      <c r="I311" s="84" t="b">
        <v>0</v>
      </c>
      <c r="J311" s="84" t="b">
        <v>0</v>
      </c>
      <c r="K311" s="84" t="b">
        <v>0</v>
      </c>
      <c r="L311" s="84" t="b">
        <v>0</v>
      </c>
    </row>
    <row r="312" spans="1:12" ht="15">
      <c r="A312" s="84" t="s">
        <v>329</v>
      </c>
      <c r="B312" s="84" t="s">
        <v>328</v>
      </c>
      <c r="C312" s="84">
        <v>2</v>
      </c>
      <c r="D312" s="123">
        <v>0.0035316274787513843</v>
      </c>
      <c r="E312" s="123">
        <v>1.7007037171450192</v>
      </c>
      <c r="F312" s="84" t="s">
        <v>1740</v>
      </c>
      <c r="G312" s="84" t="b">
        <v>0</v>
      </c>
      <c r="H312" s="84" t="b">
        <v>0</v>
      </c>
      <c r="I312" s="84" t="b">
        <v>0</v>
      </c>
      <c r="J312" s="84" t="b">
        <v>0</v>
      </c>
      <c r="K312" s="84" t="b">
        <v>0</v>
      </c>
      <c r="L312" s="84" t="b">
        <v>0</v>
      </c>
    </row>
    <row r="313" spans="1:12" ht="15">
      <c r="A313" s="84" t="s">
        <v>2189</v>
      </c>
      <c r="B313" s="84" t="s">
        <v>2190</v>
      </c>
      <c r="C313" s="84">
        <v>2</v>
      </c>
      <c r="D313" s="123">
        <v>0.0035316274787513843</v>
      </c>
      <c r="E313" s="123">
        <v>2.5757649805367193</v>
      </c>
      <c r="F313" s="84" t="s">
        <v>1740</v>
      </c>
      <c r="G313" s="84" t="b">
        <v>0</v>
      </c>
      <c r="H313" s="84" t="b">
        <v>0</v>
      </c>
      <c r="I313" s="84" t="b">
        <v>0</v>
      </c>
      <c r="J313" s="84" t="b">
        <v>0</v>
      </c>
      <c r="K313" s="84" t="b">
        <v>0</v>
      </c>
      <c r="L313" s="84" t="b">
        <v>0</v>
      </c>
    </row>
    <row r="314" spans="1:12" ht="15">
      <c r="A314" s="84" t="s">
        <v>2190</v>
      </c>
      <c r="B314" s="84" t="s">
        <v>2191</v>
      </c>
      <c r="C314" s="84">
        <v>2</v>
      </c>
      <c r="D314" s="123">
        <v>0.0035316274787513843</v>
      </c>
      <c r="E314" s="123">
        <v>2.5757649805367193</v>
      </c>
      <c r="F314" s="84" t="s">
        <v>1740</v>
      </c>
      <c r="G314" s="84" t="b">
        <v>0</v>
      </c>
      <c r="H314" s="84" t="b">
        <v>0</v>
      </c>
      <c r="I314" s="84" t="b">
        <v>0</v>
      </c>
      <c r="J314" s="84" t="b">
        <v>0</v>
      </c>
      <c r="K314" s="84" t="b">
        <v>0</v>
      </c>
      <c r="L314" s="84" t="b">
        <v>0</v>
      </c>
    </row>
    <row r="315" spans="1:12" ht="15">
      <c r="A315" s="84" t="s">
        <v>2191</v>
      </c>
      <c r="B315" s="84" t="s">
        <v>2137</v>
      </c>
      <c r="C315" s="84">
        <v>2</v>
      </c>
      <c r="D315" s="123">
        <v>0.0035316274787513843</v>
      </c>
      <c r="E315" s="123">
        <v>2.5757649805367193</v>
      </c>
      <c r="F315" s="84" t="s">
        <v>1740</v>
      </c>
      <c r="G315" s="84" t="b">
        <v>0</v>
      </c>
      <c r="H315" s="84" t="b">
        <v>0</v>
      </c>
      <c r="I315" s="84" t="b">
        <v>0</v>
      </c>
      <c r="J315" s="84" t="b">
        <v>0</v>
      </c>
      <c r="K315" s="84" t="b">
        <v>0</v>
      </c>
      <c r="L315" s="84" t="b">
        <v>0</v>
      </c>
    </row>
    <row r="316" spans="1:12" ht="15">
      <c r="A316" s="84" t="s">
        <v>2137</v>
      </c>
      <c r="B316" s="84" t="s">
        <v>2192</v>
      </c>
      <c r="C316" s="84">
        <v>2</v>
      </c>
      <c r="D316" s="123">
        <v>0.0035316274787513843</v>
      </c>
      <c r="E316" s="123">
        <v>2.5757649805367193</v>
      </c>
      <c r="F316" s="84" t="s">
        <v>1740</v>
      </c>
      <c r="G316" s="84" t="b">
        <v>0</v>
      </c>
      <c r="H316" s="84" t="b">
        <v>0</v>
      </c>
      <c r="I316" s="84" t="b">
        <v>0</v>
      </c>
      <c r="J316" s="84" t="b">
        <v>0</v>
      </c>
      <c r="K316" s="84" t="b">
        <v>0</v>
      </c>
      <c r="L316" s="84" t="b">
        <v>0</v>
      </c>
    </row>
    <row r="317" spans="1:12" ht="15">
      <c r="A317" s="84" t="s">
        <v>2192</v>
      </c>
      <c r="B317" s="84" t="s">
        <v>2193</v>
      </c>
      <c r="C317" s="84">
        <v>2</v>
      </c>
      <c r="D317" s="123">
        <v>0.0035316274787513843</v>
      </c>
      <c r="E317" s="123">
        <v>2.5757649805367193</v>
      </c>
      <c r="F317" s="84" t="s">
        <v>1740</v>
      </c>
      <c r="G317" s="84" t="b">
        <v>0</v>
      </c>
      <c r="H317" s="84" t="b">
        <v>0</v>
      </c>
      <c r="I317" s="84" t="b">
        <v>0</v>
      </c>
      <c r="J317" s="84" t="b">
        <v>1</v>
      </c>
      <c r="K317" s="84" t="b">
        <v>0</v>
      </c>
      <c r="L317" s="84" t="b">
        <v>0</v>
      </c>
    </row>
    <row r="318" spans="1:12" ht="15">
      <c r="A318" s="84" t="s">
        <v>2193</v>
      </c>
      <c r="B318" s="84" t="s">
        <v>2194</v>
      </c>
      <c r="C318" s="84">
        <v>2</v>
      </c>
      <c r="D318" s="123">
        <v>0.0035316274787513843</v>
      </c>
      <c r="E318" s="123">
        <v>2.5757649805367193</v>
      </c>
      <c r="F318" s="84" t="s">
        <v>1740</v>
      </c>
      <c r="G318" s="84" t="b">
        <v>1</v>
      </c>
      <c r="H318" s="84" t="b">
        <v>0</v>
      </c>
      <c r="I318" s="84" t="b">
        <v>0</v>
      </c>
      <c r="J318" s="84" t="b">
        <v>0</v>
      </c>
      <c r="K318" s="84" t="b">
        <v>0</v>
      </c>
      <c r="L318" s="84" t="b">
        <v>0</v>
      </c>
    </row>
    <row r="319" spans="1:12" ht="15">
      <c r="A319" s="84" t="s">
        <v>2194</v>
      </c>
      <c r="B319" s="84" t="s">
        <v>2195</v>
      </c>
      <c r="C319" s="84">
        <v>2</v>
      </c>
      <c r="D319" s="123">
        <v>0.0035316274787513843</v>
      </c>
      <c r="E319" s="123">
        <v>2.5757649805367193</v>
      </c>
      <c r="F319" s="84" t="s">
        <v>1740</v>
      </c>
      <c r="G319" s="84" t="b">
        <v>0</v>
      </c>
      <c r="H319" s="84" t="b">
        <v>0</v>
      </c>
      <c r="I319" s="84" t="b">
        <v>0</v>
      </c>
      <c r="J319" s="84" t="b">
        <v>0</v>
      </c>
      <c r="K319" s="84" t="b">
        <v>0</v>
      </c>
      <c r="L319" s="84" t="b">
        <v>0</v>
      </c>
    </row>
    <row r="320" spans="1:12" ht="15">
      <c r="A320" s="84" t="s">
        <v>2195</v>
      </c>
      <c r="B320" s="84" t="s">
        <v>2196</v>
      </c>
      <c r="C320" s="84">
        <v>2</v>
      </c>
      <c r="D320" s="123">
        <v>0.0035316274787513843</v>
      </c>
      <c r="E320" s="123">
        <v>2.5757649805367193</v>
      </c>
      <c r="F320" s="84" t="s">
        <v>1740</v>
      </c>
      <c r="G320" s="84" t="b">
        <v>0</v>
      </c>
      <c r="H320" s="84" t="b">
        <v>0</v>
      </c>
      <c r="I320" s="84" t="b">
        <v>0</v>
      </c>
      <c r="J320" s="84" t="b">
        <v>1</v>
      </c>
      <c r="K320" s="84" t="b">
        <v>0</v>
      </c>
      <c r="L320" s="84" t="b">
        <v>0</v>
      </c>
    </row>
    <row r="321" spans="1:12" ht="15">
      <c r="A321" s="84" t="s">
        <v>2196</v>
      </c>
      <c r="B321" s="84" t="s">
        <v>2197</v>
      </c>
      <c r="C321" s="84">
        <v>2</v>
      </c>
      <c r="D321" s="123">
        <v>0.0035316274787513843</v>
      </c>
      <c r="E321" s="123">
        <v>2.5757649805367193</v>
      </c>
      <c r="F321" s="84" t="s">
        <v>1740</v>
      </c>
      <c r="G321" s="84" t="b">
        <v>1</v>
      </c>
      <c r="H321" s="84" t="b">
        <v>0</v>
      </c>
      <c r="I321" s="84" t="b">
        <v>0</v>
      </c>
      <c r="J321" s="84" t="b">
        <v>0</v>
      </c>
      <c r="K321" s="84" t="b">
        <v>0</v>
      </c>
      <c r="L321" s="84" t="b">
        <v>0</v>
      </c>
    </row>
    <row r="322" spans="1:12" ht="15">
      <c r="A322" s="84" t="s">
        <v>2197</v>
      </c>
      <c r="B322" s="84" t="s">
        <v>2198</v>
      </c>
      <c r="C322" s="84">
        <v>2</v>
      </c>
      <c r="D322" s="123">
        <v>0.0035316274787513843</v>
      </c>
      <c r="E322" s="123">
        <v>2.5757649805367193</v>
      </c>
      <c r="F322" s="84" t="s">
        <v>1740</v>
      </c>
      <c r="G322" s="84" t="b">
        <v>0</v>
      </c>
      <c r="H322" s="84" t="b">
        <v>0</v>
      </c>
      <c r="I322" s="84" t="b">
        <v>0</v>
      </c>
      <c r="J322" s="84" t="b">
        <v>0</v>
      </c>
      <c r="K322" s="84" t="b">
        <v>0</v>
      </c>
      <c r="L322" s="84" t="b">
        <v>0</v>
      </c>
    </row>
    <row r="323" spans="1:12" ht="15">
      <c r="A323" s="84" t="s">
        <v>2198</v>
      </c>
      <c r="B323" s="84" t="s">
        <v>2110</v>
      </c>
      <c r="C323" s="84">
        <v>2</v>
      </c>
      <c r="D323" s="123">
        <v>0.0035316274787513843</v>
      </c>
      <c r="E323" s="123">
        <v>2.5757649805367193</v>
      </c>
      <c r="F323" s="84" t="s">
        <v>1740</v>
      </c>
      <c r="G323" s="84" t="b">
        <v>0</v>
      </c>
      <c r="H323" s="84" t="b">
        <v>0</v>
      </c>
      <c r="I323" s="84" t="b">
        <v>0</v>
      </c>
      <c r="J323" s="84" t="b">
        <v>0</v>
      </c>
      <c r="K323" s="84" t="b">
        <v>0</v>
      </c>
      <c r="L323" s="84" t="b">
        <v>0</v>
      </c>
    </row>
    <row r="324" spans="1:12" ht="15">
      <c r="A324" s="84" t="s">
        <v>2110</v>
      </c>
      <c r="B324" s="84" t="s">
        <v>2199</v>
      </c>
      <c r="C324" s="84">
        <v>2</v>
      </c>
      <c r="D324" s="123">
        <v>0.0035316274787513843</v>
      </c>
      <c r="E324" s="123">
        <v>2.5757649805367193</v>
      </c>
      <c r="F324" s="84" t="s">
        <v>1740</v>
      </c>
      <c r="G324" s="84" t="b">
        <v>0</v>
      </c>
      <c r="H324" s="84" t="b">
        <v>0</v>
      </c>
      <c r="I324" s="84" t="b">
        <v>0</v>
      </c>
      <c r="J324" s="84" t="b">
        <v>0</v>
      </c>
      <c r="K324" s="84" t="b">
        <v>0</v>
      </c>
      <c r="L324" s="84" t="b">
        <v>0</v>
      </c>
    </row>
    <row r="325" spans="1:12" ht="15">
      <c r="A325" s="84" t="s">
        <v>2199</v>
      </c>
      <c r="B325" s="84" t="s">
        <v>2095</v>
      </c>
      <c r="C325" s="84">
        <v>2</v>
      </c>
      <c r="D325" s="123">
        <v>0.0035316274787513843</v>
      </c>
      <c r="E325" s="123">
        <v>2.399673721481038</v>
      </c>
      <c r="F325" s="84" t="s">
        <v>1740</v>
      </c>
      <c r="G325" s="84" t="b">
        <v>0</v>
      </c>
      <c r="H325" s="84" t="b">
        <v>0</v>
      </c>
      <c r="I325" s="84" t="b">
        <v>0</v>
      </c>
      <c r="J325" s="84" t="b">
        <v>0</v>
      </c>
      <c r="K325" s="84" t="b">
        <v>0</v>
      </c>
      <c r="L325" s="84" t="b">
        <v>0</v>
      </c>
    </row>
    <row r="326" spans="1:12" ht="15">
      <c r="A326" s="84" t="s">
        <v>2095</v>
      </c>
      <c r="B326" s="84" t="s">
        <v>2200</v>
      </c>
      <c r="C326" s="84">
        <v>2</v>
      </c>
      <c r="D326" s="123">
        <v>0.0035316274787513843</v>
      </c>
      <c r="E326" s="123">
        <v>2.399673721481038</v>
      </c>
      <c r="F326" s="84" t="s">
        <v>1740</v>
      </c>
      <c r="G326" s="84" t="b">
        <v>0</v>
      </c>
      <c r="H326" s="84" t="b">
        <v>0</v>
      </c>
      <c r="I326" s="84" t="b">
        <v>0</v>
      </c>
      <c r="J326" s="84" t="b">
        <v>0</v>
      </c>
      <c r="K326" s="84" t="b">
        <v>0</v>
      </c>
      <c r="L326" s="84" t="b">
        <v>0</v>
      </c>
    </row>
    <row r="327" spans="1:12" ht="15">
      <c r="A327" s="84" t="s">
        <v>2160</v>
      </c>
      <c r="B327" s="84" t="s">
        <v>2161</v>
      </c>
      <c r="C327" s="84">
        <v>2</v>
      </c>
      <c r="D327" s="123">
        <v>0.0035316274787513843</v>
      </c>
      <c r="E327" s="123">
        <v>2.5757649805367193</v>
      </c>
      <c r="F327" s="84" t="s">
        <v>1740</v>
      </c>
      <c r="G327" s="84" t="b">
        <v>0</v>
      </c>
      <c r="H327" s="84" t="b">
        <v>0</v>
      </c>
      <c r="I327" s="84" t="b">
        <v>0</v>
      </c>
      <c r="J327" s="84" t="b">
        <v>0</v>
      </c>
      <c r="K327" s="84" t="b">
        <v>0</v>
      </c>
      <c r="L327" s="84" t="b">
        <v>0</v>
      </c>
    </row>
    <row r="328" spans="1:12" ht="15">
      <c r="A328" s="84" t="s">
        <v>2161</v>
      </c>
      <c r="B328" s="84" t="s">
        <v>2162</v>
      </c>
      <c r="C328" s="84">
        <v>2</v>
      </c>
      <c r="D328" s="123">
        <v>0.0035316274787513843</v>
      </c>
      <c r="E328" s="123">
        <v>2.5757649805367193</v>
      </c>
      <c r="F328" s="84" t="s">
        <v>1740</v>
      </c>
      <c r="G328" s="84" t="b">
        <v>0</v>
      </c>
      <c r="H328" s="84" t="b">
        <v>0</v>
      </c>
      <c r="I328" s="84" t="b">
        <v>0</v>
      </c>
      <c r="J328" s="84" t="b">
        <v>0</v>
      </c>
      <c r="K328" s="84" t="b">
        <v>0</v>
      </c>
      <c r="L328" s="84" t="b">
        <v>0</v>
      </c>
    </row>
    <row r="329" spans="1:12" ht="15">
      <c r="A329" s="84" t="s">
        <v>2162</v>
      </c>
      <c r="B329" s="84" t="s">
        <v>2163</v>
      </c>
      <c r="C329" s="84">
        <v>2</v>
      </c>
      <c r="D329" s="123">
        <v>0.0035316274787513843</v>
      </c>
      <c r="E329" s="123">
        <v>2.5757649805367193</v>
      </c>
      <c r="F329" s="84" t="s">
        <v>1740</v>
      </c>
      <c r="G329" s="84" t="b">
        <v>0</v>
      </c>
      <c r="H329" s="84" t="b">
        <v>0</v>
      </c>
      <c r="I329" s="84" t="b">
        <v>0</v>
      </c>
      <c r="J329" s="84" t="b">
        <v>0</v>
      </c>
      <c r="K329" s="84" t="b">
        <v>0</v>
      </c>
      <c r="L329" s="84" t="b">
        <v>0</v>
      </c>
    </row>
    <row r="330" spans="1:12" ht="15">
      <c r="A330" s="84" t="s">
        <v>2163</v>
      </c>
      <c r="B330" s="84" t="s">
        <v>1803</v>
      </c>
      <c r="C330" s="84">
        <v>2</v>
      </c>
      <c r="D330" s="123">
        <v>0.0035316274787513843</v>
      </c>
      <c r="E330" s="123">
        <v>2.5757649805367193</v>
      </c>
      <c r="F330" s="84" t="s">
        <v>1740</v>
      </c>
      <c r="G330" s="84" t="b">
        <v>0</v>
      </c>
      <c r="H330" s="84" t="b">
        <v>0</v>
      </c>
      <c r="I330" s="84" t="b">
        <v>0</v>
      </c>
      <c r="J330" s="84" t="b">
        <v>0</v>
      </c>
      <c r="K330" s="84" t="b">
        <v>0</v>
      </c>
      <c r="L330" s="84" t="b">
        <v>0</v>
      </c>
    </row>
    <row r="331" spans="1:12" ht="15">
      <c r="A331" s="84" t="s">
        <v>1803</v>
      </c>
      <c r="B331" s="84" t="s">
        <v>2164</v>
      </c>
      <c r="C331" s="84">
        <v>2</v>
      </c>
      <c r="D331" s="123">
        <v>0.0035316274787513843</v>
      </c>
      <c r="E331" s="123">
        <v>2.5757649805367193</v>
      </c>
      <c r="F331" s="84" t="s">
        <v>1740</v>
      </c>
      <c r="G331" s="84" t="b">
        <v>0</v>
      </c>
      <c r="H331" s="84" t="b">
        <v>0</v>
      </c>
      <c r="I331" s="84" t="b">
        <v>0</v>
      </c>
      <c r="J331" s="84" t="b">
        <v>0</v>
      </c>
      <c r="K331" s="84" t="b">
        <v>0</v>
      </c>
      <c r="L331" s="84" t="b">
        <v>0</v>
      </c>
    </row>
    <row r="332" spans="1:12" ht="15">
      <c r="A332" s="84" t="s">
        <v>2164</v>
      </c>
      <c r="B332" s="84" t="s">
        <v>2165</v>
      </c>
      <c r="C332" s="84">
        <v>2</v>
      </c>
      <c r="D332" s="123">
        <v>0.0035316274787513843</v>
      </c>
      <c r="E332" s="123">
        <v>2.5757649805367193</v>
      </c>
      <c r="F332" s="84" t="s">
        <v>1740</v>
      </c>
      <c r="G332" s="84" t="b">
        <v>0</v>
      </c>
      <c r="H332" s="84" t="b">
        <v>0</v>
      </c>
      <c r="I332" s="84" t="b">
        <v>0</v>
      </c>
      <c r="J332" s="84" t="b">
        <v>0</v>
      </c>
      <c r="K332" s="84" t="b">
        <v>0</v>
      </c>
      <c r="L332" s="84" t="b">
        <v>0</v>
      </c>
    </row>
    <row r="333" spans="1:12" ht="15">
      <c r="A333" s="84" t="s">
        <v>2165</v>
      </c>
      <c r="B333" s="84" t="s">
        <v>2166</v>
      </c>
      <c r="C333" s="84">
        <v>2</v>
      </c>
      <c r="D333" s="123">
        <v>0.0035316274787513843</v>
      </c>
      <c r="E333" s="123">
        <v>2.5757649805367193</v>
      </c>
      <c r="F333" s="84" t="s">
        <v>1740</v>
      </c>
      <c r="G333" s="84" t="b">
        <v>0</v>
      </c>
      <c r="H333" s="84" t="b">
        <v>0</v>
      </c>
      <c r="I333" s="84" t="b">
        <v>0</v>
      </c>
      <c r="J333" s="84" t="b">
        <v>0</v>
      </c>
      <c r="K333" s="84" t="b">
        <v>0</v>
      </c>
      <c r="L333" s="84" t="b">
        <v>0</v>
      </c>
    </row>
    <row r="334" spans="1:12" ht="15">
      <c r="A334" s="84" t="s">
        <v>2166</v>
      </c>
      <c r="B334" s="84" t="s">
        <v>2167</v>
      </c>
      <c r="C334" s="84">
        <v>2</v>
      </c>
      <c r="D334" s="123">
        <v>0.0035316274787513843</v>
      </c>
      <c r="E334" s="123">
        <v>2.5757649805367193</v>
      </c>
      <c r="F334" s="84" t="s">
        <v>1740</v>
      </c>
      <c r="G334" s="84" t="b">
        <v>0</v>
      </c>
      <c r="H334" s="84" t="b">
        <v>0</v>
      </c>
      <c r="I334" s="84" t="b">
        <v>0</v>
      </c>
      <c r="J334" s="84" t="b">
        <v>0</v>
      </c>
      <c r="K334" s="84" t="b">
        <v>0</v>
      </c>
      <c r="L334" s="84" t="b">
        <v>0</v>
      </c>
    </row>
    <row r="335" spans="1:12" ht="15">
      <c r="A335" s="84" t="s">
        <v>2167</v>
      </c>
      <c r="B335" s="84" t="s">
        <v>414</v>
      </c>
      <c r="C335" s="84">
        <v>2</v>
      </c>
      <c r="D335" s="123">
        <v>0.0035316274787513843</v>
      </c>
      <c r="E335" s="123">
        <v>1.332726931850425</v>
      </c>
      <c r="F335" s="84" t="s">
        <v>1740</v>
      </c>
      <c r="G335" s="84" t="b">
        <v>0</v>
      </c>
      <c r="H335" s="84" t="b">
        <v>0</v>
      </c>
      <c r="I335" s="84" t="b">
        <v>0</v>
      </c>
      <c r="J335" s="84" t="b">
        <v>0</v>
      </c>
      <c r="K335" s="84" t="b">
        <v>0</v>
      </c>
      <c r="L335" s="84" t="b">
        <v>0</v>
      </c>
    </row>
    <row r="336" spans="1:12" ht="15">
      <c r="A336" s="84" t="s">
        <v>1802</v>
      </c>
      <c r="B336" s="84" t="s">
        <v>2092</v>
      </c>
      <c r="C336" s="84">
        <v>2</v>
      </c>
      <c r="D336" s="123">
        <v>0.0035316274787513843</v>
      </c>
      <c r="E336" s="123">
        <v>2.223582462425357</v>
      </c>
      <c r="F336" s="84" t="s">
        <v>1740</v>
      </c>
      <c r="G336" s="84" t="b">
        <v>0</v>
      </c>
      <c r="H336" s="84" t="b">
        <v>0</v>
      </c>
      <c r="I336" s="84" t="b">
        <v>0</v>
      </c>
      <c r="J336" s="84" t="b">
        <v>1</v>
      </c>
      <c r="K336" s="84" t="b">
        <v>0</v>
      </c>
      <c r="L336" s="84" t="b">
        <v>0</v>
      </c>
    </row>
    <row r="337" spans="1:12" ht="15">
      <c r="A337" s="84" t="s">
        <v>2092</v>
      </c>
      <c r="B337" s="84" t="s">
        <v>2109</v>
      </c>
      <c r="C337" s="84">
        <v>2</v>
      </c>
      <c r="D337" s="123">
        <v>0.0035316274787513843</v>
      </c>
      <c r="E337" s="123">
        <v>2.399673721481038</v>
      </c>
      <c r="F337" s="84" t="s">
        <v>1740</v>
      </c>
      <c r="G337" s="84" t="b">
        <v>1</v>
      </c>
      <c r="H337" s="84" t="b">
        <v>0</v>
      </c>
      <c r="I337" s="84" t="b">
        <v>0</v>
      </c>
      <c r="J337" s="84" t="b">
        <v>0</v>
      </c>
      <c r="K337" s="84" t="b">
        <v>0</v>
      </c>
      <c r="L337" s="84" t="b">
        <v>0</v>
      </c>
    </row>
    <row r="338" spans="1:12" ht="15">
      <c r="A338" s="84" t="s">
        <v>2109</v>
      </c>
      <c r="B338" s="84" t="s">
        <v>2157</v>
      </c>
      <c r="C338" s="84">
        <v>2</v>
      </c>
      <c r="D338" s="123">
        <v>0.0035316274787513843</v>
      </c>
      <c r="E338" s="123">
        <v>2.5757649805367193</v>
      </c>
      <c r="F338" s="84" t="s">
        <v>1740</v>
      </c>
      <c r="G338" s="84" t="b">
        <v>0</v>
      </c>
      <c r="H338" s="84" t="b">
        <v>0</v>
      </c>
      <c r="I338" s="84" t="b">
        <v>0</v>
      </c>
      <c r="J338" s="84" t="b">
        <v>1</v>
      </c>
      <c r="K338" s="84" t="b">
        <v>0</v>
      </c>
      <c r="L338" s="84" t="b">
        <v>0</v>
      </c>
    </row>
    <row r="339" spans="1:12" ht="15">
      <c r="A339" s="84" t="s">
        <v>2157</v>
      </c>
      <c r="B339" s="84" t="s">
        <v>2158</v>
      </c>
      <c r="C339" s="84">
        <v>2</v>
      </c>
      <c r="D339" s="123">
        <v>0.0035316274787513843</v>
      </c>
      <c r="E339" s="123">
        <v>2.5757649805367193</v>
      </c>
      <c r="F339" s="84" t="s">
        <v>1740</v>
      </c>
      <c r="G339" s="84" t="b">
        <v>1</v>
      </c>
      <c r="H339" s="84" t="b">
        <v>0</v>
      </c>
      <c r="I339" s="84" t="b">
        <v>0</v>
      </c>
      <c r="J339" s="84" t="b">
        <v>0</v>
      </c>
      <c r="K339" s="84" t="b">
        <v>0</v>
      </c>
      <c r="L339" s="84" t="b">
        <v>0</v>
      </c>
    </row>
    <row r="340" spans="1:12" ht="15">
      <c r="A340" s="84" t="s">
        <v>2158</v>
      </c>
      <c r="B340" s="84" t="s">
        <v>2159</v>
      </c>
      <c r="C340" s="84">
        <v>2</v>
      </c>
      <c r="D340" s="123">
        <v>0.0035316274787513843</v>
      </c>
      <c r="E340" s="123">
        <v>2.5757649805367193</v>
      </c>
      <c r="F340" s="84" t="s">
        <v>1740</v>
      </c>
      <c r="G340" s="84" t="b">
        <v>0</v>
      </c>
      <c r="H340" s="84" t="b">
        <v>0</v>
      </c>
      <c r="I340" s="84" t="b">
        <v>0</v>
      </c>
      <c r="J340" s="84" t="b">
        <v>0</v>
      </c>
      <c r="K340" s="84" t="b">
        <v>0</v>
      </c>
      <c r="L340" s="84" t="b">
        <v>0</v>
      </c>
    </row>
    <row r="341" spans="1:12" ht="15">
      <c r="A341" s="84" t="s">
        <v>2159</v>
      </c>
      <c r="B341" s="84" t="s">
        <v>414</v>
      </c>
      <c r="C341" s="84">
        <v>2</v>
      </c>
      <c r="D341" s="123">
        <v>0.0035316274787513843</v>
      </c>
      <c r="E341" s="123">
        <v>1.332726931850425</v>
      </c>
      <c r="F341" s="84" t="s">
        <v>1740</v>
      </c>
      <c r="G341" s="84" t="b">
        <v>0</v>
      </c>
      <c r="H341" s="84" t="b">
        <v>0</v>
      </c>
      <c r="I341" s="84" t="b">
        <v>0</v>
      </c>
      <c r="J341" s="84" t="b">
        <v>0</v>
      </c>
      <c r="K341" s="84" t="b">
        <v>0</v>
      </c>
      <c r="L341" s="84" t="b">
        <v>0</v>
      </c>
    </row>
    <row r="342" spans="1:12" ht="15">
      <c r="A342" s="84" t="s">
        <v>1844</v>
      </c>
      <c r="B342" s="84" t="s">
        <v>2182</v>
      </c>
      <c r="C342" s="84">
        <v>2</v>
      </c>
      <c r="D342" s="123">
        <v>0.0035316274787513843</v>
      </c>
      <c r="E342" s="123">
        <v>1.7976137301530757</v>
      </c>
      <c r="F342" s="84" t="s">
        <v>1740</v>
      </c>
      <c r="G342" s="84" t="b">
        <v>1</v>
      </c>
      <c r="H342" s="84" t="b">
        <v>0</v>
      </c>
      <c r="I342" s="84" t="b">
        <v>0</v>
      </c>
      <c r="J342" s="84" t="b">
        <v>0</v>
      </c>
      <c r="K342" s="84" t="b">
        <v>0</v>
      </c>
      <c r="L342" s="84" t="b">
        <v>0</v>
      </c>
    </row>
    <row r="343" spans="1:12" ht="15">
      <c r="A343" s="84" t="s">
        <v>2182</v>
      </c>
      <c r="B343" s="84" t="s">
        <v>2183</v>
      </c>
      <c r="C343" s="84">
        <v>2</v>
      </c>
      <c r="D343" s="123">
        <v>0.0035316274787513843</v>
      </c>
      <c r="E343" s="123">
        <v>2.5757649805367193</v>
      </c>
      <c r="F343" s="84" t="s">
        <v>1740</v>
      </c>
      <c r="G343" s="84" t="b">
        <v>0</v>
      </c>
      <c r="H343" s="84" t="b">
        <v>0</v>
      </c>
      <c r="I343" s="84" t="b">
        <v>0</v>
      </c>
      <c r="J343" s="84" t="b">
        <v>0</v>
      </c>
      <c r="K343" s="84" t="b">
        <v>0</v>
      </c>
      <c r="L343" s="84" t="b">
        <v>0</v>
      </c>
    </row>
    <row r="344" spans="1:12" ht="15">
      <c r="A344" s="84" t="s">
        <v>2183</v>
      </c>
      <c r="B344" s="84" t="s">
        <v>2184</v>
      </c>
      <c r="C344" s="84">
        <v>2</v>
      </c>
      <c r="D344" s="123">
        <v>0.0035316274787513843</v>
      </c>
      <c r="E344" s="123">
        <v>2.5757649805367193</v>
      </c>
      <c r="F344" s="84" t="s">
        <v>1740</v>
      </c>
      <c r="G344" s="84" t="b">
        <v>0</v>
      </c>
      <c r="H344" s="84" t="b">
        <v>0</v>
      </c>
      <c r="I344" s="84" t="b">
        <v>0</v>
      </c>
      <c r="J344" s="84" t="b">
        <v>0</v>
      </c>
      <c r="K344" s="84" t="b">
        <v>0</v>
      </c>
      <c r="L344" s="84" t="b">
        <v>0</v>
      </c>
    </row>
    <row r="345" spans="1:12" ht="15">
      <c r="A345" s="84" t="s">
        <v>2184</v>
      </c>
      <c r="B345" s="84" t="s">
        <v>2185</v>
      </c>
      <c r="C345" s="84">
        <v>2</v>
      </c>
      <c r="D345" s="123">
        <v>0.0035316274787513843</v>
      </c>
      <c r="E345" s="123">
        <v>2.5757649805367193</v>
      </c>
      <c r="F345" s="84" t="s">
        <v>1740</v>
      </c>
      <c r="G345" s="84" t="b">
        <v>0</v>
      </c>
      <c r="H345" s="84" t="b">
        <v>0</v>
      </c>
      <c r="I345" s="84" t="b">
        <v>0</v>
      </c>
      <c r="J345" s="84" t="b">
        <v>1</v>
      </c>
      <c r="K345" s="84" t="b">
        <v>0</v>
      </c>
      <c r="L345" s="84" t="b">
        <v>0</v>
      </c>
    </row>
    <row r="346" spans="1:12" ht="15">
      <c r="A346" s="84" t="s">
        <v>2185</v>
      </c>
      <c r="B346" s="84" t="s">
        <v>2186</v>
      </c>
      <c r="C346" s="84">
        <v>2</v>
      </c>
      <c r="D346" s="123">
        <v>0.0035316274787513843</v>
      </c>
      <c r="E346" s="123">
        <v>2.5757649805367193</v>
      </c>
      <c r="F346" s="84" t="s">
        <v>1740</v>
      </c>
      <c r="G346" s="84" t="b">
        <v>1</v>
      </c>
      <c r="H346" s="84" t="b">
        <v>0</v>
      </c>
      <c r="I346" s="84" t="b">
        <v>0</v>
      </c>
      <c r="J346" s="84" t="b">
        <v>0</v>
      </c>
      <c r="K346" s="84" t="b">
        <v>0</v>
      </c>
      <c r="L346" s="84" t="b">
        <v>0</v>
      </c>
    </row>
    <row r="347" spans="1:12" ht="15">
      <c r="A347" s="84" t="s">
        <v>2186</v>
      </c>
      <c r="B347" s="84" t="s">
        <v>2187</v>
      </c>
      <c r="C347" s="84">
        <v>2</v>
      </c>
      <c r="D347" s="123">
        <v>0.0035316274787513843</v>
      </c>
      <c r="E347" s="123">
        <v>2.5757649805367193</v>
      </c>
      <c r="F347" s="84" t="s">
        <v>1740</v>
      </c>
      <c r="G347" s="84" t="b">
        <v>0</v>
      </c>
      <c r="H347" s="84" t="b">
        <v>0</v>
      </c>
      <c r="I347" s="84" t="b">
        <v>0</v>
      </c>
      <c r="J347" s="84" t="b">
        <v>0</v>
      </c>
      <c r="K347" s="84" t="b">
        <v>0</v>
      </c>
      <c r="L347" s="84" t="b">
        <v>0</v>
      </c>
    </row>
    <row r="348" spans="1:12" ht="15">
      <c r="A348" s="84" t="s">
        <v>2187</v>
      </c>
      <c r="B348" s="84" t="s">
        <v>2130</v>
      </c>
      <c r="C348" s="84">
        <v>2</v>
      </c>
      <c r="D348" s="123">
        <v>0.0035316274787513843</v>
      </c>
      <c r="E348" s="123">
        <v>2.399673721481038</v>
      </c>
      <c r="F348" s="84" t="s">
        <v>1740</v>
      </c>
      <c r="G348" s="84" t="b">
        <v>0</v>
      </c>
      <c r="H348" s="84" t="b">
        <v>0</v>
      </c>
      <c r="I348" s="84" t="b">
        <v>0</v>
      </c>
      <c r="J348" s="84" t="b">
        <v>0</v>
      </c>
      <c r="K348" s="84" t="b">
        <v>0</v>
      </c>
      <c r="L348" s="84" t="b">
        <v>0</v>
      </c>
    </row>
    <row r="349" spans="1:12" ht="15">
      <c r="A349" s="84" t="s">
        <v>2130</v>
      </c>
      <c r="B349" s="84" t="s">
        <v>2188</v>
      </c>
      <c r="C349" s="84">
        <v>2</v>
      </c>
      <c r="D349" s="123">
        <v>0.0035316274787513843</v>
      </c>
      <c r="E349" s="123">
        <v>2.399673721481038</v>
      </c>
      <c r="F349" s="84" t="s">
        <v>1740</v>
      </c>
      <c r="G349" s="84" t="b">
        <v>0</v>
      </c>
      <c r="H349" s="84" t="b">
        <v>0</v>
      </c>
      <c r="I349" s="84" t="b">
        <v>0</v>
      </c>
      <c r="J349" s="84" t="b">
        <v>0</v>
      </c>
      <c r="K349" s="84" t="b">
        <v>0</v>
      </c>
      <c r="L349" s="84" t="b">
        <v>0</v>
      </c>
    </row>
    <row r="350" spans="1:12" ht="15">
      <c r="A350" s="84" t="s">
        <v>2188</v>
      </c>
      <c r="B350" s="84" t="s">
        <v>2113</v>
      </c>
      <c r="C350" s="84">
        <v>2</v>
      </c>
      <c r="D350" s="123">
        <v>0.0035316274787513843</v>
      </c>
      <c r="E350" s="123">
        <v>2.274734984872738</v>
      </c>
      <c r="F350" s="84" t="s">
        <v>1740</v>
      </c>
      <c r="G350" s="84" t="b">
        <v>0</v>
      </c>
      <c r="H350" s="84" t="b">
        <v>0</v>
      </c>
      <c r="I350" s="84" t="b">
        <v>0</v>
      </c>
      <c r="J350" s="84" t="b">
        <v>0</v>
      </c>
      <c r="K350" s="84" t="b">
        <v>0</v>
      </c>
      <c r="L350" s="84" t="b">
        <v>0</v>
      </c>
    </row>
    <row r="351" spans="1:12" ht="15">
      <c r="A351" s="84" t="s">
        <v>2113</v>
      </c>
      <c r="B351" s="84" t="s">
        <v>299</v>
      </c>
      <c r="C351" s="84">
        <v>2</v>
      </c>
      <c r="D351" s="123">
        <v>0.0035316274787513843</v>
      </c>
      <c r="E351" s="123">
        <v>1.6215224710973946</v>
      </c>
      <c r="F351" s="84" t="s">
        <v>1740</v>
      </c>
      <c r="G351" s="84" t="b">
        <v>0</v>
      </c>
      <c r="H351" s="84" t="b">
        <v>0</v>
      </c>
      <c r="I351" s="84" t="b">
        <v>0</v>
      </c>
      <c r="J351" s="84" t="b">
        <v>0</v>
      </c>
      <c r="K351" s="84" t="b">
        <v>0</v>
      </c>
      <c r="L351" s="84" t="b">
        <v>0</v>
      </c>
    </row>
    <row r="352" spans="1:12" ht="15">
      <c r="A352" s="84" t="s">
        <v>263</v>
      </c>
      <c r="B352" s="84" t="s">
        <v>217</v>
      </c>
      <c r="C352" s="84">
        <v>2</v>
      </c>
      <c r="D352" s="123">
        <v>0.0035316274787513843</v>
      </c>
      <c r="E352" s="123">
        <v>1.5545756814667813</v>
      </c>
      <c r="F352" s="84" t="s">
        <v>1740</v>
      </c>
      <c r="G352" s="84" t="b">
        <v>0</v>
      </c>
      <c r="H352" s="84" t="b">
        <v>0</v>
      </c>
      <c r="I352" s="84" t="b">
        <v>0</v>
      </c>
      <c r="J352" s="84" t="b">
        <v>0</v>
      </c>
      <c r="K352" s="84" t="b">
        <v>0</v>
      </c>
      <c r="L352" s="84" t="b">
        <v>0</v>
      </c>
    </row>
    <row r="353" spans="1:12" ht="15">
      <c r="A353" s="84" t="s">
        <v>217</v>
      </c>
      <c r="B353" s="84" t="s">
        <v>316</v>
      </c>
      <c r="C353" s="84">
        <v>2</v>
      </c>
      <c r="D353" s="123">
        <v>0.0035316274787513843</v>
      </c>
      <c r="E353" s="123">
        <v>1.4454312120417132</v>
      </c>
      <c r="F353" s="84" t="s">
        <v>1740</v>
      </c>
      <c r="G353" s="84" t="b">
        <v>0</v>
      </c>
      <c r="H353" s="84" t="b">
        <v>0</v>
      </c>
      <c r="I353" s="84" t="b">
        <v>0</v>
      </c>
      <c r="J353" s="84" t="b">
        <v>0</v>
      </c>
      <c r="K353" s="84" t="b">
        <v>0</v>
      </c>
      <c r="L353" s="84" t="b">
        <v>0</v>
      </c>
    </row>
    <row r="354" spans="1:12" ht="15">
      <c r="A354" s="84" t="s">
        <v>316</v>
      </c>
      <c r="B354" s="84" t="s">
        <v>315</v>
      </c>
      <c r="C354" s="84">
        <v>2</v>
      </c>
      <c r="D354" s="123">
        <v>0.0035316274787513843</v>
      </c>
      <c r="E354" s="123">
        <v>2.5757649805367193</v>
      </c>
      <c r="F354" s="84" t="s">
        <v>1740</v>
      </c>
      <c r="G354" s="84" t="b">
        <v>0</v>
      </c>
      <c r="H354" s="84" t="b">
        <v>0</v>
      </c>
      <c r="I354" s="84" t="b">
        <v>0</v>
      </c>
      <c r="J354" s="84" t="b">
        <v>0</v>
      </c>
      <c r="K354" s="84" t="b">
        <v>0</v>
      </c>
      <c r="L354" s="84" t="b">
        <v>0</v>
      </c>
    </row>
    <row r="355" spans="1:12" ht="15">
      <c r="A355" s="84" t="s">
        <v>315</v>
      </c>
      <c r="B355" s="84" t="s">
        <v>314</v>
      </c>
      <c r="C355" s="84">
        <v>2</v>
      </c>
      <c r="D355" s="123">
        <v>0.0035316274787513843</v>
      </c>
      <c r="E355" s="123">
        <v>2.5757649805367193</v>
      </c>
      <c r="F355" s="84" t="s">
        <v>1740</v>
      </c>
      <c r="G355" s="84" t="b">
        <v>0</v>
      </c>
      <c r="H355" s="84" t="b">
        <v>0</v>
      </c>
      <c r="I355" s="84" t="b">
        <v>0</v>
      </c>
      <c r="J355" s="84" t="b">
        <v>0</v>
      </c>
      <c r="K355" s="84" t="b">
        <v>0</v>
      </c>
      <c r="L355" s="84" t="b">
        <v>0</v>
      </c>
    </row>
    <row r="356" spans="1:12" ht="15">
      <c r="A356" s="84" t="s">
        <v>314</v>
      </c>
      <c r="B356" s="84" t="s">
        <v>313</v>
      </c>
      <c r="C356" s="84">
        <v>2</v>
      </c>
      <c r="D356" s="123">
        <v>0.0035316274787513843</v>
      </c>
      <c r="E356" s="123">
        <v>2.5757649805367193</v>
      </c>
      <c r="F356" s="84" t="s">
        <v>1740</v>
      </c>
      <c r="G356" s="84" t="b">
        <v>0</v>
      </c>
      <c r="H356" s="84" t="b">
        <v>0</v>
      </c>
      <c r="I356" s="84" t="b">
        <v>0</v>
      </c>
      <c r="J356" s="84" t="b">
        <v>0</v>
      </c>
      <c r="K356" s="84" t="b">
        <v>0</v>
      </c>
      <c r="L356" s="84" t="b">
        <v>0</v>
      </c>
    </row>
    <row r="357" spans="1:12" ht="15">
      <c r="A357" s="84" t="s">
        <v>313</v>
      </c>
      <c r="B357" s="84" t="s">
        <v>312</v>
      </c>
      <c r="C357" s="84">
        <v>2</v>
      </c>
      <c r="D357" s="123">
        <v>0.0035316274787513843</v>
      </c>
      <c r="E357" s="123">
        <v>2.5757649805367193</v>
      </c>
      <c r="F357" s="84" t="s">
        <v>1740</v>
      </c>
      <c r="G357" s="84" t="b">
        <v>0</v>
      </c>
      <c r="H357" s="84" t="b">
        <v>0</v>
      </c>
      <c r="I357" s="84" t="b">
        <v>0</v>
      </c>
      <c r="J357" s="84" t="b">
        <v>0</v>
      </c>
      <c r="K357" s="84" t="b">
        <v>0</v>
      </c>
      <c r="L357" s="84" t="b">
        <v>0</v>
      </c>
    </row>
    <row r="358" spans="1:12" ht="15">
      <c r="A358" s="84" t="s">
        <v>312</v>
      </c>
      <c r="B358" s="84" t="s">
        <v>311</v>
      </c>
      <c r="C358" s="84">
        <v>2</v>
      </c>
      <c r="D358" s="123">
        <v>0.0035316274787513843</v>
      </c>
      <c r="E358" s="123">
        <v>2.5757649805367193</v>
      </c>
      <c r="F358" s="84" t="s">
        <v>1740</v>
      </c>
      <c r="G358" s="84" t="b">
        <v>0</v>
      </c>
      <c r="H358" s="84" t="b">
        <v>0</v>
      </c>
      <c r="I358" s="84" t="b">
        <v>0</v>
      </c>
      <c r="J358" s="84" t="b">
        <v>0</v>
      </c>
      <c r="K358" s="84" t="b">
        <v>0</v>
      </c>
      <c r="L358" s="84" t="b">
        <v>0</v>
      </c>
    </row>
    <row r="359" spans="1:12" ht="15">
      <c r="A359" s="84" t="s">
        <v>311</v>
      </c>
      <c r="B359" s="84" t="s">
        <v>310</v>
      </c>
      <c r="C359" s="84">
        <v>2</v>
      </c>
      <c r="D359" s="123">
        <v>0.0035316274787513843</v>
      </c>
      <c r="E359" s="123">
        <v>2.5757649805367193</v>
      </c>
      <c r="F359" s="84" t="s">
        <v>1740</v>
      </c>
      <c r="G359" s="84" t="b">
        <v>0</v>
      </c>
      <c r="H359" s="84" t="b">
        <v>0</v>
      </c>
      <c r="I359" s="84" t="b">
        <v>0</v>
      </c>
      <c r="J359" s="84" t="b">
        <v>0</v>
      </c>
      <c r="K359" s="84" t="b">
        <v>0</v>
      </c>
      <c r="L359" s="84" t="b">
        <v>0</v>
      </c>
    </row>
    <row r="360" spans="1:12" ht="15">
      <c r="A360" s="84" t="s">
        <v>235</v>
      </c>
      <c r="B360" s="84" t="s">
        <v>325</v>
      </c>
      <c r="C360" s="84">
        <v>2</v>
      </c>
      <c r="D360" s="123">
        <v>0.0035316274787513843</v>
      </c>
      <c r="E360" s="123">
        <v>1.6593110319867943</v>
      </c>
      <c r="F360" s="84" t="s">
        <v>1740</v>
      </c>
      <c r="G360" s="84" t="b">
        <v>0</v>
      </c>
      <c r="H360" s="84" t="b">
        <v>0</v>
      </c>
      <c r="I360" s="84" t="b">
        <v>0</v>
      </c>
      <c r="J360" s="84" t="b">
        <v>0</v>
      </c>
      <c r="K360" s="84" t="b">
        <v>0</v>
      </c>
      <c r="L360" s="84" t="b">
        <v>0</v>
      </c>
    </row>
    <row r="361" spans="1:12" ht="15">
      <c r="A361" s="84" t="s">
        <v>325</v>
      </c>
      <c r="B361" s="84" t="s">
        <v>217</v>
      </c>
      <c r="C361" s="84">
        <v>2</v>
      </c>
      <c r="D361" s="123">
        <v>0.0035316274787513843</v>
      </c>
      <c r="E361" s="123">
        <v>1.3784844224111001</v>
      </c>
      <c r="F361" s="84" t="s">
        <v>1740</v>
      </c>
      <c r="G361" s="84" t="b">
        <v>0</v>
      </c>
      <c r="H361" s="84" t="b">
        <v>0</v>
      </c>
      <c r="I361" s="84" t="b">
        <v>0</v>
      </c>
      <c r="J361" s="84" t="b">
        <v>0</v>
      </c>
      <c r="K361" s="84" t="b">
        <v>0</v>
      </c>
      <c r="L361" s="84" t="b">
        <v>0</v>
      </c>
    </row>
    <row r="362" spans="1:12" ht="15">
      <c r="A362" s="84" t="s">
        <v>217</v>
      </c>
      <c r="B362" s="84" t="s">
        <v>264</v>
      </c>
      <c r="C362" s="84">
        <v>2</v>
      </c>
      <c r="D362" s="123">
        <v>0.0035316274787513843</v>
      </c>
      <c r="E362" s="123">
        <v>1.2693399529860319</v>
      </c>
      <c r="F362" s="84" t="s">
        <v>1740</v>
      </c>
      <c r="G362" s="84" t="b">
        <v>0</v>
      </c>
      <c r="H362" s="84" t="b">
        <v>0</v>
      </c>
      <c r="I362" s="84" t="b">
        <v>0</v>
      </c>
      <c r="J362" s="84" t="b">
        <v>0</v>
      </c>
      <c r="K362" s="84" t="b">
        <v>0</v>
      </c>
      <c r="L362" s="84" t="b">
        <v>0</v>
      </c>
    </row>
    <row r="363" spans="1:12" ht="15">
      <c r="A363" s="84" t="s">
        <v>264</v>
      </c>
      <c r="B363" s="84" t="s">
        <v>324</v>
      </c>
      <c r="C363" s="84">
        <v>2</v>
      </c>
      <c r="D363" s="123">
        <v>0.0035316274787513843</v>
      </c>
      <c r="E363" s="123">
        <v>1.7976137301530757</v>
      </c>
      <c r="F363" s="84" t="s">
        <v>1740</v>
      </c>
      <c r="G363" s="84" t="b">
        <v>0</v>
      </c>
      <c r="H363" s="84" t="b">
        <v>0</v>
      </c>
      <c r="I363" s="84" t="b">
        <v>0</v>
      </c>
      <c r="J363" s="84" t="b">
        <v>0</v>
      </c>
      <c r="K363" s="84" t="b">
        <v>0</v>
      </c>
      <c r="L363" s="84" t="b">
        <v>0</v>
      </c>
    </row>
    <row r="364" spans="1:12" ht="15">
      <c r="A364" s="84" t="s">
        <v>324</v>
      </c>
      <c r="B364" s="84" t="s">
        <v>242</v>
      </c>
      <c r="C364" s="84">
        <v>2</v>
      </c>
      <c r="D364" s="123">
        <v>0.0035316274787513843</v>
      </c>
      <c r="E364" s="123">
        <v>1.4788549675286629</v>
      </c>
      <c r="F364" s="84" t="s">
        <v>1740</v>
      </c>
      <c r="G364" s="84" t="b">
        <v>0</v>
      </c>
      <c r="H364" s="84" t="b">
        <v>0</v>
      </c>
      <c r="I364" s="84" t="b">
        <v>0</v>
      </c>
      <c r="J364" s="84" t="b">
        <v>0</v>
      </c>
      <c r="K364" s="84" t="b">
        <v>0</v>
      </c>
      <c r="L364" s="84" t="b">
        <v>0</v>
      </c>
    </row>
    <row r="365" spans="1:12" ht="15">
      <c r="A365" s="84" t="s">
        <v>242</v>
      </c>
      <c r="B365" s="84" t="s">
        <v>288</v>
      </c>
      <c r="C365" s="84">
        <v>2</v>
      </c>
      <c r="D365" s="123">
        <v>0.0035316274787513843</v>
      </c>
      <c r="E365" s="123">
        <v>1.4788549675286629</v>
      </c>
      <c r="F365" s="84" t="s">
        <v>1740</v>
      </c>
      <c r="G365" s="84" t="b">
        <v>0</v>
      </c>
      <c r="H365" s="84" t="b">
        <v>0</v>
      </c>
      <c r="I365" s="84" t="b">
        <v>0</v>
      </c>
      <c r="J365" s="84" t="b">
        <v>0</v>
      </c>
      <c r="K365" s="84" t="b">
        <v>0</v>
      </c>
      <c r="L365" s="84" t="b">
        <v>0</v>
      </c>
    </row>
    <row r="366" spans="1:12" ht="15">
      <c r="A366" s="84" t="s">
        <v>288</v>
      </c>
      <c r="B366" s="84" t="s">
        <v>323</v>
      </c>
      <c r="C366" s="84">
        <v>2</v>
      </c>
      <c r="D366" s="123">
        <v>0.0035316274787513843</v>
      </c>
      <c r="E366" s="123">
        <v>1.8767949762007006</v>
      </c>
      <c r="F366" s="84" t="s">
        <v>1740</v>
      </c>
      <c r="G366" s="84" t="b">
        <v>0</v>
      </c>
      <c r="H366" s="84" t="b">
        <v>0</v>
      </c>
      <c r="I366" s="84" t="b">
        <v>0</v>
      </c>
      <c r="J366" s="84" t="b">
        <v>0</v>
      </c>
      <c r="K366" s="84" t="b">
        <v>0</v>
      </c>
      <c r="L366" s="84" t="b">
        <v>0</v>
      </c>
    </row>
    <row r="367" spans="1:12" ht="15">
      <c r="A367" s="84" t="s">
        <v>323</v>
      </c>
      <c r="B367" s="84" t="s">
        <v>289</v>
      </c>
      <c r="C367" s="84">
        <v>2</v>
      </c>
      <c r="D367" s="123">
        <v>0.0035316274787513843</v>
      </c>
      <c r="E367" s="123">
        <v>1.8767949762007006</v>
      </c>
      <c r="F367" s="84" t="s">
        <v>1740</v>
      </c>
      <c r="G367" s="84" t="b">
        <v>0</v>
      </c>
      <c r="H367" s="84" t="b">
        <v>0</v>
      </c>
      <c r="I367" s="84" t="b">
        <v>0</v>
      </c>
      <c r="J367" s="84" t="b">
        <v>0</v>
      </c>
      <c r="K367" s="84" t="b">
        <v>0</v>
      </c>
      <c r="L367" s="84" t="b">
        <v>0</v>
      </c>
    </row>
    <row r="368" spans="1:12" ht="15">
      <c r="A368" s="84" t="s">
        <v>289</v>
      </c>
      <c r="B368" s="84" t="s">
        <v>322</v>
      </c>
      <c r="C368" s="84">
        <v>2</v>
      </c>
      <c r="D368" s="123">
        <v>0.0035316274787513843</v>
      </c>
      <c r="E368" s="123">
        <v>1.973704989208757</v>
      </c>
      <c r="F368" s="84" t="s">
        <v>1740</v>
      </c>
      <c r="G368" s="84" t="b">
        <v>0</v>
      </c>
      <c r="H368" s="84" t="b">
        <v>0</v>
      </c>
      <c r="I368" s="84" t="b">
        <v>0</v>
      </c>
      <c r="J368" s="84" t="b">
        <v>0</v>
      </c>
      <c r="K368" s="84" t="b">
        <v>0</v>
      </c>
      <c r="L368" s="84" t="b">
        <v>0</v>
      </c>
    </row>
    <row r="369" spans="1:12" ht="15">
      <c r="A369" s="84" t="s">
        <v>322</v>
      </c>
      <c r="B369" s="84" t="s">
        <v>321</v>
      </c>
      <c r="C369" s="84">
        <v>2</v>
      </c>
      <c r="D369" s="123">
        <v>0.0035316274787513843</v>
      </c>
      <c r="E369" s="123">
        <v>2.5757649805367193</v>
      </c>
      <c r="F369" s="84" t="s">
        <v>1740</v>
      </c>
      <c r="G369" s="84" t="b">
        <v>0</v>
      </c>
      <c r="H369" s="84" t="b">
        <v>0</v>
      </c>
      <c r="I369" s="84" t="b">
        <v>0</v>
      </c>
      <c r="J369" s="84" t="b">
        <v>0</v>
      </c>
      <c r="K369" s="84" t="b">
        <v>0</v>
      </c>
      <c r="L369" s="84" t="b">
        <v>0</v>
      </c>
    </row>
    <row r="370" spans="1:12" ht="15">
      <c r="A370" s="84" t="s">
        <v>289</v>
      </c>
      <c r="B370" s="84" t="s">
        <v>2141</v>
      </c>
      <c r="C370" s="84">
        <v>2</v>
      </c>
      <c r="D370" s="123">
        <v>0.0035316274787513843</v>
      </c>
      <c r="E370" s="123">
        <v>1.973704989208757</v>
      </c>
      <c r="F370" s="84" t="s">
        <v>1740</v>
      </c>
      <c r="G370" s="84" t="b">
        <v>0</v>
      </c>
      <c r="H370" s="84" t="b">
        <v>0</v>
      </c>
      <c r="I370" s="84" t="b">
        <v>0</v>
      </c>
      <c r="J370" s="84" t="b">
        <v>0</v>
      </c>
      <c r="K370" s="84" t="b">
        <v>0</v>
      </c>
      <c r="L370" s="84" t="b">
        <v>0</v>
      </c>
    </row>
    <row r="371" spans="1:12" ht="15">
      <c r="A371" s="84" t="s">
        <v>2144</v>
      </c>
      <c r="B371" s="84" t="s">
        <v>2128</v>
      </c>
      <c r="C371" s="84">
        <v>2</v>
      </c>
      <c r="D371" s="123">
        <v>0.0035316274787513843</v>
      </c>
      <c r="E371" s="123">
        <v>2.399673721481038</v>
      </c>
      <c r="F371" s="84" t="s">
        <v>1740</v>
      </c>
      <c r="G371" s="84" t="b">
        <v>0</v>
      </c>
      <c r="H371" s="84" t="b">
        <v>0</v>
      </c>
      <c r="I371" s="84" t="b">
        <v>0</v>
      </c>
      <c r="J371" s="84" t="b">
        <v>0</v>
      </c>
      <c r="K371" s="84" t="b">
        <v>0</v>
      </c>
      <c r="L371" s="84" t="b">
        <v>0</v>
      </c>
    </row>
    <row r="372" spans="1:12" ht="15">
      <c r="A372" s="84" t="s">
        <v>2128</v>
      </c>
      <c r="B372" s="84" t="s">
        <v>328</v>
      </c>
      <c r="C372" s="84">
        <v>2</v>
      </c>
      <c r="D372" s="123">
        <v>0.0035316274787513843</v>
      </c>
      <c r="E372" s="123">
        <v>1.9225524667613756</v>
      </c>
      <c r="F372" s="84" t="s">
        <v>1740</v>
      </c>
      <c r="G372" s="84" t="b">
        <v>0</v>
      </c>
      <c r="H372" s="84" t="b">
        <v>0</v>
      </c>
      <c r="I372" s="84" t="b">
        <v>0</v>
      </c>
      <c r="J372" s="84" t="b">
        <v>0</v>
      </c>
      <c r="K372" s="84" t="b">
        <v>0</v>
      </c>
      <c r="L372" s="84" t="b">
        <v>0</v>
      </c>
    </row>
    <row r="373" spans="1:12" ht="15">
      <c r="A373" s="84" t="s">
        <v>2107</v>
      </c>
      <c r="B373" s="84" t="s">
        <v>414</v>
      </c>
      <c r="C373" s="84">
        <v>2</v>
      </c>
      <c r="D373" s="123">
        <v>0.0035316274787513843</v>
      </c>
      <c r="E373" s="123">
        <v>0.9347869231783873</v>
      </c>
      <c r="F373" s="84" t="s">
        <v>1740</v>
      </c>
      <c r="G373" s="84" t="b">
        <v>0</v>
      </c>
      <c r="H373" s="84" t="b">
        <v>0</v>
      </c>
      <c r="I373" s="84" t="b">
        <v>0</v>
      </c>
      <c r="J373" s="84" t="b">
        <v>0</v>
      </c>
      <c r="K373" s="84" t="b">
        <v>0</v>
      </c>
      <c r="L373" s="84" t="b">
        <v>0</v>
      </c>
    </row>
    <row r="374" spans="1:12" ht="15">
      <c r="A374" s="84" t="s">
        <v>414</v>
      </c>
      <c r="B374" s="84" t="s">
        <v>2145</v>
      </c>
      <c r="C374" s="84">
        <v>2</v>
      </c>
      <c r="D374" s="123">
        <v>0.0035316274787513843</v>
      </c>
      <c r="E374" s="123">
        <v>1.6215224710973946</v>
      </c>
      <c r="F374" s="84" t="s">
        <v>1740</v>
      </c>
      <c r="G374" s="84" t="b">
        <v>0</v>
      </c>
      <c r="H374" s="84" t="b">
        <v>0</v>
      </c>
      <c r="I374" s="84" t="b">
        <v>0</v>
      </c>
      <c r="J374" s="84" t="b">
        <v>0</v>
      </c>
      <c r="K374" s="84" t="b">
        <v>0</v>
      </c>
      <c r="L374" s="84" t="b">
        <v>0</v>
      </c>
    </row>
    <row r="375" spans="1:12" ht="15">
      <c r="A375" s="84" t="s">
        <v>2145</v>
      </c>
      <c r="B375" s="84" t="s">
        <v>2146</v>
      </c>
      <c r="C375" s="84">
        <v>2</v>
      </c>
      <c r="D375" s="123">
        <v>0.0035316274787513843</v>
      </c>
      <c r="E375" s="123">
        <v>2.5757649805367193</v>
      </c>
      <c r="F375" s="84" t="s">
        <v>1740</v>
      </c>
      <c r="G375" s="84" t="b">
        <v>0</v>
      </c>
      <c r="H375" s="84" t="b">
        <v>0</v>
      </c>
      <c r="I375" s="84" t="b">
        <v>0</v>
      </c>
      <c r="J375" s="84" t="b">
        <v>0</v>
      </c>
      <c r="K375" s="84" t="b">
        <v>0</v>
      </c>
      <c r="L375" s="84" t="b">
        <v>0</v>
      </c>
    </row>
    <row r="376" spans="1:12" ht="15">
      <c r="A376" s="84" t="s">
        <v>2091</v>
      </c>
      <c r="B376" s="84" t="s">
        <v>1804</v>
      </c>
      <c r="C376" s="84">
        <v>2</v>
      </c>
      <c r="D376" s="123">
        <v>0.0035316274787513843</v>
      </c>
      <c r="E376" s="123">
        <v>1.973704989208757</v>
      </c>
      <c r="F376" s="84" t="s">
        <v>1740</v>
      </c>
      <c r="G376" s="84" t="b">
        <v>0</v>
      </c>
      <c r="H376" s="84" t="b">
        <v>0</v>
      </c>
      <c r="I376" s="84" t="b">
        <v>0</v>
      </c>
      <c r="J376" s="84" t="b">
        <v>0</v>
      </c>
      <c r="K376" s="84" t="b">
        <v>0</v>
      </c>
      <c r="L376" s="84" t="b">
        <v>0</v>
      </c>
    </row>
    <row r="377" spans="1:12" ht="15">
      <c r="A377" s="84" t="s">
        <v>1804</v>
      </c>
      <c r="B377" s="84" t="s">
        <v>238</v>
      </c>
      <c r="C377" s="84">
        <v>2</v>
      </c>
      <c r="D377" s="123">
        <v>0.0035316274787513843</v>
      </c>
      <c r="E377" s="123">
        <v>1.8767949762007006</v>
      </c>
      <c r="F377" s="84" t="s">
        <v>1740</v>
      </c>
      <c r="G377" s="84" t="b">
        <v>0</v>
      </c>
      <c r="H377" s="84" t="b">
        <v>0</v>
      </c>
      <c r="I377" s="84" t="b">
        <v>0</v>
      </c>
      <c r="J377" s="84" t="b">
        <v>0</v>
      </c>
      <c r="K377" s="84" t="b">
        <v>0</v>
      </c>
      <c r="L377" s="84" t="b">
        <v>0</v>
      </c>
    </row>
    <row r="378" spans="1:12" ht="15">
      <c r="A378" s="84" t="s">
        <v>283</v>
      </c>
      <c r="B378" s="84" t="s">
        <v>233</v>
      </c>
      <c r="C378" s="84">
        <v>2</v>
      </c>
      <c r="D378" s="123">
        <v>0.0035316274787513843</v>
      </c>
      <c r="E378" s="123">
        <v>1.7464612077056945</v>
      </c>
      <c r="F378" s="84" t="s">
        <v>1740</v>
      </c>
      <c r="G378" s="84" t="b">
        <v>0</v>
      </c>
      <c r="H378" s="84" t="b">
        <v>0</v>
      </c>
      <c r="I378" s="84" t="b">
        <v>0</v>
      </c>
      <c r="J378" s="84" t="b">
        <v>0</v>
      </c>
      <c r="K378" s="84" t="b">
        <v>0</v>
      </c>
      <c r="L378" s="84" t="b">
        <v>0</v>
      </c>
    </row>
    <row r="379" spans="1:12" ht="15">
      <c r="A379" s="84" t="s">
        <v>1840</v>
      </c>
      <c r="B379" s="84" t="s">
        <v>283</v>
      </c>
      <c r="C379" s="84">
        <v>2</v>
      </c>
      <c r="D379" s="123">
        <v>0.0035316274787513843</v>
      </c>
      <c r="E379" s="123">
        <v>1.7007037171450194</v>
      </c>
      <c r="F379" s="84" t="s">
        <v>1740</v>
      </c>
      <c r="G379" s="84" t="b">
        <v>0</v>
      </c>
      <c r="H379" s="84" t="b">
        <v>0</v>
      </c>
      <c r="I379" s="84" t="b">
        <v>0</v>
      </c>
      <c r="J379" s="84" t="b">
        <v>0</v>
      </c>
      <c r="K379" s="84" t="b">
        <v>0</v>
      </c>
      <c r="L379" s="84" t="b">
        <v>0</v>
      </c>
    </row>
    <row r="380" spans="1:12" ht="15">
      <c r="A380" s="84" t="s">
        <v>283</v>
      </c>
      <c r="B380" s="84" t="s">
        <v>1841</v>
      </c>
      <c r="C380" s="84">
        <v>2</v>
      </c>
      <c r="D380" s="123">
        <v>0.0035316274787513843</v>
      </c>
      <c r="E380" s="123">
        <v>1.1096391101185201</v>
      </c>
      <c r="F380" s="84" t="s">
        <v>1740</v>
      </c>
      <c r="G380" s="84" t="b">
        <v>0</v>
      </c>
      <c r="H380" s="84" t="b">
        <v>0</v>
      </c>
      <c r="I380" s="84" t="b">
        <v>0</v>
      </c>
      <c r="J380" s="84" t="b">
        <v>0</v>
      </c>
      <c r="K380" s="84" t="b">
        <v>0</v>
      </c>
      <c r="L380" s="84" t="b">
        <v>0</v>
      </c>
    </row>
    <row r="381" spans="1:12" ht="15">
      <c r="A381" s="84" t="s">
        <v>2151</v>
      </c>
      <c r="B381" s="84" t="s">
        <v>242</v>
      </c>
      <c r="C381" s="84">
        <v>2</v>
      </c>
      <c r="D381" s="123">
        <v>0.0035316274787513843</v>
      </c>
      <c r="E381" s="123">
        <v>2.177824971864682</v>
      </c>
      <c r="F381" s="84" t="s">
        <v>1740</v>
      </c>
      <c r="G381" s="84" t="b">
        <v>0</v>
      </c>
      <c r="H381" s="84" t="b">
        <v>0</v>
      </c>
      <c r="I381" s="84" t="b">
        <v>0</v>
      </c>
      <c r="J381" s="84" t="b">
        <v>0</v>
      </c>
      <c r="K381" s="84" t="b">
        <v>0</v>
      </c>
      <c r="L381" s="84" t="b">
        <v>0</v>
      </c>
    </row>
    <row r="382" spans="1:12" ht="15">
      <c r="A382" s="84" t="s">
        <v>242</v>
      </c>
      <c r="B382" s="84" t="s">
        <v>1840</v>
      </c>
      <c r="C382" s="84">
        <v>2</v>
      </c>
      <c r="D382" s="123">
        <v>0.0035316274787513843</v>
      </c>
      <c r="E382" s="123">
        <v>1.3027637084729817</v>
      </c>
      <c r="F382" s="84" t="s">
        <v>1740</v>
      </c>
      <c r="G382" s="84" t="b">
        <v>0</v>
      </c>
      <c r="H382" s="84" t="b">
        <v>0</v>
      </c>
      <c r="I382" s="84" t="b">
        <v>0</v>
      </c>
      <c r="J382" s="84" t="b">
        <v>0</v>
      </c>
      <c r="K382" s="84" t="b">
        <v>0</v>
      </c>
      <c r="L382" s="84" t="b">
        <v>0</v>
      </c>
    </row>
    <row r="383" spans="1:12" ht="15">
      <c r="A383" s="84" t="s">
        <v>1840</v>
      </c>
      <c r="B383" s="84" t="s">
        <v>2108</v>
      </c>
      <c r="C383" s="84">
        <v>2</v>
      </c>
      <c r="D383" s="123">
        <v>0.0035316274787513843</v>
      </c>
      <c r="E383" s="123">
        <v>1.3027637084729817</v>
      </c>
      <c r="F383" s="84" t="s">
        <v>1740</v>
      </c>
      <c r="G383" s="84" t="b">
        <v>0</v>
      </c>
      <c r="H383" s="84" t="b">
        <v>0</v>
      </c>
      <c r="I383" s="84" t="b">
        <v>0</v>
      </c>
      <c r="J383" s="84" t="b">
        <v>0</v>
      </c>
      <c r="K383" s="84" t="b">
        <v>0</v>
      </c>
      <c r="L383" s="84" t="b">
        <v>0</v>
      </c>
    </row>
    <row r="384" spans="1:12" ht="15">
      <c r="A384" s="84" t="s">
        <v>2108</v>
      </c>
      <c r="B384" s="84" t="s">
        <v>2111</v>
      </c>
      <c r="C384" s="84">
        <v>2</v>
      </c>
      <c r="D384" s="123">
        <v>0.0035316274787513843</v>
      </c>
      <c r="E384" s="123">
        <v>1.8767949762007006</v>
      </c>
      <c r="F384" s="84" t="s">
        <v>1740</v>
      </c>
      <c r="G384" s="84" t="b">
        <v>0</v>
      </c>
      <c r="H384" s="84" t="b">
        <v>0</v>
      </c>
      <c r="I384" s="84" t="b">
        <v>0</v>
      </c>
      <c r="J384" s="84" t="b">
        <v>1</v>
      </c>
      <c r="K384" s="84" t="b">
        <v>0</v>
      </c>
      <c r="L384" s="84" t="b">
        <v>0</v>
      </c>
    </row>
    <row r="385" spans="1:12" ht="15">
      <c r="A385" s="84" t="s">
        <v>2111</v>
      </c>
      <c r="B385" s="84" t="s">
        <v>2127</v>
      </c>
      <c r="C385" s="84">
        <v>2</v>
      </c>
      <c r="D385" s="123">
        <v>0.0035316274787513843</v>
      </c>
      <c r="E385" s="123">
        <v>2.098643725817057</v>
      </c>
      <c r="F385" s="84" t="s">
        <v>1740</v>
      </c>
      <c r="G385" s="84" t="b">
        <v>1</v>
      </c>
      <c r="H385" s="84" t="b">
        <v>0</v>
      </c>
      <c r="I385" s="84" t="b">
        <v>0</v>
      </c>
      <c r="J385" s="84" t="b">
        <v>0</v>
      </c>
      <c r="K385" s="84" t="b">
        <v>0</v>
      </c>
      <c r="L385" s="84" t="b">
        <v>0</v>
      </c>
    </row>
    <row r="386" spans="1:12" ht="15">
      <c r="A386" s="84" t="s">
        <v>2127</v>
      </c>
      <c r="B386" s="84" t="s">
        <v>2152</v>
      </c>
      <c r="C386" s="84">
        <v>2</v>
      </c>
      <c r="D386" s="123">
        <v>0.0035316274787513843</v>
      </c>
      <c r="E386" s="123">
        <v>2.399673721481038</v>
      </c>
      <c r="F386" s="84" t="s">
        <v>1740</v>
      </c>
      <c r="G386" s="84" t="b">
        <v>0</v>
      </c>
      <c r="H386" s="84" t="b">
        <v>0</v>
      </c>
      <c r="I386" s="84" t="b">
        <v>0</v>
      </c>
      <c r="J386" s="84" t="b">
        <v>0</v>
      </c>
      <c r="K386" s="84" t="b">
        <v>0</v>
      </c>
      <c r="L386" s="84" t="b">
        <v>0</v>
      </c>
    </row>
    <row r="387" spans="1:12" ht="15">
      <c r="A387" s="84" t="s">
        <v>2152</v>
      </c>
      <c r="B387" s="84" t="s">
        <v>2153</v>
      </c>
      <c r="C387" s="84">
        <v>2</v>
      </c>
      <c r="D387" s="123">
        <v>0.0035316274787513843</v>
      </c>
      <c r="E387" s="123">
        <v>2.5757649805367193</v>
      </c>
      <c r="F387" s="84" t="s">
        <v>1740</v>
      </c>
      <c r="G387" s="84" t="b">
        <v>0</v>
      </c>
      <c r="H387" s="84" t="b">
        <v>0</v>
      </c>
      <c r="I387" s="84" t="b">
        <v>0</v>
      </c>
      <c r="J387" s="84" t="b">
        <v>0</v>
      </c>
      <c r="K387" s="84" t="b">
        <v>0</v>
      </c>
      <c r="L387" s="84" t="b">
        <v>0</v>
      </c>
    </row>
    <row r="388" spans="1:12" ht="15">
      <c r="A388" s="84" t="s">
        <v>2153</v>
      </c>
      <c r="B388" s="84" t="s">
        <v>814</v>
      </c>
      <c r="C388" s="84">
        <v>2</v>
      </c>
      <c r="D388" s="123">
        <v>0.0035316274787513843</v>
      </c>
      <c r="E388" s="123">
        <v>2.5757649805367193</v>
      </c>
      <c r="F388" s="84" t="s">
        <v>1740</v>
      </c>
      <c r="G388" s="84" t="b">
        <v>0</v>
      </c>
      <c r="H388" s="84" t="b">
        <v>0</v>
      </c>
      <c r="I388" s="84" t="b">
        <v>0</v>
      </c>
      <c r="J388" s="84" t="b">
        <v>0</v>
      </c>
      <c r="K388" s="84" t="b">
        <v>0</v>
      </c>
      <c r="L388" s="84" t="b">
        <v>0</v>
      </c>
    </row>
    <row r="389" spans="1:12" ht="15">
      <c r="A389" s="84" t="s">
        <v>814</v>
      </c>
      <c r="B389" s="84" t="s">
        <v>2154</v>
      </c>
      <c r="C389" s="84">
        <v>2</v>
      </c>
      <c r="D389" s="123">
        <v>0.0035316274787513843</v>
      </c>
      <c r="E389" s="123">
        <v>2.5757649805367193</v>
      </c>
      <c r="F389" s="84" t="s">
        <v>1740</v>
      </c>
      <c r="G389" s="84" t="b">
        <v>0</v>
      </c>
      <c r="H389" s="84" t="b">
        <v>0</v>
      </c>
      <c r="I389" s="84" t="b">
        <v>0</v>
      </c>
      <c r="J389" s="84" t="b">
        <v>0</v>
      </c>
      <c r="K389" s="84" t="b">
        <v>0</v>
      </c>
      <c r="L389" s="84" t="b">
        <v>0</v>
      </c>
    </row>
    <row r="390" spans="1:12" ht="15">
      <c r="A390" s="84" t="s">
        <v>2154</v>
      </c>
      <c r="B390" s="84" t="s">
        <v>414</v>
      </c>
      <c r="C390" s="84">
        <v>2</v>
      </c>
      <c r="D390" s="123">
        <v>0.0035316274787513843</v>
      </c>
      <c r="E390" s="123">
        <v>1.332726931850425</v>
      </c>
      <c r="F390" s="84" t="s">
        <v>1740</v>
      </c>
      <c r="G390" s="84" t="b">
        <v>0</v>
      </c>
      <c r="H390" s="84" t="b">
        <v>0</v>
      </c>
      <c r="I390" s="84" t="b">
        <v>0</v>
      </c>
      <c r="J390" s="84" t="b">
        <v>0</v>
      </c>
      <c r="K390" s="84" t="b">
        <v>0</v>
      </c>
      <c r="L390" s="84" t="b">
        <v>0</v>
      </c>
    </row>
    <row r="391" spans="1:12" ht="15">
      <c r="A391" s="84" t="s">
        <v>2090</v>
      </c>
      <c r="B391" s="84" t="s">
        <v>2156</v>
      </c>
      <c r="C391" s="84">
        <v>2</v>
      </c>
      <c r="D391" s="123">
        <v>0.0035316274787513843</v>
      </c>
      <c r="E391" s="123">
        <v>1.8767949762007006</v>
      </c>
      <c r="F391" s="84" t="s">
        <v>1740</v>
      </c>
      <c r="G391" s="84" t="b">
        <v>0</v>
      </c>
      <c r="H391" s="84" t="b">
        <v>0</v>
      </c>
      <c r="I391" s="84" t="b">
        <v>0</v>
      </c>
      <c r="J391" s="84" t="b">
        <v>0</v>
      </c>
      <c r="K391" s="84" t="b">
        <v>0</v>
      </c>
      <c r="L391" s="84" t="b">
        <v>0</v>
      </c>
    </row>
    <row r="392" spans="1:12" ht="15">
      <c r="A392" s="84" t="s">
        <v>319</v>
      </c>
      <c r="B392" s="84" t="s">
        <v>264</v>
      </c>
      <c r="C392" s="84">
        <v>6</v>
      </c>
      <c r="D392" s="123">
        <v>0.00860085701897089</v>
      </c>
      <c r="E392" s="123">
        <v>1.5185139398778875</v>
      </c>
      <c r="F392" s="84" t="s">
        <v>1741</v>
      </c>
      <c r="G392" s="84" t="b">
        <v>0</v>
      </c>
      <c r="H392" s="84" t="b">
        <v>0</v>
      </c>
      <c r="I392" s="84" t="b">
        <v>0</v>
      </c>
      <c r="J392" s="84" t="b">
        <v>0</v>
      </c>
      <c r="K392" s="84" t="b">
        <v>0</v>
      </c>
      <c r="L392" s="84" t="b">
        <v>0</v>
      </c>
    </row>
    <row r="393" spans="1:12" ht="15">
      <c r="A393" s="84" t="s">
        <v>217</v>
      </c>
      <c r="B393" s="84" t="s">
        <v>316</v>
      </c>
      <c r="C393" s="84">
        <v>4</v>
      </c>
      <c r="D393" s="123">
        <v>0.009088023899422143</v>
      </c>
      <c r="E393" s="123">
        <v>1.4515671502472742</v>
      </c>
      <c r="F393" s="84" t="s">
        <v>1741</v>
      </c>
      <c r="G393" s="84" t="b">
        <v>0</v>
      </c>
      <c r="H393" s="84" t="b">
        <v>0</v>
      </c>
      <c r="I393" s="84" t="b">
        <v>0</v>
      </c>
      <c r="J393" s="84" t="b">
        <v>0</v>
      </c>
      <c r="K393" s="84" t="b">
        <v>0</v>
      </c>
      <c r="L393" s="84" t="b">
        <v>0</v>
      </c>
    </row>
    <row r="394" spans="1:12" ht="15">
      <c r="A394" s="84" t="s">
        <v>316</v>
      </c>
      <c r="B394" s="84" t="s">
        <v>315</v>
      </c>
      <c r="C394" s="84">
        <v>4</v>
      </c>
      <c r="D394" s="123">
        <v>0.009088023899422143</v>
      </c>
      <c r="E394" s="123">
        <v>1.6946051989335686</v>
      </c>
      <c r="F394" s="84" t="s">
        <v>1741</v>
      </c>
      <c r="G394" s="84" t="b">
        <v>0</v>
      </c>
      <c r="H394" s="84" t="b">
        <v>0</v>
      </c>
      <c r="I394" s="84" t="b">
        <v>0</v>
      </c>
      <c r="J394" s="84" t="b">
        <v>0</v>
      </c>
      <c r="K394" s="84" t="b">
        <v>0</v>
      </c>
      <c r="L394" s="84" t="b">
        <v>0</v>
      </c>
    </row>
    <row r="395" spans="1:12" ht="15">
      <c r="A395" s="84" t="s">
        <v>315</v>
      </c>
      <c r="B395" s="84" t="s">
        <v>314</v>
      </c>
      <c r="C395" s="84">
        <v>4</v>
      </c>
      <c r="D395" s="123">
        <v>0.009088023899422143</v>
      </c>
      <c r="E395" s="123">
        <v>1.5185139398778875</v>
      </c>
      <c r="F395" s="84" t="s">
        <v>1741</v>
      </c>
      <c r="G395" s="84" t="b">
        <v>0</v>
      </c>
      <c r="H395" s="84" t="b">
        <v>0</v>
      </c>
      <c r="I395" s="84" t="b">
        <v>0</v>
      </c>
      <c r="J395" s="84" t="b">
        <v>0</v>
      </c>
      <c r="K395" s="84" t="b">
        <v>0</v>
      </c>
      <c r="L395" s="84" t="b">
        <v>0</v>
      </c>
    </row>
    <row r="396" spans="1:12" ht="15">
      <c r="A396" s="84" t="s">
        <v>314</v>
      </c>
      <c r="B396" s="84" t="s">
        <v>313</v>
      </c>
      <c r="C396" s="84">
        <v>4</v>
      </c>
      <c r="D396" s="123">
        <v>0.009088023899422143</v>
      </c>
      <c r="E396" s="123">
        <v>1.5976951859255124</v>
      </c>
      <c r="F396" s="84" t="s">
        <v>1741</v>
      </c>
      <c r="G396" s="84" t="b">
        <v>0</v>
      </c>
      <c r="H396" s="84" t="b">
        <v>0</v>
      </c>
      <c r="I396" s="84" t="b">
        <v>0</v>
      </c>
      <c r="J396" s="84" t="b">
        <v>0</v>
      </c>
      <c r="K396" s="84" t="b">
        <v>0</v>
      </c>
      <c r="L396" s="84" t="b">
        <v>0</v>
      </c>
    </row>
    <row r="397" spans="1:12" ht="15">
      <c r="A397" s="84" t="s">
        <v>313</v>
      </c>
      <c r="B397" s="84" t="s">
        <v>312</v>
      </c>
      <c r="C397" s="84">
        <v>4</v>
      </c>
      <c r="D397" s="123">
        <v>0.009088023899422143</v>
      </c>
      <c r="E397" s="123">
        <v>1.6946051989335686</v>
      </c>
      <c r="F397" s="84" t="s">
        <v>1741</v>
      </c>
      <c r="G397" s="84" t="b">
        <v>0</v>
      </c>
      <c r="H397" s="84" t="b">
        <v>0</v>
      </c>
      <c r="I397" s="84" t="b">
        <v>0</v>
      </c>
      <c r="J397" s="84" t="b">
        <v>0</v>
      </c>
      <c r="K397" s="84" t="b">
        <v>0</v>
      </c>
      <c r="L397" s="84" t="b">
        <v>0</v>
      </c>
    </row>
    <row r="398" spans="1:12" ht="15">
      <c r="A398" s="84" t="s">
        <v>312</v>
      </c>
      <c r="B398" s="84" t="s">
        <v>311</v>
      </c>
      <c r="C398" s="84">
        <v>4</v>
      </c>
      <c r="D398" s="123">
        <v>0.009088023899422143</v>
      </c>
      <c r="E398" s="123">
        <v>1.6946051989335686</v>
      </c>
      <c r="F398" s="84" t="s">
        <v>1741</v>
      </c>
      <c r="G398" s="84" t="b">
        <v>0</v>
      </c>
      <c r="H398" s="84" t="b">
        <v>0</v>
      </c>
      <c r="I398" s="84" t="b">
        <v>0</v>
      </c>
      <c r="J398" s="84" t="b">
        <v>0</v>
      </c>
      <c r="K398" s="84" t="b">
        <v>0</v>
      </c>
      <c r="L398" s="84" t="b">
        <v>0</v>
      </c>
    </row>
    <row r="399" spans="1:12" ht="15">
      <c r="A399" s="84" t="s">
        <v>311</v>
      </c>
      <c r="B399" s="84" t="s">
        <v>310</v>
      </c>
      <c r="C399" s="84">
        <v>4</v>
      </c>
      <c r="D399" s="123">
        <v>0.009088023899422143</v>
      </c>
      <c r="E399" s="123">
        <v>1.6946051989335686</v>
      </c>
      <c r="F399" s="84" t="s">
        <v>1741</v>
      </c>
      <c r="G399" s="84" t="b">
        <v>0</v>
      </c>
      <c r="H399" s="84" t="b">
        <v>0</v>
      </c>
      <c r="I399" s="84" t="b">
        <v>0</v>
      </c>
      <c r="J399" s="84" t="b">
        <v>0</v>
      </c>
      <c r="K399" s="84" t="b">
        <v>0</v>
      </c>
      <c r="L399" s="84" t="b">
        <v>0</v>
      </c>
    </row>
    <row r="400" spans="1:12" ht="15">
      <c r="A400" s="84" t="s">
        <v>2114</v>
      </c>
      <c r="B400" s="84" t="s">
        <v>2092</v>
      </c>
      <c r="C400" s="84">
        <v>4</v>
      </c>
      <c r="D400" s="123">
        <v>0.009088023899422143</v>
      </c>
      <c r="E400" s="123">
        <v>1.6946051989335686</v>
      </c>
      <c r="F400" s="84" t="s">
        <v>1741</v>
      </c>
      <c r="G400" s="84" t="b">
        <v>0</v>
      </c>
      <c r="H400" s="84" t="b">
        <v>0</v>
      </c>
      <c r="I400" s="84" t="b">
        <v>0</v>
      </c>
      <c r="J400" s="84" t="b">
        <v>1</v>
      </c>
      <c r="K400" s="84" t="b">
        <v>0</v>
      </c>
      <c r="L400" s="84" t="b">
        <v>0</v>
      </c>
    </row>
    <row r="401" spans="1:12" ht="15">
      <c r="A401" s="84" t="s">
        <v>2092</v>
      </c>
      <c r="B401" s="84" t="s">
        <v>408</v>
      </c>
      <c r="C401" s="84">
        <v>4</v>
      </c>
      <c r="D401" s="123">
        <v>0.009088023899422143</v>
      </c>
      <c r="E401" s="123">
        <v>1.6946051989335686</v>
      </c>
      <c r="F401" s="84" t="s">
        <v>1741</v>
      </c>
      <c r="G401" s="84" t="b">
        <v>1</v>
      </c>
      <c r="H401" s="84" t="b">
        <v>0</v>
      </c>
      <c r="I401" s="84" t="b">
        <v>0</v>
      </c>
      <c r="J401" s="84" t="b">
        <v>0</v>
      </c>
      <c r="K401" s="84" t="b">
        <v>0</v>
      </c>
      <c r="L401" s="84" t="b">
        <v>0</v>
      </c>
    </row>
    <row r="402" spans="1:12" ht="15">
      <c r="A402" s="84" t="s">
        <v>408</v>
      </c>
      <c r="B402" s="84" t="s">
        <v>2115</v>
      </c>
      <c r="C402" s="84">
        <v>4</v>
      </c>
      <c r="D402" s="123">
        <v>0.009088023899422143</v>
      </c>
      <c r="E402" s="123">
        <v>1.6946051989335686</v>
      </c>
      <c r="F402" s="84" t="s">
        <v>1741</v>
      </c>
      <c r="G402" s="84" t="b">
        <v>0</v>
      </c>
      <c r="H402" s="84" t="b">
        <v>0</v>
      </c>
      <c r="I402" s="84" t="b">
        <v>0</v>
      </c>
      <c r="J402" s="84" t="b">
        <v>0</v>
      </c>
      <c r="K402" s="84" t="b">
        <v>0</v>
      </c>
      <c r="L402" s="84" t="b">
        <v>0</v>
      </c>
    </row>
    <row r="403" spans="1:12" ht="15">
      <c r="A403" s="84" t="s">
        <v>2115</v>
      </c>
      <c r="B403" s="84" t="s">
        <v>2116</v>
      </c>
      <c r="C403" s="84">
        <v>4</v>
      </c>
      <c r="D403" s="123">
        <v>0.009088023899422143</v>
      </c>
      <c r="E403" s="123">
        <v>1.6946051989335686</v>
      </c>
      <c r="F403" s="84" t="s">
        <v>1741</v>
      </c>
      <c r="G403" s="84" t="b">
        <v>0</v>
      </c>
      <c r="H403" s="84" t="b">
        <v>0</v>
      </c>
      <c r="I403" s="84" t="b">
        <v>0</v>
      </c>
      <c r="J403" s="84" t="b">
        <v>0</v>
      </c>
      <c r="K403" s="84" t="b">
        <v>0</v>
      </c>
      <c r="L403" s="84" t="b">
        <v>0</v>
      </c>
    </row>
    <row r="404" spans="1:12" ht="15">
      <c r="A404" s="84" t="s">
        <v>2116</v>
      </c>
      <c r="B404" s="84" t="s">
        <v>2117</v>
      </c>
      <c r="C404" s="84">
        <v>4</v>
      </c>
      <c r="D404" s="123">
        <v>0.009088023899422143</v>
      </c>
      <c r="E404" s="123">
        <v>1.6946051989335686</v>
      </c>
      <c r="F404" s="84" t="s">
        <v>1741</v>
      </c>
      <c r="G404" s="84" t="b">
        <v>0</v>
      </c>
      <c r="H404" s="84" t="b">
        <v>0</v>
      </c>
      <c r="I404" s="84" t="b">
        <v>0</v>
      </c>
      <c r="J404" s="84" t="b">
        <v>0</v>
      </c>
      <c r="K404" s="84" t="b">
        <v>0</v>
      </c>
      <c r="L404" s="84" t="b">
        <v>0</v>
      </c>
    </row>
    <row r="405" spans="1:12" ht="15">
      <c r="A405" s="84" t="s">
        <v>2117</v>
      </c>
      <c r="B405" s="84" t="s">
        <v>2118</v>
      </c>
      <c r="C405" s="84">
        <v>4</v>
      </c>
      <c r="D405" s="123">
        <v>0.009088023899422143</v>
      </c>
      <c r="E405" s="123">
        <v>1.6946051989335686</v>
      </c>
      <c r="F405" s="84" t="s">
        <v>1741</v>
      </c>
      <c r="G405" s="84" t="b">
        <v>0</v>
      </c>
      <c r="H405" s="84" t="b">
        <v>0</v>
      </c>
      <c r="I405" s="84" t="b">
        <v>0</v>
      </c>
      <c r="J405" s="84" t="b">
        <v>0</v>
      </c>
      <c r="K405" s="84" t="b">
        <v>0</v>
      </c>
      <c r="L405" s="84" t="b">
        <v>0</v>
      </c>
    </row>
    <row r="406" spans="1:12" ht="15">
      <c r="A406" s="84" t="s">
        <v>2118</v>
      </c>
      <c r="B406" s="84" t="s">
        <v>2119</v>
      </c>
      <c r="C406" s="84">
        <v>4</v>
      </c>
      <c r="D406" s="123">
        <v>0.009088023899422143</v>
      </c>
      <c r="E406" s="123">
        <v>1.6946051989335686</v>
      </c>
      <c r="F406" s="84" t="s">
        <v>1741</v>
      </c>
      <c r="G406" s="84" t="b">
        <v>0</v>
      </c>
      <c r="H406" s="84" t="b">
        <v>0</v>
      </c>
      <c r="I406" s="84" t="b">
        <v>0</v>
      </c>
      <c r="J406" s="84" t="b">
        <v>0</v>
      </c>
      <c r="K406" s="84" t="b">
        <v>0</v>
      </c>
      <c r="L406" s="84" t="b">
        <v>0</v>
      </c>
    </row>
    <row r="407" spans="1:12" ht="15">
      <c r="A407" s="84" t="s">
        <v>2119</v>
      </c>
      <c r="B407" s="84" t="s">
        <v>2120</v>
      </c>
      <c r="C407" s="84">
        <v>4</v>
      </c>
      <c r="D407" s="123">
        <v>0.009088023899422143</v>
      </c>
      <c r="E407" s="123">
        <v>1.6946051989335686</v>
      </c>
      <c r="F407" s="84" t="s">
        <v>1741</v>
      </c>
      <c r="G407" s="84" t="b">
        <v>0</v>
      </c>
      <c r="H407" s="84" t="b">
        <v>0</v>
      </c>
      <c r="I407" s="84" t="b">
        <v>0</v>
      </c>
      <c r="J407" s="84" t="b">
        <v>0</v>
      </c>
      <c r="K407" s="84" t="b">
        <v>0</v>
      </c>
      <c r="L407" s="84" t="b">
        <v>0</v>
      </c>
    </row>
    <row r="408" spans="1:12" ht="15">
      <c r="A408" s="84" t="s">
        <v>2120</v>
      </c>
      <c r="B408" s="84" t="s">
        <v>2121</v>
      </c>
      <c r="C408" s="84">
        <v>4</v>
      </c>
      <c r="D408" s="123">
        <v>0.009088023899422143</v>
      </c>
      <c r="E408" s="123">
        <v>1.6946051989335686</v>
      </c>
      <c r="F408" s="84" t="s">
        <v>1741</v>
      </c>
      <c r="G408" s="84" t="b">
        <v>0</v>
      </c>
      <c r="H408" s="84" t="b">
        <v>0</v>
      </c>
      <c r="I408" s="84" t="b">
        <v>0</v>
      </c>
      <c r="J408" s="84" t="b">
        <v>0</v>
      </c>
      <c r="K408" s="84" t="b">
        <v>0</v>
      </c>
      <c r="L408" s="84" t="b">
        <v>0</v>
      </c>
    </row>
    <row r="409" spans="1:12" ht="15">
      <c r="A409" s="84" t="s">
        <v>2121</v>
      </c>
      <c r="B409" s="84" t="s">
        <v>2095</v>
      </c>
      <c r="C409" s="84">
        <v>4</v>
      </c>
      <c r="D409" s="123">
        <v>0.009088023899422143</v>
      </c>
      <c r="E409" s="123">
        <v>1.6946051989335686</v>
      </c>
      <c r="F409" s="84" t="s">
        <v>1741</v>
      </c>
      <c r="G409" s="84" t="b">
        <v>0</v>
      </c>
      <c r="H409" s="84" t="b">
        <v>0</v>
      </c>
      <c r="I409" s="84" t="b">
        <v>0</v>
      </c>
      <c r="J409" s="84" t="b">
        <v>0</v>
      </c>
      <c r="K409" s="84" t="b">
        <v>0</v>
      </c>
      <c r="L409" s="84" t="b">
        <v>0</v>
      </c>
    </row>
    <row r="410" spans="1:12" ht="15">
      <c r="A410" s="84" t="s">
        <v>2095</v>
      </c>
      <c r="B410" s="84" t="s">
        <v>2122</v>
      </c>
      <c r="C410" s="84">
        <v>4</v>
      </c>
      <c r="D410" s="123">
        <v>0.009088023899422143</v>
      </c>
      <c r="E410" s="123">
        <v>1.6946051989335686</v>
      </c>
      <c r="F410" s="84" t="s">
        <v>1741</v>
      </c>
      <c r="G410" s="84" t="b">
        <v>0</v>
      </c>
      <c r="H410" s="84" t="b">
        <v>0</v>
      </c>
      <c r="I410" s="84" t="b">
        <v>0</v>
      </c>
      <c r="J410" s="84" t="b">
        <v>0</v>
      </c>
      <c r="K410" s="84" t="b">
        <v>0</v>
      </c>
      <c r="L410" s="84" t="b">
        <v>0</v>
      </c>
    </row>
    <row r="411" spans="1:12" ht="15">
      <c r="A411" s="84" t="s">
        <v>2122</v>
      </c>
      <c r="B411" s="84" t="s">
        <v>2123</v>
      </c>
      <c r="C411" s="84">
        <v>4</v>
      </c>
      <c r="D411" s="123">
        <v>0.009088023899422143</v>
      </c>
      <c r="E411" s="123">
        <v>1.6946051989335686</v>
      </c>
      <c r="F411" s="84" t="s">
        <v>1741</v>
      </c>
      <c r="G411" s="84" t="b">
        <v>0</v>
      </c>
      <c r="H411" s="84" t="b">
        <v>0</v>
      </c>
      <c r="I411" s="84" t="b">
        <v>0</v>
      </c>
      <c r="J411" s="84" t="b">
        <v>0</v>
      </c>
      <c r="K411" s="84" t="b">
        <v>0</v>
      </c>
      <c r="L411" s="84" t="b">
        <v>0</v>
      </c>
    </row>
    <row r="412" spans="1:12" ht="15">
      <c r="A412" s="84" t="s">
        <v>2123</v>
      </c>
      <c r="B412" s="84" t="s">
        <v>2124</v>
      </c>
      <c r="C412" s="84">
        <v>4</v>
      </c>
      <c r="D412" s="123">
        <v>0.009088023899422143</v>
      </c>
      <c r="E412" s="123">
        <v>1.6946051989335686</v>
      </c>
      <c r="F412" s="84" t="s">
        <v>1741</v>
      </c>
      <c r="G412" s="84" t="b">
        <v>0</v>
      </c>
      <c r="H412" s="84" t="b">
        <v>0</v>
      </c>
      <c r="I412" s="84" t="b">
        <v>0</v>
      </c>
      <c r="J412" s="84" t="b">
        <v>0</v>
      </c>
      <c r="K412" s="84" t="b">
        <v>1</v>
      </c>
      <c r="L412" s="84" t="b">
        <v>0</v>
      </c>
    </row>
    <row r="413" spans="1:12" ht="15">
      <c r="A413" s="84" t="s">
        <v>2124</v>
      </c>
      <c r="B413" s="84" t="s">
        <v>2125</v>
      </c>
      <c r="C413" s="84">
        <v>4</v>
      </c>
      <c r="D413" s="123">
        <v>0.009088023899422143</v>
      </c>
      <c r="E413" s="123">
        <v>1.6946051989335686</v>
      </c>
      <c r="F413" s="84" t="s">
        <v>1741</v>
      </c>
      <c r="G413" s="84" t="b">
        <v>0</v>
      </c>
      <c r="H413" s="84" t="b">
        <v>1</v>
      </c>
      <c r="I413" s="84" t="b">
        <v>0</v>
      </c>
      <c r="J413" s="84" t="b">
        <v>0</v>
      </c>
      <c r="K413" s="84" t="b">
        <v>0</v>
      </c>
      <c r="L413" s="84" t="b">
        <v>0</v>
      </c>
    </row>
    <row r="414" spans="1:12" ht="15">
      <c r="A414" s="84" t="s">
        <v>2131</v>
      </c>
      <c r="B414" s="84" t="s">
        <v>2132</v>
      </c>
      <c r="C414" s="84">
        <v>3</v>
      </c>
      <c r="D414" s="123">
        <v>0.00860085701897089</v>
      </c>
      <c r="E414" s="123">
        <v>1.8195439355418688</v>
      </c>
      <c r="F414" s="84" t="s">
        <v>1741</v>
      </c>
      <c r="G414" s="84" t="b">
        <v>0</v>
      </c>
      <c r="H414" s="84" t="b">
        <v>0</v>
      </c>
      <c r="I414" s="84" t="b">
        <v>0</v>
      </c>
      <c r="J414" s="84" t="b">
        <v>0</v>
      </c>
      <c r="K414" s="84" t="b">
        <v>0</v>
      </c>
      <c r="L414" s="84" t="b">
        <v>0</v>
      </c>
    </row>
    <row r="415" spans="1:12" ht="15">
      <c r="A415" s="84" t="s">
        <v>2132</v>
      </c>
      <c r="B415" s="84" t="s">
        <v>414</v>
      </c>
      <c r="C415" s="84">
        <v>3</v>
      </c>
      <c r="D415" s="123">
        <v>0.00860085701897089</v>
      </c>
      <c r="E415" s="123">
        <v>1.4515671502472742</v>
      </c>
      <c r="F415" s="84" t="s">
        <v>1741</v>
      </c>
      <c r="G415" s="84" t="b">
        <v>0</v>
      </c>
      <c r="H415" s="84" t="b">
        <v>0</v>
      </c>
      <c r="I415" s="84" t="b">
        <v>0</v>
      </c>
      <c r="J415" s="84" t="b">
        <v>0</v>
      </c>
      <c r="K415" s="84" t="b">
        <v>0</v>
      </c>
      <c r="L415" s="84" t="b">
        <v>0</v>
      </c>
    </row>
    <row r="416" spans="1:12" ht="15">
      <c r="A416" s="84" t="s">
        <v>414</v>
      </c>
      <c r="B416" s="84" t="s">
        <v>1837</v>
      </c>
      <c r="C416" s="84">
        <v>3</v>
      </c>
      <c r="D416" s="123">
        <v>0.00860085701897089</v>
      </c>
      <c r="E416" s="123">
        <v>1.2966651902615312</v>
      </c>
      <c r="F416" s="84" t="s">
        <v>1741</v>
      </c>
      <c r="G416" s="84" t="b">
        <v>0</v>
      </c>
      <c r="H416" s="84" t="b">
        <v>0</v>
      </c>
      <c r="I416" s="84" t="b">
        <v>0</v>
      </c>
      <c r="J416" s="84" t="b">
        <v>0</v>
      </c>
      <c r="K416" s="84" t="b">
        <v>0</v>
      </c>
      <c r="L416" s="84" t="b">
        <v>0</v>
      </c>
    </row>
    <row r="417" spans="1:12" ht="15">
      <c r="A417" s="84" t="s">
        <v>1837</v>
      </c>
      <c r="B417" s="84" t="s">
        <v>2133</v>
      </c>
      <c r="C417" s="84">
        <v>3</v>
      </c>
      <c r="D417" s="123">
        <v>0.00860085701897089</v>
      </c>
      <c r="E417" s="123">
        <v>1.5976951859255124</v>
      </c>
      <c r="F417" s="84" t="s">
        <v>1741</v>
      </c>
      <c r="G417" s="84" t="b">
        <v>0</v>
      </c>
      <c r="H417" s="84" t="b">
        <v>0</v>
      </c>
      <c r="I417" s="84" t="b">
        <v>0</v>
      </c>
      <c r="J417" s="84" t="b">
        <v>0</v>
      </c>
      <c r="K417" s="84" t="b">
        <v>0</v>
      </c>
      <c r="L417" s="84" t="b">
        <v>0</v>
      </c>
    </row>
    <row r="418" spans="1:12" ht="15">
      <c r="A418" s="84" t="s">
        <v>2133</v>
      </c>
      <c r="B418" s="84" t="s">
        <v>2134</v>
      </c>
      <c r="C418" s="84">
        <v>3</v>
      </c>
      <c r="D418" s="123">
        <v>0.00860085701897089</v>
      </c>
      <c r="E418" s="123">
        <v>1.8195439355418688</v>
      </c>
      <c r="F418" s="84" t="s">
        <v>1741</v>
      </c>
      <c r="G418" s="84" t="b">
        <v>0</v>
      </c>
      <c r="H418" s="84" t="b">
        <v>0</v>
      </c>
      <c r="I418" s="84" t="b">
        <v>0</v>
      </c>
      <c r="J418" s="84" t="b">
        <v>0</v>
      </c>
      <c r="K418" s="84" t="b">
        <v>0</v>
      </c>
      <c r="L418" s="84" t="b">
        <v>0</v>
      </c>
    </row>
    <row r="419" spans="1:12" ht="15">
      <c r="A419" s="84" t="s">
        <v>2134</v>
      </c>
      <c r="B419" s="84" t="s">
        <v>2135</v>
      </c>
      <c r="C419" s="84">
        <v>3</v>
      </c>
      <c r="D419" s="123">
        <v>0.00860085701897089</v>
      </c>
      <c r="E419" s="123">
        <v>1.8195439355418688</v>
      </c>
      <c r="F419" s="84" t="s">
        <v>1741</v>
      </c>
      <c r="G419" s="84" t="b">
        <v>0</v>
      </c>
      <c r="H419" s="84" t="b">
        <v>0</v>
      </c>
      <c r="I419" s="84" t="b">
        <v>0</v>
      </c>
      <c r="J419" s="84" t="b">
        <v>1</v>
      </c>
      <c r="K419" s="84" t="b">
        <v>0</v>
      </c>
      <c r="L419" s="84" t="b">
        <v>0</v>
      </c>
    </row>
    <row r="420" spans="1:12" ht="15">
      <c r="A420" s="84" t="s">
        <v>2135</v>
      </c>
      <c r="B420" s="84" t="s">
        <v>2136</v>
      </c>
      <c r="C420" s="84">
        <v>3</v>
      </c>
      <c r="D420" s="123">
        <v>0.00860085701897089</v>
      </c>
      <c r="E420" s="123">
        <v>1.8195439355418688</v>
      </c>
      <c r="F420" s="84" t="s">
        <v>1741</v>
      </c>
      <c r="G420" s="84" t="b">
        <v>1</v>
      </c>
      <c r="H420" s="84" t="b">
        <v>0</v>
      </c>
      <c r="I420" s="84" t="b">
        <v>0</v>
      </c>
      <c r="J420" s="84" t="b">
        <v>1</v>
      </c>
      <c r="K420" s="84" t="b">
        <v>0</v>
      </c>
      <c r="L420" s="84" t="b">
        <v>0</v>
      </c>
    </row>
    <row r="421" spans="1:12" ht="15">
      <c r="A421" s="84" t="s">
        <v>2136</v>
      </c>
      <c r="B421" s="84" t="s">
        <v>2109</v>
      </c>
      <c r="C421" s="84">
        <v>3</v>
      </c>
      <c r="D421" s="123">
        <v>0.00860085701897089</v>
      </c>
      <c r="E421" s="123">
        <v>1.8195439355418688</v>
      </c>
      <c r="F421" s="84" t="s">
        <v>1741</v>
      </c>
      <c r="G421" s="84" t="b">
        <v>1</v>
      </c>
      <c r="H421" s="84" t="b">
        <v>0</v>
      </c>
      <c r="I421" s="84" t="b">
        <v>0</v>
      </c>
      <c r="J421" s="84" t="b">
        <v>0</v>
      </c>
      <c r="K421" s="84" t="b">
        <v>0</v>
      </c>
      <c r="L421" s="84" t="b">
        <v>0</v>
      </c>
    </row>
    <row r="422" spans="1:12" ht="15">
      <c r="A422" s="84" t="s">
        <v>2109</v>
      </c>
      <c r="B422" s="84" t="s">
        <v>319</v>
      </c>
      <c r="C422" s="84">
        <v>3</v>
      </c>
      <c r="D422" s="123">
        <v>0.00860085701897089</v>
      </c>
      <c r="E422" s="123">
        <v>1.5185139398778875</v>
      </c>
      <c r="F422" s="84" t="s">
        <v>1741</v>
      </c>
      <c r="G422" s="84" t="b">
        <v>0</v>
      </c>
      <c r="H422" s="84" t="b">
        <v>0</v>
      </c>
      <c r="I422" s="84" t="b">
        <v>0</v>
      </c>
      <c r="J422" s="84" t="b">
        <v>0</v>
      </c>
      <c r="K422" s="84" t="b">
        <v>0</v>
      </c>
      <c r="L422" s="84" t="b">
        <v>0</v>
      </c>
    </row>
    <row r="423" spans="1:12" ht="15">
      <c r="A423" s="84" t="s">
        <v>264</v>
      </c>
      <c r="B423" s="84" t="s">
        <v>217</v>
      </c>
      <c r="C423" s="84">
        <v>3</v>
      </c>
      <c r="D423" s="123">
        <v>0.00860085701897089</v>
      </c>
      <c r="E423" s="123">
        <v>1.0413926851582251</v>
      </c>
      <c r="F423" s="84" t="s">
        <v>1741</v>
      </c>
      <c r="G423" s="84" t="b">
        <v>0</v>
      </c>
      <c r="H423" s="84" t="b">
        <v>0</v>
      </c>
      <c r="I423" s="84" t="b">
        <v>0</v>
      </c>
      <c r="J423" s="84" t="b">
        <v>0</v>
      </c>
      <c r="K423" s="84" t="b">
        <v>0</v>
      </c>
      <c r="L423" s="84" t="b">
        <v>0</v>
      </c>
    </row>
    <row r="424" spans="1:12" ht="15">
      <c r="A424" s="84" t="s">
        <v>217</v>
      </c>
      <c r="B424" s="84" t="s">
        <v>287</v>
      </c>
      <c r="C424" s="84">
        <v>3</v>
      </c>
      <c r="D424" s="123">
        <v>0.00860085701897089</v>
      </c>
      <c r="E424" s="123">
        <v>1.3266284136389743</v>
      </c>
      <c r="F424" s="84" t="s">
        <v>1741</v>
      </c>
      <c r="G424" s="84" t="b">
        <v>0</v>
      </c>
      <c r="H424" s="84" t="b">
        <v>0</v>
      </c>
      <c r="I424" s="84" t="b">
        <v>0</v>
      </c>
      <c r="J424" s="84" t="b">
        <v>0</v>
      </c>
      <c r="K424" s="84" t="b">
        <v>0</v>
      </c>
      <c r="L424" s="84" t="b">
        <v>0</v>
      </c>
    </row>
    <row r="425" spans="1:12" ht="15">
      <c r="A425" s="84" t="s">
        <v>263</v>
      </c>
      <c r="B425" s="84" t="s">
        <v>217</v>
      </c>
      <c r="C425" s="84">
        <v>3</v>
      </c>
      <c r="D425" s="123">
        <v>0.00860085701897089</v>
      </c>
      <c r="E425" s="123">
        <v>1.5185139398778875</v>
      </c>
      <c r="F425" s="84" t="s">
        <v>1741</v>
      </c>
      <c r="G425" s="84" t="b">
        <v>0</v>
      </c>
      <c r="H425" s="84" t="b">
        <v>0</v>
      </c>
      <c r="I425" s="84" t="b">
        <v>0</v>
      </c>
      <c r="J425" s="84" t="b">
        <v>0</v>
      </c>
      <c r="K425" s="84" t="b">
        <v>0</v>
      </c>
      <c r="L425" s="84" t="b">
        <v>0</v>
      </c>
    </row>
    <row r="426" spans="1:12" ht="15">
      <c r="A426" s="84" t="s">
        <v>264</v>
      </c>
      <c r="B426" s="84" t="s">
        <v>2114</v>
      </c>
      <c r="C426" s="84">
        <v>3</v>
      </c>
      <c r="D426" s="123">
        <v>0.00860085701897089</v>
      </c>
      <c r="E426" s="123">
        <v>1.3424226808222062</v>
      </c>
      <c r="F426" s="84" t="s">
        <v>1741</v>
      </c>
      <c r="G426" s="84" t="b">
        <v>0</v>
      </c>
      <c r="H426" s="84" t="b">
        <v>0</v>
      </c>
      <c r="I426" s="84" t="b">
        <v>0</v>
      </c>
      <c r="J426" s="84" t="b">
        <v>0</v>
      </c>
      <c r="K426" s="84" t="b">
        <v>0</v>
      </c>
      <c r="L426" s="84" t="b">
        <v>0</v>
      </c>
    </row>
    <row r="427" spans="1:12" ht="15">
      <c r="A427" s="84" t="s">
        <v>2125</v>
      </c>
      <c r="B427" s="84" t="s">
        <v>2110</v>
      </c>
      <c r="C427" s="84">
        <v>3</v>
      </c>
      <c r="D427" s="123">
        <v>0.00860085701897089</v>
      </c>
      <c r="E427" s="123">
        <v>1.6946051989335686</v>
      </c>
      <c r="F427" s="84" t="s">
        <v>1741</v>
      </c>
      <c r="G427" s="84" t="b">
        <v>0</v>
      </c>
      <c r="H427" s="84" t="b">
        <v>0</v>
      </c>
      <c r="I427" s="84" t="b">
        <v>0</v>
      </c>
      <c r="J427" s="84" t="b">
        <v>0</v>
      </c>
      <c r="K427" s="84" t="b">
        <v>0</v>
      </c>
      <c r="L427" s="84" t="b">
        <v>0</v>
      </c>
    </row>
    <row r="428" spans="1:12" ht="15">
      <c r="A428" s="84" t="s">
        <v>265</v>
      </c>
      <c r="B428" s="84" t="s">
        <v>2131</v>
      </c>
      <c r="C428" s="84">
        <v>2</v>
      </c>
      <c r="D428" s="123">
        <v>0.0074109642893680355</v>
      </c>
      <c r="E428" s="123">
        <v>1.99563519459755</v>
      </c>
      <c r="F428" s="84" t="s">
        <v>1741</v>
      </c>
      <c r="G428" s="84" t="b">
        <v>0</v>
      </c>
      <c r="H428" s="84" t="b">
        <v>0</v>
      </c>
      <c r="I428" s="84" t="b">
        <v>0</v>
      </c>
      <c r="J428" s="84" t="b">
        <v>0</v>
      </c>
      <c r="K428" s="84" t="b">
        <v>0</v>
      </c>
      <c r="L428" s="84" t="b">
        <v>0</v>
      </c>
    </row>
    <row r="429" spans="1:12" ht="15">
      <c r="A429" s="84" t="s">
        <v>287</v>
      </c>
      <c r="B429" s="84" t="s">
        <v>318</v>
      </c>
      <c r="C429" s="84">
        <v>2</v>
      </c>
      <c r="D429" s="123">
        <v>0.0074109642893680355</v>
      </c>
      <c r="E429" s="123">
        <v>1.5185139398778875</v>
      </c>
      <c r="F429" s="84" t="s">
        <v>1741</v>
      </c>
      <c r="G429" s="84" t="b">
        <v>0</v>
      </c>
      <c r="H429" s="84" t="b">
        <v>0</v>
      </c>
      <c r="I429" s="84" t="b">
        <v>0</v>
      </c>
      <c r="J429" s="84" t="b">
        <v>0</v>
      </c>
      <c r="K429" s="84" t="b">
        <v>0</v>
      </c>
      <c r="L429" s="84" t="b">
        <v>0</v>
      </c>
    </row>
    <row r="430" spans="1:12" ht="15">
      <c r="A430" s="84" t="s">
        <v>310</v>
      </c>
      <c r="B430" s="84" t="s">
        <v>1837</v>
      </c>
      <c r="C430" s="84">
        <v>2</v>
      </c>
      <c r="D430" s="123">
        <v>0.0074109642893680355</v>
      </c>
      <c r="E430" s="123">
        <v>1.2966651902615312</v>
      </c>
      <c r="F430" s="84" t="s">
        <v>1741</v>
      </c>
      <c r="G430" s="84" t="b">
        <v>0</v>
      </c>
      <c r="H430" s="84" t="b">
        <v>0</v>
      </c>
      <c r="I430" s="84" t="b">
        <v>0</v>
      </c>
      <c r="J430" s="84" t="b">
        <v>0</v>
      </c>
      <c r="K430" s="84" t="b">
        <v>0</v>
      </c>
      <c r="L430" s="84" t="b">
        <v>0</v>
      </c>
    </row>
    <row r="431" spans="1:12" ht="15">
      <c r="A431" s="84" t="s">
        <v>1837</v>
      </c>
      <c r="B431" s="84" t="s">
        <v>414</v>
      </c>
      <c r="C431" s="84">
        <v>2</v>
      </c>
      <c r="D431" s="123">
        <v>0.0074109642893680355</v>
      </c>
      <c r="E431" s="123">
        <v>1.0536271415752367</v>
      </c>
      <c r="F431" s="84" t="s">
        <v>1741</v>
      </c>
      <c r="G431" s="84" t="b">
        <v>0</v>
      </c>
      <c r="H431" s="84" t="b">
        <v>0</v>
      </c>
      <c r="I431" s="84" t="b">
        <v>0</v>
      </c>
      <c r="J431" s="84" t="b">
        <v>0</v>
      </c>
      <c r="K431" s="84" t="b">
        <v>0</v>
      </c>
      <c r="L431" s="84" t="b">
        <v>0</v>
      </c>
    </row>
    <row r="432" spans="1:12" ht="15">
      <c r="A432" s="84" t="s">
        <v>287</v>
      </c>
      <c r="B432" s="84" t="s">
        <v>314</v>
      </c>
      <c r="C432" s="84">
        <v>2</v>
      </c>
      <c r="D432" s="123">
        <v>0.0074109642893680355</v>
      </c>
      <c r="E432" s="123">
        <v>1.0413926851582251</v>
      </c>
      <c r="F432" s="84" t="s">
        <v>1741</v>
      </c>
      <c r="G432" s="84" t="b">
        <v>0</v>
      </c>
      <c r="H432" s="84" t="b">
        <v>0</v>
      </c>
      <c r="I432" s="84" t="b">
        <v>0</v>
      </c>
      <c r="J432" s="84" t="b">
        <v>0</v>
      </c>
      <c r="K432" s="84" t="b">
        <v>0</v>
      </c>
      <c r="L432" s="84" t="b">
        <v>0</v>
      </c>
    </row>
    <row r="433" spans="1:12" ht="15">
      <c r="A433" s="84" t="s">
        <v>287</v>
      </c>
      <c r="B433" s="84" t="s">
        <v>263</v>
      </c>
      <c r="C433" s="84">
        <v>2</v>
      </c>
      <c r="D433" s="123">
        <v>0.0074109642893680355</v>
      </c>
      <c r="E433" s="123">
        <v>1.5185139398778875</v>
      </c>
      <c r="F433" s="84" t="s">
        <v>1741</v>
      </c>
      <c r="G433" s="84" t="b">
        <v>0</v>
      </c>
      <c r="H433" s="84" t="b">
        <v>0</v>
      </c>
      <c r="I433" s="84" t="b">
        <v>0</v>
      </c>
      <c r="J433" s="84" t="b">
        <v>0</v>
      </c>
      <c r="K433" s="84" t="b">
        <v>0</v>
      </c>
      <c r="L433" s="84" t="b">
        <v>0</v>
      </c>
    </row>
    <row r="434" spans="1:12" ht="15">
      <c r="A434" s="84" t="s">
        <v>310</v>
      </c>
      <c r="B434" s="84" t="s">
        <v>319</v>
      </c>
      <c r="C434" s="84">
        <v>2</v>
      </c>
      <c r="D434" s="123">
        <v>0.0074109642893680355</v>
      </c>
      <c r="E434" s="123">
        <v>1.2174839442139063</v>
      </c>
      <c r="F434" s="84" t="s">
        <v>1741</v>
      </c>
      <c r="G434" s="84" t="b">
        <v>0</v>
      </c>
      <c r="H434" s="84" t="b">
        <v>0</v>
      </c>
      <c r="I434" s="84" t="b">
        <v>0</v>
      </c>
      <c r="J434" s="84" t="b">
        <v>0</v>
      </c>
      <c r="K434" s="84" t="b">
        <v>0</v>
      </c>
      <c r="L434" s="84" t="b">
        <v>0</v>
      </c>
    </row>
    <row r="435" spans="1:12" ht="15">
      <c r="A435" s="84" t="s">
        <v>264</v>
      </c>
      <c r="B435" s="84" t="s">
        <v>2126</v>
      </c>
      <c r="C435" s="84">
        <v>2</v>
      </c>
      <c r="D435" s="123">
        <v>0.0074109642893680355</v>
      </c>
      <c r="E435" s="123">
        <v>1.3424226808222062</v>
      </c>
      <c r="F435" s="84" t="s">
        <v>1741</v>
      </c>
      <c r="G435" s="84" t="b">
        <v>0</v>
      </c>
      <c r="H435" s="84" t="b">
        <v>0</v>
      </c>
      <c r="I435" s="84" t="b">
        <v>0</v>
      </c>
      <c r="J435" s="84" t="b">
        <v>0</v>
      </c>
      <c r="K435" s="84" t="b">
        <v>1</v>
      </c>
      <c r="L435" s="84" t="b">
        <v>0</v>
      </c>
    </row>
    <row r="436" spans="1:12" ht="15">
      <c r="A436" s="84" t="s">
        <v>2126</v>
      </c>
      <c r="B436" s="84" t="s">
        <v>2139</v>
      </c>
      <c r="C436" s="84">
        <v>2</v>
      </c>
      <c r="D436" s="123">
        <v>0.0074109642893680355</v>
      </c>
      <c r="E436" s="123">
        <v>1.99563519459755</v>
      </c>
      <c r="F436" s="84" t="s">
        <v>1741</v>
      </c>
      <c r="G436" s="84" t="b">
        <v>0</v>
      </c>
      <c r="H436" s="84" t="b">
        <v>1</v>
      </c>
      <c r="I436" s="84" t="b">
        <v>0</v>
      </c>
      <c r="J436" s="84" t="b">
        <v>0</v>
      </c>
      <c r="K436" s="84" t="b">
        <v>0</v>
      </c>
      <c r="L436" s="84" t="b">
        <v>0</v>
      </c>
    </row>
    <row r="437" spans="1:12" ht="15">
      <c r="A437" s="84" t="s">
        <v>1849</v>
      </c>
      <c r="B437" s="84" t="s">
        <v>223</v>
      </c>
      <c r="C437" s="84">
        <v>9</v>
      </c>
      <c r="D437" s="123">
        <v>0</v>
      </c>
      <c r="E437" s="123">
        <v>0.9951474972055879</v>
      </c>
      <c r="F437" s="84" t="s">
        <v>1742</v>
      </c>
      <c r="G437" s="84" t="b">
        <v>0</v>
      </c>
      <c r="H437" s="84" t="b">
        <v>0</v>
      </c>
      <c r="I437" s="84" t="b">
        <v>0</v>
      </c>
      <c r="J437" s="84" t="b">
        <v>0</v>
      </c>
      <c r="K437" s="84" t="b">
        <v>0</v>
      </c>
      <c r="L437" s="84" t="b">
        <v>0</v>
      </c>
    </row>
    <row r="438" spans="1:12" ht="15">
      <c r="A438" s="84" t="s">
        <v>223</v>
      </c>
      <c r="B438" s="84" t="s">
        <v>1850</v>
      </c>
      <c r="C438" s="84">
        <v>9</v>
      </c>
      <c r="D438" s="123">
        <v>0</v>
      </c>
      <c r="E438" s="123">
        <v>0.7189410852666389</v>
      </c>
      <c r="F438" s="84" t="s">
        <v>1742</v>
      </c>
      <c r="G438" s="84" t="b">
        <v>0</v>
      </c>
      <c r="H438" s="84" t="b">
        <v>0</v>
      </c>
      <c r="I438" s="84" t="b">
        <v>0</v>
      </c>
      <c r="J438" s="84" t="b">
        <v>0</v>
      </c>
      <c r="K438" s="84" t="b">
        <v>0</v>
      </c>
      <c r="L438" s="84" t="b">
        <v>0</v>
      </c>
    </row>
    <row r="439" spans="1:12" ht="15">
      <c r="A439" s="84" t="s">
        <v>1850</v>
      </c>
      <c r="B439" s="84" t="s">
        <v>1851</v>
      </c>
      <c r="C439" s="84">
        <v>9</v>
      </c>
      <c r="D439" s="123">
        <v>0</v>
      </c>
      <c r="E439" s="123">
        <v>0.9951474972055879</v>
      </c>
      <c r="F439" s="84" t="s">
        <v>1742</v>
      </c>
      <c r="G439" s="84" t="b">
        <v>0</v>
      </c>
      <c r="H439" s="84" t="b">
        <v>0</v>
      </c>
      <c r="I439" s="84" t="b">
        <v>0</v>
      </c>
      <c r="J439" s="84" t="b">
        <v>1</v>
      </c>
      <c r="K439" s="84" t="b">
        <v>0</v>
      </c>
      <c r="L439" s="84" t="b">
        <v>0</v>
      </c>
    </row>
    <row r="440" spans="1:12" ht="15">
      <c r="A440" s="84" t="s">
        <v>1851</v>
      </c>
      <c r="B440" s="84" t="s">
        <v>1852</v>
      </c>
      <c r="C440" s="84">
        <v>9</v>
      </c>
      <c r="D440" s="123">
        <v>0</v>
      </c>
      <c r="E440" s="123">
        <v>0.9951474972055879</v>
      </c>
      <c r="F440" s="84" t="s">
        <v>1742</v>
      </c>
      <c r="G440" s="84" t="b">
        <v>1</v>
      </c>
      <c r="H440" s="84" t="b">
        <v>0</v>
      </c>
      <c r="I440" s="84" t="b">
        <v>0</v>
      </c>
      <c r="J440" s="84" t="b">
        <v>0</v>
      </c>
      <c r="K440" s="84" t="b">
        <v>0</v>
      </c>
      <c r="L440" s="84" t="b">
        <v>0</v>
      </c>
    </row>
    <row r="441" spans="1:12" ht="15">
      <c r="A441" s="84" t="s">
        <v>1852</v>
      </c>
      <c r="B441" s="84" t="s">
        <v>1796</v>
      </c>
      <c r="C441" s="84">
        <v>9</v>
      </c>
      <c r="D441" s="123">
        <v>0</v>
      </c>
      <c r="E441" s="123">
        <v>0.9951474972055879</v>
      </c>
      <c r="F441" s="84" t="s">
        <v>1742</v>
      </c>
      <c r="G441" s="84" t="b">
        <v>0</v>
      </c>
      <c r="H441" s="84" t="b">
        <v>0</v>
      </c>
      <c r="I441" s="84" t="b">
        <v>0</v>
      </c>
      <c r="J441" s="84" t="b">
        <v>0</v>
      </c>
      <c r="K441" s="84" t="b">
        <v>0</v>
      </c>
      <c r="L441" s="84" t="b">
        <v>0</v>
      </c>
    </row>
    <row r="442" spans="1:12" ht="15">
      <c r="A442" s="84" t="s">
        <v>1796</v>
      </c>
      <c r="B442" s="84" t="s">
        <v>1797</v>
      </c>
      <c r="C442" s="84">
        <v>9</v>
      </c>
      <c r="D442" s="123">
        <v>0</v>
      </c>
      <c r="E442" s="123">
        <v>0.9951474972055879</v>
      </c>
      <c r="F442" s="84" t="s">
        <v>1742</v>
      </c>
      <c r="G442" s="84" t="b">
        <v>0</v>
      </c>
      <c r="H442" s="84" t="b">
        <v>0</v>
      </c>
      <c r="I442" s="84" t="b">
        <v>0</v>
      </c>
      <c r="J442" s="84" t="b">
        <v>0</v>
      </c>
      <c r="K442" s="84" t="b">
        <v>0</v>
      </c>
      <c r="L442" s="84" t="b">
        <v>0</v>
      </c>
    </row>
    <row r="443" spans="1:12" ht="15">
      <c r="A443" s="84" t="s">
        <v>1797</v>
      </c>
      <c r="B443" s="84" t="s">
        <v>1798</v>
      </c>
      <c r="C443" s="84">
        <v>9</v>
      </c>
      <c r="D443" s="123">
        <v>0</v>
      </c>
      <c r="E443" s="123">
        <v>0.9951474972055879</v>
      </c>
      <c r="F443" s="84" t="s">
        <v>1742</v>
      </c>
      <c r="G443" s="84" t="b">
        <v>0</v>
      </c>
      <c r="H443" s="84" t="b">
        <v>0</v>
      </c>
      <c r="I443" s="84" t="b">
        <v>0</v>
      </c>
      <c r="J443" s="84" t="b">
        <v>0</v>
      </c>
      <c r="K443" s="84" t="b">
        <v>0</v>
      </c>
      <c r="L443" s="84" t="b">
        <v>0</v>
      </c>
    </row>
    <row r="444" spans="1:12" ht="15">
      <c r="A444" s="84" t="s">
        <v>1798</v>
      </c>
      <c r="B444" s="84" t="s">
        <v>1795</v>
      </c>
      <c r="C444" s="84">
        <v>9</v>
      </c>
      <c r="D444" s="123">
        <v>0</v>
      </c>
      <c r="E444" s="123">
        <v>0.9951474972055879</v>
      </c>
      <c r="F444" s="84" t="s">
        <v>1742</v>
      </c>
      <c r="G444" s="84" t="b">
        <v>0</v>
      </c>
      <c r="H444" s="84" t="b">
        <v>0</v>
      </c>
      <c r="I444" s="84" t="b">
        <v>0</v>
      </c>
      <c r="J444" s="84" t="b">
        <v>0</v>
      </c>
      <c r="K444" s="84" t="b">
        <v>0</v>
      </c>
      <c r="L444" s="84" t="b">
        <v>0</v>
      </c>
    </row>
    <row r="445" spans="1:12" ht="15">
      <c r="A445" s="84" t="s">
        <v>1795</v>
      </c>
      <c r="B445" s="84" t="s">
        <v>414</v>
      </c>
      <c r="C445" s="84">
        <v>9</v>
      </c>
      <c r="D445" s="123">
        <v>0</v>
      </c>
      <c r="E445" s="123">
        <v>0.9951474972055879</v>
      </c>
      <c r="F445" s="84" t="s">
        <v>1742</v>
      </c>
      <c r="G445" s="84" t="b">
        <v>0</v>
      </c>
      <c r="H445" s="84" t="b">
        <v>0</v>
      </c>
      <c r="I445" s="84" t="b">
        <v>0</v>
      </c>
      <c r="J445" s="84" t="b">
        <v>0</v>
      </c>
      <c r="K445" s="84" t="b">
        <v>0</v>
      </c>
      <c r="L445" s="84" t="b">
        <v>0</v>
      </c>
    </row>
    <row r="446" spans="1:12" ht="15">
      <c r="A446" s="84" t="s">
        <v>223</v>
      </c>
      <c r="B446" s="84" t="s">
        <v>1849</v>
      </c>
      <c r="C446" s="84">
        <v>8</v>
      </c>
      <c r="D446" s="123">
        <v>0.004175716118153574</v>
      </c>
      <c r="E446" s="123">
        <v>0.7189410852666389</v>
      </c>
      <c r="F446" s="84" t="s">
        <v>1742</v>
      </c>
      <c r="G446" s="84" t="b">
        <v>0</v>
      </c>
      <c r="H446" s="84" t="b">
        <v>0</v>
      </c>
      <c r="I446" s="84" t="b">
        <v>0</v>
      </c>
      <c r="J446" s="84" t="b">
        <v>0</v>
      </c>
      <c r="K446" s="84" t="b">
        <v>0</v>
      </c>
      <c r="L446" s="84" t="b">
        <v>0</v>
      </c>
    </row>
    <row r="447" spans="1:12" ht="15">
      <c r="A447" s="84" t="s">
        <v>1855</v>
      </c>
      <c r="B447" s="84" t="s">
        <v>306</v>
      </c>
      <c r="C447" s="84">
        <v>2</v>
      </c>
      <c r="D447" s="123">
        <v>0</v>
      </c>
      <c r="E447" s="123">
        <v>1.146128035678238</v>
      </c>
      <c r="F447" s="84" t="s">
        <v>1744</v>
      </c>
      <c r="G447" s="84" t="b">
        <v>0</v>
      </c>
      <c r="H447" s="84" t="b">
        <v>0</v>
      </c>
      <c r="I447" s="84" t="b">
        <v>0</v>
      </c>
      <c r="J447" s="84" t="b">
        <v>0</v>
      </c>
      <c r="K447" s="84" t="b">
        <v>0</v>
      </c>
      <c r="L447" s="84" t="b">
        <v>0</v>
      </c>
    </row>
    <row r="448" spans="1:12" ht="15">
      <c r="A448" s="84" t="s">
        <v>306</v>
      </c>
      <c r="B448" s="84" t="s">
        <v>1856</v>
      </c>
      <c r="C448" s="84">
        <v>2</v>
      </c>
      <c r="D448" s="123">
        <v>0</v>
      </c>
      <c r="E448" s="123">
        <v>1.146128035678238</v>
      </c>
      <c r="F448" s="84" t="s">
        <v>1744</v>
      </c>
      <c r="G448" s="84" t="b">
        <v>0</v>
      </c>
      <c r="H448" s="84" t="b">
        <v>0</v>
      </c>
      <c r="I448" s="84" t="b">
        <v>0</v>
      </c>
      <c r="J448" s="84" t="b">
        <v>0</v>
      </c>
      <c r="K448" s="84" t="b">
        <v>0</v>
      </c>
      <c r="L448" s="84" t="b">
        <v>0</v>
      </c>
    </row>
    <row r="449" spans="1:12" ht="15">
      <c r="A449" s="84" t="s">
        <v>1856</v>
      </c>
      <c r="B449" s="84" t="s">
        <v>1857</v>
      </c>
      <c r="C449" s="84">
        <v>2</v>
      </c>
      <c r="D449" s="123">
        <v>0</v>
      </c>
      <c r="E449" s="123">
        <v>1.146128035678238</v>
      </c>
      <c r="F449" s="84" t="s">
        <v>1744</v>
      </c>
      <c r="G449" s="84" t="b">
        <v>0</v>
      </c>
      <c r="H449" s="84" t="b">
        <v>0</v>
      </c>
      <c r="I449" s="84" t="b">
        <v>0</v>
      </c>
      <c r="J449" s="84" t="b">
        <v>0</v>
      </c>
      <c r="K449" s="84" t="b">
        <v>0</v>
      </c>
      <c r="L449" s="84" t="b">
        <v>0</v>
      </c>
    </row>
    <row r="450" spans="1:12" ht="15">
      <c r="A450" s="84" t="s">
        <v>1857</v>
      </c>
      <c r="B450" s="84" t="s">
        <v>1858</v>
      </c>
      <c r="C450" s="84">
        <v>2</v>
      </c>
      <c r="D450" s="123">
        <v>0</v>
      </c>
      <c r="E450" s="123">
        <v>1.146128035678238</v>
      </c>
      <c r="F450" s="84" t="s">
        <v>1744</v>
      </c>
      <c r="G450" s="84" t="b">
        <v>0</v>
      </c>
      <c r="H450" s="84" t="b">
        <v>0</v>
      </c>
      <c r="I450" s="84" t="b">
        <v>0</v>
      </c>
      <c r="J450" s="84" t="b">
        <v>0</v>
      </c>
      <c r="K450" s="84" t="b">
        <v>0</v>
      </c>
      <c r="L450" s="84" t="b">
        <v>0</v>
      </c>
    </row>
    <row r="451" spans="1:12" ht="15">
      <c r="A451" s="84" t="s">
        <v>1858</v>
      </c>
      <c r="B451" s="84" t="s">
        <v>1859</v>
      </c>
      <c r="C451" s="84">
        <v>2</v>
      </c>
      <c r="D451" s="123">
        <v>0</v>
      </c>
      <c r="E451" s="123">
        <v>1.146128035678238</v>
      </c>
      <c r="F451" s="84" t="s">
        <v>1744</v>
      </c>
      <c r="G451" s="84" t="b">
        <v>0</v>
      </c>
      <c r="H451" s="84" t="b">
        <v>0</v>
      </c>
      <c r="I451" s="84" t="b">
        <v>0</v>
      </c>
      <c r="J451" s="84" t="b">
        <v>0</v>
      </c>
      <c r="K451" s="84" t="b">
        <v>0</v>
      </c>
      <c r="L451" s="84" t="b">
        <v>0</v>
      </c>
    </row>
    <row r="452" spans="1:12" ht="15">
      <c r="A452" s="84" t="s">
        <v>1859</v>
      </c>
      <c r="B452" s="84" t="s">
        <v>1860</v>
      </c>
      <c r="C452" s="84">
        <v>2</v>
      </c>
      <c r="D452" s="123">
        <v>0</v>
      </c>
      <c r="E452" s="123">
        <v>1.146128035678238</v>
      </c>
      <c r="F452" s="84" t="s">
        <v>1744</v>
      </c>
      <c r="G452" s="84" t="b">
        <v>0</v>
      </c>
      <c r="H452" s="84" t="b">
        <v>0</v>
      </c>
      <c r="I452" s="84" t="b">
        <v>0</v>
      </c>
      <c r="J452" s="84" t="b">
        <v>0</v>
      </c>
      <c r="K452" s="84" t="b">
        <v>0</v>
      </c>
      <c r="L452" s="84" t="b">
        <v>0</v>
      </c>
    </row>
    <row r="453" spans="1:12" ht="15">
      <c r="A453" s="84" t="s">
        <v>1860</v>
      </c>
      <c r="B453" s="84" t="s">
        <v>1861</v>
      </c>
      <c r="C453" s="84">
        <v>2</v>
      </c>
      <c r="D453" s="123">
        <v>0</v>
      </c>
      <c r="E453" s="123">
        <v>1.146128035678238</v>
      </c>
      <c r="F453" s="84" t="s">
        <v>1744</v>
      </c>
      <c r="G453" s="84" t="b">
        <v>0</v>
      </c>
      <c r="H453" s="84" t="b">
        <v>0</v>
      </c>
      <c r="I453" s="84" t="b">
        <v>0</v>
      </c>
      <c r="J453" s="84" t="b">
        <v>0</v>
      </c>
      <c r="K453" s="84" t="b">
        <v>0</v>
      </c>
      <c r="L453" s="84" t="b">
        <v>0</v>
      </c>
    </row>
    <row r="454" spans="1:12" ht="15">
      <c r="A454" s="84" t="s">
        <v>1861</v>
      </c>
      <c r="B454" s="84" t="s">
        <v>1862</v>
      </c>
      <c r="C454" s="84">
        <v>2</v>
      </c>
      <c r="D454" s="123">
        <v>0</v>
      </c>
      <c r="E454" s="123">
        <v>1.146128035678238</v>
      </c>
      <c r="F454" s="84" t="s">
        <v>1744</v>
      </c>
      <c r="G454" s="84" t="b">
        <v>0</v>
      </c>
      <c r="H454" s="84" t="b">
        <v>0</v>
      </c>
      <c r="I454" s="84" t="b">
        <v>0</v>
      </c>
      <c r="J454" s="84" t="b">
        <v>0</v>
      </c>
      <c r="K454" s="84" t="b">
        <v>0</v>
      </c>
      <c r="L454" s="84" t="b">
        <v>0</v>
      </c>
    </row>
    <row r="455" spans="1:12" ht="15">
      <c r="A455" s="84" t="s">
        <v>1862</v>
      </c>
      <c r="B455" s="84" t="s">
        <v>1863</v>
      </c>
      <c r="C455" s="84">
        <v>2</v>
      </c>
      <c r="D455" s="123">
        <v>0</v>
      </c>
      <c r="E455" s="123">
        <v>1.146128035678238</v>
      </c>
      <c r="F455" s="84" t="s">
        <v>1744</v>
      </c>
      <c r="G455" s="84" t="b">
        <v>0</v>
      </c>
      <c r="H455" s="84" t="b">
        <v>0</v>
      </c>
      <c r="I455" s="84" t="b">
        <v>0</v>
      </c>
      <c r="J455" s="84" t="b">
        <v>0</v>
      </c>
      <c r="K455" s="84" t="b">
        <v>0</v>
      </c>
      <c r="L455" s="84" t="b">
        <v>0</v>
      </c>
    </row>
    <row r="456" spans="1:12" ht="15">
      <c r="A456" s="84" t="s">
        <v>1863</v>
      </c>
      <c r="B456" s="84" t="s">
        <v>2138</v>
      </c>
      <c r="C456" s="84">
        <v>2</v>
      </c>
      <c r="D456" s="123">
        <v>0</v>
      </c>
      <c r="E456" s="123">
        <v>1.146128035678238</v>
      </c>
      <c r="F456" s="84" t="s">
        <v>1744</v>
      </c>
      <c r="G456" s="84" t="b">
        <v>0</v>
      </c>
      <c r="H456" s="84" t="b">
        <v>0</v>
      </c>
      <c r="I456" s="84" t="b">
        <v>0</v>
      </c>
      <c r="J456" s="84" t="b">
        <v>0</v>
      </c>
      <c r="K456" s="84" t="b">
        <v>0</v>
      </c>
      <c r="L456" s="84" t="b">
        <v>0</v>
      </c>
    </row>
    <row r="457" spans="1:12" ht="15">
      <c r="A457" s="84" t="s">
        <v>2138</v>
      </c>
      <c r="B457" s="84" t="s">
        <v>413</v>
      </c>
      <c r="C457" s="84">
        <v>2</v>
      </c>
      <c r="D457" s="123">
        <v>0</v>
      </c>
      <c r="E457" s="123">
        <v>1.146128035678238</v>
      </c>
      <c r="F457" s="84" t="s">
        <v>1744</v>
      </c>
      <c r="G457" s="84" t="b">
        <v>0</v>
      </c>
      <c r="H457" s="84" t="b">
        <v>0</v>
      </c>
      <c r="I457" s="84" t="b">
        <v>0</v>
      </c>
      <c r="J457" s="84" t="b">
        <v>0</v>
      </c>
      <c r="K457" s="84" t="b">
        <v>0</v>
      </c>
      <c r="L457" s="84" t="b">
        <v>0</v>
      </c>
    </row>
    <row r="458" spans="1:12" ht="15">
      <c r="A458" s="84" t="s">
        <v>1865</v>
      </c>
      <c r="B458" s="84" t="s">
        <v>1866</v>
      </c>
      <c r="C458" s="84">
        <v>2</v>
      </c>
      <c r="D458" s="123">
        <v>0.013545481465821635</v>
      </c>
      <c r="E458" s="123">
        <v>1.0606978403536116</v>
      </c>
      <c r="F458" s="84" t="s">
        <v>1745</v>
      </c>
      <c r="G458" s="84" t="b">
        <v>0</v>
      </c>
      <c r="H458" s="84" t="b">
        <v>0</v>
      </c>
      <c r="I458" s="84" t="b">
        <v>0</v>
      </c>
      <c r="J458" s="84" t="b">
        <v>0</v>
      </c>
      <c r="K458" s="84" t="b">
        <v>0</v>
      </c>
      <c r="L458" s="84" t="b">
        <v>0</v>
      </c>
    </row>
    <row r="459" spans="1:12" ht="15">
      <c r="A459" s="84" t="s">
        <v>1866</v>
      </c>
      <c r="B459" s="84" t="s">
        <v>1867</v>
      </c>
      <c r="C459" s="84">
        <v>2</v>
      </c>
      <c r="D459" s="123">
        <v>0.013545481465821635</v>
      </c>
      <c r="E459" s="123">
        <v>1.0606978403536116</v>
      </c>
      <c r="F459" s="84" t="s">
        <v>1745</v>
      </c>
      <c r="G459" s="84" t="b">
        <v>0</v>
      </c>
      <c r="H459" s="84" t="b">
        <v>0</v>
      </c>
      <c r="I459" s="84" t="b">
        <v>0</v>
      </c>
      <c r="J459" s="84" t="b">
        <v>0</v>
      </c>
      <c r="K459" s="84" t="b">
        <v>0</v>
      </c>
      <c r="L459" s="84" t="b">
        <v>0</v>
      </c>
    </row>
    <row r="460" spans="1:12" ht="15">
      <c r="A460" s="84" t="s">
        <v>1867</v>
      </c>
      <c r="B460" s="84" t="s">
        <v>1868</v>
      </c>
      <c r="C460" s="84">
        <v>2</v>
      </c>
      <c r="D460" s="123">
        <v>0.013545481465821635</v>
      </c>
      <c r="E460" s="123">
        <v>1.0606978403536116</v>
      </c>
      <c r="F460" s="84" t="s">
        <v>1745</v>
      </c>
      <c r="G460" s="84" t="b">
        <v>0</v>
      </c>
      <c r="H460" s="84" t="b">
        <v>0</v>
      </c>
      <c r="I460" s="84" t="b">
        <v>0</v>
      </c>
      <c r="J460" s="84" t="b">
        <v>0</v>
      </c>
      <c r="K460" s="84" t="b">
        <v>0</v>
      </c>
      <c r="L460" s="84" t="b">
        <v>0</v>
      </c>
    </row>
    <row r="461" spans="1:12" ht="15">
      <c r="A461" s="84" t="s">
        <v>1868</v>
      </c>
      <c r="B461" s="84" t="s">
        <v>1869</v>
      </c>
      <c r="C461" s="84">
        <v>2</v>
      </c>
      <c r="D461" s="123">
        <v>0.013545481465821635</v>
      </c>
      <c r="E461" s="123">
        <v>1.0606978403536116</v>
      </c>
      <c r="F461" s="84" t="s">
        <v>1745</v>
      </c>
      <c r="G461" s="84" t="b">
        <v>0</v>
      </c>
      <c r="H461" s="84" t="b">
        <v>0</v>
      </c>
      <c r="I461" s="84" t="b">
        <v>0</v>
      </c>
      <c r="J461" s="84" t="b">
        <v>0</v>
      </c>
      <c r="K461" s="84" t="b">
        <v>0</v>
      </c>
      <c r="L461" s="84" t="b">
        <v>0</v>
      </c>
    </row>
    <row r="462" spans="1:12" ht="15">
      <c r="A462" s="84" t="s">
        <v>1869</v>
      </c>
      <c r="B462" s="84" t="s">
        <v>1870</v>
      </c>
      <c r="C462" s="84">
        <v>2</v>
      </c>
      <c r="D462" s="123">
        <v>0.013545481465821635</v>
      </c>
      <c r="E462" s="123">
        <v>1.0606978403536116</v>
      </c>
      <c r="F462" s="84" t="s">
        <v>1745</v>
      </c>
      <c r="G462" s="84" t="b">
        <v>0</v>
      </c>
      <c r="H462" s="84" t="b">
        <v>0</v>
      </c>
      <c r="I462" s="84" t="b">
        <v>0</v>
      </c>
      <c r="J462" s="84" t="b">
        <v>0</v>
      </c>
      <c r="K462" s="84" t="b">
        <v>0</v>
      </c>
      <c r="L462" s="84" t="b">
        <v>0</v>
      </c>
    </row>
    <row r="463" spans="1:12" ht="15">
      <c r="A463" s="84" t="s">
        <v>1870</v>
      </c>
      <c r="B463" s="84" t="s">
        <v>1871</v>
      </c>
      <c r="C463" s="84">
        <v>2</v>
      </c>
      <c r="D463" s="123">
        <v>0.013545481465821635</v>
      </c>
      <c r="E463" s="123">
        <v>1.0606978403536116</v>
      </c>
      <c r="F463" s="84" t="s">
        <v>1745</v>
      </c>
      <c r="G463" s="84" t="b">
        <v>0</v>
      </c>
      <c r="H463" s="84" t="b">
        <v>0</v>
      </c>
      <c r="I463" s="84" t="b">
        <v>0</v>
      </c>
      <c r="J463" s="84" t="b">
        <v>0</v>
      </c>
      <c r="K463" s="84" t="b">
        <v>0</v>
      </c>
      <c r="L463" s="84" t="b">
        <v>0</v>
      </c>
    </row>
    <row r="464" spans="1:12" ht="15">
      <c r="A464" s="84" t="s">
        <v>1871</v>
      </c>
      <c r="B464" s="84" t="s">
        <v>1820</v>
      </c>
      <c r="C464" s="84">
        <v>2</v>
      </c>
      <c r="D464" s="123">
        <v>0.013545481465821635</v>
      </c>
      <c r="E464" s="123">
        <v>1.0606978403536116</v>
      </c>
      <c r="F464" s="84" t="s">
        <v>1745</v>
      </c>
      <c r="G464" s="84" t="b">
        <v>0</v>
      </c>
      <c r="H464" s="84" t="b">
        <v>0</v>
      </c>
      <c r="I464" s="84" t="b">
        <v>0</v>
      </c>
      <c r="J464" s="84" t="b">
        <v>0</v>
      </c>
      <c r="K464" s="84" t="b">
        <v>0</v>
      </c>
      <c r="L464" s="84" t="b">
        <v>0</v>
      </c>
    </row>
    <row r="465" spans="1:12" ht="15">
      <c r="A465" s="84" t="s">
        <v>1820</v>
      </c>
      <c r="B465" s="84" t="s">
        <v>414</v>
      </c>
      <c r="C465" s="84">
        <v>2</v>
      </c>
      <c r="D465" s="123">
        <v>0.013545481465821635</v>
      </c>
      <c r="E465" s="123">
        <v>0.8846065812979305</v>
      </c>
      <c r="F465" s="84" t="s">
        <v>1745</v>
      </c>
      <c r="G465" s="84" t="b">
        <v>0</v>
      </c>
      <c r="H465" s="84" t="b">
        <v>0</v>
      </c>
      <c r="I465" s="84" t="b">
        <v>0</v>
      </c>
      <c r="J465" s="84" t="b">
        <v>0</v>
      </c>
      <c r="K465" s="84" t="b">
        <v>0</v>
      </c>
      <c r="L465" s="84" t="b">
        <v>0</v>
      </c>
    </row>
    <row r="466" spans="1:12" ht="15">
      <c r="A466" s="84" t="s">
        <v>414</v>
      </c>
      <c r="B466" s="84" t="s">
        <v>1821</v>
      </c>
      <c r="C466" s="84">
        <v>2</v>
      </c>
      <c r="D466" s="123">
        <v>0.013545481465821635</v>
      </c>
      <c r="E466" s="123">
        <v>1.0606978403536116</v>
      </c>
      <c r="F466" s="84" t="s">
        <v>1745</v>
      </c>
      <c r="G466" s="84" t="b">
        <v>0</v>
      </c>
      <c r="H466" s="84" t="b">
        <v>0</v>
      </c>
      <c r="I466" s="84" t="b">
        <v>0</v>
      </c>
      <c r="J466" s="84" t="b">
        <v>0</v>
      </c>
      <c r="K466" s="84" t="b">
        <v>0</v>
      </c>
      <c r="L466" s="84" t="b">
        <v>0</v>
      </c>
    </row>
    <row r="467" spans="1:12" ht="15">
      <c r="A467" s="84" t="s">
        <v>1821</v>
      </c>
      <c r="B467" s="84" t="s">
        <v>1822</v>
      </c>
      <c r="C467" s="84">
        <v>2</v>
      </c>
      <c r="D467" s="123">
        <v>0.013545481465821635</v>
      </c>
      <c r="E467" s="123">
        <v>1.0606978403536116</v>
      </c>
      <c r="F467" s="84" t="s">
        <v>1745</v>
      </c>
      <c r="G467" s="84" t="b">
        <v>0</v>
      </c>
      <c r="H467" s="84" t="b">
        <v>0</v>
      </c>
      <c r="I467" s="84" t="b">
        <v>0</v>
      </c>
      <c r="J467" s="84" t="b">
        <v>0</v>
      </c>
      <c r="K467" s="84" t="b">
        <v>0</v>
      </c>
      <c r="L46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2228</v>
      </c>
      <c r="B1" s="13" t="s">
        <v>34</v>
      </c>
    </row>
    <row r="2" spans="1:2" ht="15">
      <c r="A2" s="115" t="s">
        <v>287</v>
      </c>
      <c r="B2" s="78">
        <v>4285.054542</v>
      </c>
    </row>
    <row r="3" spans="1:2" ht="15">
      <c r="A3" s="115" t="s">
        <v>217</v>
      </c>
      <c r="B3" s="78">
        <v>4044.535806</v>
      </c>
    </row>
    <row r="4" spans="1:2" ht="15">
      <c r="A4" s="115" t="s">
        <v>263</v>
      </c>
      <c r="B4" s="78">
        <v>1115.454706</v>
      </c>
    </row>
    <row r="5" spans="1:2" ht="15">
      <c r="A5" s="115" t="s">
        <v>283</v>
      </c>
      <c r="B5" s="78">
        <v>808.109898</v>
      </c>
    </row>
    <row r="6" spans="1:2" ht="15">
      <c r="A6" s="115" t="s">
        <v>233</v>
      </c>
      <c r="B6" s="78">
        <v>628.885466</v>
      </c>
    </row>
    <row r="7" spans="1:2" ht="15">
      <c r="A7" s="115" t="s">
        <v>264</v>
      </c>
      <c r="B7" s="78">
        <v>508.117532</v>
      </c>
    </row>
    <row r="8" spans="1:2" ht="15">
      <c r="A8" s="115" t="s">
        <v>314</v>
      </c>
      <c r="B8" s="78">
        <v>486.515152</v>
      </c>
    </row>
    <row r="9" spans="1:2" ht="15">
      <c r="A9" s="115" t="s">
        <v>312</v>
      </c>
      <c r="B9" s="78">
        <v>456.181818</v>
      </c>
    </row>
    <row r="10" spans="1:2" ht="15">
      <c r="A10" s="115" t="s">
        <v>316</v>
      </c>
      <c r="B10" s="78">
        <v>456.181818</v>
      </c>
    </row>
    <row r="11" spans="1:2" ht="15">
      <c r="A11" s="115" t="s">
        <v>315</v>
      </c>
      <c r="B11" s="78">
        <v>456.181818</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2242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816</v>
      </c>
      <c r="AF2" s="13" t="s">
        <v>817</v>
      </c>
      <c r="AG2" s="13" t="s">
        <v>818</v>
      </c>
      <c r="AH2" s="13" t="s">
        <v>819</v>
      </c>
      <c r="AI2" s="13" t="s">
        <v>820</v>
      </c>
      <c r="AJ2" s="13" t="s">
        <v>821</v>
      </c>
      <c r="AK2" s="13" t="s">
        <v>822</v>
      </c>
      <c r="AL2" s="13" t="s">
        <v>823</v>
      </c>
      <c r="AM2" s="13" t="s">
        <v>824</v>
      </c>
      <c r="AN2" s="13" t="s">
        <v>825</v>
      </c>
      <c r="AO2" s="13" t="s">
        <v>826</v>
      </c>
      <c r="AP2" s="13" t="s">
        <v>827</v>
      </c>
      <c r="AQ2" s="13" t="s">
        <v>828</v>
      </c>
      <c r="AR2" s="13" t="s">
        <v>829</v>
      </c>
      <c r="AS2" s="13" t="s">
        <v>830</v>
      </c>
      <c r="AT2" s="13" t="s">
        <v>192</v>
      </c>
      <c r="AU2" s="13" t="s">
        <v>831</v>
      </c>
      <c r="AV2" s="13" t="s">
        <v>832</v>
      </c>
      <c r="AW2" s="13" t="s">
        <v>833</v>
      </c>
      <c r="AX2" s="13" t="s">
        <v>834</v>
      </c>
      <c r="AY2" s="13" t="s">
        <v>835</v>
      </c>
      <c r="AZ2" s="13" t="s">
        <v>836</v>
      </c>
      <c r="BA2" s="13" t="s">
        <v>1753</v>
      </c>
      <c r="BB2" s="120" t="s">
        <v>1986</v>
      </c>
      <c r="BC2" s="120" t="s">
        <v>1988</v>
      </c>
      <c r="BD2" s="120" t="s">
        <v>1989</v>
      </c>
      <c r="BE2" s="120" t="s">
        <v>1990</v>
      </c>
      <c r="BF2" s="120" t="s">
        <v>1991</v>
      </c>
      <c r="BG2" s="120" t="s">
        <v>2001</v>
      </c>
      <c r="BH2" s="120" t="s">
        <v>2009</v>
      </c>
      <c r="BI2" s="120" t="s">
        <v>2036</v>
      </c>
      <c r="BJ2" s="120" t="s">
        <v>2050</v>
      </c>
      <c r="BK2" s="120" t="s">
        <v>2078</v>
      </c>
      <c r="BL2" s="120" t="s">
        <v>2216</v>
      </c>
      <c r="BM2" s="120" t="s">
        <v>2217</v>
      </c>
      <c r="BN2" s="120" t="s">
        <v>2218</v>
      </c>
      <c r="BO2" s="120" t="s">
        <v>2219</v>
      </c>
      <c r="BP2" s="120" t="s">
        <v>2220</v>
      </c>
      <c r="BQ2" s="120" t="s">
        <v>2221</v>
      </c>
      <c r="BR2" s="120" t="s">
        <v>2222</v>
      </c>
      <c r="BS2" s="120" t="s">
        <v>2223</v>
      </c>
      <c r="BT2" s="120" t="s">
        <v>2225</v>
      </c>
      <c r="BU2" s="3"/>
      <c r="BV2" s="3"/>
    </row>
    <row r="3" spans="1:74" ht="41.45" customHeight="1">
      <c r="A3" s="64" t="s">
        <v>212</v>
      </c>
      <c r="C3" s="65"/>
      <c r="D3" s="65" t="s">
        <v>64</v>
      </c>
      <c r="E3" s="66">
        <v>162.00940925486674</v>
      </c>
      <c r="F3" s="68">
        <v>99.99999495193308</v>
      </c>
      <c r="G3" s="100" t="s">
        <v>449</v>
      </c>
      <c r="H3" s="65"/>
      <c r="I3" s="69" t="s">
        <v>212</v>
      </c>
      <c r="J3" s="70"/>
      <c r="K3" s="70"/>
      <c r="L3" s="69" t="s">
        <v>1572</v>
      </c>
      <c r="M3" s="73">
        <v>1.0016823524362048</v>
      </c>
      <c r="N3" s="74">
        <v>8813.2197265625</v>
      </c>
      <c r="O3" s="74">
        <v>6175.85302734375</v>
      </c>
      <c r="P3" s="75"/>
      <c r="Q3" s="76"/>
      <c r="R3" s="76"/>
      <c r="S3" s="48"/>
      <c r="T3" s="48">
        <v>0</v>
      </c>
      <c r="U3" s="48">
        <v>1</v>
      </c>
      <c r="V3" s="49">
        <v>0</v>
      </c>
      <c r="W3" s="49">
        <v>0.003021</v>
      </c>
      <c r="X3" s="49">
        <v>0.000268</v>
      </c>
      <c r="Y3" s="49">
        <v>0.266329</v>
      </c>
      <c r="Z3" s="49">
        <v>0</v>
      </c>
      <c r="AA3" s="49">
        <v>0</v>
      </c>
      <c r="AB3" s="71">
        <v>3</v>
      </c>
      <c r="AC3" s="71"/>
      <c r="AD3" s="72"/>
      <c r="AE3" s="78" t="s">
        <v>837</v>
      </c>
      <c r="AF3" s="78">
        <v>22</v>
      </c>
      <c r="AG3" s="78">
        <v>12</v>
      </c>
      <c r="AH3" s="78">
        <v>28</v>
      </c>
      <c r="AI3" s="78">
        <v>40</v>
      </c>
      <c r="AJ3" s="78"/>
      <c r="AK3" s="78" t="s">
        <v>962</v>
      </c>
      <c r="AL3" s="78"/>
      <c r="AM3" s="78"/>
      <c r="AN3" s="78"/>
      <c r="AO3" s="80">
        <v>43516.144525462965</v>
      </c>
      <c r="AP3" s="83" t="s">
        <v>1260</v>
      </c>
      <c r="AQ3" s="78" t="b">
        <v>0</v>
      </c>
      <c r="AR3" s="78" t="b">
        <v>0</v>
      </c>
      <c r="AS3" s="78" t="b">
        <v>0</v>
      </c>
      <c r="AT3" s="78" t="s">
        <v>791</v>
      </c>
      <c r="AU3" s="78">
        <v>0</v>
      </c>
      <c r="AV3" s="83" t="s">
        <v>1382</v>
      </c>
      <c r="AW3" s="78" t="b">
        <v>0</v>
      </c>
      <c r="AX3" s="78" t="s">
        <v>1443</v>
      </c>
      <c r="AY3" s="83" t="s">
        <v>1444</v>
      </c>
      <c r="AZ3" s="78" t="s">
        <v>66</v>
      </c>
      <c r="BA3" s="78" t="str">
        <f>REPLACE(INDEX(GroupVertices[Group],MATCH(Vertices[[#This Row],[Vertex]],GroupVertices[Vertex],0)),1,1,"")</f>
        <v>3</v>
      </c>
      <c r="BB3" s="48"/>
      <c r="BC3" s="48"/>
      <c r="BD3" s="48"/>
      <c r="BE3" s="48"/>
      <c r="BF3" s="48" t="s">
        <v>408</v>
      </c>
      <c r="BG3" s="48" t="s">
        <v>408</v>
      </c>
      <c r="BH3" s="121" t="s">
        <v>2010</v>
      </c>
      <c r="BI3" s="121" t="s">
        <v>2010</v>
      </c>
      <c r="BJ3" s="121" t="s">
        <v>2051</v>
      </c>
      <c r="BK3" s="121" t="s">
        <v>2051</v>
      </c>
      <c r="BL3" s="121">
        <v>1</v>
      </c>
      <c r="BM3" s="124">
        <v>3.3333333333333335</v>
      </c>
      <c r="BN3" s="121">
        <v>1</v>
      </c>
      <c r="BO3" s="124">
        <v>3.3333333333333335</v>
      </c>
      <c r="BP3" s="121">
        <v>0</v>
      </c>
      <c r="BQ3" s="124">
        <v>0</v>
      </c>
      <c r="BR3" s="121">
        <v>28</v>
      </c>
      <c r="BS3" s="124">
        <v>93.33333333333333</v>
      </c>
      <c r="BT3" s="121">
        <v>30</v>
      </c>
      <c r="BU3" s="3"/>
      <c r="BV3" s="3"/>
    </row>
    <row r="4" spans="1:77" ht="41.45" customHeight="1">
      <c r="A4" s="64" t="s">
        <v>264</v>
      </c>
      <c r="C4" s="65"/>
      <c r="D4" s="65" t="s">
        <v>64</v>
      </c>
      <c r="E4" s="66">
        <v>168.09641304907203</v>
      </c>
      <c r="F4" s="68">
        <v>99.99672927330678</v>
      </c>
      <c r="G4" s="100" t="s">
        <v>498</v>
      </c>
      <c r="H4" s="65"/>
      <c r="I4" s="69" t="s">
        <v>264</v>
      </c>
      <c r="J4" s="70"/>
      <c r="K4" s="70"/>
      <c r="L4" s="69" t="s">
        <v>1573</v>
      </c>
      <c r="M4" s="73">
        <v>2.090024182624366</v>
      </c>
      <c r="N4" s="74">
        <v>9069.0302734375</v>
      </c>
      <c r="O4" s="74">
        <v>5094.96923828125</v>
      </c>
      <c r="P4" s="75"/>
      <c r="Q4" s="76"/>
      <c r="R4" s="76"/>
      <c r="S4" s="86"/>
      <c r="T4" s="48">
        <v>8</v>
      </c>
      <c r="U4" s="48">
        <v>6</v>
      </c>
      <c r="V4" s="49">
        <v>508.117532</v>
      </c>
      <c r="W4" s="49">
        <v>0.004525</v>
      </c>
      <c r="X4" s="49">
        <v>0.005856</v>
      </c>
      <c r="Y4" s="49">
        <v>1.505434</v>
      </c>
      <c r="Z4" s="49">
        <v>0.2</v>
      </c>
      <c r="AA4" s="49">
        <v>0.2</v>
      </c>
      <c r="AB4" s="71">
        <v>4</v>
      </c>
      <c r="AC4" s="71"/>
      <c r="AD4" s="72"/>
      <c r="AE4" s="78" t="s">
        <v>838</v>
      </c>
      <c r="AF4" s="78">
        <v>6745</v>
      </c>
      <c r="AG4" s="78">
        <v>7775</v>
      </c>
      <c r="AH4" s="78">
        <v>51068</v>
      </c>
      <c r="AI4" s="78">
        <v>2127</v>
      </c>
      <c r="AJ4" s="78"/>
      <c r="AK4" s="78" t="s">
        <v>963</v>
      </c>
      <c r="AL4" s="78" t="s">
        <v>1084</v>
      </c>
      <c r="AM4" s="78"/>
      <c r="AN4" s="78"/>
      <c r="AO4" s="80">
        <v>39506.8259837963</v>
      </c>
      <c r="AP4" s="83" t="s">
        <v>1261</v>
      </c>
      <c r="AQ4" s="78" t="b">
        <v>0</v>
      </c>
      <c r="AR4" s="78" t="b">
        <v>0</v>
      </c>
      <c r="AS4" s="78" t="b">
        <v>0</v>
      </c>
      <c r="AT4" s="78" t="s">
        <v>791</v>
      </c>
      <c r="AU4" s="78">
        <v>564</v>
      </c>
      <c r="AV4" s="83" t="s">
        <v>1383</v>
      </c>
      <c r="AW4" s="78" t="b">
        <v>0</v>
      </c>
      <c r="AX4" s="78" t="s">
        <v>1443</v>
      </c>
      <c r="AY4" s="83" t="s">
        <v>1445</v>
      </c>
      <c r="AZ4" s="78" t="s">
        <v>66</v>
      </c>
      <c r="BA4" s="78" t="str">
        <f>REPLACE(INDEX(GroupVertices[Group],MATCH(Vertices[[#This Row],[Vertex]],GroupVertices[Vertex],0)),1,1,"")</f>
        <v>3</v>
      </c>
      <c r="BB4" s="48"/>
      <c r="BC4" s="48"/>
      <c r="BD4" s="48"/>
      <c r="BE4" s="48"/>
      <c r="BF4" s="48" t="s">
        <v>1992</v>
      </c>
      <c r="BG4" s="48" t="s">
        <v>2002</v>
      </c>
      <c r="BH4" s="121" t="s">
        <v>2011</v>
      </c>
      <c r="BI4" s="121" t="s">
        <v>2037</v>
      </c>
      <c r="BJ4" s="121" t="s">
        <v>2052</v>
      </c>
      <c r="BK4" s="121" t="s">
        <v>2079</v>
      </c>
      <c r="BL4" s="121">
        <v>4</v>
      </c>
      <c r="BM4" s="124">
        <v>4.2105263157894735</v>
      </c>
      <c r="BN4" s="121">
        <v>2</v>
      </c>
      <c r="BO4" s="124">
        <v>2.1052631578947367</v>
      </c>
      <c r="BP4" s="121">
        <v>0</v>
      </c>
      <c r="BQ4" s="124">
        <v>0</v>
      </c>
      <c r="BR4" s="121">
        <v>89</v>
      </c>
      <c r="BS4" s="124">
        <v>93.6842105263158</v>
      </c>
      <c r="BT4" s="121">
        <v>95</v>
      </c>
      <c r="BU4" s="2"/>
      <c r="BV4" s="3"/>
      <c r="BW4" s="3"/>
      <c r="BX4" s="3"/>
      <c r="BY4" s="3"/>
    </row>
    <row r="5" spans="1:77" ht="41.45" customHeight="1">
      <c r="A5" s="64" t="s">
        <v>213</v>
      </c>
      <c r="C5" s="65"/>
      <c r="D5" s="65" t="s">
        <v>64</v>
      </c>
      <c r="E5" s="66">
        <v>164.03788778322036</v>
      </c>
      <c r="F5" s="68">
        <v>99.99890667283914</v>
      </c>
      <c r="G5" s="100" t="s">
        <v>450</v>
      </c>
      <c r="H5" s="65"/>
      <c r="I5" s="69" t="s">
        <v>213</v>
      </c>
      <c r="J5" s="70"/>
      <c r="K5" s="70"/>
      <c r="L5" s="69" t="s">
        <v>1574</v>
      </c>
      <c r="M5" s="73">
        <v>1.3643694984746915</v>
      </c>
      <c r="N5" s="74">
        <v>9804.087890625</v>
      </c>
      <c r="O5" s="74">
        <v>7586.53662109375</v>
      </c>
      <c r="P5" s="75"/>
      <c r="Q5" s="76"/>
      <c r="R5" s="76"/>
      <c r="S5" s="86"/>
      <c r="T5" s="48">
        <v>0</v>
      </c>
      <c r="U5" s="48">
        <v>1</v>
      </c>
      <c r="V5" s="49">
        <v>0</v>
      </c>
      <c r="W5" s="49">
        <v>0.066667</v>
      </c>
      <c r="X5" s="49">
        <v>0</v>
      </c>
      <c r="Y5" s="49">
        <v>0.569618</v>
      </c>
      <c r="Z5" s="49">
        <v>0</v>
      </c>
      <c r="AA5" s="49">
        <v>0</v>
      </c>
      <c r="AB5" s="71">
        <v>5</v>
      </c>
      <c r="AC5" s="71"/>
      <c r="AD5" s="72"/>
      <c r="AE5" s="78" t="s">
        <v>839</v>
      </c>
      <c r="AF5" s="78">
        <v>848</v>
      </c>
      <c r="AG5" s="78">
        <v>2599</v>
      </c>
      <c r="AH5" s="78">
        <v>11493</v>
      </c>
      <c r="AI5" s="78">
        <v>2276</v>
      </c>
      <c r="AJ5" s="78"/>
      <c r="AK5" s="78" t="s">
        <v>964</v>
      </c>
      <c r="AL5" s="78" t="s">
        <v>1085</v>
      </c>
      <c r="AM5" s="83" t="s">
        <v>1175</v>
      </c>
      <c r="AN5" s="78"/>
      <c r="AO5" s="80">
        <v>40226.433275462965</v>
      </c>
      <c r="AP5" s="83" t="s">
        <v>1262</v>
      </c>
      <c r="AQ5" s="78" t="b">
        <v>1</v>
      </c>
      <c r="AR5" s="78" t="b">
        <v>0</v>
      </c>
      <c r="AS5" s="78" t="b">
        <v>1</v>
      </c>
      <c r="AT5" s="78" t="s">
        <v>791</v>
      </c>
      <c r="AU5" s="78">
        <v>67</v>
      </c>
      <c r="AV5" s="83" t="s">
        <v>1382</v>
      </c>
      <c r="AW5" s="78" t="b">
        <v>0</v>
      </c>
      <c r="AX5" s="78" t="s">
        <v>1443</v>
      </c>
      <c r="AY5" s="83" t="s">
        <v>1446</v>
      </c>
      <c r="AZ5" s="78" t="s">
        <v>66</v>
      </c>
      <c r="BA5" s="78" t="str">
        <f>REPLACE(INDEX(GroupVertices[Group],MATCH(Vertices[[#This Row],[Vertex]],GroupVertices[Vertex],0)),1,1,"")</f>
        <v>4</v>
      </c>
      <c r="BB5" s="48"/>
      <c r="BC5" s="48"/>
      <c r="BD5" s="48"/>
      <c r="BE5" s="48"/>
      <c r="BF5" s="48" t="s">
        <v>409</v>
      </c>
      <c r="BG5" s="48" t="s">
        <v>409</v>
      </c>
      <c r="BH5" s="121" t="s">
        <v>1876</v>
      </c>
      <c r="BI5" s="121" t="s">
        <v>1876</v>
      </c>
      <c r="BJ5" s="121" t="s">
        <v>2053</v>
      </c>
      <c r="BK5" s="121" t="s">
        <v>2053</v>
      </c>
      <c r="BL5" s="121">
        <v>1</v>
      </c>
      <c r="BM5" s="124">
        <v>5.882352941176471</v>
      </c>
      <c r="BN5" s="121">
        <v>0</v>
      </c>
      <c r="BO5" s="124">
        <v>0</v>
      </c>
      <c r="BP5" s="121">
        <v>0</v>
      </c>
      <c r="BQ5" s="124">
        <v>0</v>
      </c>
      <c r="BR5" s="121">
        <v>16</v>
      </c>
      <c r="BS5" s="124">
        <v>94.11764705882354</v>
      </c>
      <c r="BT5" s="121">
        <v>17</v>
      </c>
      <c r="BU5" s="2"/>
      <c r="BV5" s="3"/>
      <c r="BW5" s="3"/>
      <c r="BX5" s="3"/>
      <c r="BY5" s="3"/>
    </row>
    <row r="6" spans="1:77" ht="41.45" customHeight="1">
      <c r="A6" s="64" t="s">
        <v>223</v>
      </c>
      <c r="C6" s="65"/>
      <c r="D6" s="65" t="s">
        <v>64</v>
      </c>
      <c r="E6" s="66">
        <v>163.55409526215573</v>
      </c>
      <c r="F6" s="68">
        <v>99.99916622761339</v>
      </c>
      <c r="G6" s="100" t="s">
        <v>1398</v>
      </c>
      <c r="H6" s="65"/>
      <c r="I6" s="69" t="s">
        <v>223</v>
      </c>
      <c r="J6" s="70"/>
      <c r="K6" s="70"/>
      <c r="L6" s="69" t="s">
        <v>1575</v>
      </c>
      <c r="M6" s="73">
        <v>1.2778685440464943</v>
      </c>
      <c r="N6" s="74">
        <v>8943.2255859375</v>
      </c>
      <c r="O6" s="74">
        <v>8087.42626953125</v>
      </c>
      <c r="P6" s="75"/>
      <c r="Q6" s="76"/>
      <c r="R6" s="76"/>
      <c r="S6" s="86"/>
      <c r="T6" s="48">
        <v>9</v>
      </c>
      <c r="U6" s="48">
        <v>1</v>
      </c>
      <c r="V6" s="49">
        <v>56</v>
      </c>
      <c r="W6" s="49">
        <v>0.125</v>
      </c>
      <c r="X6" s="49">
        <v>0</v>
      </c>
      <c r="Y6" s="49">
        <v>4.443018</v>
      </c>
      <c r="Z6" s="49">
        <v>0</v>
      </c>
      <c r="AA6" s="49">
        <v>0</v>
      </c>
      <c r="AB6" s="71">
        <v>6</v>
      </c>
      <c r="AC6" s="71"/>
      <c r="AD6" s="72"/>
      <c r="AE6" s="78" t="s">
        <v>840</v>
      </c>
      <c r="AF6" s="78">
        <v>1261</v>
      </c>
      <c r="AG6" s="78">
        <v>1982</v>
      </c>
      <c r="AH6" s="78">
        <v>4832</v>
      </c>
      <c r="AI6" s="78">
        <v>5874</v>
      </c>
      <c r="AJ6" s="78"/>
      <c r="AK6" s="78" t="s">
        <v>965</v>
      </c>
      <c r="AL6" s="78" t="s">
        <v>1086</v>
      </c>
      <c r="AM6" s="78"/>
      <c r="AN6" s="78"/>
      <c r="AO6" s="80">
        <v>42165.49055555555</v>
      </c>
      <c r="AP6" s="83" t="s">
        <v>1263</v>
      </c>
      <c r="AQ6" s="78" t="b">
        <v>0</v>
      </c>
      <c r="AR6" s="78" t="b">
        <v>0</v>
      </c>
      <c r="AS6" s="78" t="b">
        <v>0</v>
      </c>
      <c r="AT6" s="78" t="s">
        <v>1378</v>
      </c>
      <c r="AU6" s="78">
        <v>68</v>
      </c>
      <c r="AV6" s="83" t="s">
        <v>1382</v>
      </c>
      <c r="AW6" s="78" t="b">
        <v>0</v>
      </c>
      <c r="AX6" s="78" t="s">
        <v>1443</v>
      </c>
      <c r="AY6" s="83" t="s">
        <v>1447</v>
      </c>
      <c r="AZ6" s="78" t="s">
        <v>66</v>
      </c>
      <c r="BA6" s="78" t="str">
        <f>REPLACE(INDEX(GroupVertices[Group],MATCH(Vertices[[#This Row],[Vertex]],GroupVertices[Vertex],0)),1,1,"")</f>
        <v>4</v>
      </c>
      <c r="BB6" s="48"/>
      <c r="BC6" s="48"/>
      <c r="BD6" s="48"/>
      <c r="BE6" s="48"/>
      <c r="BF6" s="48" t="s">
        <v>409</v>
      </c>
      <c r="BG6" s="48" t="s">
        <v>409</v>
      </c>
      <c r="BH6" s="121" t="s">
        <v>2012</v>
      </c>
      <c r="BI6" s="121" t="s">
        <v>2012</v>
      </c>
      <c r="BJ6" s="121" t="s">
        <v>2054</v>
      </c>
      <c r="BK6" s="121" t="s">
        <v>2054</v>
      </c>
      <c r="BL6" s="121">
        <v>1</v>
      </c>
      <c r="BM6" s="124">
        <v>6.666666666666667</v>
      </c>
      <c r="BN6" s="121">
        <v>0</v>
      </c>
      <c r="BO6" s="124">
        <v>0</v>
      </c>
      <c r="BP6" s="121">
        <v>0</v>
      </c>
      <c r="BQ6" s="124">
        <v>0</v>
      </c>
      <c r="BR6" s="121">
        <v>14</v>
      </c>
      <c r="BS6" s="124">
        <v>93.33333333333333</v>
      </c>
      <c r="BT6" s="121">
        <v>15</v>
      </c>
      <c r="BU6" s="2"/>
      <c r="BV6" s="3"/>
      <c r="BW6" s="3"/>
      <c r="BX6" s="3"/>
      <c r="BY6" s="3"/>
    </row>
    <row r="7" spans="1:77" ht="41.45" customHeight="1">
      <c r="A7" s="64" t="s">
        <v>214</v>
      </c>
      <c r="C7" s="65"/>
      <c r="D7" s="65" t="s">
        <v>64</v>
      </c>
      <c r="E7" s="66">
        <v>162.01332977772788</v>
      </c>
      <c r="F7" s="68">
        <v>99.99999284857186</v>
      </c>
      <c r="G7" s="100" t="s">
        <v>451</v>
      </c>
      <c r="H7" s="65"/>
      <c r="I7" s="69" t="s">
        <v>214</v>
      </c>
      <c r="J7" s="70"/>
      <c r="K7" s="70"/>
      <c r="L7" s="69" t="s">
        <v>1576</v>
      </c>
      <c r="M7" s="73">
        <v>1.0023833326179568</v>
      </c>
      <c r="N7" s="74">
        <v>8530.1201171875</v>
      </c>
      <c r="O7" s="74">
        <v>9543.75390625</v>
      </c>
      <c r="P7" s="75"/>
      <c r="Q7" s="76"/>
      <c r="R7" s="76"/>
      <c r="S7" s="86"/>
      <c r="T7" s="48">
        <v>0</v>
      </c>
      <c r="U7" s="48">
        <v>1</v>
      </c>
      <c r="V7" s="49">
        <v>0</v>
      </c>
      <c r="W7" s="49">
        <v>0.066667</v>
      </c>
      <c r="X7" s="49">
        <v>0</v>
      </c>
      <c r="Y7" s="49">
        <v>0.569618</v>
      </c>
      <c r="Z7" s="49">
        <v>0</v>
      </c>
      <c r="AA7" s="49">
        <v>0</v>
      </c>
      <c r="AB7" s="71">
        <v>7</v>
      </c>
      <c r="AC7" s="71"/>
      <c r="AD7" s="72"/>
      <c r="AE7" s="78" t="s">
        <v>841</v>
      </c>
      <c r="AF7" s="78">
        <v>33</v>
      </c>
      <c r="AG7" s="78">
        <v>17</v>
      </c>
      <c r="AH7" s="78">
        <v>97</v>
      </c>
      <c r="AI7" s="78">
        <v>184</v>
      </c>
      <c r="AJ7" s="78"/>
      <c r="AK7" s="78"/>
      <c r="AL7" s="78"/>
      <c r="AM7" s="78"/>
      <c r="AN7" s="78"/>
      <c r="AO7" s="80">
        <v>43523.124756944446</v>
      </c>
      <c r="AP7" s="83" t="s">
        <v>1264</v>
      </c>
      <c r="AQ7" s="78" t="b">
        <v>1</v>
      </c>
      <c r="AR7" s="78" t="b">
        <v>0</v>
      </c>
      <c r="AS7" s="78" t="b">
        <v>0</v>
      </c>
      <c r="AT7" s="78" t="s">
        <v>791</v>
      </c>
      <c r="AU7" s="78">
        <v>0</v>
      </c>
      <c r="AV7" s="78"/>
      <c r="AW7" s="78" t="b">
        <v>0</v>
      </c>
      <c r="AX7" s="78" t="s">
        <v>1443</v>
      </c>
      <c r="AY7" s="83" t="s">
        <v>1448</v>
      </c>
      <c r="AZ7" s="78" t="s">
        <v>66</v>
      </c>
      <c r="BA7" s="78" t="str">
        <f>REPLACE(INDEX(GroupVertices[Group],MATCH(Vertices[[#This Row],[Vertex]],GroupVertices[Vertex],0)),1,1,"")</f>
        <v>4</v>
      </c>
      <c r="BB7" s="48"/>
      <c r="BC7" s="48"/>
      <c r="BD7" s="48"/>
      <c r="BE7" s="48"/>
      <c r="BF7" s="48" t="s">
        <v>409</v>
      </c>
      <c r="BG7" s="48" t="s">
        <v>409</v>
      </c>
      <c r="BH7" s="121" t="s">
        <v>1876</v>
      </c>
      <c r="BI7" s="121" t="s">
        <v>1876</v>
      </c>
      <c r="BJ7" s="121" t="s">
        <v>2053</v>
      </c>
      <c r="BK7" s="121" t="s">
        <v>2053</v>
      </c>
      <c r="BL7" s="121">
        <v>1</v>
      </c>
      <c r="BM7" s="124">
        <v>5.882352941176471</v>
      </c>
      <c r="BN7" s="121">
        <v>0</v>
      </c>
      <c r="BO7" s="124">
        <v>0</v>
      </c>
      <c r="BP7" s="121">
        <v>0</v>
      </c>
      <c r="BQ7" s="124">
        <v>0</v>
      </c>
      <c r="BR7" s="121">
        <v>16</v>
      </c>
      <c r="BS7" s="124">
        <v>94.11764705882354</v>
      </c>
      <c r="BT7" s="121">
        <v>17</v>
      </c>
      <c r="BU7" s="2"/>
      <c r="BV7" s="3"/>
      <c r="BW7" s="3"/>
      <c r="BX7" s="3"/>
      <c r="BY7" s="3"/>
    </row>
    <row r="8" spans="1:77" ht="41.45" customHeight="1">
      <c r="A8" s="64" t="s">
        <v>215</v>
      </c>
      <c r="C8" s="65"/>
      <c r="D8" s="65" t="s">
        <v>64</v>
      </c>
      <c r="E8" s="66">
        <v>162.74254702989984</v>
      </c>
      <c r="F8" s="68">
        <v>99.9996016233854</v>
      </c>
      <c r="G8" s="100" t="s">
        <v>452</v>
      </c>
      <c r="H8" s="65"/>
      <c r="I8" s="69" t="s">
        <v>215</v>
      </c>
      <c r="J8" s="70"/>
      <c r="K8" s="70"/>
      <c r="L8" s="69" t="s">
        <v>1577</v>
      </c>
      <c r="M8" s="73">
        <v>1.1327656464238296</v>
      </c>
      <c r="N8" s="74">
        <v>9804.087890625</v>
      </c>
      <c r="O8" s="74">
        <v>5702.91162109375</v>
      </c>
      <c r="P8" s="75"/>
      <c r="Q8" s="76"/>
      <c r="R8" s="76"/>
      <c r="S8" s="86"/>
      <c r="T8" s="48">
        <v>0</v>
      </c>
      <c r="U8" s="48">
        <v>1</v>
      </c>
      <c r="V8" s="49">
        <v>0</v>
      </c>
      <c r="W8" s="49">
        <v>0.003021</v>
      </c>
      <c r="X8" s="49">
        <v>0.000268</v>
      </c>
      <c r="Y8" s="49">
        <v>0.266329</v>
      </c>
      <c r="Z8" s="49">
        <v>0</v>
      </c>
      <c r="AA8" s="49">
        <v>0</v>
      </c>
      <c r="AB8" s="71">
        <v>8</v>
      </c>
      <c r="AC8" s="71"/>
      <c r="AD8" s="72"/>
      <c r="AE8" s="78" t="s">
        <v>842</v>
      </c>
      <c r="AF8" s="78">
        <v>1082</v>
      </c>
      <c r="AG8" s="78">
        <v>947</v>
      </c>
      <c r="AH8" s="78">
        <v>8337</v>
      </c>
      <c r="AI8" s="78">
        <v>6181</v>
      </c>
      <c r="AJ8" s="78"/>
      <c r="AK8" s="78" t="s">
        <v>966</v>
      </c>
      <c r="AL8" s="78" t="s">
        <v>1087</v>
      </c>
      <c r="AM8" s="78"/>
      <c r="AN8" s="78"/>
      <c r="AO8" s="80">
        <v>39648.816400462965</v>
      </c>
      <c r="AP8" s="83" t="s">
        <v>1265</v>
      </c>
      <c r="AQ8" s="78" t="b">
        <v>0</v>
      </c>
      <c r="AR8" s="78" t="b">
        <v>0</v>
      </c>
      <c r="AS8" s="78" t="b">
        <v>0</v>
      </c>
      <c r="AT8" s="78" t="s">
        <v>791</v>
      </c>
      <c r="AU8" s="78">
        <v>171</v>
      </c>
      <c r="AV8" s="83" t="s">
        <v>1384</v>
      </c>
      <c r="AW8" s="78" t="b">
        <v>0</v>
      </c>
      <c r="AX8" s="78" t="s">
        <v>1443</v>
      </c>
      <c r="AY8" s="83" t="s">
        <v>1449</v>
      </c>
      <c r="AZ8" s="78" t="s">
        <v>66</v>
      </c>
      <c r="BA8" s="78" t="str">
        <f>REPLACE(INDEX(GroupVertices[Group],MATCH(Vertices[[#This Row],[Vertex]],GroupVertices[Vertex],0)),1,1,"")</f>
        <v>3</v>
      </c>
      <c r="BB8" s="48"/>
      <c r="BC8" s="48"/>
      <c r="BD8" s="48"/>
      <c r="BE8" s="48"/>
      <c r="BF8" s="48" t="s">
        <v>408</v>
      </c>
      <c r="BG8" s="48" t="s">
        <v>408</v>
      </c>
      <c r="BH8" s="121" t="s">
        <v>2010</v>
      </c>
      <c r="BI8" s="121" t="s">
        <v>2010</v>
      </c>
      <c r="BJ8" s="121" t="s">
        <v>2051</v>
      </c>
      <c r="BK8" s="121" t="s">
        <v>2051</v>
      </c>
      <c r="BL8" s="121">
        <v>1</v>
      </c>
      <c r="BM8" s="124">
        <v>3.3333333333333335</v>
      </c>
      <c r="BN8" s="121">
        <v>1</v>
      </c>
      <c r="BO8" s="124">
        <v>3.3333333333333335</v>
      </c>
      <c r="BP8" s="121">
        <v>0</v>
      </c>
      <c r="BQ8" s="124">
        <v>0</v>
      </c>
      <c r="BR8" s="121">
        <v>28</v>
      </c>
      <c r="BS8" s="124">
        <v>93.33333333333333</v>
      </c>
      <c r="BT8" s="121">
        <v>30</v>
      </c>
      <c r="BU8" s="2"/>
      <c r="BV8" s="3"/>
      <c r="BW8" s="3"/>
      <c r="BX8" s="3"/>
      <c r="BY8" s="3"/>
    </row>
    <row r="9" spans="1:77" ht="41.45" customHeight="1">
      <c r="A9" s="64" t="s">
        <v>216</v>
      </c>
      <c r="C9" s="65"/>
      <c r="D9" s="65" t="s">
        <v>64</v>
      </c>
      <c r="E9" s="66">
        <v>162.64767037666024</v>
      </c>
      <c r="F9" s="68">
        <v>99.99965252472687</v>
      </c>
      <c r="G9" s="100" t="s">
        <v>453</v>
      </c>
      <c r="H9" s="65"/>
      <c r="I9" s="69" t="s">
        <v>216</v>
      </c>
      <c r="J9" s="70"/>
      <c r="K9" s="70"/>
      <c r="L9" s="69" t="s">
        <v>1578</v>
      </c>
      <c r="M9" s="73">
        <v>1.115801926025431</v>
      </c>
      <c r="N9" s="74">
        <v>9747.5634765625</v>
      </c>
      <c r="O9" s="74">
        <v>8835.388671875</v>
      </c>
      <c r="P9" s="75"/>
      <c r="Q9" s="76"/>
      <c r="R9" s="76"/>
      <c r="S9" s="86"/>
      <c r="T9" s="48">
        <v>0</v>
      </c>
      <c r="U9" s="48">
        <v>1</v>
      </c>
      <c r="V9" s="49">
        <v>0</v>
      </c>
      <c r="W9" s="49">
        <v>0.066667</v>
      </c>
      <c r="X9" s="49">
        <v>0</v>
      </c>
      <c r="Y9" s="49">
        <v>0.569618</v>
      </c>
      <c r="Z9" s="49">
        <v>0</v>
      </c>
      <c r="AA9" s="49">
        <v>0</v>
      </c>
      <c r="AB9" s="71">
        <v>9</v>
      </c>
      <c r="AC9" s="71"/>
      <c r="AD9" s="72"/>
      <c r="AE9" s="78" t="s">
        <v>843</v>
      </c>
      <c r="AF9" s="78">
        <v>618</v>
      </c>
      <c r="AG9" s="78">
        <v>826</v>
      </c>
      <c r="AH9" s="78">
        <v>4541</v>
      </c>
      <c r="AI9" s="78">
        <v>5718</v>
      </c>
      <c r="AJ9" s="78"/>
      <c r="AK9" s="78" t="s">
        <v>967</v>
      </c>
      <c r="AL9" s="78" t="s">
        <v>1088</v>
      </c>
      <c r="AM9" s="78"/>
      <c r="AN9" s="78"/>
      <c r="AO9" s="80">
        <v>39885.1034375</v>
      </c>
      <c r="AP9" s="83" t="s">
        <v>1266</v>
      </c>
      <c r="AQ9" s="78" t="b">
        <v>0</v>
      </c>
      <c r="AR9" s="78" t="b">
        <v>0</v>
      </c>
      <c r="AS9" s="78" t="b">
        <v>0</v>
      </c>
      <c r="AT9" s="78" t="s">
        <v>791</v>
      </c>
      <c r="AU9" s="78">
        <v>64</v>
      </c>
      <c r="AV9" s="83" t="s">
        <v>1385</v>
      </c>
      <c r="AW9" s="78" t="b">
        <v>0</v>
      </c>
      <c r="AX9" s="78" t="s">
        <v>1443</v>
      </c>
      <c r="AY9" s="83" t="s">
        <v>1450</v>
      </c>
      <c r="AZ9" s="78" t="s">
        <v>66</v>
      </c>
      <c r="BA9" s="78" t="str">
        <f>REPLACE(INDEX(GroupVertices[Group],MATCH(Vertices[[#This Row],[Vertex]],GroupVertices[Vertex],0)),1,1,"")</f>
        <v>4</v>
      </c>
      <c r="BB9" s="48"/>
      <c r="BC9" s="48"/>
      <c r="BD9" s="48"/>
      <c r="BE9" s="48"/>
      <c r="BF9" s="48" t="s">
        <v>409</v>
      </c>
      <c r="BG9" s="48" t="s">
        <v>409</v>
      </c>
      <c r="BH9" s="121" t="s">
        <v>1876</v>
      </c>
      <c r="BI9" s="121" t="s">
        <v>1876</v>
      </c>
      <c r="BJ9" s="121" t="s">
        <v>2053</v>
      </c>
      <c r="BK9" s="121" t="s">
        <v>2053</v>
      </c>
      <c r="BL9" s="121">
        <v>1</v>
      </c>
      <c r="BM9" s="124">
        <v>5.882352941176471</v>
      </c>
      <c r="BN9" s="121">
        <v>0</v>
      </c>
      <c r="BO9" s="124">
        <v>0</v>
      </c>
      <c r="BP9" s="121">
        <v>0</v>
      </c>
      <c r="BQ9" s="124">
        <v>0</v>
      </c>
      <c r="BR9" s="121">
        <v>16</v>
      </c>
      <c r="BS9" s="124">
        <v>94.11764705882354</v>
      </c>
      <c r="BT9" s="121">
        <v>17</v>
      </c>
      <c r="BU9" s="2"/>
      <c r="BV9" s="3"/>
      <c r="BW9" s="3"/>
      <c r="BX9" s="3"/>
      <c r="BY9" s="3"/>
    </row>
    <row r="10" spans="1:77" ht="41.45" customHeight="1">
      <c r="A10" s="64" t="s">
        <v>217</v>
      </c>
      <c r="C10" s="65"/>
      <c r="D10" s="65" t="s">
        <v>64</v>
      </c>
      <c r="E10" s="66">
        <v>165.66098424773213</v>
      </c>
      <c r="F10" s="68">
        <v>99.9980358812951</v>
      </c>
      <c r="G10" s="100" t="s">
        <v>469</v>
      </c>
      <c r="H10" s="65"/>
      <c r="I10" s="69" t="s">
        <v>217</v>
      </c>
      <c r="J10" s="70"/>
      <c r="K10" s="70"/>
      <c r="L10" s="69" t="s">
        <v>1579</v>
      </c>
      <c r="M10" s="73">
        <v>1.654575293720021</v>
      </c>
      <c r="N10" s="74">
        <v>6633.2802734375</v>
      </c>
      <c r="O10" s="74">
        <v>4151.359375</v>
      </c>
      <c r="P10" s="75"/>
      <c r="Q10" s="76"/>
      <c r="R10" s="76"/>
      <c r="S10" s="86"/>
      <c r="T10" s="48">
        <v>61</v>
      </c>
      <c r="U10" s="48">
        <v>8</v>
      </c>
      <c r="V10" s="49">
        <v>4044.535806</v>
      </c>
      <c r="W10" s="49">
        <v>0.006369</v>
      </c>
      <c r="X10" s="49">
        <v>0.032784</v>
      </c>
      <c r="Y10" s="49">
        <v>5.967567</v>
      </c>
      <c r="Z10" s="49">
        <v>0.019813519813519812</v>
      </c>
      <c r="AA10" s="49">
        <v>0.045454545454545456</v>
      </c>
      <c r="AB10" s="71">
        <v>10</v>
      </c>
      <c r="AC10" s="71"/>
      <c r="AD10" s="72"/>
      <c r="AE10" s="78" t="s">
        <v>844</v>
      </c>
      <c r="AF10" s="78">
        <v>4072</v>
      </c>
      <c r="AG10" s="78">
        <v>4669</v>
      </c>
      <c r="AH10" s="78">
        <v>28858</v>
      </c>
      <c r="AI10" s="78">
        <v>49519</v>
      </c>
      <c r="AJ10" s="78"/>
      <c r="AK10" s="78" t="s">
        <v>968</v>
      </c>
      <c r="AL10" s="78" t="s">
        <v>1089</v>
      </c>
      <c r="AM10" s="83" t="s">
        <v>1176</v>
      </c>
      <c r="AN10" s="78"/>
      <c r="AO10" s="80">
        <v>41564.044803240744</v>
      </c>
      <c r="AP10" s="83" t="s">
        <v>1267</v>
      </c>
      <c r="AQ10" s="78" t="b">
        <v>0</v>
      </c>
      <c r="AR10" s="78" t="b">
        <v>0</v>
      </c>
      <c r="AS10" s="78" t="b">
        <v>0</v>
      </c>
      <c r="AT10" s="78" t="s">
        <v>791</v>
      </c>
      <c r="AU10" s="78">
        <v>205</v>
      </c>
      <c r="AV10" s="83" t="s">
        <v>1384</v>
      </c>
      <c r="AW10" s="78" t="b">
        <v>0</v>
      </c>
      <c r="AX10" s="78" t="s">
        <v>1443</v>
      </c>
      <c r="AY10" s="83" t="s">
        <v>1451</v>
      </c>
      <c r="AZ10" s="78" t="s">
        <v>66</v>
      </c>
      <c r="BA10" s="78" t="str">
        <f>REPLACE(INDEX(GroupVertices[Group],MATCH(Vertices[[#This Row],[Vertex]],GroupVertices[Vertex],0)),1,1,"")</f>
        <v>2</v>
      </c>
      <c r="BB10" s="48" t="s">
        <v>402</v>
      </c>
      <c r="BC10" s="48" t="s">
        <v>402</v>
      </c>
      <c r="BD10" s="48" t="s">
        <v>405</v>
      </c>
      <c r="BE10" s="48" t="s">
        <v>405</v>
      </c>
      <c r="BF10" s="48" t="s">
        <v>1993</v>
      </c>
      <c r="BG10" s="48" t="s">
        <v>2003</v>
      </c>
      <c r="BH10" s="121" t="s">
        <v>2013</v>
      </c>
      <c r="BI10" s="121" t="s">
        <v>2038</v>
      </c>
      <c r="BJ10" s="121" t="s">
        <v>2055</v>
      </c>
      <c r="BK10" s="121" t="s">
        <v>2055</v>
      </c>
      <c r="BL10" s="121">
        <v>7</v>
      </c>
      <c r="BM10" s="124">
        <v>6.1946902654867255</v>
      </c>
      <c r="BN10" s="121">
        <v>1</v>
      </c>
      <c r="BO10" s="124">
        <v>0.8849557522123894</v>
      </c>
      <c r="BP10" s="121">
        <v>0</v>
      </c>
      <c r="BQ10" s="124">
        <v>0</v>
      </c>
      <c r="BR10" s="121">
        <v>105</v>
      </c>
      <c r="BS10" s="124">
        <v>92.92035398230088</v>
      </c>
      <c r="BT10" s="121">
        <v>113</v>
      </c>
      <c r="BU10" s="2"/>
      <c r="BV10" s="3"/>
      <c r="BW10" s="3"/>
      <c r="BX10" s="3"/>
      <c r="BY10" s="3"/>
    </row>
    <row r="11" spans="1:77" ht="41.45" customHeight="1">
      <c r="A11" s="64" t="s">
        <v>298</v>
      </c>
      <c r="C11" s="65"/>
      <c r="D11" s="65" t="s">
        <v>64</v>
      </c>
      <c r="E11" s="66">
        <v>162.1576050190178</v>
      </c>
      <c r="F11" s="68">
        <v>99.99991544487905</v>
      </c>
      <c r="G11" s="100" t="s">
        <v>1399</v>
      </c>
      <c r="H11" s="65"/>
      <c r="I11" s="69" t="s">
        <v>298</v>
      </c>
      <c r="J11" s="70"/>
      <c r="K11" s="70"/>
      <c r="L11" s="69" t="s">
        <v>1580</v>
      </c>
      <c r="M11" s="73">
        <v>1.0281794033064307</v>
      </c>
      <c r="N11" s="74">
        <v>7887.4501953125</v>
      </c>
      <c r="O11" s="74">
        <v>3643.6865234375</v>
      </c>
      <c r="P11" s="75"/>
      <c r="Q11" s="76"/>
      <c r="R11" s="76"/>
      <c r="S11" s="86"/>
      <c r="T11" s="48">
        <v>1</v>
      </c>
      <c r="U11" s="48">
        <v>0</v>
      </c>
      <c r="V11" s="49">
        <v>0</v>
      </c>
      <c r="W11" s="49">
        <v>0.003745</v>
      </c>
      <c r="X11" s="49">
        <v>0.001503</v>
      </c>
      <c r="Y11" s="49">
        <v>0.226855</v>
      </c>
      <c r="Z11" s="49">
        <v>0</v>
      </c>
      <c r="AA11" s="49">
        <v>0</v>
      </c>
      <c r="AB11" s="71">
        <v>11</v>
      </c>
      <c r="AC11" s="71"/>
      <c r="AD11" s="72"/>
      <c r="AE11" s="78" t="s">
        <v>845</v>
      </c>
      <c r="AF11" s="78">
        <v>444</v>
      </c>
      <c r="AG11" s="78">
        <v>201</v>
      </c>
      <c r="AH11" s="78">
        <v>1805</v>
      </c>
      <c r="AI11" s="78">
        <v>2260</v>
      </c>
      <c r="AJ11" s="78"/>
      <c r="AK11" s="78" t="s">
        <v>969</v>
      </c>
      <c r="AL11" s="78" t="s">
        <v>811</v>
      </c>
      <c r="AM11" s="83" t="s">
        <v>1177</v>
      </c>
      <c r="AN11" s="78"/>
      <c r="AO11" s="80">
        <v>40324.37173611111</v>
      </c>
      <c r="AP11" s="83" t="s">
        <v>1268</v>
      </c>
      <c r="AQ11" s="78" t="b">
        <v>0</v>
      </c>
      <c r="AR11" s="78" t="b">
        <v>0</v>
      </c>
      <c r="AS11" s="78" t="b">
        <v>0</v>
      </c>
      <c r="AT11" s="78" t="s">
        <v>791</v>
      </c>
      <c r="AU11" s="78">
        <v>58</v>
      </c>
      <c r="AV11" s="83" t="s">
        <v>1382</v>
      </c>
      <c r="AW11" s="78" t="b">
        <v>0</v>
      </c>
      <c r="AX11" s="78" t="s">
        <v>1443</v>
      </c>
      <c r="AY11" s="83" t="s">
        <v>1452</v>
      </c>
      <c r="AZ11" s="78" t="s">
        <v>65</v>
      </c>
      <c r="BA11" s="78" t="str">
        <f>REPLACE(INDEX(GroupVertices[Group],MATCH(Vertices[[#This Row],[Vertex]],GroupVertices[Vertex],0)),1,1,"")</f>
        <v>2</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218</v>
      </c>
      <c r="C12" s="65"/>
      <c r="D12" s="65" t="s">
        <v>64</v>
      </c>
      <c r="E12" s="66">
        <v>165.24619292902358</v>
      </c>
      <c r="F12" s="68">
        <v>99.99825841691191</v>
      </c>
      <c r="G12" s="100" t="s">
        <v>454</v>
      </c>
      <c r="H12" s="65"/>
      <c r="I12" s="69" t="s">
        <v>218</v>
      </c>
      <c r="J12" s="70"/>
      <c r="K12" s="70"/>
      <c r="L12" s="69" t="s">
        <v>1581</v>
      </c>
      <c r="M12" s="73">
        <v>1.580411590490659</v>
      </c>
      <c r="N12" s="74">
        <v>6466.234375</v>
      </c>
      <c r="O12" s="74">
        <v>3121.3173828125</v>
      </c>
      <c r="P12" s="75"/>
      <c r="Q12" s="76"/>
      <c r="R12" s="76"/>
      <c r="S12" s="86"/>
      <c r="T12" s="48">
        <v>0</v>
      </c>
      <c r="U12" s="48">
        <v>3</v>
      </c>
      <c r="V12" s="49">
        <v>0</v>
      </c>
      <c r="W12" s="49">
        <v>0.004292</v>
      </c>
      <c r="X12" s="49">
        <v>0.00244</v>
      </c>
      <c r="Y12" s="49">
        <v>0.461842</v>
      </c>
      <c r="Z12" s="49">
        <v>0.5</v>
      </c>
      <c r="AA12" s="49">
        <v>0</v>
      </c>
      <c r="AB12" s="71">
        <v>12</v>
      </c>
      <c r="AC12" s="71"/>
      <c r="AD12" s="72"/>
      <c r="AE12" s="78" t="s">
        <v>846</v>
      </c>
      <c r="AF12" s="78">
        <v>3295</v>
      </c>
      <c r="AG12" s="78">
        <v>4140</v>
      </c>
      <c r="AH12" s="78">
        <v>29539</v>
      </c>
      <c r="AI12" s="78">
        <v>14314</v>
      </c>
      <c r="AJ12" s="78"/>
      <c r="AK12" s="78" t="s">
        <v>970</v>
      </c>
      <c r="AL12" s="78" t="s">
        <v>1090</v>
      </c>
      <c r="AM12" s="78"/>
      <c r="AN12" s="78"/>
      <c r="AO12" s="80">
        <v>41864.739270833335</v>
      </c>
      <c r="AP12" s="83" t="s">
        <v>1269</v>
      </c>
      <c r="AQ12" s="78" t="b">
        <v>0</v>
      </c>
      <c r="AR12" s="78" t="b">
        <v>0</v>
      </c>
      <c r="AS12" s="78" t="b">
        <v>0</v>
      </c>
      <c r="AT12" s="78" t="s">
        <v>791</v>
      </c>
      <c r="AU12" s="78">
        <v>394</v>
      </c>
      <c r="AV12" s="83" t="s">
        <v>1382</v>
      </c>
      <c r="AW12" s="78" t="b">
        <v>0</v>
      </c>
      <c r="AX12" s="78" t="s">
        <v>1443</v>
      </c>
      <c r="AY12" s="83" t="s">
        <v>1453</v>
      </c>
      <c r="AZ12" s="78" t="s">
        <v>66</v>
      </c>
      <c r="BA12" s="78" t="str">
        <f>REPLACE(INDEX(GroupVertices[Group],MATCH(Vertices[[#This Row],[Vertex]],GroupVertices[Vertex],0)),1,1,"")</f>
        <v>2</v>
      </c>
      <c r="BB12" s="48"/>
      <c r="BC12" s="48"/>
      <c r="BD12" s="48"/>
      <c r="BE12" s="48"/>
      <c r="BF12" s="48" t="s">
        <v>411</v>
      </c>
      <c r="BG12" s="48" t="s">
        <v>411</v>
      </c>
      <c r="BH12" s="121" t="s">
        <v>2014</v>
      </c>
      <c r="BI12" s="121" t="s">
        <v>2014</v>
      </c>
      <c r="BJ12" s="121" t="s">
        <v>2056</v>
      </c>
      <c r="BK12" s="121" t="s">
        <v>2056</v>
      </c>
      <c r="BL12" s="121">
        <v>3</v>
      </c>
      <c r="BM12" s="124">
        <v>6.521739130434782</v>
      </c>
      <c r="BN12" s="121">
        <v>1</v>
      </c>
      <c r="BO12" s="124">
        <v>2.1739130434782608</v>
      </c>
      <c r="BP12" s="121">
        <v>0</v>
      </c>
      <c r="BQ12" s="124">
        <v>0</v>
      </c>
      <c r="BR12" s="121">
        <v>42</v>
      </c>
      <c r="BS12" s="124">
        <v>91.30434782608695</v>
      </c>
      <c r="BT12" s="121">
        <v>46</v>
      </c>
      <c r="BU12" s="2"/>
      <c r="BV12" s="3"/>
      <c r="BW12" s="3"/>
      <c r="BX12" s="3"/>
      <c r="BY12" s="3"/>
    </row>
    <row r="13" spans="1:77" ht="41.45" customHeight="1">
      <c r="A13" s="64" t="s">
        <v>287</v>
      </c>
      <c r="C13" s="65"/>
      <c r="D13" s="65" t="s">
        <v>64</v>
      </c>
      <c r="E13" s="66">
        <v>168.23519955835638</v>
      </c>
      <c r="F13" s="68">
        <v>99.99665481431968</v>
      </c>
      <c r="G13" s="100" t="s">
        <v>521</v>
      </c>
      <c r="H13" s="65"/>
      <c r="I13" s="69" t="s">
        <v>287</v>
      </c>
      <c r="J13" s="70"/>
      <c r="K13" s="70"/>
      <c r="L13" s="69" t="s">
        <v>1582</v>
      </c>
      <c r="M13" s="73">
        <v>2.114838881058387</v>
      </c>
      <c r="N13" s="74">
        <v>5601.15966796875</v>
      </c>
      <c r="O13" s="74">
        <v>3744.32763671875</v>
      </c>
      <c r="P13" s="75"/>
      <c r="Q13" s="76"/>
      <c r="R13" s="76"/>
      <c r="S13" s="86"/>
      <c r="T13" s="48">
        <v>11</v>
      </c>
      <c r="U13" s="48">
        <v>40</v>
      </c>
      <c r="V13" s="49">
        <v>4285.054542</v>
      </c>
      <c r="W13" s="49">
        <v>0.005587</v>
      </c>
      <c r="X13" s="49">
        <v>0.017605</v>
      </c>
      <c r="Y13" s="49">
        <v>5.662884</v>
      </c>
      <c r="Z13" s="49">
        <v>0.052854122621564484</v>
      </c>
      <c r="AA13" s="49">
        <v>0.11363636363636363</v>
      </c>
      <c r="AB13" s="71">
        <v>13</v>
      </c>
      <c r="AC13" s="71"/>
      <c r="AD13" s="72"/>
      <c r="AE13" s="78" t="s">
        <v>847</v>
      </c>
      <c r="AF13" s="78">
        <v>5618</v>
      </c>
      <c r="AG13" s="78">
        <v>7952</v>
      </c>
      <c r="AH13" s="78">
        <v>16926</v>
      </c>
      <c r="AI13" s="78">
        <v>18067</v>
      </c>
      <c r="AJ13" s="78"/>
      <c r="AK13" s="78" t="s">
        <v>971</v>
      </c>
      <c r="AL13" s="78" t="s">
        <v>1091</v>
      </c>
      <c r="AM13" s="83" t="s">
        <v>1178</v>
      </c>
      <c r="AN13" s="78"/>
      <c r="AO13" s="80">
        <v>40890.90280092593</v>
      </c>
      <c r="AP13" s="83" t="s">
        <v>1270</v>
      </c>
      <c r="AQ13" s="78" t="b">
        <v>0</v>
      </c>
      <c r="AR13" s="78" t="b">
        <v>0</v>
      </c>
      <c r="AS13" s="78" t="b">
        <v>0</v>
      </c>
      <c r="AT13" s="78" t="s">
        <v>791</v>
      </c>
      <c r="AU13" s="78">
        <v>209</v>
      </c>
      <c r="AV13" s="83" t="s">
        <v>1382</v>
      </c>
      <c r="AW13" s="78" t="b">
        <v>0</v>
      </c>
      <c r="AX13" s="78" t="s">
        <v>1443</v>
      </c>
      <c r="AY13" s="83" t="s">
        <v>1454</v>
      </c>
      <c r="AZ13" s="78" t="s">
        <v>66</v>
      </c>
      <c r="BA13" s="78" t="str">
        <f>REPLACE(INDEX(GroupVertices[Group],MATCH(Vertices[[#This Row],[Vertex]],GroupVertices[Vertex],0)),1,1,"")</f>
        <v>2</v>
      </c>
      <c r="BB13" s="48" t="s">
        <v>1987</v>
      </c>
      <c r="BC13" s="48" t="s">
        <v>1987</v>
      </c>
      <c r="BD13" s="48" t="s">
        <v>405</v>
      </c>
      <c r="BE13" s="48" t="s">
        <v>405</v>
      </c>
      <c r="BF13" s="48" t="s">
        <v>1994</v>
      </c>
      <c r="BG13" s="48" t="s">
        <v>2004</v>
      </c>
      <c r="BH13" s="121" t="s">
        <v>2015</v>
      </c>
      <c r="BI13" s="121" t="s">
        <v>2039</v>
      </c>
      <c r="BJ13" s="121" t="s">
        <v>2057</v>
      </c>
      <c r="BK13" s="121" t="s">
        <v>2057</v>
      </c>
      <c r="BL13" s="121">
        <v>16</v>
      </c>
      <c r="BM13" s="124">
        <v>5.734767025089606</v>
      </c>
      <c r="BN13" s="121">
        <v>5</v>
      </c>
      <c r="BO13" s="124">
        <v>1.7921146953405018</v>
      </c>
      <c r="BP13" s="121">
        <v>0</v>
      </c>
      <c r="BQ13" s="124">
        <v>0</v>
      </c>
      <c r="BR13" s="121">
        <v>258</v>
      </c>
      <c r="BS13" s="124">
        <v>92.47311827956989</v>
      </c>
      <c r="BT13" s="121">
        <v>279</v>
      </c>
      <c r="BU13" s="2"/>
      <c r="BV13" s="3"/>
      <c r="BW13" s="3"/>
      <c r="BX13" s="3"/>
      <c r="BY13" s="3"/>
    </row>
    <row r="14" spans="1:77" ht="41.45" customHeight="1">
      <c r="A14" s="64" t="s">
        <v>299</v>
      </c>
      <c r="C14" s="65"/>
      <c r="D14" s="65" t="s">
        <v>64</v>
      </c>
      <c r="E14" s="66">
        <v>229.3906515647003</v>
      </c>
      <c r="F14" s="68">
        <v>99.96384490336015</v>
      </c>
      <c r="G14" s="100" t="s">
        <v>1400</v>
      </c>
      <c r="H14" s="65"/>
      <c r="I14" s="69" t="s">
        <v>299</v>
      </c>
      <c r="J14" s="70"/>
      <c r="K14" s="70"/>
      <c r="L14" s="69" t="s">
        <v>1583</v>
      </c>
      <c r="M14" s="73">
        <v>13.049288540171542</v>
      </c>
      <c r="N14" s="74">
        <v>6641.37109375</v>
      </c>
      <c r="O14" s="74">
        <v>2673.36181640625</v>
      </c>
      <c r="P14" s="75"/>
      <c r="Q14" s="76"/>
      <c r="R14" s="76"/>
      <c r="S14" s="86"/>
      <c r="T14" s="48">
        <v>8</v>
      </c>
      <c r="U14" s="48">
        <v>0</v>
      </c>
      <c r="V14" s="49">
        <v>95.488027</v>
      </c>
      <c r="W14" s="49">
        <v>0.004405</v>
      </c>
      <c r="X14" s="49">
        <v>0.002846</v>
      </c>
      <c r="Y14" s="49">
        <v>1.204911</v>
      </c>
      <c r="Z14" s="49">
        <v>0.17857142857142858</v>
      </c>
      <c r="AA14" s="49">
        <v>0</v>
      </c>
      <c r="AB14" s="71">
        <v>14</v>
      </c>
      <c r="AC14" s="71"/>
      <c r="AD14" s="72"/>
      <c r="AE14" s="78" t="s">
        <v>848</v>
      </c>
      <c r="AF14" s="78">
        <v>18575</v>
      </c>
      <c r="AG14" s="78">
        <v>85946</v>
      </c>
      <c r="AH14" s="78">
        <v>18569</v>
      </c>
      <c r="AI14" s="78">
        <v>35646</v>
      </c>
      <c r="AJ14" s="78"/>
      <c r="AK14" s="78" t="s">
        <v>972</v>
      </c>
      <c r="AL14" s="78" t="s">
        <v>1092</v>
      </c>
      <c r="AM14" s="83" t="s">
        <v>1179</v>
      </c>
      <c r="AN14" s="78"/>
      <c r="AO14" s="80">
        <v>41536.01648148148</v>
      </c>
      <c r="AP14" s="83" t="s">
        <v>1271</v>
      </c>
      <c r="AQ14" s="78" t="b">
        <v>0</v>
      </c>
      <c r="AR14" s="78" t="b">
        <v>0</v>
      </c>
      <c r="AS14" s="78" t="b">
        <v>0</v>
      </c>
      <c r="AT14" s="78" t="s">
        <v>791</v>
      </c>
      <c r="AU14" s="78">
        <v>1390</v>
      </c>
      <c r="AV14" s="83" t="s">
        <v>1386</v>
      </c>
      <c r="AW14" s="78" t="b">
        <v>0</v>
      </c>
      <c r="AX14" s="78" t="s">
        <v>1443</v>
      </c>
      <c r="AY14" s="83" t="s">
        <v>1455</v>
      </c>
      <c r="AZ14" s="78" t="s">
        <v>65</v>
      </c>
      <c r="BA14" s="78" t="str">
        <f>REPLACE(INDEX(GroupVertices[Group],MATCH(Vertices[[#This Row],[Vertex]],GroupVertices[Vertex],0)),1,1,"")</f>
        <v>2</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219</v>
      </c>
      <c r="C15" s="65"/>
      <c r="D15" s="65" t="s">
        <v>64</v>
      </c>
      <c r="E15" s="66">
        <v>163.85283910417456</v>
      </c>
      <c r="F15" s="68">
        <v>99.99900595148861</v>
      </c>
      <c r="G15" s="100" t="s">
        <v>455</v>
      </c>
      <c r="H15" s="65"/>
      <c r="I15" s="69" t="s">
        <v>219</v>
      </c>
      <c r="J15" s="70"/>
      <c r="K15" s="70"/>
      <c r="L15" s="69" t="s">
        <v>1584</v>
      </c>
      <c r="M15" s="73">
        <v>1.331283233895997</v>
      </c>
      <c r="N15" s="74">
        <v>9356.3291015625</v>
      </c>
      <c r="O15" s="74">
        <v>6631.10009765625</v>
      </c>
      <c r="P15" s="75"/>
      <c r="Q15" s="76"/>
      <c r="R15" s="76"/>
      <c r="S15" s="86"/>
      <c r="T15" s="48">
        <v>0</v>
      </c>
      <c r="U15" s="48">
        <v>1</v>
      </c>
      <c r="V15" s="49">
        <v>0</v>
      </c>
      <c r="W15" s="49">
        <v>0.066667</v>
      </c>
      <c r="X15" s="49">
        <v>0</v>
      </c>
      <c r="Y15" s="49">
        <v>0.569618</v>
      </c>
      <c r="Z15" s="49">
        <v>0</v>
      </c>
      <c r="AA15" s="49">
        <v>0</v>
      </c>
      <c r="AB15" s="71">
        <v>15</v>
      </c>
      <c r="AC15" s="71"/>
      <c r="AD15" s="72"/>
      <c r="AE15" s="78" t="s">
        <v>849</v>
      </c>
      <c r="AF15" s="78">
        <v>3135</v>
      </c>
      <c r="AG15" s="78">
        <v>2363</v>
      </c>
      <c r="AH15" s="78">
        <v>6720</v>
      </c>
      <c r="AI15" s="78">
        <v>7255</v>
      </c>
      <c r="AJ15" s="78"/>
      <c r="AK15" s="78" t="s">
        <v>973</v>
      </c>
      <c r="AL15" s="78" t="s">
        <v>1093</v>
      </c>
      <c r="AM15" s="78"/>
      <c r="AN15" s="78"/>
      <c r="AO15" s="80">
        <v>41692.26173611111</v>
      </c>
      <c r="AP15" s="83" t="s">
        <v>1272</v>
      </c>
      <c r="AQ15" s="78" t="b">
        <v>0</v>
      </c>
      <c r="AR15" s="78" t="b">
        <v>0</v>
      </c>
      <c r="AS15" s="78" t="b">
        <v>1</v>
      </c>
      <c r="AT15" s="78" t="s">
        <v>1379</v>
      </c>
      <c r="AU15" s="78">
        <v>95</v>
      </c>
      <c r="AV15" s="83" t="s">
        <v>1382</v>
      </c>
      <c r="AW15" s="78" t="b">
        <v>0</v>
      </c>
      <c r="AX15" s="78" t="s">
        <v>1443</v>
      </c>
      <c r="AY15" s="83" t="s">
        <v>1456</v>
      </c>
      <c r="AZ15" s="78" t="s">
        <v>66</v>
      </c>
      <c r="BA15" s="78" t="str">
        <f>REPLACE(INDEX(GroupVertices[Group],MATCH(Vertices[[#This Row],[Vertex]],GroupVertices[Vertex],0)),1,1,"")</f>
        <v>4</v>
      </c>
      <c r="BB15" s="48"/>
      <c r="BC15" s="48"/>
      <c r="BD15" s="48"/>
      <c r="BE15" s="48"/>
      <c r="BF15" s="48" t="s">
        <v>409</v>
      </c>
      <c r="BG15" s="48" t="s">
        <v>409</v>
      </c>
      <c r="BH15" s="121" t="s">
        <v>1876</v>
      </c>
      <c r="BI15" s="121" t="s">
        <v>1876</v>
      </c>
      <c r="BJ15" s="121" t="s">
        <v>2053</v>
      </c>
      <c r="BK15" s="121" t="s">
        <v>2053</v>
      </c>
      <c r="BL15" s="121">
        <v>1</v>
      </c>
      <c r="BM15" s="124">
        <v>5.882352941176471</v>
      </c>
      <c r="BN15" s="121">
        <v>0</v>
      </c>
      <c r="BO15" s="124">
        <v>0</v>
      </c>
      <c r="BP15" s="121">
        <v>0</v>
      </c>
      <c r="BQ15" s="124">
        <v>0</v>
      </c>
      <c r="BR15" s="121">
        <v>16</v>
      </c>
      <c r="BS15" s="124">
        <v>94.11764705882354</v>
      </c>
      <c r="BT15" s="121">
        <v>17</v>
      </c>
      <c r="BU15" s="2"/>
      <c r="BV15" s="3"/>
      <c r="BW15" s="3"/>
      <c r="BX15" s="3"/>
      <c r="BY15" s="3"/>
    </row>
    <row r="16" spans="1:77" ht="41.45" customHeight="1">
      <c r="A16" s="64" t="s">
        <v>220</v>
      </c>
      <c r="C16" s="65"/>
      <c r="D16" s="65" t="s">
        <v>64</v>
      </c>
      <c r="E16" s="66">
        <v>162.01254567315564</v>
      </c>
      <c r="F16" s="68">
        <v>99.9999932692441</v>
      </c>
      <c r="G16" s="100" t="s">
        <v>456</v>
      </c>
      <c r="H16" s="65"/>
      <c r="I16" s="69" t="s">
        <v>220</v>
      </c>
      <c r="J16" s="70"/>
      <c r="K16" s="70"/>
      <c r="L16" s="69" t="s">
        <v>1585</v>
      </c>
      <c r="M16" s="73">
        <v>1.0022431365816065</v>
      </c>
      <c r="N16" s="74">
        <v>8082.36279296875</v>
      </c>
      <c r="O16" s="74">
        <v>8588.3154296875</v>
      </c>
      <c r="P16" s="75"/>
      <c r="Q16" s="76"/>
      <c r="R16" s="76"/>
      <c r="S16" s="86"/>
      <c r="T16" s="48">
        <v>0</v>
      </c>
      <c r="U16" s="48">
        <v>1</v>
      </c>
      <c r="V16" s="49">
        <v>0</v>
      </c>
      <c r="W16" s="49">
        <v>0.066667</v>
      </c>
      <c r="X16" s="49">
        <v>0</v>
      </c>
      <c r="Y16" s="49">
        <v>0.569618</v>
      </c>
      <c r="Z16" s="49">
        <v>0</v>
      </c>
      <c r="AA16" s="49">
        <v>0</v>
      </c>
      <c r="AB16" s="71">
        <v>16</v>
      </c>
      <c r="AC16" s="71"/>
      <c r="AD16" s="72"/>
      <c r="AE16" s="78" t="s">
        <v>850</v>
      </c>
      <c r="AF16" s="78">
        <v>33</v>
      </c>
      <c r="AG16" s="78">
        <v>16</v>
      </c>
      <c r="AH16" s="78">
        <v>87</v>
      </c>
      <c r="AI16" s="78">
        <v>286</v>
      </c>
      <c r="AJ16" s="78"/>
      <c r="AK16" s="78" t="s">
        <v>974</v>
      </c>
      <c r="AL16" s="78"/>
      <c r="AM16" s="78"/>
      <c r="AN16" s="78"/>
      <c r="AO16" s="80">
        <v>43523.111712962964</v>
      </c>
      <c r="AP16" s="83" t="s">
        <v>1273</v>
      </c>
      <c r="AQ16" s="78" t="b">
        <v>0</v>
      </c>
      <c r="AR16" s="78" t="b">
        <v>0</v>
      </c>
      <c r="AS16" s="78" t="b">
        <v>0</v>
      </c>
      <c r="AT16" s="78" t="s">
        <v>791</v>
      </c>
      <c r="AU16" s="78">
        <v>0</v>
      </c>
      <c r="AV16" s="83" t="s">
        <v>1382</v>
      </c>
      <c r="AW16" s="78" t="b">
        <v>0</v>
      </c>
      <c r="AX16" s="78" t="s">
        <v>1443</v>
      </c>
      <c r="AY16" s="83" t="s">
        <v>1457</v>
      </c>
      <c r="AZ16" s="78" t="s">
        <v>66</v>
      </c>
      <c r="BA16" s="78" t="str">
        <f>REPLACE(INDEX(GroupVertices[Group],MATCH(Vertices[[#This Row],[Vertex]],GroupVertices[Vertex],0)),1,1,"")</f>
        <v>4</v>
      </c>
      <c r="BB16" s="48"/>
      <c r="BC16" s="48"/>
      <c r="BD16" s="48"/>
      <c r="BE16" s="48"/>
      <c r="BF16" s="48" t="s">
        <v>409</v>
      </c>
      <c r="BG16" s="48" t="s">
        <v>409</v>
      </c>
      <c r="BH16" s="121" t="s">
        <v>1876</v>
      </c>
      <c r="BI16" s="121" t="s">
        <v>1876</v>
      </c>
      <c r="BJ16" s="121" t="s">
        <v>2053</v>
      </c>
      <c r="BK16" s="121" t="s">
        <v>2053</v>
      </c>
      <c r="BL16" s="121">
        <v>1</v>
      </c>
      <c r="BM16" s="124">
        <v>5.882352941176471</v>
      </c>
      <c r="BN16" s="121">
        <v>0</v>
      </c>
      <c r="BO16" s="124">
        <v>0</v>
      </c>
      <c r="BP16" s="121">
        <v>0</v>
      </c>
      <c r="BQ16" s="124">
        <v>0</v>
      </c>
      <c r="BR16" s="121">
        <v>16</v>
      </c>
      <c r="BS16" s="124">
        <v>94.11764705882354</v>
      </c>
      <c r="BT16" s="121">
        <v>17</v>
      </c>
      <c r="BU16" s="2"/>
      <c r="BV16" s="3"/>
      <c r="BW16" s="3"/>
      <c r="BX16" s="3"/>
      <c r="BY16" s="3"/>
    </row>
    <row r="17" spans="1:77" ht="41.45" customHeight="1">
      <c r="A17" s="64" t="s">
        <v>221</v>
      </c>
      <c r="C17" s="65"/>
      <c r="D17" s="65" t="s">
        <v>64</v>
      </c>
      <c r="E17" s="66">
        <v>167.38444609748908</v>
      </c>
      <c r="F17" s="68">
        <v>99.99711124370388</v>
      </c>
      <c r="G17" s="100" t="s">
        <v>457</v>
      </c>
      <c r="H17" s="65"/>
      <c r="I17" s="69" t="s">
        <v>221</v>
      </c>
      <c r="J17" s="70"/>
      <c r="K17" s="70"/>
      <c r="L17" s="69" t="s">
        <v>1586</v>
      </c>
      <c r="M17" s="73">
        <v>1.9627261816182018</v>
      </c>
      <c r="N17" s="74">
        <v>9219.869140625</v>
      </c>
      <c r="O17" s="74">
        <v>9646.09375</v>
      </c>
      <c r="P17" s="75"/>
      <c r="Q17" s="76"/>
      <c r="R17" s="76"/>
      <c r="S17" s="86"/>
      <c r="T17" s="48">
        <v>0</v>
      </c>
      <c r="U17" s="48">
        <v>1</v>
      </c>
      <c r="V17" s="49">
        <v>0</v>
      </c>
      <c r="W17" s="49">
        <v>0.066667</v>
      </c>
      <c r="X17" s="49">
        <v>0</v>
      </c>
      <c r="Y17" s="49">
        <v>0.569618</v>
      </c>
      <c r="Z17" s="49">
        <v>0</v>
      </c>
      <c r="AA17" s="49">
        <v>0</v>
      </c>
      <c r="AB17" s="71">
        <v>17</v>
      </c>
      <c r="AC17" s="71"/>
      <c r="AD17" s="72"/>
      <c r="AE17" s="78" t="s">
        <v>851</v>
      </c>
      <c r="AF17" s="78">
        <v>3787</v>
      </c>
      <c r="AG17" s="78">
        <v>6867</v>
      </c>
      <c r="AH17" s="78">
        <v>9671</v>
      </c>
      <c r="AI17" s="78">
        <v>8686</v>
      </c>
      <c r="AJ17" s="78"/>
      <c r="AK17" s="78" t="s">
        <v>975</v>
      </c>
      <c r="AL17" s="78" t="s">
        <v>1094</v>
      </c>
      <c r="AM17" s="83" t="s">
        <v>1180</v>
      </c>
      <c r="AN17" s="78"/>
      <c r="AO17" s="80">
        <v>41685.01914351852</v>
      </c>
      <c r="AP17" s="83" t="s">
        <v>1274</v>
      </c>
      <c r="AQ17" s="78" t="b">
        <v>0</v>
      </c>
      <c r="AR17" s="78" t="b">
        <v>0</v>
      </c>
      <c r="AS17" s="78" t="b">
        <v>1</v>
      </c>
      <c r="AT17" s="78" t="s">
        <v>791</v>
      </c>
      <c r="AU17" s="78">
        <v>244</v>
      </c>
      <c r="AV17" s="83" t="s">
        <v>1382</v>
      </c>
      <c r="AW17" s="78" t="b">
        <v>0</v>
      </c>
      <c r="AX17" s="78" t="s">
        <v>1443</v>
      </c>
      <c r="AY17" s="83" t="s">
        <v>1458</v>
      </c>
      <c r="AZ17" s="78" t="s">
        <v>66</v>
      </c>
      <c r="BA17" s="78" t="str">
        <f>REPLACE(INDEX(GroupVertices[Group],MATCH(Vertices[[#This Row],[Vertex]],GroupVertices[Vertex],0)),1,1,"")</f>
        <v>4</v>
      </c>
      <c r="BB17" s="48"/>
      <c r="BC17" s="48"/>
      <c r="BD17" s="48"/>
      <c r="BE17" s="48"/>
      <c r="BF17" s="48" t="s">
        <v>409</v>
      </c>
      <c r="BG17" s="48" t="s">
        <v>409</v>
      </c>
      <c r="BH17" s="121" t="s">
        <v>1876</v>
      </c>
      <c r="BI17" s="121" t="s">
        <v>1876</v>
      </c>
      <c r="BJ17" s="121" t="s">
        <v>2053</v>
      </c>
      <c r="BK17" s="121" t="s">
        <v>2053</v>
      </c>
      <c r="BL17" s="121">
        <v>1</v>
      </c>
      <c r="BM17" s="124">
        <v>5.882352941176471</v>
      </c>
      <c r="BN17" s="121">
        <v>0</v>
      </c>
      <c r="BO17" s="124">
        <v>0</v>
      </c>
      <c r="BP17" s="121">
        <v>0</v>
      </c>
      <c r="BQ17" s="124">
        <v>0</v>
      </c>
      <c r="BR17" s="121">
        <v>16</v>
      </c>
      <c r="BS17" s="124">
        <v>94.11764705882354</v>
      </c>
      <c r="BT17" s="121">
        <v>17</v>
      </c>
      <c r="BU17" s="2"/>
      <c r="BV17" s="3"/>
      <c r="BW17" s="3"/>
      <c r="BX17" s="3"/>
      <c r="BY17" s="3"/>
    </row>
    <row r="18" spans="1:77" ht="41.45" customHeight="1">
      <c r="A18" s="64" t="s">
        <v>222</v>
      </c>
      <c r="C18" s="65"/>
      <c r="D18" s="65" t="s">
        <v>64</v>
      </c>
      <c r="E18" s="66">
        <v>165.05173499511105</v>
      </c>
      <c r="F18" s="68">
        <v>99.99836274362829</v>
      </c>
      <c r="G18" s="100" t="s">
        <v>458</v>
      </c>
      <c r="H18" s="65"/>
      <c r="I18" s="69" t="s">
        <v>222</v>
      </c>
      <c r="J18" s="70"/>
      <c r="K18" s="70"/>
      <c r="L18" s="69" t="s">
        <v>1587</v>
      </c>
      <c r="M18" s="73">
        <v>1.5456429734757595</v>
      </c>
      <c r="N18" s="74">
        <v>8666.5791015625</v>
      </c>
      <c r="O18" s="74">
        <v>6528.7587890625</v>
      </c>
      <c r="P18" s="75"/>
      <c r="Q18" s="76"/>
      <c r="R18" s="76"/>
      <c r="S18" s="86"/>
      <c r="T18" s="48">
        <v>0</v>
      </c>
      <c r="U18" s="48">
        <v>1</v>
      </c>
      <c r="V18" s="49">
        <v>0</v>
      </c>
      <c r="W18" s="49">
        <v>0.066667</v>
      </c>
      <c r="X18" s="49">
        <v>0</v>
      </c>
      <c r="Y18" s="49">
        <v>0.569618</v>
      </c>
      <c r="Z18" s="49">
        <v>0</v>
      </c>
      <c r="AA18" s="49">
        <v>0</v>
      </c>
      <c r="AB18" s="71">
        <v>18</v>
      </c>
      <c r="AC18" s="71"/>
      <c r="AD18" s="72"/>
      <c r="AE18" s="78" t="s">
        <v>852</v>
      </c>
      <c r="AF18" s="78">
        <v>2271</v>
      </c>
      <c r="AG18" s="78">
        <v>3892</v>
      </c>
      <c r="AH18" s="78">
        <v>19334</v>
      </c>
      <c r="AI18" s="78">
        <v>3507</v>
      </c>
      <c r="AJ18" s="78"/>
      <c r="AK18" s="78" t="s">
        <v>976</v>
      </c>
      <c r="AL18" s="78" t="s">
        <v>1095</v>
      </c>
      <c r="AM18" s="83" t="s">
        <v>1181</v>
      </c>
      <c r="AN18" s="78"/>
      <c r="AO18" s="80">
        <v>40204.254166666666</v>
      </c>
      <c r="AP18" s="83" t="s">
        <v>1275</v>
      </c>
      <c r="AQ18" s="78" t="b">
        <v>0</v>
      </c>
      <c r="AR18" s="78" t="b">
        <v>0</v>
      </c>
      <c r="AS18" s="78" t="b">
        <v>1</v>
      </c>
      <c r="AT18" s="78" t="s">
        <v>791</v>
      </c>
      <c r="AU18" s="78">
        <v>309</v>
      </c>
      <c r="AV18" s="83" t="s">
        <v>1382</v>
      </c>
      <c r="AW18" s="78" t="b">
        <v>0</v>
      </c>
      <c r="AX18" s="78" t="s">
        <v>1443</v>
      </c>
      <c r="AY18" s="83" t="s">
        <v>1459</v>
      </c>
      <c r="AZ18" s="78" t="s">
        <v>66</v>
      </c>
      <c r="BA18" s="78" t="str">
        <f>REPLACE(INDEX(GroupVertices[Group],MATCH(Vertices[[#This Row],[Vertex]],GroupVertices[Vertex],0)),1,1,"")</f>
        <v>4</v>
      </c>
      <c r="BB18" s="48"/>
      <c r="BC18" s="48"/>
      <c r="BD18" s="48"/>
      <c r="BE18" s="48"/>
      <c r="BF18" s="48" t="s">
        <v>409</v>
      </c>
      <c r="BG18" s="48" t="s">
        <v>409</v>
      </c>
      <c r="BH18" s="121" t="s">
        <v>1876</v>
      </c>
      <c r="BI18" s="121" t="s">
        <v>1876</v>
      </c>
      <c r="BJ18" s="121" t="s">
        <v>2053</v>
      </c>
      <c r="BK18" s="121" t="s">
        <v>2053</v>
      </c>
      <c r="BL18" s="121">
        <v>1</v>
      </c>
      <c r="BM18" s="124">
        <v>5.882352941176471</v>
      </c>
      <c r="BN18" s="121">
        <v>0</v>
      </c>
      <c r="BO18" s="124">
        <v>0</v>
      </c>
      <c r="BP18" s="121">
        <v>0</v>
      </c>
      <c r="BQ18" s="124">
        <v>0</v>
      </c>
      <c r="BR18" s="121">
        <v>16</v>
      </c>
      <c r="BS18" s="124">
        <v>94.11764705882354</v>
      </c>
      <c r="BT18" s="121">
        <v>17</v>
      </c>
      <c r="BU18" s="2"/>
      <c r="BV18" s="3"/>
      <c r="BW18" s="3"/>
      <c r="BX18" s="3"/>
      <c r="BY18" s="3"/>
    </row>
    <row r="19" spans="1:77" ht="41.45" customHeight="1">
      <c r="A19" s="64" t="s">
        <v>224</v>
      </c>
      <c r="C19" s="65"/>
      <c r="D19" s="65" t="s">
        <v>64</v>
      </c>
      <c r="E19" s="66">
        <v>163.09696229654685</v>
      </c>
      <c r="F19" s="68">
        <v>99.99941147953135</v>
      </c>
      <c r="G19" s="100" t="s">
        <v>459</v>
      </c>
      <c r="H19" s="65"/>
      <c r="I19" s="69" t="s">
        <v>224</v>
      </c>
      <c r="J19" s="70"/>
      <c r="K19" s="70"/>
      <c r="L19" s="69" t="s">
        <v>1588</v>
      </c>
      <c r="M19" s="73">
        <v>1.1961342548542107</v>
      </c>
      <c r="N19" s="74">
        <v>8138.884765625</v>
      </c>
      <c r="O19" s="74">
        <v>7339.46533203125</v>
      </c>
      <c r="P19" s="75"/>
      <c r="Q19" s="76"/>
      <c r="R19" s="76"/>
      <c r="S19" s="86"/>
      <c r="T19" s="48">
        <v>0</v>
      </c>
      <c r="U19" s="48">
        <v>1</v>
      </c>
      <c r="V19" s="49">
        <v>0</v>
      </c>
      <c r="W19" s="49">
        <v>0.066667</v>
      </c>
      <c r="X19" s="49">
        <v>0</v>
      </c>
      <c r="Y19" s="49">
        <v>0.569618</v>
      </c>
      <c r="Z19" s="49">
        <v>0</v>
      </c>
      <c r="AA19" s="49">
        <v>0</v>
      </c>
      <c r="AB19" s="71">
        <v>19</v>
      </c>
      <c r="AC19" s="71"/>
      <c r="AD19" s="72"/>
      <c r="AE19" s="78" t="s">
        <v>853</v>
      </c>
      <c r="AF19" s="78">
        <v>2645</v>
      </c>
      <c r="AG19" s="78">
        <v>1399</v>
      </c>
      <c r="AH19" s="78">
        <v>5904</v>
      </c>
      <c r="AI19" s="78">
        <v>8723</v>
      </c>
      <c r="AJ19" s="78"/>
      <c r="AK19" s="78" t="s">
        <v>977</v>
      </c>
      <c r="AL19" s="78"/>
      <c r="AM19" s="78"/>
      <c r="AN19" s="78"/>
      <c r="AO19" s="80">
        <v>40471.079872685186</v>
      </c>
      <c r="AP19" s="78"/>
      <c r="AQ19" s="78" t="b">
        <v>1</v>
      </c>
      <c r="AR19" s="78" t="b">
        <v>0</v>
      </c>
      <c r="AS19" s="78" t="b">
        <v>1</v>
      </c>
      <c r="AT19" s="78" t="s">
        <v>791</v>
      </c>
      <c r="AU19" s="78">
        <v>71</v>
      </c>
      <c r="AV19" s="83" t="s">
        <v>1382</v>
      </c>
      <c r="AW19" s="78" t="b">
        <v>0</v>
      </c>
      <c r="AX19" s="78" t="s">
        <v>1443</v>
      </c>
      <c r="AY19" s="83" t="s">
        <v>1460</v>
      </c>
      <c r="AZ19" s="78" t="s">
        <v>66</v>
      </c>
      <c r="BA19" s="78" t="str">
        <f>REPLACE(INDEX(GroupVertices[Group],MATCH(Vertices[[#This Row],[Vertex]],GroupVertices[Vertex],0)),1,1,"")</f>
        <v>4</v>
      </c>
      <c r="BB19" s="48"/>
      <c r="BC19" s="48"/>
      <c r="BD19" s="48"/>
      <c r="BE19" s="48"/>
      <c r="BF19" s="48" t="s">
        <v>409</v>
      </c>
      <c r="BG19" s="48" t="s">
        <v>409</v>
      </c>
      <c r="BH19" s="121" t="s">
        <v>1876</v>
      </c>
      <c r="BI19" s="121" t="s">
        <v>1876</v>
      </c>
      <c r="BJ19" s="121" t="s">
        <v>2053</v>
      </c>
      <c r="BK19" s="121" t="s">
        <v>2053</v>
      </c>
      <c r="BL19" s="121">
        <v>1</v>
      </c>
      <c r="BM19" s="124">
        <v>5.882352941176471</v>
      </c>
      <c r="BN19" s="121">
        <v>0</v>
      </c>
      <c r="BO19" s="124">
        <v>0</v>
      </c>
      <c r="BP19" s="121">
        <v>0</v>
      </c>
      <c r="BQ19" s="124">
        <v>0</v>
      </c>
      <c r="BR19" s="121">
        <v>16</v>
      </c>
      <c r="BS19" s="124">
        <v>94.11764705882354</v>
      </c>
      <c r="BT19" s="121">
        <v>17</v>
      </c>
      <c r="BU19" s="2"/>
      <c r="BV19" s="3"/>
      <c r="BW19" s="3"/>
      <c r="BX19" s="3"/>
      <c r="BY19" s="3"/>
    </row>
    <row r="20" spans="1:77" ht="41.45" customHeight="1">
      <c r="A20" s="64" t="s">
        <v>225</v>
      </c>
      <c r="C20" s="65"/>
      <c r="D20" s="65" t="s">
        <v>64</v>
      </c>
      <c r="E20" s="66">
        <v>163.83558880358555</v>
      </c>
      <c r="F20" s="68">
        <v>99.99901520627796</v>
      </c>
      <c r="G20" s="100" t="s">
        <v>1401</v>
      </c>
      <c r="H20" s="65"/>
      <c r="I20" s="69" t="s">
        <v>225</v>
      </c>
      <c r="J20" s="70"/>
      <c r="K20" s="70"/>
      <c r="L20" s="69" t="s">
        <v>1589</v>
      </c>
      <c r="M20" s="73">
        <v>1.3281989210962881</v>
      </c>
      <c r="N20" s="74">
        <v>9355.7890625</v>
      </c>
      <c r="O20" s="74">
        <v>602.880859375</v>
      </c>
      <c r="P20" s="75"/>
      <c r="Q20" s="76"/>
      <c r="R20" s="76"/>
      <c r="S20" s="86"/>
      <c r="T20" s="48">
        <v>2</v>
      </c>
      <c r="U20" s="48">
        <v>1</v>
      </c>
      <c r="V20" s="49">
        <v>0</v>
      </c>
      <c r="W20" s="49">
        <v>1</v>
      </c>
      <c r="X20" s="49">
        <v>0</v>
      </c>
      <c r="Y20" s="49">
        <v>1.29824</v>
      </c>
      <c r="Z20" s="49">
        <v>0</v>
      </c>
      <c r="AA20" s="49">
        <v>0</v>
      </c>
      <c r="AB20" s="71">
        <v>20</v>
      </c>
      <c r="AC20" s="71"/>
      <c r="AD20" s="72"/>
      <c r="AE20" s="78" t="s">
        <v>854</v>
      </c>
      <c r="AF20" s="78">
        <v>2021</v>
      </c>
      <c r="AG20" s="78">
        <v>2341</v>
      </c>
      <c r="AH20" s="78">
        <v>8516</v>
      </c>
      <c r="AI20" s="78">
        <v>7125</v>
      </c>
      <c r="AJ20" s="78"/>
      <c r="AK20" s="78" t="s">
        <v>978</v>
      </c>
      <c r="AL20" s="78" t="s">
        <v>1094</v>
      </c>
      <c r="AM20" s="83" t="s">
        <v>1182</v>
      </c>
      <c r="AN20" s="78"/>
      <c r="AO20" s="80">
        <v>41513.13243055555</v>
      </c>
      <c r="AP20" s="83" t="s">
        <v>1276</v>
      </c>
      <c r="AQ20" s="78" t="b">
        <v>0</v>
      </c>
      <c r="AR20" s="78" t="b">
        <v>0</v>
      </c>
      <c r="AS20" s="78" t="b">
        <v>1</v>
      </c>
      <c r="AT20" s="78" t="s">
        <v>791</v>
      </c>
      <c r="AU20" s="78">
        <v>74</v>
      </c>
      <c r="AV20" s="83" t="s">
        <v>1387</v>
      </c>
      <c r="AW20" s="78" t="b">
        <v>0</v>
      </c>
      <c r="AX20" s="78" t="s">
        <v>1443</v>
      </c>
      <c r="AY20" s="83" t="s">
        <v>1461</v>
      </c>
      <c r="AZ20" s="78" t="s">
        <v>66</v>
      </c>
      <c r="BA20" s="78" t="str">
        <f>REPLACE(INDEX(GroupVertices[Group],MATCH(Vertices[[#This Row],[Vertex]],GroupVertices[Vertex],0)),1,1,"")</f>
        <v>6</v>
      </c>
      <c r="BB20" s="48"/>
      <c r="BC20" s="48"/>
      <c r="BD20" s="48"/>
      <c r="BE20" s="48"/>
      <c r="BF20" s="48" t="s">
        <v>412</v>
      </c>
      <c r="BG20" s="48" t="s">
        <v>412</v>
      </c>
      <c r="BH20" s="121" t="s">
        <v>1877</v>
      </c>
      <c r="BI20" s="121" t="s">
        <v>1877</v>
      </c>
      <c r="BJ20" s="121" t="s">
        <v>1945</v>
      </c>
      <c r="BK20" s="121" t="s">
        <v>1945</v>
      </c>
      <c r="BL20" s="121">
        <v>0</v>
      </c>
      <c r="BM20" s="124">
        <v>0</v>
      </c>
      <c r="BN20" s="121">
        <v>0</v>
      </c>
      <c r="BO20" s="124">
        <v>0</v>
      </c>
      <c r="BP20" s="121">
        <v>0</v>
      </c>
      <c r="BQ20" s="124">
        <v>0</v>
      </c>
      <c r="BR20" s="121">
        <v>26</v>
      </c>
      <c r="BS20" s="124">
        <v>100</v>
      </c>
      <c r="BT20" s="121">
        <v>26</v>
      </c>
      <c r="BU20" s="2"/>
      <c r="BV20" s="3"/>
      <c r="BW20" s="3"/>
      <c r="BX20" s="3"/>
      <c r="BY20" s="3"/>
    </row>
    <row r="21" spans="1:77" ht="41.45" customHeight="1">
      <c r="A21" s="64" t="s">
        <v>226</v>
      </c>
      <c r="C21" s="65"/>
      <c r="D21" s="65" t="s">
        <v>64</v>
      </c>
      <c r="E21" s="66">
        <v>163.14400857088052</v>
      </c>
      <c r="F21" s="68">
        <v>99.99938623919674</v>
      </c>
      <c r="G21" s="100" t="s">
        <v>460</v>
      </c>
      <c r="H21" s="65"/>
      <c r="I21" s="69" t="s">
        <v>226</v>
      </c>
      <c r="J21" s="70"/>
      <c r="K21" s="70"/>
      <c r="L21" s="69" t="s">
        <v>1590</v>
      </c>
      <c r="M21" s="73">
        <v>1.2045460170352347</v>
      </c>
      <c r="N21" s="74">
        <v>9355.7890625</v>
      </c>
      <c r="O21" s="74">
        <v>1102.8309326171875</v>
      </c>
      <c r="P21" s="75"/>
      <c r="Q21" s="76"/>
      <c r="R21" s="76"/>
      <c r="S21" s="86"/>
      <c r="T21" s="48">
        <v>0</v>
      </c>
      <c r="U21" s="48">
        <v>1</v>
      </c>
      <c r="V21" s="49">
        <v>0</v>
      </c>
      <c r="W21" s="49">
        <v>1</v>
      </c>
      <c r="X21" s="49">
        <v>0</v>
      </c>
      <c r="Y21" s="49">
        <v>0.701752</v>
      </c>
      <c r="Z21" s="49">
        <v>0</v>
      </c>
      <c r="AA21" s="49">
        <v>0</v>
      </c>
      <c r="AB21" s="71">
        <v>21</v>
      </c>
      <c r="AC21" s="71"/>
      <c r="AD21" s="72"/>
      <c r="AE21" s="78" t="s">
        <v>855</v>
      </c>
      <c r="AF21" s="78">
        <v>4266</v>
      </c>
      <c r="AG21" s="78">
        <v>1459</v>
      </c>
      <c r="AH21" s="78">
        <v>4912</v>
      </c>
      <c r="AI21" s="78">
        <v>2840</v>
      </c>
      <c r="AJ21" s="78"/>
      <c r="AK21" s="78" t="s">
        <v>979</v>
      </c>
      <c r="AL21" s="78" t="s">
        <v>1096</v>
      </c>
      <c r="AM21" s="83" t="s">
        <v>1183</v>
      </c>
      <c r="AN21" s="78"/>
      <c r="AO21" s="80">
        <v>42178.01332175926</v>
      </c>
      <c r="AP21" s="83" t="s">
        <v>1277</v>
      </c>
      <c r="AQ21" s="78" t="b">
        <v>0</v>
      </c>
      <c r="AR21" s="78" t="b">
        <v>0</v>
      </c>
      <c r="AS21" s="78" t="b">
        <v>1</v>
      </c>
      <c r="AT21" s="78" t="s">
        <v>791</v>
      </c>
      <c r="AU21" s="78">
        <v>170</v>
      </c>
      <c r="AV21" s="83" t="s">
        <v>1382</v>
      </c>
      <c r="AW21" s="78" t="b">
        <v>0</v>
      </c>
      <c r="AX21" s="78" t="s">
        <v>1443</v>
      </c>
      <c r="AY21" s="83" t="s">
        <v>1462</v>
      </c>
      <c r="AZ21" s="78" t="s">
        <v>66</v>
      </c>
      <c r="BA21" s="78" t="str">
        <f>REPLACE(INDEX(GroupVertices[Group],MATCH(Vertices[[#This Row],[Vertex]],GroupVertices[Vertex],0)),1,1,"")</f>
        <v>6</v>
      </c>
      <c r="BB21" s="48"/>
      <c r="BC21" s="48"/>
      <c r="BD21" s="48"/>
      <c r="BE21" s="48"/>
      <c r="BF21" s="48" t="s">
        <v>413</v>
      </c>
      <c r="BG21" s="48" t="s">
        <v>413</v>
      </c>
      <c r="BH21" s="121" t="s">
        <v>2016</v>
      </c>
      <c r="BI21" s="121" t="s">
        <v>2016</v>
      </c>
      <c r="BJ21" s="121" t="s">
        <v>2058</v>
      </c>
      <c r="BK21" s="121" t="s">
        <v>2058</v>
      </c>
      <c r="BL21" s="121">
        <v>0</v>
      </c>
      <c r="BM21" s="124">
        <v>0</v>
      </c>
      <c r="BN21" s="121">
        <v>0</v>
      </c>
      <c r="BO21" s="124">
        <v>0</v>
      </c>
      <c r="BP21" s="121">
        <v>0</v>
      </c>
      <c r="BQ21" s="124">
        <v>0</v>
      </c>
      <c r="BR21" s="121">
        <v>22</v>
      </c>
      <c r="BS21" s="124">
        <v>100</v>
      </c>
      <c r="BT21" s="121">
        <v>22</v>
      </c>
      <c r="BU21" s="2"/>
      <c r="BV21" s="3"/>
      <c r="BW21" s="3"/>
      <c r="BX21" s="3"/>
      <c r="BY21" s="3"/>
    </row>
    <row r="22" spans="1:77" ht="41.45" customHeight="1">
      <c r="A22" s="64" t="s">
        <v>227</v>
      </c>
      <c r="C22" s="65"/>
      <c r="D22" s="65" t="s">
        <v>64</v>
      </c>
      <c r="E22" s="66">
        <v>162.0674329932116</v>
      </c>
      <c r="F22" s="68">
        <v>99.99996382218706</v>
      </c>
      <c r="G22" s="100" t="s">
        <v>461</v>
      </c>
      <c r="H22" s="65"/>
      <c r="I22" s="69" t="s">
        <v>227</v>
      </c>
      <c r="J22" s="70"/>
      <c r="K22" s="70"/>
      <c r="L22" s="69" t="s">
        <v>1591</v>
      </c>
      <c r="M22" s="73">
        <v>1.0120568591261345</v>
      </c>
      <c r="N22" s="74">
        <v>7458.65380859375</v>
      </c>
      <c r="O22" s="74">
        <v>2172.7197265625</v>
      </c>
      <c r="P22" s="75"/>
      <c r="Q22" s="76"/>
      <c r="R22" s="76"/>
      <c r="S22" s="86"/>
      <c r="T22" s="48">
        <v>0</v>
      </c>
      <c r="U22" s="48">
        <v>2</v>
      </c>
      <c r="V22" s="49">
        <v>0</v>
      </c>
      <c r="W22" s="49">
        <v>0.003774</v>
      </c>
      <c r="X22" s="49">
        <v>0.001633</v>
      </c>
      <c r="Y22" s="49">
        <v>0.354877</v>
      </c>
      <c r="Z22" s="49">
        <v>0.5</v>
      </c>
      <c r="AA22" s="49">
        <v>0</v>
      </c>
      <c r="AB22" s="71">
        <v>22</v>
      </c>
      <c r="AC22" s="71"/>
      <c r="AD22" s="72"/>
      <c r="AE22" s="78" t="s">
        <v>856</v>
      </c>
      <c r="AF22" s="78">
        <v>272</v>
      </c>
      <c r="AG22" s="78">
        <v>86</v>
      </c>
      <c r="AH22" s="78">
        <v>436</v>
      </c>
      <c r="AI22" s="78">
        <v>920</v>
      </c>
      <c r="AJ22" s="78"/>
      <c r="AK22" s="78"/>
      <c r="AL22" s="78"/>
      <c r="AM22" s="78"/>
      <c r="AN22" s="78"/>
      <c r="AO22" s="80">
        <v>41213.467986111114</v>
      </c>
      <c r="AP22" s="83" t="s">
        <v>1278</v>
      </c>
      <c r="AQ22" s="78" t="b">
        <v>1</v>
      </c>
      <c r="AR22" s="78" t="b">
        <v>0</v>
      </c>
      <c r="AS22" s="78" t="b">
        <v>0</v>
      </c>
      <c r="AT22" s="78" t="s">
        <v>791</v>
      </c>
      <c r="AU22" s="78">
        <v>1</v>
      </c>
      <c r="AV22" s="83" t="s">
        <v>1382</v>
      </c>
      <c r="AW22" s="78" t="b">
        <v>0</v>
      </c>
      <c r="AX22" s="78" t="s">
        <v>1443</v>
      </c>
      <c r="AY22" s="83" t="s">
        <v>1463</v>
      </c>
      <c r="AZ22" s="78" t="s">
        <v>66</v>
      </c>
      <c r="BA22" s="78" t="str">
        <f>REPLACE(INDEX(GroupVertices[Group],MATCH(Vertices[[#This Row],[Vertex]],GroupVertices[Vertex],0)),1,1,"")</f>
        <v>2</v>
      </c>
      <c r="BB22" s="48"/>
      <c r="BC22" s="48"/>
      <c r="BD22" s="48"/>
      <c r="BE22" s="48"/>
      <c r="BF22" s="48" t="s">
        <v>411</v>
      </c>
      <c r="BG22" s="48" t="s">
        <v>411</v>
      </c>
      <c r="BH22" s="121" t="s">
        <v>2014</v>
      </c>
      <c r="BI22" s="121" t="s">
        <v>2014</v>
      </c>
      <c r="BJ22" s="121" t="s">
        <v>2059</v>
      </c>
      <c r="BK22" s="121" t="s">
        <v>2059</v>
      </c>
      <c r="BL22" s="121">
        <v>1</v>
      </c>
      <c r="BM22" s="124">
        <v>4.761904761904762</v>
      </c>
      <c r="BN22" s="121">
        <v>1</v>
      </c>
      <c r="BO22" s="124">
        <v>4.761904761904762</v>
      </c>
      <c r="BP22" s="121">
        <v>0</v>
      </c>
      <c r="BQ22" s="124">
        <v>0</v>
      </c>
      <c r="BR22" s="121">
        <v>19</v>
      </c>
      <c r="BS22" s="124">
        <v>90.47619047619048</v>
      </c>
      <c r="BT22" s="121">
        <v>21</v>
      </c>
      <c r="BU22" s="2"/>
      <c r="BV22" s="3"/>
      <c r="BW22" s="3"/>
      <c r="BX22" s="3"/>
      <c r="BY22" s="3"/>
    </row>
    <row r="23" spans="1:77" ht="41.45" customHeight="1">
      <c r="A23" s="64" t="s">
        <v>228</v>
      </c>
      <c r="C23" s="65"/>
      <c r="D23" s="65" t="s">
        <v>64</v>
      </c>
      <c r="E23" s="66">
        <v>162.2469929402518</v>
      </c>
      <c r="F23" s="68">
        <v>99.9998674882433</v>
      </c>
      <c r="G23" s="100" t="s">
        <v>462</v>
      </c>
      <c r="H23" s="65"/>
      <c r="I23" s="69" t="s">
        <v>228</v>
      </c>
      <c r="J23" s="70"/>
      <c r="K23" s="70"/>
      <c r="L23" s="69" t="s">
        <v>1592</v>
      </c>
      <c r="M23" s="73">
        <v>1.0441617514503763</v>
      </c>
      <c r="N23" s="74">
        <v>7674.39501953125</v>
      </c>
      <c r="O23" s="74">
        <v>3099.583740234375</v>
      </c>
      <c r="P23" s="75"/>
      <c r="Q23" s="76"/>
      <c r="R23" s="76"/>
      <c r="S23" s="86"/>
      <c r="T23" s="48">
        <v>0</v>
      </c>
      <c r="U23" s="48">
        <v>2</v>
      </c>
      <c r="V23" s="49">
        <v>0</v>
      </c>
      <c r="W23" s="49">
        <v>0.003774</v>
      </c>
      <c r="X23" s="49">
        <v>0.001633</v>
      </c>
      <c r="Y23" s="49">
        <v>0.354877</v>
      </c>
      <c r="Z23" s="49">
        <v>0.5</v>
      </c>
      <c r="AA23" s="49">
        <v>0</v>
      </c>
      <c r="AB23" s="71">
        <v>23</v>
      </c>
      <c r="AC23" s="71"/>
      <c r="AD23" s="72"/>
      <c r="AE23" s="78" t="s">
        <v>857</v>
      </c>
      <c r="AF23" s="78">
        <v>380</v>
      </c>
      <c r="AG23" s="78">
        <v>315</v>
      </c>
      <c r="AH23" s="78">
        <v>2736</v>
      </c>
      <c r="AI23" s="78">
        <v>5419</v>
      </c>
      <c r="AJ23" s="78"/>
      <c r="AK23" s="78" t="s">
        <v>980</v>
      </c>
      <c r="AL23" s="78"/>
      <c r="AM23" s="78"/>
      <c r="AN23" s="78"/>
      <c r="AO23" s="80">
        <v>40648.92912037037</v>
      </c>
      <c r="AP23" s="78"/>
      <c r="AQ23" s="78" t="b">
        <v>0</v>
      </c>
      <c r="AR23" s="78" t="b">
        <v>0</v>
      </c>
      <c r="AS23" s="78" t="b">
        <v>0</v>
      </c>
      <c r="AT23" s="78" t="s">
        <v>791</v>
      </c>
      <c r="AU23" s="78">
        <v>8</v>
      </c>
      <c r="AV23" s="83" t="s">
        <v>1383</v>
      </c>
      <c r="AW23" s="78" t="b">
        <v>0</v>
      </c>
      <c r="AX23" s="78" t="s">
        <v>1443</v>
      </c>
      <c r="AY23" s="83" t="s">
        <v>1464</v>
      </c>
      <c r="AZ23" s="78" t="s">
        <v>66</v>
      </c>
      <c r="BA23" s="78" t="str">
        <f>REPLACE(INDEX(GroupVertices[Group],MATCH(Vertices[[#This Row],[Vertex]],GroupVertices[Vertex],0)),1,1,"")</f>
        <v>2</v>
      </c>
      <c r="BB23" s="48"/>
      <c r="BC23" s="48"/>
      <c r="BD23" s="48"/>
      <c r="BE23" s="48"/>
      <c r="BF23" s="48" t="s">
        <v>411</v>
      </c>
      <c r="BG23" s="48" t="s">
        <v>411</v>
      </c>
      <c r="BH23" s="121" t="s">
        <v>2014</v>
      </c>
      <c r="BI23" s="121" t="s">
        <v>2014</v>
      </c>
      <c r="BJ23" s="121" t="s">
        <v>2059</v>
      </c>
      <c r="BK23" s="121" t="s">
        <v>2059</v>
      </c>
      <c r="BL23" s="121">
        <v>1</v>
      </c>
      <c r="BM23" s="124">
        <v>4.761904761904762</v>
      </c>
      <c r="BN23" s="121">
        <v>1</v>
      </c>
      <c r="BO23" s="124">
        <v>4.761904761904762</v>
      </c>
      <c r="BP23" s="121">
        <v>0</v>
      </c>
      <c r="BQ23" s="124">
        <v>0</v>
      </c>
      <c r="BR23" s="121">
        <v>19</v>
      </c>
      <c r="BS23" s="124">
        <v>90.47619047619048</v>
      </c>
      <c r="BT23" s="121">
        <v>21</v>
      </c>
      <c r="BU23" s="2"/>
      <c r="BV23" s="3"/>
      <c r="BW23" s="3"/>
      <c r="BX23" s="3"/>
      <c r="BY23" s="3"/>
    </row>
    <row r="24" spans="1:77" ht="41.45" customHeight="1">
      <c r="A24" s="64" t="s">
        <v>229</v>
      </c>
      <c r="C24" s="65"/>
      <c r="D24" s="65" t="s">
        <v>64</v>
      </c>
      <c r="E24" s="66">
        <v>162.1819122607569</v>
      </c>
      <c r="F24" s="68">
        <v>99.9999024040395</v>
      </c>
      <c r="G24" s="100" t="s">
        <v>463</v>
      </c>
      <c r="H24" s="65"/>
      <c r="I24" s="69" t="s">
        <v>229</v>
      </c>
      <c r="J24" s="70"/>
      <c r="K24" s="70"/>
      <c r="L24" s="69" t="s">
        <v>1593</v>
      </c>
      <c r="M24" s="73">
        <v>1.032525480433293</v>
      </c>
      <c r="N24" s="74">
        <v>7598.76806640625</v>
      </c>
      <c r="O24" s="74">
        <v>2615.857421875</v>
      </c>
      <c r="P24" s="75"/>
      <c r="Q24" s="76"/>
      <c r="R24" s="76"/>
      <c r="S24" s="86"/>
      <c r="T24" s="48">
        <v>0</v>
      </c>
      <c r="U24" s="48">
        <v>2</v>
      </c>
      <c r="V24" s="49">
        <v>0</v>
      </c>
      <c r="W24" s="49">
        <v>0.003774</v>
      </c>
      <c r="X24" s="49">
        <v>0.001633</v>
      </c>
      <c r="Y24" s="49">
        <v>0.354877</v>
      </c>
      <c r="Z24" s="49">
        <v>0.5</v>
      </c>
      <c r="AA24" s="49">
        <v>0</v>
      </c>
      <c r="AB24" s="71">
        <v>24</v>
      </c>
      <c r="AC24" s="71"/>
      <c r="AD24" s="72"/>
      <c r="AE24" s="78" t="s">
        <v>858</v>
      </c>
      <c r="AF24" s="78">
        <v>622</v>
      </c>
      <c r="AG24" s="78">
        <v>232</v>
      </c>
      <c r="AH24" s="78">
        <v>3037</v>
      </c>
      <c r="AI24" s="78">
        <v>5754</v>
      </c>
      <c r="AJ24" s="78"/>
      <c r="AK24" s="78" t="s">
        <v>981</v>
      </c>
      <c r="AL24" s="78" t="s">
        <v>1097</v>
      </c>
      <c r="AM24" s="78"/>
      <c r="AN24" s="78"/>
      <c r="AO24" s="80">
        <v>40285.639918981484</v>
      </c>
      <c r="AP24" s="83" t="s">
        <v>1279</v>
      </c>
      <c r="AQ24" s="78" t="b">
        <v>1</v>
      </c>
      <c r="AR24" s="78" t="b">
        <v>0</v>
      </c>
      <c r="AS24" s="78" t="b">
        <v>1</v>
      </c>
      <c r="AT24" s="78" t="s">
        <v>1380</v>
      </c>
      <c r="AU24" s="78">
        <v>8</v>
      </c>
      <c r="AV24" s="83" t="s">
        <v>1382</v>
      </c>
      <c r="AW24" s="78" t="b">
        <v>0</v>
      </c>
      <c r="AX24" s="78" t="s">
        <v>1443</v>
      </c>
      <c r="AY24" s="83" t="s">
        <v>1465</v>
      </c>
      <c r="AZ24" s="78" t="s">
        <v>66</v>
      </c>
      <c r="BA24" s="78" t="str">
        <f>REPLACE(INDEX(GroupVertices[Group],MATCH(Vertices[[#This Row],[Vertex]],GroupVertices[Vertex],0)),1,1,"")</f>
        <v>2</v>
      </c>
      <c r="BB24" s="48"/>
      <c r="BC24" s="48"/>
      <c r="BD24" s="48"/>
      <c r="BE24" s="48"/>
      <c r="BF24" s="48" t="s">
        <v>411</v>
      </c>
      <c r="BG24" s="48" t="s">
        <v>411</v>
      </c>
      <c r="BH24" s="121" t="s">
        <v>2014</v>
      </c>
      <c r="BI24" s="121" t="s">
        <v>2014</v>
      </c>
      <c r="BJ24" s="121" t="s">
        <v>2059</v>
      </c>
      <c r="BK24" s="121" t="s">
        <v>2059</v>
      </c>
      <c r="BL24" s="121">
        <v>1</v>
      </c>
      <c r="BM24" s="124">
        <v>4.761904761904762</v>
      </c>
      <c r="BN24" s="121">
        <v>1</v>
      </c>
      <c r="BO24" s="124">
        <v>4.761904761904762</v>
      </c>
      <c r="BP24" s="121">
        <v>0</v>
      </c>
      <c r="BQ24" s="124">
        <v>0</v>
      </c>
      <c r="BR24" s="121">
        <v>19</v>
      </c>
      <c r="BS24" s="124">
        <v>90.47619047619048</v>
      </c>
      <c r="BT24" s="121">
        <v>21</v>
      </c>
      <c r="BU24" s="2"/>
      <c r="BV24" s="3"/>
      <c r="BW24" s="3"/>
      <c r="BX24" s="3"/>
      <c r="BY24" s="3"/>
    </row>
    <row r="25" spans="1:77" ht="41.45" customHeight="1">
      <c r="A25" s="64" t="s">
        <v>230</v>
      </c>
      <c r="C25" s="65"/>
      <c r="D25" s="65" t="s">
        <v>64</v>
      </c>
      <c r="E25" s="66">
        <v>164.36564349441161</v>
      </c>
      <c r="F25" s="68">
        <v>99.99873083184136</v>
      </c>
      <c r="G25" s="100" t="s">
        <v>464</v>
      </c>
      <c r="H25" s="65"/>
      <c r="I25" s="69" t="s">
        <v>230</v>
      </c>
      <c r="J25" s="70"/>
      <c r="K25" s="70"/>
      <c r="L25" s="69" t="s">
        <v>1594</v>
      </c>
      <c r="M25" s="73">
        <v>1.422971441669159</v>
      </c>
      <c r="N25" s="74">
        <v>6280.921875</v>
      </c>
      <c r="O25" s="74">
        <v>1895.9205322265625</v>
      </c>
      <c r="P25" s="75"/>
      <c r="Q25" s="76"/>
      <c r="R25" s="76"/>
      <c r="S25" s="86"/>
      <c r="T25" s="48">
        <v>0</v>
      </c>
      <c r="U25" s="48">
        <v>2</v>
      </c>
      <c r="V25" s="49">
        <v>0</v>
      </c>
      <c r="W25" s="49">
        <v>0.003509</v>
      </c>
      <c r="X25" s="49">
        <v>0.000937</v>
      </c>
      <c r="Y25" s="49">
        <v>0.384987</v>
      </c>
      <c r="Z25" s="49">
        <v>0.5</v>
      </c>
      <c r="AA25" s="49">
        <v>0</v>
      </c>
      <c r="AB25" s="71">
        <v>25</v>
      </c>
      <c r="AC25" s="71"/>
      <c r="AD25" s="72"/>
      <c r="AE25" s="78" t="s">
        <v>859</v>
      </c>
      <c r="AF25" s="78">
        <v>2613</v>
      </c>
      <c r="AG25" s="78">
        <v>3017</v>
      </c>
      <c r="AH25" s="78">
        <v>32070</v>
      </c>
      <c r="AI25" s="78">
        <v>85</v>
      </c>
      <c r="AJ25" s="78"/>
      <c r="AK25" s="78" t="s">
        <v>982</v>
      </c>
      <c r="AL25" s="78" t="s">
        <v>1098</v>
      </c>
      <c r="AM25" s="83" t="s">
        <v>1184</v>
      </c>
      <c r="AN25" s="78"/>
      <c r="AO25" s="80">
        <v>41598.58259259259</v>
      </c>
      <c r="AP25" s="83" t="s">
        <v>1280</v>
      </c>
      <c r="AQ25" s="78" t="b">
        <v>0</v>
      </c>
      <c r="AR25" s="78" t="b">
        <v>0</v>
      </c>
      <c r="AS25" s="78" t="b">
        <v>0</v>
      </c>
      <c r="AT25" s="78" t="s">
        <v>791</v>
      </c>
      <c r="AU25" s="78">
        <v>514</v>
      </c>
      <c r="AV25" s="83" t="s">
        <v>1382</v>
      </c>
      <c r="AW25" s="78" t="b">
        <v>0</v>
      </c>
      <c r="AX25" s="78" t="s">
        <v>1443</v>
      </c>
      <c r="AY25" s="83" t="s">
        <v>1466</v>
      </c>
      <c r="AZ25" s="78" t="s">
        <v>66</v>
      </c>
      <c r="BA25" s="78" t="str">
        <f>REPLACE(INDEX(GroupVertices[Group],MATCH(Vertices[[#This Row],[Vertex]],GroupVertices[Vertex],0)),1,1,"")</f>
        <v>2</v>
      </c>
      <c r="BB25" s="48"/>
      <c r="BC25" s="48"/>
      <c r="BD25" s="48"/>
      <c r="BE25" s="48"/>
      <c r="BF25" s="48"/>
      <c r="BG25" s="48"/>
      <c r="BH25" s="121" t="s">
        <v>2017</v>
      </c>
      <c r="BI25" s="121" t="s">
        <v>2017</v>
      </c>
      <c r="BJ25" s="121" t="s">
        <v>2060</v>
      </c>
      <c r="BK25" s="121" t="s">
        <v>2060</v>
      </c>
      <c r="BL25" s="121">
        <v>2</v>
      </c>
      <c r="BM25" s="124">
        <v>9.090909090909092</v>
      </c>
      <c r="BN25" s="121">
        <v>0</v>
      </c>
      <c r="BO25" s="124">
        <v>0</v>
      </c>
      <c r="BP25" s="121">
        <v>0</v>
      </c>
      <c r="BQ25" s="124">
        <v>0</v>
      </c>
      <c r="BR25" s="121">
        <v>20</v>
      </c>
      <c r="BS25" s="124">
        <v>90.9090909090909</v>
      </c>
      <c r="BT25" s="121">
        <v>22</v>
      </c>
      <c r="BU25" s="2"/>
      <c r="BV25" s="3"/>
      <c r="BW25" s="3"/>
      <c r="BX25" s="3"/>
      <c r="BY25" s="3"/>
    </row>
    <row r="26" spans="1:77" ht="41.45" customHeight="1">
      <c r="A26" s="64" t="s">
        <v>231</v>
      </c>
      <c r="C26" s="65"/>
      <c r="D26" s="65" t="s">
        <v>64</v>
      </c>
      <c r="E26" s="66">
        <v>171.12227259329956</v>
      </c>
      <c r="F26" s="68">
        <v>99.99510589911912</v>
      </c>
      <c r="G26" s="100" t="s">
        <v>465</v>
      </c>
      <c r="H26" s="65"/>
      <c r="I26" s="69" t="s">
        <v>231</v>
      </c>
      <c r="J26" s="70"/>
      <c r="K26" s="70"/>
      <c r="L26" s="69" t="s">
        <v>1595</v>
      </c>
      <c r="M26" s="73">
        <v>2.6310406869005623</v>
      </c>
      <c r="N26" s="74">
        <v>7669.51904296875</v>
      </c>
      <c r="O26" s="74">
        <v>4982.357421875</v>
      </c>
      <c r="P26" s="75"/>
      <c r="Q26" s="76"/>
      <c r="R26" s="76"/>
      <c r="S26" s="86"/>
      <c r="T26" s="48">
        <v>0</v>
      </c>
      <c r="U26" s="48">
        <v>3</v>
      </c>
      <c r="V26" s="49">
        <v>40.3</v>
      </c>
      <c r="W26" s="49">
        <v>0.003817</v>
      </c>
      <c r="X26" s="49">
        <v>0.001644</v>
      </c>
      <c r="Y26" s="49">
        <v>0.543941</v>
      </c>
      <c r="Z26" s="49">
        <v>0.5</v>
      </c>
      <c r="AA26" s="49">
        <v>0</v>
      </c>
      <c r="AB26" s="71">
        <v>26</v>
      </c>
      <c r="AC26" s="71"/>
      <c r="AD26" s="72"/>
      <c r="AE26" s="78" t="s">
        <v>860</v>
      </c>
      <c r="AF26" s="78">
        <v>9227</v>
      </c>
      <c r="AG26" s="78">
        <v>11634</v>
      </c>
      <c r="AH26" s="78">
        <v>11868</v>
      </c>
      <c r="AI26" s="78">
        <v>14311</v>
      </c>
      <c r="AJ26" s="78"/>
      <c r="AK26" s="78" t="s">
        <v>983</v>
      </c>
      <c r="AL26" s="78" t="s">
        <v>1099</v>
      </c>
      <c r="AM26" s="83" t="s">
        <v>1185</v>
      </c>
      <c r="AN26" s="78"/>
      <c r="AO26" s="80">
        <v>40434.02590277778</v>
      </c>
      <c r="AP26" s="83" t="s">
        <v>1281</v>
      </c>
      <c r="AQ26" s="78" t="b">
        <v>0</v>
      </c>
      <c r="AR26" s="78" t="b">
        <v>0</v>
      </c>
      <c r="AS26" s="78" t="b">
        <v>1</v>
      </c>
      <c r="AT26" s="78" t="s">
        <v>791</v>
      </c>
      <c r="AU26" s="78">
        <v>252</v>
      </c>
      <c r="AV26" s="83" t="s">
        <v>1388</v>
      </c>
      <c r="AW26" s="78" t="b">
        <v>0</v>
      </c>
      <c r="AX26" s="78" t="s">
        <v>1443</v>
      </c>
      <c r="AY26" s="83" t="s">
        <v>1467</v>
      </c>
      <c r="AZ26" s="78" t="s">
        <v>66</v>
      </c>
      <c r="BA26" s="78" t="str">
        <f>REPLACE(INDEX(GroupVertices[Group],MATCH(Vertices[[#This Row],[Vertex]],GroupVertices[Vertex],0)),1,1,"")</f>
        <v>2</v>
      </c>
      <c r="BB26" s="48"/>
      <c r="BC26" s="48"/>
      <c r="BD26" s="48"/>
      <c r="BE26" s="48"/>
      <c r="BF26" s="48"/>
      <c r="BG26" s="48"/>
      <c r="BH26" s="121" t="s">
        <v>2018</v>
      </c>
      <c r="BI26" s="121" t="s">
        <v>2018</v>
      </c>
      <c r="BJ26" s="121" t="s">
        <v>2061</v>
      </c>
      <c r="BK26" s="121" t="s">
        <v>2061</v>
      </c>
      <c r="BL26" s="121">
        <v>0</v>
      </c>
      <c r="BM26" s="124">
        <v>0</v>
      </c>
      <c r="BN26" s="121">
        <v>0</v>
      </c>
      <c r="BO26" s="124">
        <v>0</v>
      </c>
      <c r="BP26" s="121">
        <v>0</v>
      </c>
      <c r="BQ26" s="124">
        <v>0</v>
      </c>
      <c r="BR26" s="121">
        <v>26</v>
      </c>
      <c r="BS26" s="124">
        <v>100</v>
      </c>
      <c r="BT26" s="121">
        <v>26</v>
      </c>
      <c r="BU26" s="2"/>
      <c r="BV26" s="3"/>
      <c r="BW26" s="3"/>
      <c r="BX26" s="3"/>
      <c r="BY26" s="3"/>
    </row>
    <row r="27" spans="1:77" ht="41.45" customHeight="1">
      <c r="A27" s="64" t="s">
        <v>300</v>
      </c>
      <c r="C27" s="65"/>
      <c r="D27" s="65" t="s">
        <v>64</v>
      </c>
      <c r="E27" s="66">
        <v>162.04626216976143</v>
      </c>
      <c r="F27" s="68">
        <v>99.99997518033763</v>
      </c>
      <c r="G27" s="100" t="s">
        <v>1402</v>
      </c>
      <c r="H27" s="65"/>
      <c r="I27" s="69" t="s">
        <v>300</v>
      </c>
      <c r="J27" s="70"/>
      <c r="K27" s="70"/>
      <c r="L27" s="69" t="s">
        <v>1596</v>
      </c>
      <c r="M27" s="73">
        <v>1.0082715661446737</v>
      </c>
      <c r="N27" s="74">
        <v>7451.4375</v>
      </c>
      <c r="O27" s="74">
        <v>6602.9541015625</v>
      </c>
      <c r="P27" s="75"/>
      <c r="Q27" s="76"/>
      <c r="R27" s="76"/>
      <c r="S27" s="86"/>
      <c r="T27" s="48">
        <v>3</v>
      </c>
      <c r="U27" s="48">
        <v>0</v>
      </c>
      <c r="V27" s="49">
        <v>1.619048</v>
      </c>
      <c r="W27" s="49">
        <v>0.003106</v>
      </c>
      <c r="X27" s="49">
        <v>0.000291</v>
      </c>
      <c r="Y27" s="49">
        <v>0.593877</v>
      </c>
      <c r="Z27" s="49">
        <v>0.3333333333333333</v>
      </c>
      <c r="AA27" s="49">
        <v>0</v>
      </c>
      <c r="AB27" s="71">
        <v>27</v>
      </c>
      <c r="AC27" s="71"/>
      <c r="AD27" s="72"/>
      <c r="AE27" s="78" t="s">
        <v>861</v>
      </c>
      <c r="AF27" s="78">
        <v>194</v>
      </c>
      <c r="AG27" s="78">
        <v>59</v>
      </c>
      <c r="AH27" s="78">
        <v>2522</v>
      </c>
      <c r="AI27" s="78">
        <v>2992</v>
      </c>
      <c r="AJ27" s="78"/>
      <c r="AK27" s="78"/>
      <c r="AL27" s="78"/>
      <c r="AM27" s="78"/>
      <c r="AN27" s="78"/>
      <c r="AO27" s="80">
        <v>41051.581145833334</v>
      </c>
      <c r="AP27" s="78"/>
      <c r="AQ27" s="78" t="b">
        <v>0</v>
      </c>
      <c r="AR27" s="78" t="b">
        <v>0</v>
      </c>
      <c r="AS27" s="78" t="b">
        <v>0</v>
      </c>
      <c r="AT27" s="78" t="s">
        <v>791</v>
      </c>
      <c r="AU27" s="78">
        <v>0</v>
      </c>
      <c r="AV27" s="83" t="s">
        <v>1382</v>
      </c>
      <c r="AW27" s="78" t="b">
        <v>0</v>
      </c>
      <c r="AX27" s="78" t="s">
        <v>1443</v>
      </c>
      <c r="AY27" s="83" t="s">
        <v>1468</v>
      </c>
      <c r="AZ27" s="78" t="s">
        <v>65</v>
      </c>
      <c r="BA27" s="78" t="str">
        <f>REPLACE(INDEX(GroupVertices[Group],MATCH(Vertices[[#This Row],[Vertex]],GroupVertices[Vertex],0)),1,1,"")</f>
        <v>2</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233</v>
      </c>
      <c r="C28" s="65"/>
      <c r="D28" s="65" t="s">
        <v>64</v>
      </c>
      <c r="E28" s="66">
        <v>162.4469396061699</v>
      </c>
      <c r="F28" s="68">
        <v>99.9997602168212</v>
      </c>
      <c r="G28" s="100" t="s">
        <v>467</v>
      </c>
      <c r="H28" s="65"/>
      <c r="I28" s="69" t="s">
        <v>233</v>
      </c>
      <c r="J28" s="70"/>
      <c r="K28" s="70"/>
      <c r="L28" s="69" t="s">
        <v>1597</v>
      </c>
      <c r="M28" s="73">
        <v>1.0799117407197285</v>
      </c>
      <c r="N28" s="74">
        <v>6598.18115234375</v>
      </c>
      <c r="O28" s="74">
        <v>5159.83447265625</v>
      </c>
      <c r="P28" s="75"/>
      <c r="Q28" s="76"/>
      <c r="R28" s="76"/>
      <c r="S28" s="86"/>
      <c r="T28" s="48">
        <v>6</v>
      </c>
      <c r="U28" s="48">
        <v>6</v>
      </c>
      <c r="V28" s="49">
        <v>628.885466</v>
      </c>
      <c r="W28" s="49">
        <v>0.004587</v>
      </c>
      <c r="X28" s="49">
        <v>0.002784</v>
      </c>
      <c r="Y28" s="49">
        <v>1.750836</v>
      </c>
      <c r="Z28" s="49">
        <v>0.14444444444444443</v>
      </c>
      <c r="AA28" s="49">
        <v>0.2</v>
      </c>
      <c r="AB28" s="71">
        <v>28</v>
      </c>
      <c r="AC28" s="71"/>
      <c r="AD28" s="72"/>
      <c r="AE28" s="78" t="s">
        <v>862</v>
      </c>
      <c r="AF28" s="78">
        <v>700</v>
      </c>
      <c r="AG28" s="78">
        <v>570</v>
      </c>
      <c r="AH28" s="78">
        <v>7106</v>
      </c>
      <c r="AI28" s="78">
        <v>7925</v>
      </c>
      <c r="AJ28" s="78"/>
      <c r="AK28" s="78" t="s">
        <v>984</v>
      </c>
      <c r="AL28" s="78" t="s">
        <v>1100</v>
      </c>
      <c r="AM28" s="78"/>
      <c r="AN28" s="78"/>
      <c r="AO28" s="80">
        <v>42762.992060185185</v>
      </c>
      <c r="AP28" s="83" t="s">
        <v>1282</v>
      </c>
      <c r="AQ28" s="78" t="b">
        <v>0</v>
      </c>
      <c r="AR28" s="78" t="b">
        <v>0</v>
      </c>
      <c r="AS28" s="78" t="b">
        <v>1</v>
      </c>
      <c r="AT28" s="78" t="s">
        <v>791</v>
      </c>
      <c r="AU28" s="78">
        <v>9</v>
      </c>
      <c r="AV28" s="83" t="s">
        <v>1382</v>
      </c>
      <c r="AW28" s="78" t="b">
        <v>0</v>
      </c>
      <c r="AX28" s="78" t="s">
        <v>1443</v>
      </c>
      <c r="AY28" s="83" t="s">
        <v>1469</v>
      </c>
      <c r="AZ28" s="78" t="s">
        <v>66</v>
      </c>
      <c r="BA28" s="78" t="str">
        <f>REPLACE(INDEX(GroupVertices[Group],MATCH(Vertices[[#This Row],[Vertex]],GroupVertices[Vertex],0)),1,1,"")</f>
        <v>2</v>
      </c>
      <c r="BB28" s="48" t="s">
        <v>396</v>
      </c>
      <c r="BC28" s="48" t="s">
        <v>396</v>
      </c>
      <c r="BD28" s="48" t="s">
        <v>405</v>
      </c>
      <c r="BE28" s="48" t="s">
        <v>405</v>
      </c>
      <c r="BF28" s="48" t="s">
        <v>1995</v>
      </c>
      <c r="BG28" s="48" t="s">
        <v>2005</v>
      </c>
      <c r="BH28" s="121" t="s">
        <v>2019</v>
      </c>
      <c r="BI28" s="121" t="s">
        <v>2040</v>
      </c>
      <c r="BJ28" s="121" t="s">
        <v>2062</v>
      </c>
      <c r="BK28" s="121" t="s">
        <v>2080</v>
      </c>
      <c r="BL28" s="121">
        <v>5</v>
      </c>
      <c r="BM28" s="124">
        <v>3.5714285714285716</v>
      </c>
      <c r="BN28" s="121">
        <v>0</v>
      </c>
      <c r="BO28" s="124">
        <v>0</v>
      </c>
      <c r="BP28" s="121">
        <v>0</v>
      </c>
      <c r="BQ28" s="124">
        <v>0</v>
      </c>
      <c r="BR28" s="121">
        <v>135</v>
      </c>
      <c r="BS28" s="124">
        <v>96.42857142857143</v>
      </c>
      <c r="BT28" s="121">
        <v>140</v>
      </c>
      <c r="BU28" s="2"/>
      <c r="BV28" s="3"/>
      <c r="BW28" s="3"/>
      <c r="BX28" s="3"/>
      <c r="BY28" s="3"/>
    </row>
    <row r="29" spans="1:77" ht="41.45" customHeight="1">
      <c r="A29" s="64" t="s">
        <v>232</v>
      </c>
      <c r="C29" s="65"/>
      <c r="D29" s="65" t="s">
        <v>64</v>
      </c>
      <c r="E29" s="66">
        <v>162</v>
      </c>
      <c r="F29" s="68">
        <v>100</v>
      </c>
      <c r="G29" s="100" t="s">
        <v>466</v>
      </c>
      <c r="H29" s="65"/>
      <c r="I29" s="69" t="s">
        <v>232</v>
      </c>
      <c r="J29" s="70"/>
      <c r="K29" s="70"/>
      <c r="L29" s="69" t="s">
        <v>1598</v>
      </c>
      <c r="M29" s="73">
        <v>1</v>
      </c>
      <c r="N29" s="74">
        <v>8397.470703125</v>
      </c>
      <c r="O29" s="74">
        <v>2313.494384765625</v>
      </c>
      <c r="P29" s="75"/>
      <c r="Q29" s="76"/>
      <c r="R29" s="76"/>
      <c r="S29" s="86"/>
      <c r="T29" s="48">
        <v>0</v>
      </c>
      <c r="U29" s="48">
        <v>2</v>
      </c>
      <c r="V29" s="49">
        <v>2</v>
      </c>
      <c r="W29" s="49">
        <v>0.5</v>
      </c>
      <c r="X29" s="49">
        <v>0</v>
      </c>
      <c r="Y29" s="49">
        <v>1.459453</v>
      </c>
      <c r="Z29" s="49">
        <v>0</v>
      </c>
      <c r="AA29" s="49">
        <v>0</v>
      </c>
      <c r="AB29" s="71">
        <v>29</v>
      </c>
      <c r="AC29" s="71"/>
      <c r="AD29" s="72"/>
      <c r="AE29" s="78" t="s">
        <v>863</v>
      </c>
      <c r="AF29" s="78">
        <v>15</v>
      </c>
      <c r="AG29" s="78">
        <v>0</v>
      </c>
      <c r="AH29" s="78">
        <v>46</v>
      </c>
      <c r="AI29" s="78">
        <v>26</v>
      </c>
      <c r="AJ29" s="78"/>
      <c r="AK29" s="78"/>
      <c r="AL29" s="78"/>
      <c r="AM29" s="83" t="s">
        <v>1186</v>
      </c>
      <c r="AN29" s="78"/>
      <c r="AO29" s="80">
        <v>43414.534224537034</v>
      </c>
      <c r="AP29" s="83" t="s">
        <v>1283</v>
      </c>
      <c r="AQ29" s="78" t="b">
        <v>1</v>
      </c>
      <c r="AR29" s="78" t="b">
        <v>0</v>
      </c>
      <c r="AS29" s="78" t="b">
        <v>0</v>
      </c>
      <c r="AT29" s="78" t="s">
        <v>791</v>
      </c>
      <c r="AU29" s="78">
        <v>0</v>
      </c>
      <c r="AV29" s="78"/>
      <c r="AW29" s="78" t="b">
        <v>0</v>
      </c>
      <c r="AX29" s="78" t="s">
        <v>1443</v>
      </c>
      <c r="AY29" s="83" t="s">
        <v>1470</v>
      </c>
      <c r="AZ29" s="78" t="s">
        <v>66</v>
      </c>
      <c r="BA29" s="78" t="str">
        <f>REPLACE(INDEX(GroupVertices[Group],MATCH(Vertices[[#This Row],[Vertex]],GroupVertices[Vertex],0)),1,1,"")</f>
        <v>5</v>
      </c>
      <c r="BB29" s="48"/>
      <c r="BC29" s="48"/>
      <c r="BD29" s="48"/>
      <c r="BE29" s="48"/>
      <c r="BF29" s="48" t="s">
        <v>414</v>
      </c>
      <c r="BG29" s="48" t="s">
        <v>414</v>
      </c>
      <c r="BH29" s="121" t="s">
        <v>2020</v>
      </c>
      <c r="BI29" s="121" t="s">
        <v>2020</v>
      </c>
      <c r="BJ29" s="121" t="s">
        <v>2063</v>
      </c>
      <c r="BK29" s="121" t="s">
        <v>2063</v>
      </c>
      <c r="BL29" s="121">
        <v>0</v>
      </c>
      <c r="BM29" s="124">
        <v>0</v>
      </c>
      <c r="BN29" s="121">
        <v>0</v>
      </c>
      <c r="BO29" s="124">
        <v>0</v>
      </c>
      <c r="BP29" s="121">
        <v>0</v>
      </c>
      <c r="BQ29" s="124">
        <v>0</v>
      </c>
      <c r="BR29" s="121">
        <v>4</v>
      </c>
      <c r="BS29" s="124">
        <v>100</v>
      </c>
      <c r="BT29" s="121">
        <v>4</v>
      </c>
      <c r="BU29" s="2"/>
      <c r="BV29" s="3"/>
      <c r="BW29" s="3"/>
      <c r="BX29" s="3"/>
      <c r="BY29" s="3"/>
    </row>
    <row r="30" spans="1:77" ht="41.45" customHeight="1">
      <c r="A30" s="64" t="s">
        <v>301</v>
      </c>
      <c r="C30" s="65"/>
      <c r="D30" s="65" t="s">
        <v>64</v>
      </c>
      <c r="E30" s="66">
        <v>162.40067743640847</v>
      </c>
      <c r="F30" s="68">
        <v>99.99978503648357</v>
      </c>
      <c r="G30" s="100" t="s">
        <v>1403</v>
      </c>
      <c r="H30" s="65"/>
      <c r="I30" s="69" t="s">
        <v>301</v>
      </c>
      <c r="J30" s="70"/>
      <c r="K30" s="70"/>
      <c r="L30" s="69" t="s">
        <v>1599</v>
      </c>
      <c r="M30" s="73">
        <v>1.0716401745750548</v>
      </c>
      <c r="N30" s="74">
        <v>8397.470703125</v>
      </c>
      <c r="O30" s="74">
        <v>745.0233154296875</v>
      </c>
      <c r="P30" s="75"/>
      <c r="Q30" s="76"/>
      <c r="R30" s="76"/>
      <c r="S30" s="86"/>
      <c r="T30" s="48">
        <v>1</v>
      </c>
      <c r="U30" s="48">
        <v>0</v>
      </c>
      <c r="V30" s="49">
        <v>0</v>
      </c>
      <c r="W30" s="49">
        <v>0.333333</v>
      </c>
      <c r="X30" s="49">
        <v>0</v>
      </c>
      <c r="Y30" s="49">
        <v>0.770267</v>
      </c>
      <c r="Z30" s="49">
        <v>0</v>
      </c>
      <c r="AA30" s="49">
        <v>0</v>
      </c>
      <c r="AB30" s="71">
        <v>30</v>
      </c>
      <c r="AC30" s="71"/>
      <c r="AD30" s="72"/>
      <c r="AE30" s="78" t="s">
        <v>864</v>
      </c>
      <c r="AF30" s="78">
        <v>1894</v>
      </c>
      <c r="AG30" s="78">
        <v>511</v>
      </c>
      <c r="AH30" s="78">
        <v>10822</v>
      </c>
      <c r="AI30" s="78">
        <v>3999</v>
      </c>
      <c r="AJ30" s="78"/>
      <c r="AK30" s="78" t="s">
        <v>985</v>
      </c>
      <c r="AL30" s="78" t="s">
        <v>1101</v>
      </c>
      <c r="AM30" s="78"/>
      <c r="AN30" s="78"/>
      <c r="AO30" s="80">
        <v>40000.0421412037</v>
      </c>
      <c r="AP30" s="83" t="s">
        <v>1284</v>
      </c>
      <c r="AQ30" s="78" t="b">
        <v>0</v>
      </c>
      <c r="AR30" s="78" t="b">
        <v>0</v>
      </c>
      <c r="AS30" s="78" t="b">
        <v>0</v>
      </c>
      <c r="AT30" s="78" t="s">
        <v>1381</v>
      </c>
      <c r="AU30" s="78">
        <v>3</v>
      </c>
      <c r="AV30" s="83" t="s">
        <v>1389</v>
      </c>
      <c r="AW30" s="78" t="b">
        <v>0</v>
      </c>
      <c r="AX30" s="78" t="s">
        <v>1443</v>
      </c>
      <c r="AY30" s="83" t="s">
        <v>1471</v>
      </c>
      <c r="AZ30" s="78" t="s">
        <v>65</v>
      </c>
      <c r="BA30" s="78" t="str">
        <f>REPLACE(INDEX(GroupVertices[Group],MATCH(Vertices[[#This Row],[Vertex]],GroupVertices[Vertex],0)),1,1,"")</f>
        <v>5</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302</v>
      </c>
      <c r="C31" s="65"/>
      <c r="D31" s="65" t="s">
        <v>64</v>
      </c>
      <c r="E31" s="66">
        <v>162.00784104572227</v>
      </c>
      <c r="F31" s="68">
        <v>99.99999579327756</v>
      </c>
      <c r="G31" s="100" t="s">
        <v>1404</v>
      </c>
      <c r="H31" s="65"/>
      <c r="I31" s="69" t="s">
        <v>302</v>
      </c>
      <c r="J31" s="70"/>
      <c r="K31" s="70"/>
      <c r="L31" s="69" t="s">
        <v>1600</v>
      </c>
      <c r="M31" s="73">
        <v>1.001401960363504</v>
      </c>
      <c r="N31" s="74">
        <v>8397.470703125</v>
      </c>
      <c r="O31" s="74">
        <v>1529.2587890625</v>
      </c>
      <c r="P31" s="75"/>
      <c r="Q31" s="76"/>
      <c r="R31" s="76"/>
      <c r="S31" s="86"/>
      <c r="T31" s="48">
        <v>1</v>
      </c>
      <c r="U31" s="48">
        <v>0</v>
      </c>
      <c r="V31" s="49">
        <v>0</v>
      </c>
      <c r="W31" s="49">
        <v>0.333333</v>
      </c>
      <c r="X31" s="49">
        <v>0</v>
      </c>
      <c r="Y31" s="49">
        <v>0.770267</v>
      </c>
      <c r="Z31" s="49">
        <v>0</v>
      </c>
      <c r="AA31" s="49">
        <v>0</v>
      </c>
      <c r="AB31" s="71">
        <v>31</v>
      </c>
      <c r="AC31" s="71"/>
      <c r="AD31" s="72"/>
      <c r="AE31" s="78" t="s">
        <v>865</v>
      </c>
      <c r="AF31" s="78">
        <v>163</v>
      </c>
      <c r="AG31" s="78">
        <v>10</v>
      </c>
      <c r="AH31" s="78">
        <v>25</v>
      </c>
      <c r="AI31" s="78">
        <v>194</v>
      </c>
      <c r="AJ31" s="78"/>
      <c r="AK31" s="78"/>
      <c r="AL31" s="78"/>
      <c r="AM31" s="78"/>
      <c r="AN31" s="78"/>
      <c r="AO31" s="80">
        <v>42590.25226851852</v>
      </c>
      <c r="AP31" s="78"/>
      <c r="AQ31" s="78" t="b">
        <v>1</v>
      </c>
      <c r="AR31" s="78" t="b">
        <v>1</v>
      </c>
      <c r="AS31" s="78" t="b">
        <v>1</v>
      </c>
      <c r="AT31" s="78" t="s">
        <v>791</v>
      </c>
      <c r="AU31" s="78">
        <v>0</v>
      </c>
      <c r="AV31" s="78"/>
      <c r="AW31" s="78" t="b">
        <v>0</v>
      </c>
      <c r="AX31" s="78" t="s">
        <v>1443</v>
      </c>
      <c r="AY31" s="83" t="s">
        <v>1472</v>
      </c>
      <c r="AZ31" s="78" t="s">
        <v>65</v>
      </c>
      <c r="BA31" s="78" t="str">
        <f>REPLACE(INDEX(GroupVertices[Group],MATCH(Vertices[[#This Row],[Vertex]],GroupVertices[Vertex],0)),1,1,"")</f>
        <v>5</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303</v>
      </c>
      <c r="C32" s="65"/>
      <c r="D32" s="65" t="s">
        <v>64</v>
      </c>
      <c r="E32" s="66">
        <v>167.97722915409338</v>
      </c>
      <c r="F32" s="68">
        <v>99.9967932154878</v>
      </c>
      <c r="G32" s="100" t="s">
        <v>1405</v>
      </c>
      <c r="H32" s="65"/>
      <c r="I32" s="69" t="s">
        <v>303</v>
      </c>
      <c r="J32" s="70"/>
      <c r="K32" s="70"/>
      <c r="L32" s="69" t="s">
        <v>1601</v>
      </c>
      <c r="M32" s="73">
        <v>2.0687143850991045</v>
      </c>
      <c r="N32" s="74">
        <v>7752.09619140625</v>
      </c>
      <c r="O32" s="74">
        <v>4409.06005859375</v>
      </c>
      <c r="P32" s="75"/>
      <c r="Q32" s="76"/>
      <c r="R32" s="76"/>
      <c r="S32" s="86"/>
      <c r="T32" s="48">
        <v>2</v>
      </c>
      <c r="U32" s="48">
        <v>0</v>
      </c>
      <c r="V32" s="49">
        <v>0</v>
      </c>
      <c r="W32" s="49">
        <v>0.003802</v>
      </c>
      <c r="X32" s="49">
        <v>0.001631</v>
      </c>
      <c r="Y32" s="49">
        <v>0.375676</v>
      </c>
      <c r="Z32" s="49">
        <v>1</v>
      </c>
      <c r="AA32" s="49">
        <v>0</v>
      </c>
      <c r="AB32" s="71">
        <v>32</v>
      </c>
      <c r="AC32" s="71"/>
      <c r="AD32" s="72"/>
      <c r="AE32" s="78" t="s">
        <v>866</v>
      </c>
      <c r="AF32" s="78">
        <v>1880</v>
      </c>
      <c r="AG32" s="78">
        <v>7623</v>
      </c>
      <c r="AH32" s="78">
        <v>48943</v>
      </c>
      <c r="AI32" s="78">
        <v>60153</v>
      </c>
      <c r="AJ32" s="78"/>
      <c r="AK32" s="78" t="s">
        <v>986</v>
      </c>
      <c r="AL32" s="78" t="s">
        <v>1102</v>
      </c>
      <c r="AM32" s="83" t="s">
        <v>1187</v>
      </c>
      <c r="AN32" s="78"/>
      <c r="AO32" s="80">
        <v>42236.85524305556</v>
      </c>
      <c r="AP32" s="83" t="s">
        <v>1285</v>
      </c>
      <c r="AQ32" s="78" t="b">
        <v>1</v>
      </c>
      <c r="AR32" s="78" t="b">
        <v>0</v>
      </c>
      <c r="AS32" s="78" t="b">
        <v>1</v>
      </c>
      <c r="AT32" s="78" t="s">
        <v>791</v>
      </c>
      <c r="AU32" s="78">
        <v>171</v>
      </c>
      <c r="AV32" s="83" t="s">
        <v>1382</v>
      </c>
      <c r="AW32" s="78" t="b">
        <v>0</v>
      </c>
      <c r="AX32" s="78" t="s">
        <v>1443</v>
      </c>
      <c r="AY32" s="83" t="s">
        <v>1473</v>
      </c>
      <c r="AZ32" s="78" t="s">
        <v>65</v>
      </c>
      <c r="BA32" s="78" t="str">
        <f>REPLACE(INDEX(GroupVertices[Group],MATCH(Vertices[[#This Row],[Vertex]],GroupVertices[Vertex],0)),1,1,"")</f>
        <v>2</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304</v>
      </c>
      <c r="C33" s="65"/>
      <c r="D33" s="65" t="s">
        <v>64</v>
      </c>
      <c r="E33" s="66">
        <v>166.7893107271681</v>
      </c>
      <c r="F33" s="68">
        <v>99.99743053393671</v>
      </c>
      <c r="G33" s="100" t="s">
        <v>1406</v>
      </c>
      <c r="H33" s="65"/>
      <c r="I33" s="69" t="s">
        <v>304</v>
      </c>
      <c r="J33" s="70"/>
      <c r="K33" s="70"/>
      <c r="L33" s="69" t="s">
        <v>1602</v>
      </c>
      <c r="M33" s="73">
        <v>1.8563173900282477</v>
      </c>
      <c r="N33" s="74">
        <v>7877.9404296875</v>
      </c>
      <c r="O33" s="74">
        <v>5945.86279296875</v>
      </c>
      <c r="P33" s="75"/>
      <c r="Q33" s="76"/>
      <c r="R33" s="76"/>
      <c r="S33" s="86"/>
      <c r="T33" s="48">
        <v>1</v>
      </c>
      <c r="U33" s="48">
        <v>0</v>
      </c>
      <c r="V33" s="49">
        <v>0</v>
      </c>
      <c r="W33" s="49">
        <v>0.003049</v>
      </c>
      <c r="X33" s="49">
        <v>0.000128</v>
      </c>
      <c r="Y33" s="49">
        <v>0.298821</v>
      </c>
      <c r="Z33" s="49">
        <v>0</v>
      </c>
      <c r="AA33" s="49">
        <v>0</v>
      </c>
      <c r="AB33" s="71">
        <v>33</v>
      </c>
      <c r="AC33" s="71"/>
      <c r="AD33" s="72"/>
      <c r="AE33" s="78" t="s">
        <v>867</v>
      </c>
      <c r="AF33" s="78">
        <v>2983</v>
      </c>
      <c r="AG33" s="78">
        <v>6108</v>
      </c>
      <c r="AH33" s="78">
        <v>110682</v>
      </c>
      <c r="AI33" s="78">
        <v>111200</v>
      </c>
      <c r="AJ33" s="78"/>
      <c r="AK33" s="78" t="s">
        <v>987</v>
      </c>
      <c r="AL33" s="78" t="s">
        <v>1103</v>
      </c>
      <c r="AM33" s="83" t="s">
        <v>1188</v>
      </c>
      <c r="AN33" s="78"/>
      <c r="AO33" s="80">
        <v>41380.22467592593</v>
      </c>
      <c r="AP33" s="83" t="s">
        <v>1286</v>
      </c>
      <c r="AQ33" s="78" t="b">
        <v>0</v>
      </c>
      <c r="AR33" s="78" t="b">
        <v>0</v>
      </c>
      <c r="AS33" s="78" t="b">
        <v>1</v>
      </c>
      <c r="AT33" s="78" t="s">
        <v>1380</v>
      </c>
      <c r="AU33" s="78">
        <v>1153</v>
      </c>
      <c r="AV33" s="83" t="s">
        <v>1384</v>
      </c>
      <c r="AW33" s="78" t="b">
        <v>0</v>
      </c>
      <c r="AX33" s="78" t="s">
        <v>1443</v>
      </c>
      <c r="AY33" s="83" t="s">
        <v>1474</v>
      </c>
      <c r="AZ33" s="78" t="s">
        <v>65</v>
      </c>
      <c r="BA33" s="78" t="str">
        <f>REPLACE(INDEX(GroupVertices[Group],MATCH(Vertices[[#This Row],[Vertex]],GroupVertices[Vertex],0)),1,1,"")</f>
        <v>2</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305</v>
      </c>
      <c r="C34" s="65"/>
      <c r="D34" s="65" t="s">
        <v>64</v>
      </c>
      <c r="E34" s="66">
        <v>162.87741301632303</v>
      </c>
      <c r="F34" s="68">
        <v>99.99952926775953</v>
      </c>
      <c r="G34" s="100" t="s">
        <v>1407</v>
      </c>
      <c r="H34" s="65"/>
      <c r="I34" s="69" t="s">
        <v>305</v>
      </c>
      <c r="J34" s="70"/>
      <c r="K34" s="70"/>
      <c r="L34" s="69" t="s">
        <v>1603</v>
      </c>
      <c r="M34" s="73">
        <v>1.1568793646760984</v>
      </c>
      <c r="N34" s="74">
        <v>7276.9267578125</v>
      </c>
      <c r="O34" s="74">
        <v>7199.091796875</v>
      </c>
      <c r="P34" s="75"/>
      <c r="Q34" s="76"/>
      <c r="R34" s="76"/>
      <c r="S34" s="86"/>
      <c r="T34" s="48">
        <v>1</v>
      </c>
      <c r="U34" s="48">
        <v>0</v>
      </c>
      <c r="V34" s="49">
        <v>0</v>
      </c>
      <c r="W34" s="49">
        <v>0.003049</v>
      </c>
      <c r="X34" s="49">
        <v>0.000128</v>
      </c>
      <c r="Y34" s="49">
        <v>0.298821</v>
      </c>
      <c r="Z34" s="49">
        <v>0</v>
      </c>
      <c r="AA34" s="49">
        <v>0</v>
      </c>
      <c r="AB34" s="71">
        <v>34</v>
      </c>
      <c r="AC34" s="71"/>
      <c r="AD34" s="72"/>
      <c r="AE34" s="78" t="s">
        <v>868</v>
      </c>
      <c r="AF34" s="78">
        <v>2186</v>
      </c>
      <c r="AG34" s="78">
        <v>1119</v>
      </c>
      <c r="AH34" s="78">
        <v>1456</v>
      </c>
      <c r="AI34" s="78">
        <v>2692</v>
      </c>
      <c r="AJ34" s="78"/>
      <c r="AK34" s="78" t="s">
        <v>988</v>
      </c>
      <c r="AL34" s="78" t="s">
        <v>1104</v>
      </c>
      <c r="AM34" s="78"/>
      <c r="AN34" s="78"/>
      <c r="AO34" s="80">
        <v>41384.11309027778</v>
      </c>
      <c r="AP34" s="83" t="s">
        <v>1287</v>
      </c>
      <c r="AQ34" s="78" t="b">
        <v>0</v>
      </c>
      <c r="AR34" s="78" t="b">
        <v>0</v>
      </c>
      <c r="AS34" s="78" t="b">
        <v>0</v>
      </c>
      <c r="AT34" s="78" t="s">
        <v>791</v>
      </c>
      <c r="AU34" s="78">
        <v>20</v>
      </c>
      <c r="AV34" s="83" t="s">
        <v>1386</v>
      </c>
      <c r="AW34" s="78" t="b">
        <v>0</v>
      </c>
      <c r="AX34" s="78" t="s">
        <v>1443</v>
      </c>
      <c r="AY34" s="83" t="s">
        <v>1475</v>
      </c>
      <c r="AZ34" s="78" t="s">
        <v>65</v>
      </c>
      <c r="BA34" s="78" t="str">
        <f>REPLACE(INDEX(GroupVertices[Group],MATCH(Vertices[[#This Row],[Vertex]],GroupVertices[Vertex],0)),1,1,"")</f>
        <v>2</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234</v>
      </c>
      <c r="C35" s="65"/>
      <c r="D35" s="65" t="s">
        <v>64</v>
      </c>
      <c r="E35" s="66">
        <v>168.8907109807389</v>
      </c>
      <c r="F35" s="68">
        <v>99.99630313232413</v>
      </c>
      <c r="G35" s="100" t="s">
        <v>468</v>
      </c>
      <c r="H35" s="65"/>
      <c r="I35" s="69" t="s">
        <v>234</v>
      </c>
      <c r="J35" s="70"/>
      <c r="K35" s="70"/>
      <c r="L35" s="69" t="s">
        <v>1604</v>
      </c>
      <c r="M35" s="73">
        <v>2.2320427674473216</v>
      </c>
      <c r="N35" s="74">
        <v>6077.26904296875</v>
      </c>
      <c r="O35" s="74">
        <v>2999.646728515625</v>
      </c>
      <c r="P35" s="75"/>
      <c r="Q35" s="76"/>
      <c r="R35" s="76"/>
      <c r="S35" s="86"/>
      <c r="T35" s="48">
        <v>1</v>
      </c>
      <c r="U35" s="48">
        <v>14</v>
      </c>
      <c r="V35" s="49">
        <v>406.508947</v>
      </c>
      <c r="W35" s="49">
        <v>0.00463</v>
      </c>
      <c r="X35" s="49">
        <v>0.003424</v>
      </c>
      <c r="Y35" s="49">
        <v>2.04479</v>
      </c>
      <c r="Z35" s="49">
        <v>0.15934065934065933</v>
      </c>
      <c r="AA35" s="49">
        <v>0.07142857142857142</v>
      </c>
      <c r="AB35" s="71">
        <v>35</v>
      </c>
      <c r="AC35" s="71"/>
      <c r="AD35" s="72"/>
      <c r="AE35" s="78" t="s">
        <v>869</v>
      </c>
      <c r="AF35" s="78">
        <v>9489</v>
      </c>
      <c r="AG35" s="78">
        <v>8788</v>
      </c>
      <c r="AH35" s="78">
        <v>87446</v>
      </c>
      <c r="AI35" s="78">
        <v>52057</v>
      </c>
      <c r="AJ35" s="78"/>
      <c r="AK35" s="78" t="s">
        <v>989</v>
      </c>
      <c r="AL35" s="78" t="s">
        <v>1105</v>
      </c>
      <c r="AM35" s="83" t="s">
        <v>1189</v>
      </c>
      <c r="AN35" s="78"/>
      <c r="AO35" s="80">
        <v>39927.7406712963</v>
      </c>
      <c r="AP35" s="83" t="s">
        <v>1288</v>
      </c>
      <c r="AQ35" s="78" t="b">
        <v>0</v>
      </c>
      <c r="AR35" s="78" t="b">
        <v>0</v>
      </c>
      <c r="AS35" s="78" t="b">
        <v>1</v>
      </c>
      <c r="AT35" s="78" t="s">
        <v>791</v>
      </c>
      <c r="AU35" s="78">
        <v>443</v>
      </c>
      <c r="AV35" s="83" t="s">
        <v>1389</v>
      </c>
      <c r="AW35" s="78" t="b">
        <v>0</v>
      </c>
      <c r="AX35" s="78" t="s">
        <v>1443</v>
      </c>
      <c r="AY35" s="83" t="s">
        <v>1476</v>
      </c>
      <c r="AZ35" s="78" t="s">
        <v>66</v>
      </c>
      <c r="BA35" s="78" t="str">
        <f>REPLACE(INDEX(GroupVertices[Group],MATCH(Vertices[[#This Row],[Vertex]],GroupVertices[Vertex],0)),1,1,"")</f>
        <v>2</v>
      </c>
      <c r="BB35" s="48"/>
      <c r="BC35" s="48"/>
      <c r="BD35" s="48"/>
      <c r="BE35" s="48"/>
      <c r="BF35" s="48" t="s">
        <v>411</v>
      </c>
      <c r="BG35" s="48" t="s">
        <v>411</v>
      </c>
      <c r="BH35" s="121" t="s">
        <v>2021</v>
      </c>
      <c r="BI35" s="121" t="s">
        <v>2041</v>
      </c>
      <c r="BJ35" s="121" t="s">
        <v>2064</v>
      </c>
      <c r="BK35" s="121" t="s">
        <v>2064</v>
      </c>
      <c r="BL35" s="121">
        <v>1</v>
      </c>
      <c r="BM35" s="124">
        <v>2.857142857142857</v>
      </c>
      <c r="BN35" s="121">
        <v>1</v>
      </c>
      <c r="BO35" s="124">
        <v>2.857142857142857</v>
      </c>
      <c r="BP35" s="121">
        <v>0</v>
      </c>
      <c r="BQ35" s="124">
        <v>0</v>
      </c>
      <c r="BR35" s="121">
        <v>33</v>
      </c>
      <c r="BS35" s="124">
        <v>94.28571428571429</v>
      </c>
      <c r="BT35" s="121">
        <v>35</v>
      </c>
      <c r="BU35" s="2"/>
      <c r="BV35" s="3"/>
      <c r="BW35" s="3"/>
      <c r="BX35" s="3"/>
      <c r="BY35" s="3"/>
    </row>
    <row r="36" spans="1:77" ht="41.45" customHeight="1">
      <c r="A36" s="64" t="s">
        <v>306</v>
      </c>
      <c r="C36" s="65"/>
      <c r="D36" s="65" t="s">
        <v>64</v>
      </c>
      <c r="E36" s="66">
        <v>231.6543614647223</v>
      </c>
      <c r="F36" s="68">
        <v>99.96263042259318</v>
      </c>
      <c r="G36" s="100" t="s">
        <v>1408</v>
      </c>
      <c r="H36" s="65"/>
      <c r="I36" s="69" t="s">
        <v>306</v>
      </c>
      <c r="J36" s="70"/>
      <c r="K36" s="70"/>
      <c r="L36" s="69" t="s">
        <v>1605</v>
      </c>
      <c r="M36" s="73">
        <v>13.454034497115149</v>
      </c>
      <c r="N36" s="74">
        <v>6547.43408203125</v>
      </c>
      <c r="O36" s="74">
        <v>352.9058837890625</v>
      </c>
      <c r="P36" s="75"/>
      <c r="Q36" s="76"/>
      <c r="R36" s="76"/>
      <c r="S36" s="86"/>
      <c r="T36" s="48">
        <v>1</v>
      </c>
      <c r="U36" s="48">
        <v>0</v>
      </c>
      <c r="V36" s="49">
        <v>0</v>
      </c>
      <c r="W36" s="49">
        <v>0.003067</v>
      </c>
      <c r="X36" s="49">
        <v>0.000157</v>
      </c>
      <c r="Y36" s="49">
        <v>0.274148</v>
      </c>
      <c r="Z36" s="49">
        <v>0</v>
      </c>
      <c r="AA36" s="49">
        <v>0</v>
      </c>
      <c r="AB36" s="71">
        <v>36</v>
      </c>
      <c r="AC36" s="71"/>
      <c r="AD36" s="72"/>
      <c r="AE36" s="78" t="s">
        <v>870</v>
      </c>
      <c r="AF36" s="78">
        <v>17</v>
      </c>
      <c r="AG36" s="78">
        <v>88833</v>
      </c>
      <c r="AH36" s="78">
        <v>246</v>
      </c>
      <c r="AI36" s="78">
        <v>101</v>
      </c>
      <c r="AJ36" s="78"/>
      <c r="AK36" s="78" t="s">
        <v>990</v>
      </c>
      <c r="AL36" s="78"/>
      <c r="AM36" s="83" t="s">
        <v>1190</v>
      </c>
      <c r="AN36" s="78"/>
      <c r="AO36" s="80">
        <v>40757.178819444445</v>
      </c>
      <c r="AP36" s="83" t="s">
        <v>1289</v>
      </c>
      <c r="AQ36" s="78" t="b">
        <v>0</v>
      </c>
      <c r="AR36" s="78" t="b">
        <v>0</v>
      </c>
      <c r="AS36" s="78" t="b">
        <v>0</v>
      </c>
      <c r="AT36" s="78" t="s">
        <v>791</v>
      </c>
      <c r="AU36" s="78">
        <v>1079</v>
      </c>
      <c r="AV36" s="83" t="s">
        <v>1382</v>
      </c>
      <c r="AW36" s="78" t="b">
        <v>0</v>
      </c>
      <c r="AX36" s="78" t="s">
        <v>1443</v>
      </c>
      <c r="AY36" s="83" t="s">
        <v>1477</v>
      </c>
      <c r="AZ36" s="78" t="s">
        <v>65</v>
      </c>
      <c r="BA36" s="78" t="str">
        <f>REPLACE(INDEX(GroupVertices[Group],MATCH(Vertices[[#This Row],[Vertex]],GroupVertices[Vertex],0)),1,1,"")</f>
        <v>2</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307</v>
      </c>
      <c r="C37" s="65"/>
      <c r="D37" s="65" t="s">
        <v>64</v>
      </c>
      <c r="E37" s="66">
        <v>163.29847717160942</v>
      </c>
      <c r="F37" s="68">
        <v>99.99930336676476</v>
      </c>
      <c r="G37" s="100" t="s">
        <v>1409</v>
      </c>
      <c r="H37" s="65"/>
      <c r="I37" s="69" t="s">
        <v>307</v>
      </c>
      <c r="J37" s="70"/>
      <c r="K37" s="70"/>
      <c r="L37" s="69" t="s">
        <v>1606</v>
      </c>
      <c r="M37" s="73">
        <v>1.2321646361962637</v>
      </c>
      <c r="N37" s="74">
        <v>6858.15185546875</v>
      </c>
      <c r="O37" s="74">
        <v>4159.359375</v>
      </c>
      <c r="P37" s="75"/>
      <c r="Q37" s="76"/>
      <c r="R37" s="76"/>
      <c r="S37" s="86"/>
      <c r="T37" s="48">
        <v>2</v>
      </c>
      <c r="U37" s="48">
        <v>0</v>
      </c>
      <c r="V37" s="49">
        <v>0</v>
      </c>
      <c r="W37" s="49">
        <v>0.003984</v>
      </c>
      <c r="X37" s="49">
        <v>0.001668</v>
      </c>
      <c r="Y37" s="49">
        <v>0.335489</v>
      </c>
      <c r="Z37" s="49">
        <v>0.5</v>
      </c>
      <c r="AA37" s="49">
        <v>0</v>
      </c>
      <c r="AB37" s="71">
        <v>37</v>
      </c>
      <c r="AC37" s="71"/>
      <c r="AD37" s="72"/>
      <c r="AE37" s="78" t="s">
        <v>871</v>
      </c>
      <c r="AF37" s="78">
        <v>1318</v>
      </c>
      <c r="AG37" s="78">
        <v>1656</v>
      </c>
      <c r="AH37" s="78">
        <v>5776</v>
      </c>
      <c r="AI37" s="78">
        <v>1411</v>
      </c>
      <c r="AJ37" s="78"/>
      <c r="AK37" s="78" t="s">
        <v>991</v>
      </c>
      <c r="AL37" s="78" t="s">
        <v>1106</v>
      </c>
      <c r="AM37" s="83" t="s">
        <v>1191</v>
      </c>
      <c r="AN37" s="78"/>
      <c r="AO37" s="80">
        <v>39897.125601851854</v>
      </c>
      <c r="AP37" s="83" t="s">
        <v>1290</v>
      </c>
      <c r="AQ37" s="78" t="b">
        <v>0</v>
      </c>
      <c r="AR37" s="78" t="b">
        <v>0</v>
      </c>
      <c r="AS37" s="78" t="b">
        <v>1</v>
      </c>
      <c r="AT37" s="78" t="s">
        <v>791</v>
      </c>
      <c r="AU37" s="78">
        <v>51</v>
      </c>
      <c r="AV37" s="83" t="s">
        <v>1382</v>
      </c>
      <c r="AW37" s="78" t="b">
        <v>0</v>
      </c>
      <c r="AX37" s="78" t="s">
        <v>1443</v>
      </c>
      <c r="AY37" s="83" t="s">
        <v>1478</v>
      </c>
      <c r="AZ37" s="78" t="s">
        <v>65</v>
      </c>
      <c r="BA37" s="78" t="str">
        <f>REPLACE(INDEX(GroupVertices[Group],MATCH(Vertices[[#This Row],[Vertex]],GroupVertices[Vertex],0)),1,1,"")</f>
        <v>2</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235</v>
      </c>
      <c r="C38" s="65"/>
      <c r="D38" s="65" t="s">
        <v>64</v>
      </c>
      <c r="E38" s="66">
        <v>163.62544877822847</v>
      </c>
      <c r="F38" s="68">
        <v>99.99912794643923</v>
      </c>
      <c r="G38" s="100" t="s">
        <v>470</v>
      </c>
      <c r="H38" s="65"/>
      <c r="I38" s="69" t="s">
        <v>235</v>
      </c>
      <c r="J38" s="70"/>
      <c r="K38" s="70"/>
      <c r="L38" s="69" t="s">
        <v>1607</v>
      </c>
      <c r="M38" s="73">
        <v>1.2906263833543807</v>
      </c>
      <c r="N38" s="74">
        <v>5513.732421875</v>
      </c>
      <c r="O38" s="74">
        <v>4123.80712890625</v>
      </c>
      <c r="P38" s="75"/>
      <c r="Q38" s="76"/>
      <c r="R38" s="76"/>
      <c r="S38" s="86"/>
      <c r="T38" s="48">
        <v>6</v>
      </c>
      <c r="U38" s="48">
        <v>18</v>
      </c>
      <c r="V38" s="49">
        <v>305.269891</v>
      </c>
      <c r="W38" s="49">
        <v>0.00463</v>
      </c>
      <c r="X38" s="49">
        <v>0.003594</v>
      </c>
      <c r="Y38" s="49">
        <v>2.556085</v>
      </c>
      <c r="Z38" s="49">
        <v>0.15204678362573099</v>
      </c>
      <c r="AA38" s="49">
        <v>0.15789473684210525</v>
      </c>
      <c r="AB38" s="71">
        <v>38</v>
      </c>
      <c r="AC38" s="71"/>
      <c r="AD38" s="72"/>
      <c r="AE38" s="78" t="s">
        <v>872</v>
      </c>
      <c r="AF38" s="78">
        <v>4765</v>
      </c>
      <c r="AG38" s="78">
        <v>2073</v>
      </c>
      <c r="AH38" s="78">
        <v>5702</v>
      </c>
      <c r="AI38" s="78">
        <v>11048</v>
      </c>
      <c r="AJ38" s="78"/>
      <c r="AK38" s="78" t="s">
        <v>992</v>
      </c>
      <c r="AL38" s="78" t="s">
        <v>811</v>
      </c>
      <c r="AM38" s="78"/>
      <c r="AN38" s="78"/>
      <c r="AO38" s="80">
        <v>40325.834548611114</v>
      </c>
      <c r="AP38" s="83" t="s">
        <v>1291</v>
      </c>
      <c r="AQ38" s="78" t="b">
        <v>0</v>
      </c>
      <c r="AR38" s="78" t="b">
        <v>0</v>
      </c>
      <c r="AS38" s="78" t="b">
        <v>1</v>
      </c>
      <c r="AT38" s="78" t="s">
        <v>791</v>
      </c>
      <c r="AU38" s="78">
        <v>113</v>
      </c>
      <c r="AV38" s="83" t="s">
        <v>1384</v>
      </c>
      <c r="AW38" s="78" t="b">
        <v>0</v>
      </c>
      <c r="AX38" s="78" t="s">
        <v>1443</v>
      </c>
      <c r="AY38" s="83" t="s">
        <v>1479</v>
      </c>
      <c r="AZ38" s="78" t="s">
        <v>66</v>
      </c>
      <c r="BA38" s="78" t="str">
        <f>REPLACE(INDEX(GroupVertices[Group],MATCH(Vertices[[#This Row],[Vertex]],GroupVertices[Vertex],0)),1,1,"")</f>
        <v>2</v>
      </c>
      <c r="BB38" s="48" t="s">
        <v>397</v>
      </c>
      <c r="BC38" s="48" t="s">
        <v>397</v>
      </c>
      <c r="BD38" s="48" t="s">
        <v>405</v>
      </c>
      <c r="BE38" s="48" t="s">
        <v>405</v>
      </c>
      <c r="BF38" s="48" t="s">
        <v>1996</v>
      </c>
      <c r="BG38" s="48" t="s">
        <v>431</v>
      </c>
      <c r="BH38" s="121" t="s">
        <v>2022</v>
      </c>
      <c r="BI38" s="121" t="s">
        <v>2042</v>
      </c>
      <c r="BJ38" s="121" t="s">
        <v>2065</v>
      </c>
      <c r="BK38" s="121" t="s">
        <v>2065</v>
      </c>
      <c r="BL38" s="121">
        <v>6</v>
      </c>
      <c r="BM38" s="124">
        <v>4.580152671755725</v>
      </c>
      <c r="BN38" s="121">
        <v>0</v>
      </c>
      <c r="BO38" s="124">
        <v>0</v>
      </c>
      <c r="BP38" s="121">
        <v>0</v>
      </c>
      <c r="BQ38" s="124">
        <v>0</v>
      </c>
      <c r="BR38" s="121">
        <v>125</v>
      </c>
      <c r="BS38" s="124">
        <v>95.41984732824427</v>
      </c>
      <c r="BT38" s="121">
        <v>131</v>
      </c>
      <c r="BU38" s="2"/>
      <c r="BV38" s="3"/>
      <c r="BW38" s="3"/>
      <c r="BX38" s="3"/>
      <c r="BY38" s="3"/>
    </row>
    <row r="39" spans="1:77" ht="41.45" customHeight="1">
      <c r="A39" s="64" t="s">
        <v>236</v>
      </c>
      <c r="C39" s="65"/>
      <c r="D39" s="65" t="s">
        <v>64</v>
      </c>
      <c r="E39" s="66">
        <v>162.76293374877775</v>
      </c>
      <c r="F39" s="68">
        <v>99.99959068590708</v>
      </c>
      <c r="G39" s="100" t="s">
        <v>471</v>
      </c>
      <c r="H39" s="65"/>
      <c r="I39" s="69" t="s">
        <v>236</v>
      </c>
      <c r="J39" s="70"/>
      <c r="K39" s="70"/>
      <c r="L39" s="69" t="s">
        <v>1608</v>
      </c>
      <c r="M39" s="73">
        <v>1.1364107433689399</v>
      </c>
      <c r="N39" s="74">
        <v>4961.04443359375</v>
      </c>
      <c r="O39" s="74">
        <v>1572.24267578125</v>
      </c>
      <c r="P39" s="75"/>
      <c r="Q39" s="76"/>
      <c r="R39" s="76"/>
      <c r="S39" s="86"/>
      <c r="T39" s="48">
        <v>0</v>
      </c>
      <c r="U39" s="48">
        <v>1</v>
      </c>
      <c r="V39" s="49">
        <v>0</v>
      </c>
      <c r="W39" s="49">
        <v>0.00346</v>
      </c>
      <c r="X39" s="49">
        <v>0.000807</v>
      </c>
      <c r="Y39" s="49">
        <v>0.256966</v>
      </c>
      <c r="Z39" s="49">
        <v>0</v>
      </c>
      <c r="AA39" s="49">
        <v>0</v>
      </c>
      <c r="AB39" s="71">
        <v>39</v>
      </c>
      <c r="AC39" s="71"/>
      <c r="AD39" s="72"/>
      <c r="AE39" s="78" t="s">
        <v>873</v>
      </c>
      <c r="AF39" s="78">
        <v>900</v>
      </c>
      <c r="AG39" s="78">
        <v>973</v>
      </c>
      <c r="AH39" s="78">
        <v>10304</v>
      </c>
      <c r="AI39" s="78">
        <v>13335</v>
      </c>
      <c r="AJ39" s="78"/>
      <c r="AK39" s="78" t="s">
        <v>993</v>
      </c>
      <c r="AL39" s="78" t="s">
        <v>809</v>
      </c>
      <c r="AM39" s="83" t="s">
        <v>1192</v>
      </c>
      <c r="AN39" s="78"/>
      <c r="AO39" s="80">
        <v>40780.470613425925</v>
      </c>
      <c r="AP39" s="83" t="s">
        <v>1292</v>
      </c>
      <c r="AQ39" s="78" t="b">
        <v>0</v>
      </c>
      <c r="AR39" s="78" t="b">
        <v>0</v>
      </c>
      <c r="AS39" s="78" t="b">
        <v>0</v>
      </c>
      <c r="AT39" s="78" t="s">
        <v>791</v>
      </c>
      <c r="AU39" s="78">
        <v>13</v>
      </c>
      <c r="AV39" s="83" t="s">
        <v>1390</v>
      </c>
      <c r="AW39" s="78" t="b">
        <v>0</v>
      </c>
      <c r="AX39" s="78" t="s">
        <v>1443</v>
      </c>
      <c r="AY39" s="83" t="s">
        <v>1480</v>
      </c>
      <c r="AZ39" s="78" t="s">
        <v>66</v>
      </c>
      <c r="BA39" s="78" t="str">
        <f>REPLACE(INDEX(GroupVertices[Group],MATCH(Vertices[[#This Row],[Vertex]],GroupVertices[Vertex],0)),1,1,"")</f>
        <v>2</v>
      </c>
      <c r="BB39" s="48" t="s">
        <v>398</v>
      </c>
      <c r="BC39" s="48" t="s">
        <v>398</v>
      </c>
      <c r="BD39" s="48" t="s">
        <v>405</v>
      </c>
      <c r="BE39" s="48" t="s">
        <v>405</v>
      </c>
      <c r="BF39" s="48" t="s">
        <v>418</v>
      </c>
      <c r="BG39" s="48" t="s">
        <v>418</v>
      </c>
      <c r="BH39" s="121" t="s">
        <v>2023</v>
      </c>
      <c r="BI39" s="121" t="s">
        <v>2023</v>
      </c>
      <c r="BJ39" s="121" t="s">
        <v>2066</v>
      </c>
      <c r="BK39" s="121" t="s">
        <v>2066</v>
      </c>
      <c r="BL39" s="121">
        <v>2</v>
      </c>
      <c r="BM39" s="124">
        <v>16.666666666666668</v>
      </c>
      <c r="BN39" s="121">
        <v>0</v>
      </c>
      <c r="BO39" s="124">
        <v>0</v>
      </c>
      <c r="BP39" s="121">
        <v>0</v>
      </c>
      <c r="BQ39" s="124">
        <v>0</v>
      </c>
      <c r="BR39" s="121">
        <v>10</v>
      </c>
      <c r="BS39" s="124">
        <v>83.33333333333333</v>
      </c>
      <c r="BT39" s="121">
        <v>12</v>
      </c>
      <c r="BU39" s="2"/>
      <c r="BV39" s="3"/>
      <c r="BW39" s="3"/>
      <c r="BX39" s="3"/>
      <c r="BY39" s="3"/>
    </row>
    <row r="40" spans="1:77" ht="41.45" customHeight="1">
      <c r="A40" s="64" t="s">
        <v>237</v>
      </c>
      <c r="C40" s="65"/>
      <c r="D40" s="65" t="s">
        <v>64</v>
      </c>
      <c r="E40" s="66">
        <v>163.6826884120011</v>
      </c>
      <c r="F40" s="68">
        <v>99.99909723736545</v>
      </c>
      <c r="G40" s="100" t="s">
        <v>472</v>
      </c>
      <c r="H40" s="65"/>
      <c r="I40" s="69" t="s">
        <v>237</v>
      </c>
      <c r="J40" s="70"/>
      <c r="K40" s="70"/>
      <c r="L40" s="69" t="s">
        <v>1609</v>
      </c>
      <c r="M40" s="73">
        <v>1.3008606940079601</v>
      </c>
      <c r="N40" s="74">
        <v>9355.7890625</v>
      </c>
      <c r="O40" s="74">
        <v>1955.686767578125</v>
      </c>
      <c r="P40" s="75"/>
      <c r="Q40" s="76"/>
      <c r="R40" s="76"/>
      <c r="S40" s="86"/>
      <c r="T40" s="48">
        <v>1</v>
      </c>
      <c r="U40" s="48">
        <v>1</v>
      </c>
      <c r="V40" s="49">
        <v>0</v>
      </c>
      <c r="W40" s="49">
        <v>0</v>
      </c>
      <c r="X40" s="49">
        <v>0</v>
      </c>
      <c r="Y40" s="49">
        <v>0.999996</v>
      </c>
      <c r="Z40" s="49">
        <v>0</v>
      </c>
      <c r="AA40" s="49" t="s">
        <v>2227</v>
      </c>
      <c r="AB40" s="71">
        <v>40</v>
      </c>
      <c r="AC40" s="71"/>
      <c r="AD40" s="72"/>
      <c r="AE40" s="78" t="s">
        <v>874</v>
      </c>
      <c r="AF40" s="78">
        <v>2863</v>
      </c>
      <c r="AG40" s="78">
        <v>2146</v>
      </c>
      <c r="AH40" s="78">
        <v>10388</v>
      </c>
      <c r="AI40" s="78">
        <v>6797</v>
      </c>
      <c r="AJ40" s="78"/>
      <c r="AK40" s="78" t="s">
        <v>994</v>
      </c>
      <c r="AL40" s="78" t="s">
        <v>1106</v>
      </c>
      <c r="AM40" s="78"/>
      <c r="AN40" s="78"/>
      <c r="AO40" s="80">
        <v>39676.42113425926</v>
      </c>
      <c r="AP40" s="83" t="s">
        <v>1293</v>
      </c>
      <c r="AQ40" s="78" t="b">
        <v>0</v>
      </c>
      <c r="AR40" s="78" t="b">
        <v>0</v>
      </c>
      <c r="AS40" s="78" t="b">
        <v>1</v>
      </c>
      <c r="AT40" s="78" t="s">
        <v>791</v>
      </c>
      <c r="AU40" s="78">
        <v>157</v>
      </c>
      <c r="AV40" s="83" t="s">
        <v>1389</v>
      </c>
      <c r="AW40" s="78" t="b">
        <v>0</v>
      </c>
      <c r="AX40" s="78" t="s">
        <v>1443</v>
      </c>
      <c r="AY40" s="83" t="s">
        <v>1481</v>
      </c>
      <c r="AZ40" s="78" t="s">
        <v>66</v>
      </c>
      <c r="BA40" s="78" t="str">
        <f>REPLACE(INDEX(GroupVertices[Group],MATCH(Vertices[[#This Row],[Vertex]],GroupVertices[Vertex],0)),1,1,"")</f>
        <v>7</v>
      </c>
      <c r="BB40" s="48" t="s">
        <v>399</v>
      </c>
      <c r="BC40" s="48" t="s">
        <v>399</v>
      </c>
      <c r="BD40" s="48" t="s">
        <v>405</v>
      </c>
      <c r="BE40" s="48" t="s">
        <v>405</v>
      </c>
      <c r="BF40" s="48" t="s">
        <v>419</v>
      </c>
      <c r="BG40" s="48" t="s">
        <v>419</v>
      </c>
      <c r="BH40" s="121" t="s">
        <v>419</v>
      </c>
      <c r="BI40" s="121" t="s">
        <v>419</v>
      </c>
      <c r="BJ40" s="121" t="s">
        <v>2067</v>
      </c>
      <c r="BK40" s="121" t="s">
        <v>2067</v>
      </c>
      <c r="BL40" s="121">
        <v>0</v>
      </c>
      <c r="BM40" s="124">
        <v>0</v>
      </c>
      <c r="BN40" s="121">
        <v>0</v>
      </c>
      <c r="BO40" s="124">
        <v>0</v>
      </c>
      <c r="BP40" s="121">
        <v>0</v>
      </c>
      <c r="BQ40" s="124">
        <v>0</v>
      </c>
      <c r="BR40" s="121">
        <v>4</v>
      </c>
      <c r="BS40" s="124">
        <v>100</v>
      </c>
      <c r="BT40" s="121">
        <v>4</v>
      </c>
      <c r="BU40" s="2"/>
      <c r="BV40" s="3"/>
      <c r="BW40" s="3"/>
      <c r="BX40" s="3"/>
      <c r="BY40" s="3"/>
    </row>
    <row r="41" spans="1:77" ht="41.45" customHeight="1">
      <c r="A41" s="64" t="s">
        <v>238</v>
      </c>
      <c r="C41" s="65"/>
      <c r="D41" s="65" t="s">
        <v>64</v>
      </c>
      <c r="E41" s="66">
        <v>162.2775730185687</v>
      </c>
      <c r="F41" s="68">
        <v>99.9998510820258</v>
      </c>
      <c r="G41" s="100" t="s">
        <v>473</v>
      </c>
      <c r="H41" s="65"/>
      <c r="I41" s="69" t="s">
        <v>238</v>
      </c>
      <c r="J41" s="70"/>
      <c r="K41" s="70"/>
      <c r="L41" s="69" t="s">
        <v>1610</v>
      </c>
      <c r="M41" s="73">
        <v>1.049629396868042</v>
      </c>
      <c r="N41" s="74">
        <v>6773.13818359375</v>
      </c>
      <c r="O41" s="74">
        <v>6334.8857421875</v>
      </c>
      <c r="P41" s="75"/>
      <c r="Q41" s="76"/>
      <c r="R41" s="76"/>
      <c r="S41" s="86"/>
      <c r="T41" s="48">
        <v>0</v>
      </c>
      <c r="U41" s="48">
        <v>7</v>
      </c>
      <c r="V41" s="49">
        <v>190.427273</v>
      </c>
      <c r="W41" s="49">
        <v>0.004</v>
      </c>
      <c r="X41" s="49">
        <v>0.001921</v>
      </c>
      <c r="Y41" s="49">
        <v>1.160679</v>
      </c>
      <c r="Z41" s="49">
        <v>0.2857142857142857</v>
      </c>
      <c r="AA41" s="49">
        <v>0</v>
      </c>
      <c r="AB41" s="71">
        <v>41</v>
      </c>
      <c r="AC41" s="71"/>
      <c r="AD41" s="72"/>
      <c r="AE41" s="78" t="s">
        <v>875</v>
      </c>
      <c r="AF41" s="78">
        <v>466</v>
      </c>
      <c r="AG41" s="78">
        <v>354</v>
      </c>
      <c r="AH41" s="78">
        <v>1544</v>
      </c>
      <c r="AI41" s="78">
        <v>1781</v>
      </c>
      <c r="AJ41" s="78"/>
      <c r="AK41" s="78" t="s">
        <v>995</v>
      </c>
      <c r="AL41" s="78" t="s">
        <v>1107</v>
      </c>
      <c r="AM41" s="83" t="s">
        <v>1193</v>
      </c>
      <c r="AN41" s="78"/>
      <c r="AO41" s="80">
        <v>43302.68733796296</v>
      </c>
      <c r="AP41" s="83" t="s">
        <v>1294</v>
      </c>
      <c r="AQ41" s="78" t="b">
        <v>1</v>
      </c>
      <c r="AR41" s="78" t="b">
        <v>0</v>
      </c>
      <c r="AS41" s="78" t="b">
        <v>0</v>
      </c>
      <c r="AT41" s="78" t="s">
        <v>791</v>
      </c>
      <c r="AU41" s="78">
        <v>1</v>
      </c>
      <c r="AV41" s="78"/>
      <c r="AW41" s="78" t="b">
        <v>0</v>
      </c>
      <c r="AX41" s="78" t="s">
        <v>1443</v>
      </c>
      <c r="AY41" s="83" t="s">
        <v>1482</v>
      </c>
      <c r="AZ41" s="78" t="s">
        <v>66</v>
      </c>
      <c r="BA41" s="78" t="str">
        <f>REPLACE(INDEX(GroupVertices[Group],MATCH(Vertices[[#This Row],[Vertex]],GroupVertices[Vertex],0)),1,1,"")</f>
        <v>2</v>
      </c>
      <c r="BB41" s="48"/>
      <c r="BC41" s="48"/>
      <c r="BD41" s="48"/>
      <c r="BE41" s="48"/>
      <c r="BF41" s="48" t="s">
        <v>414</v>
      </c>
      <c r="BG41" s="48" t="s">
        <v>414</v>
      </c>
      <c r="BH41" s="121" t="s">
        <v>2024</v>
      </c>
      <c r="BI41" s="121" t="s">
        <v>2043</v>
      </c>
      <c r="BJ41" s="121" t="s">
        <v>2068</v>
      </c>
      <c r="BK41" s="121" t="s">
        <v>2081</v>
      </c>
      <c r="BL41" s="121">
        <v>2</v>
      </c>
      <c r="BM41" s="124">
        <v>2.0833333333333335</v>
      </c>
      <c r="BN41" s="121">
        <v>0</v>
      </c>
      <c r="BO41" s="124">
        <v>0</v>
      </c>
      <c r="BP41" s="121">
        <v>0</v>
      </c>
      <c r="BQ41" s="124">
        <v>0</v>
      </c>
      <c r="BR41" s="121">
        <v>94</v>
      </c>
      <c r="BS41" s="124">
        <v>97.91666666666667</v>
      </c>
      <c r="BT41" s="121">
        <v>96</v>
      </c>
      <c r="BU41" s="2"/>
      <c r="BV41" s="3"/>
      <c r="BW41" s="3"/>
      <c r="BX41" s="3"/>
      <c r="BY41" s="3"/>
    </row>
    <row r="42" spans="1:77" ht="41.45" customHeight="1">
      <c r="A42" s="64" t="s">
        <v>242</v>
      </c>
      <c r="C42" s="65"/>
      <c r="D42" s="65" t="s">
        <v>64</v>
      </c>
      <c r="E42" s="66">
        <v>162.29090279629656</v>
      </c>
      <c r="F42" s="68">
        <v>99.99984393059766</v>
      </c>
      <c r="G42" s="100" t="s">
        <v>1410</v>
      </c>
      <c r="H42" s="65"/>
      <c r="I42" s="69" t="s">
        <v>242</v>
      </c>
      <c r="J42" s="70"/>
      <c r="K42" s="70"/>
      <c r="L42" s="69" t="s">
        <v>1611</v>
      </c>
      <c r="M42" s="73">
        <v>1.0520127294859987</v>
      </c>
      <c r="N42" s="74">
        <v>6226.4345703125</v>
      </c>
      <c r="O42" s="74">
        <v>4736.3681640625</v>
      </c>
      <c r="P42" s="75"/>
      <c r="Q42" s="76"/>
      <c r="R42" s="76"/>
      <c r="S42" s="86"/>
      <c r="T42" s="48">
        <v>5</v>
      </c>
      <c r="U42" s="48">
        <v>2</v>
      </c>
      <c r="V42" s="49">
        <v>162.386382</v>
      </c>
      <c r="W42" s="49">
        <v>0.004444</v>
      </c>
      <c r="X42" s="49">
        <v>0.00257</v>
      </c>
      <c r="Y42" s="49">
        <v>0.778422</v>
      </c>
      <c r="Z42" s="49">
        <v>0.3</v>
      </c>
      <c r="AA42" s="49">
        <v>0.4</v>
      </c>
      <c r="AB42" s="71">
        <v>42</v>
      </c>
      <c r="AC42" s="71"/>
      <c r="AD42" s="72"/>
      <c r="AE42" s="78" t="s">
        <v>876</v>
      </c>
      <c r="AF42" s="78">
        <v>188</v>
      </c>
      <c r="AG42" s="78">
        <v>371</v>
      </c>
      <c r="AH42" s="78">
        <v>978</v>
      </c>
      <c r="AI42" s="78">
        <v>1344</v>
      </c>
      <c r="AJ42" s="78"/>
      <c r="AK42" s="78" t="s">
        <v>996</v>
      </c>
      <c r="AL42" s="78" t="s">
        <v>1108</v>
      </c>
      <c r="AM42" s="78"/>
      <c r="AN42" s="78"/>
      <c r="AO42" s="80">
        <v>40933.66162037037</v>
      </c>
      <c r="AP42" s="83" t="s">
        <v>1295</v>
      </c>
      <c r="AQ42" s="78" t="b">
        <v>1</v>
      </c>
      <c r="AR42" s="78" t="b">
        <v>0</v>
      </c>
      <c r="AS42" s="78" t="b">
        <v>0</v>
      </c>
      <c r="AT42" s="78" t="s">
        <v>791</v>
      </c>
      <c r="AU42" s="78">
        <v>9</v>
      </c>
      <c r="AV42" s="83" t="s">
        <v>1382</v>
      </c>
      <c r="AW42" s="78" t="b">
        <v>0</v>
      </c>
      <c r="AX42" s="78" t="s">
        <v>1443</v>
      </c>
      <c r="AY42" s="83" t="s">
        <v>1483</v>
      </c>
      <c r="AZ42" s="78" t="s">
        <v>66</v>
      </c>
      <c r="BA42" s="78" t="str">
        <f>REPLACE(INDEX(GroupVertices[Group],MATCH(Vertices[[#This Row],[Vertex]],GroupVertices[Vertex],0)),1,1,"")</f>
        <v>2</v>
      </c>
      <c r="BB42" s="48"/>
      <c r="BC42" s="48"/>
      <c r="BD42" s="48"/>
      <c r="BE42" s="48"/>
      <c r="BF42" s="48" t="s">
        <v>1997</v>
      </c>
      <c r="BG42" s="48" t="s">
        <v>2006</v>
      </c>
      <c r="BH42" s="121" t="s">
        <v>2025</v>
      </c>
      <c r="BI42" s="121" t="s">
        <v>2044</v>
      </c>
      <c r="BJ42" s="121" t="s">
        <v>2069</v>
      </c>
      <c r="BK42" s="121" t="s">
        <v>2069</v>
      </c>
      <c r="BL42" s="121">
        <v>4</v>
      </c>
      <c r="BM42" s="124">
        <v>9.523809523809524</v>
      </c>
      <c r="BN42" s="121">
        <v>0</v>
      </c>
      <c r="BO42" s="124">
        <v>0</v>
      </c>
      <c r="BP42" s="121">
        <v>0</v>
      </c>
      <c r="BQ42" s="124">
        <v>0</v>
      </c>
      <c r="BR42" s="121">
        <v>38</v>
      </c>
      <c r="BS42" s="124">
        <v>90.47619047619048</v>
      </c>
      <c r="BT42" s="121">
        <v>42</v>
      </c>
      <c r="BU42" s="2"/>
      <c r="BV42" s="3"/>
      <c r="BW42" s="3"/>
      <c r="BX42" s="3"/>
      <c r="BY42" s="3"/>
    </row>
    <row r="43" spans="1:77" ht="41.45" customHeight="1">
      <c r="A43" s="64" t="s">
        <v>241</v>
      </c>
      <c r="C43" s="65"/>
      <c r="D43" s="65" t="s">
        <v>64</v>
      </c>
      <c r="E43" s="66">
        <v>162.03528470575026</v>
      </c>
      <c r="F43" s="68">
        <v>99.99998106974904</v>
      </c>
      <c r="G43" s="100" t="s">
        <v>476</v>
      </c>
      <c r="H43" s="65"/>
      <c r="I43" s="69" t="s">
        <v>241</v>
      </c>
      <c r="J43" s="70"/>
      <c r="K43" s="70"/>
      <c r="L43" s="69" t="s">
        <v>1612</v>
      </c>
      <c r="M43" s="73">
        <v>1.006308821635768</v>
      </c>
      <c r="N43" s="74">
        <v>6112.85205078125</v>
      </c>
      <c r="O43" s="74">
        <v>7483.4140625</v>
      </c>
      <c r="P43" s="75"/>
      <c r="Q43" s="76"/>
      <c r="R43" s="76"/>
      <c r="S43" s="86"/>
      <c r="T43" s="48">
        <v>2</v>
      </c>
      <c r="U43" s="48">
        <v>3</v>
      </c>
      <c r="V43" s="49">
        <v>221.5</v>
      </c>
      <c r="W43" s="49">
        <v>0.003145</v>
      </c>
      <c r="X43" s="49">
        <v>0.000337</v>
      </c>
      <c r="Y43" s="49">
        <v>0.844774</v>
      </c>
      <c r="Z43" s="49">
        <v>0.16666666666666666</v>
      </c>
      <c r="AA43" s="49">
        <v>0.25</v>
      </c>
      <c r="AB43" s="71">
        <v>43</v>
      </c>
      <c r="AC43" s="71"/>
      <c r="AD43" s="72"/>
      <c r="AE43" s="78" t="s">
        <v>877</v>
      </c>
      <c r="AF43" s="78">
        <v>434</v>
      </c>
      <c r="AG43" s="78">
        <v>45</v>
      </c>
      <c r="AH43" s="78">
        <v>331</v>
      </c>
      <c r="AI43" s="78">
        <v>237</v>
      </c>
      <c r="AJ43" s="78"/>
      <c r="AK43" s="78"/>
      <c r="AL43" s="78"/>
      <c r="AM43" s="78"/>
      <c r="AN43" s="78"/>
      <c r="AO43" s="80">
        <v>43218.00491898148</v>
      </c>
      <c r="AP43" s="83" t="s">
        <v>1296</v>
      </c>
      <c r="AQ43" s="78" t="b">
        <v>1</v>
      </c>
      <c r="AR43" s="78" t="b">
        <v>0</v>
      </c>
      <c r="AS43" s="78" t="b">
        <v>0</v>
      </c>
      <c r="AT43" s="78" t="s">
        <v>791</v>
      </c>
      <c r="AU43" s="78">
        <v>0</v>
      </c>
      <c r="AV43" s="78"/>
      <c r="AW43" s="78" t="b">
        <v>0</v>
      </c>
      <c r="AX43" s="78" t="s">
        <v>1443</v>
      </c>
      <c r="AY43" s="83" t="s">
        <v>1484</v>
      </c>
      <c r="AZ43" s="78" t="s">
        <v>66</v>
      </c>
      <c r="BA43" s="78" t="str">
        <f>REPLACE(INDEX(GroupVertices[Group],MATCH(Vertices[[#This Row],[Vertex]],GroupVertices[Vertex],0)),1,1,"")</f>
        <v>2</v>
      </c>
      <c r="BB43" s="48"/>
      <c r="BC43" s="48"/>
      <c r="BD43" s="48"/>
      <c r="BE43" s="48"/>
      <c r="BF43" s="48" t="s">
        <v>1998</v>
      </c>
      <c r="BG43" s="48" t="s">
        <v>1998</v>
      </c>
      <c r="BH43" s="121" t="s">
        <v>2026</v>
      </c>
      <c r="BI43" s="121" t="s">
        <v>2026</v>
      </c>
      <c r="BJ43" s="121" t="s">
        <v>2070</v>
      </c>
      <c r="BK43" s="121" t="s">
        <v>2070</v>
      </c>
      <c r="BL43" s="121">
        <v>4</v>
      </c>
      <c r="BM43" s="124">
        <v>10.256410256410257</v>
      </c>
      <c r="BN43" s="121">
        <v>0</v>
      </c>
      <c r="BO43" s="124">
        <v>0</v>
      </c>
      <c r="BP43" s="121">
        <v>0</v>
      </c>
      <c r="BQ43" s="124">
        <v>0</v>
      </c>
      <c r="BR43" s="121">
        <v>35</v>
      </c>
      <c r="BS43" s="124">
        <v>89.74358974358974</v>
      </c>
      <c r="BT43" s="121">
        <v>39</v>
      </c>
      <c r="BU43" s="2"/>
      <c r="BV43" s="3"/>
      <c r="BW43" s="3"/>
      <c r="BX43" s="3"/>
      <c r="BY43" s="3"/>
    </row>
    <row r="44" spans="1:77" ht="41.45" customHeight="1">
      <c r="A44" s="64" t="s">
        <v>308</v>
      </c>
      <c r="C44" s="65"/>
      <c r="D44" s="65" t="s">
        <v>64</v>
      </c>
      <c r="E44" s="66">
        <v>162.01019335943897</v>
      </c>
      <c r="F44" s="68">
        <v>99.99999453126084</v>
      </c>
      <c r="G44" s="100" t="s">
        <v>1411</v>
      </c>
      <c r="H44" s="65"/>
      <c r="I44" s="69" t="s">
        <v>308</v>
      </c>
      <c r="J44" s="70"/>
      <c r="K44" s="70"/>
      <c r="L44" s="69" t="s">
        <v>1613</v>
      </c>
      <c r="M44" s="73">
        <v>1.0018225484725551</v>
      </c>
      <c r="N44" s="74">
        <v>6499.56982421875</v>
      </c>
      <c r="O44" s="74">
        <v>7481.6083984375</v>
      </c>
      <c r="P44" s="75"/>
      <c r="Q44" s="76"/>
      <c r="R44" s="76"/>
      <c r="S44" s="86"/>
      <c r="T44" s="48">
        <v>3</v>
      </c>
      <c r="U44" s="48">
        <v>0</v>
      </c>
      <c r="V44" s="49">
        <v>0.5</v>
      </c>
      <c r="W44" s="49">
        <v>0.003106</v>
      </c>
      <c r="X44" s="49">
        <v>0.000299</v>
      </c>
      <c r="Y44" s="49">
        <v>0.576976</v>
      </c>
      <c r="Z44" s="49">
        <v>0.5</v>
      </c>
      <c r="AA44" s="49">
        <v>0</v>
      </c>
      <c r="AB44" s="71">
        <v>44</v>
      </c>
      <c r="AC44" s="71"/>
      <c r="AD44" s="72"/>
      <c r="AE44" s="78" t="s">
        <v>878</v>
      </c>
      <c r="AF44" s="78">
        <v>30</v>
      </c>
      <c r="AG44" s="78">
        <v>13</v>
      </c>
      <c r="AH44" s="78">
        <v>338</v>
      </c>
      <c r="AI44" s="78">
        <v>986</v>
      </c>
      <c r="AJ44" s="78"/>
      <c r="AK44" s="78" t="s">
        <v>997</v>
      </c>
      <c r="AL44" s="78" t="s">
        <v>1109</v>
      </c>
      <c r="AM44" s="78"/>
      <c r="AN44" s="78"/>
      <c r="AO44" s="80">
        <v>39946.36253472222</v>
      </c>
      <c r="AP44" s="83" t="s">
        <v>1297</v>
      </c>
      <c r="AQ44" s="78" t="b">
        <v>0</v>
      </c>
      <c r="AR44" s="78" t="b">
        <v>0</v>
      </c>
      <c r="AS44" s="78" t="b">
        <v>1</v>
      </c>
      <c r="AT44" s="78" t="s">
        <v>791</v>
      </c>
      <c r="AU44" s="78">
        <v>0</v>
      </c>
      <c r="AV44" s="83" t="s">
        <v>1390</v>
      </c>
      <c r="AW44" s="78" t="b">
        <v>0</v>
      </c>
      <c r="AX44" s="78" t="s">
        <v>1443</v>
      </c>
      <c r="AY44" s="83" t="s">
        <v>1485</v>
      </c>
      <c r="AZ44" s="78" t="s">
        <v>65</v>
      </c>
      <c r="BA44" s="78" t="str">
        <f>REPLACE(INDEX(GroupVertices[Group],MATCH(Vertices[[#This Row],[Vertex]],GroupVertices[Vertex],0)),1,1,"")</f>
        <v>2</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283</v>
      </c>
      <c r="C45" s="65"/>
      <c r="D45" s="65" t="s">
        <v>64</v>
      </c>
      <c r="E45" s="66">
        <v>162.38577944953613</v>
      </c>
      <c r="F45" s="68">
        <v>99.9997930292562</v>
      </c>
      <c r="G45" s="100" t="s">
        <v>517</v>
      </c>
      <c r="H45" s="65"/>
      <c r="I45" s="69" t="s">
        <v>283</v>
      </c>
      <c r="J45" s="70"/>
      <c r="K45" s="70"/>
      <c r="L45" s="69" t="s">
        <v>1614</v>
      </c>
      <c r="M45" s="73">
        <v>1.0689764498843972</v>
      </c>
      <c r="N45" s="74">
        <v>6042.42041015625</v>
      </c>
      <c r="O45" s="74">
        <v>5701.3564453125</v>
      </c>
      <c r="P45" s="75"/>
      <c r="Q45" s="76"/>
      <c r="R45" s="76"/>
      <c r="S45" s="86"/>
      <c r="T45" s="48">
        <v>7</v>
      </c>
      <c r="U45" s="48">
        <v>6</v>
      </c>
      <c r="V45" s="49">
        <v>808.109898</v>
      </c>
      <c r="W45" s="49">
        <v>0.00463</v>
      </c>
      <c r="X45" s="49">
        <v>0.002836</v>
      </c>
      <c r="Y45" s="49">
        <v>1.830084</v>
      </c>
      <c r="Z45" s="49">
        <v>0.15454545454545454</v>
      </c>
      <c r="AA45" s="49">
        <v>0.18181818181818182</v>
      </c>
      <c r="AB45" s="71">
        <v>45</v>
      </c>
      <c r="AC45" s="71"/>
      <c r="AD45" s="72"/>
      <c r="AE45" s="78" t="s">
        <v>879</v>
      </c>
      <c r="AF45" s="78">
        <v>947</v>
      </c>
      <c r="AG45" s="78">
        <v>492</v>
      </c>
      <c r="AH45" s="78">
        <v>1646</v>
      </c>
      <c r="AI45" s="78">
        <v>7592</v>
      </c>
      <c r="AJ45" s="78"/>
      <c r="AK45" s="78" t="s">
        <v>998</v>
      </c>
      <c r="AL45" s="78" t="s">
        <v>1110</v>
      </c>
      <c r="AM45" s="78"/>
      <c r="AN45" s="78"/>
      <c r="AO45" s="80">
        <v>40771.34818287037</v>
      </c>
      <c r="AP45" s="83" t="s">
        <v>1298</v>
      </c>
      <c r="AQ45" s="78" t="b">
        <v>0</v>
      </c>
      <c r="AR45" s="78" t="b">
        <v>0</v>
      </c>
      <c r="AS45" s="78" t="b">
        <v>0</v>
      </c>
      <c r="AT45" s="78" t="s">
        <v>791</v>
      </c>
      <c r="AU45" s="78">
        <v>9</v>
      </c>
      <c r="AV45" s="83" t="s">
        <v>1382</v>
      </c>
      <c r="AW45" s="78" t="b">
        <v>0</v>
      </c>
      <c r="AX45" s="78" t="s">
        <v>1443</v>
      </c>
      <c r="AY45" s="83" t="s">
        <v>1486</v>
      </c>
      <c r="AZ45" s="78" t="s">
        <v>66</v>
      </c>
      <c r="BA45" s="78" t="str">
        <f>REPLACE(INDEX(GroupVertices[Group],MATCH(Vertices[[#This Row],[Vertex]],GroupVertices[Vertex],0)),1,1,"")</f>
        <v>2</v>
      </c>
      <c r="BB45" s="48"/>
      <c r="BC45" s="48"/>
      <c r="BD45" s="48"/>
      <c r="BE45" s="48"/>
      <c r="BF45" s="48" t="s">
        <v>1999</v>
      </c>
      <c r="BG45" s="48" t="s">
        <v>2007</v>
      </c>
      <c r="BH45" s="121" t="s">
        <v>2027</v>
      </c>
      <c r="BI45" s="121" t="s">
        <v>2045</v>
      </c>
      <c r="BJ45" s="121" t="s">
        <v>2071</v>
      </c>
      <c r="BK45" s="121" t="s">
        <v>2082</v>
      </c>
      <c r="BL45" s="121">
        <v>6</v>
      </c>
      <c r="BM45" s="124">
        <v>9.090909090909092</v>
      </c>
      <c r="BN45" s="121">
        <v>0</v>
      </c>
      <c r="BO45" s="124">
        <v>0</v>
      </c>
      <c r="BP45" s="121">
        <v>0</v>
      </c>
      <c r="BQ45" s="124">
        <v>0</v>
      </c>
      <c r="BR45" s="121">
        <v>60</v>
      </c>
      <c r="BS45" s="124">
        <v>90.9090909090909</v>
      </c>
      <c r="BT45" s="121">
        <v>66</v>
      </c>
      <c r="BU45" s="2"/>
      <c r="BV45" s="3"/>
      <c r="BW45" s="3"/>
      <c r="BX45" s="3"/>
      <c r="BY45" s="3"/>
    </row>
    <row r="46" spans="1:77" ht="41.45" customHeight="1">
      <c r="A46" s="64" t="s">
        <v>239</v>
      </c>
      <c r="C46" s="65"/>
      <c r="D46" s="65" t="s">
        <v>64</v>
      </c>
      <c r="E46" s="66">
        <v>162.06821709778382</v>
      </c>
      <c r="F46" s="68">
        <v>99.99996340151482</v>
      </c>
      <c r="G46" s="100" t="s">
        <v>474</v>
      </c>
      <c r="H46" s="65"/>
      <c r="I46" s="69" t="s">
        <v>239</v>
      </c>
      <c r="J46" s="70"/>
      <c r="K46" s="70"/>
      <c r="L46" s="69" t="s">
        <v>1615</v>
      </c>
      <c r="M46" s="73">
        <v>1.0121970551624848</v>
      </c>
      <c r="N46" s="74">
        <v>5604.6640625</v>
      </c>
      <c r="O46" s="74">
        <v>7822.67236328125</v>
      </c>
      <c r="P46" s="75"/>
      <c r="Q46" s="76"/>
      <c r="R46" s="76"/>
      <c r="S46" s="86"/>
      <c r="T46" s="48">
        <v>0</v>
      </c>
      <c r="U46" s="48">
        <v>1</v>
      </c>
      <c r="V46" s="49">
        <v>0</v>
      </c>
      <c r="W46" s="49">
        <v>0.003067</v>
      </c>
      <c r="X46" s="49">
        <v>0.00013</v>
      </c>
      <c r="Y46" s="49">
        <v>0.291416</v>
      </c>
      <c r="Z46" s="49">
        <v>0</v>
      </c>
      <c r="AA46" s="49">
        <v>0</v>
      </c>
      <c r="AB46" s="71">
        <v>46</v>
      </c>
      <c r="AC46" s="71"/>
      <c r="AD46" s="72"/>
      <c r="AE46" s="78" t="s">
        <v>880</v>
      </c>
      <c r="AF46" s="78">
        <v>155</v>
      </c>
      <c r="AG46" s="78">
        <v>87</v>
      </c>
      <c r="AH46" s="78">
        <v>96</v>
      </c>
      <c r="AI46" s="78">
        <v>924</v>
      </c>
      <c r="AJ46" s="78"/>
      <c r="AK46" s="78" t="s">
        <v>999</v>
      </c>
      <c r="AL46" s="78" t="s">
        <v>1111</v>
      </c>
      <c r="AM46" s="78"/>
      <c r="AN46" s="78"/>
      <c r="AO46" s="80">
        <v>41208.543900462966</v>
      </c>
      <c r="AP46" s="83" t="s">
        <v>1299</v>
      </c>
      <c r="AQ46" s="78" t="b">
        <v>1</v>
      </c>
      <c r="AR46" s="78" t="b">
        <v>0</v>
      </c>
      <c r="AS46" s="78" t="b">
        <v>0</v>
      </c>
      <c r="AT46" s="78" t="s">
        <v>791</v>
      </c>
      <c r="AU46" s="78">
        <v>0</v>
      </c>
      <c r="AV46" s="83" t="s">
        <v>1382</v>
      </c>
      <c r="AW46" s="78" t="b">
        <v>0</v>
      </c>
      <c r="AX46" s="78" t="s">
        <v>1443</v>
      </c>
      <c r="AY46" s="83" t="s">
        <v>1487</v>
      </c>
      <c r="AZ46" s="78" t="s">
        <v>66</v>
      </c>
      <c r="BA46" s="78" t="str">
        <f>REPLACE(INDEX(GroupVertices[Group],MATCH(Vertices[[#This Row],[Vertex]],GroupVertices[Vertex],0)),1,1,"")</f>
        <v>2</v>
      </c>
      <c r="BB46" s="48"/>
      <c r="BC46" s="48"/>
      <c r="BD46" s="48"/>
      <c r="BE46" s="48"/>
      <c r="BF46" s="48" t="s">
        <v>421</v>
      </c>
      <c r="BG46" s="48" t="s">
        <v>421</v>
      </c>
      <c r="BH46" s="121" t="s">
        <v>2028</v>
      </c>
      <c r="BI46" s="121" t="s">
        <v>2028</v>
      </c>
      <c r="BJ46" s="121" t="s">
        <v>2072</v>
      </c>
      <c r="BK46" s="121" t="s">
        <v>2072</v>
      </c>
      <c r="BL46" s="121">
        <v>3</v>
      </c>
      <c r="BM46" s="124">
        <v>15.789473684210526</v>
      </c>
      <c r="BN46" s="121">
        <v>0</v>
      </c>
      <c r="BO46" s="124">
        <v>0</v>
      </c>
      <c r="BP46" s="121">
        <v>0</v>
      </c>
      <c r="BQ46" s="124">
        <v>0</v>
      </c>
      <c r="BR46" s="121">
        <v>16</v>
      </c>
      <c r="BS46" s="124">
        <v>84.21052631578948</v>
      </c>
      <c r="BT46" s="121">
        <v>19</v>
      </c>
      <c r="BU46" s="2"/>
      <c r="BV46" s="3"/>
      <c r="BW46" s="3"/>
      <c r="BX46" s="3"/>
      <c r="BY46" s="3"/>
    </row>
    <row r="47" spans="1:77" ht="41.45" customHeight="1">
      <c r="A47" s="64" t="s">
        <v>240</v>
      </c>
      <c r="C47" s="65"/>
      <c r="D47" s="65" t="s">
        <v>64</v>
      </c>
      <c r="E47" s="66">
        <v>167.70984949496366</v>
      </c>
      <c r="F47" s="68">
        <v>99.99693666472284</v>
      </c>
      <c r="G47" s="100" t="s">
        <v>475</v>
      </c>
      <c r="H47" s="65"/>
      <c r="I47" s="69" t="s">
        <v>240</v>
      </c>
      <c r="J47" s="70"/>
      <c r="K47" s="70"/>
      <c r="L47" s="69" t="s">
        <v>1616</v>
      </c>
      <c r="M47" s="73">
        <v>2.0209075367036182</v>
      </c>
      <c r="N47" s="74">
        <v>5213.8662109375</v>
      </c>
      <c r="O47" s="74">
        <v>7708.21923828125</v>
      </c>
      <c r="P47" s="75"/>
      <c r="Q47" s="76"/>
      <c r="R47" s="76"/>
      <c r="S47" s="86"/>
      <c r="T47" s="48">
        <v>0</v>
      </c>
      <c r="U47" s="48">
        <v>1</v>
      </c>
      <c r="V47" s="49">
        <v>0</v>
      </c>
      <c r="W47" s="49">
        <v>0.003067</v>
      </c>
      <c r="X47" s="49">
        <v>0.00013</v>
      </c>
      <c r="Y47" s="49">
        <v>0.291416</v>
      </c>
      <c r="Z47" s="49">
        <v>0</v>
      </c>
      <c r="AA47" s="49">
        <v>0</v>
      </c>
      <c r="AB47" s="71">
        <v>47</v>
      </c>
      <c r="AC47" s="71"/>
      <c r="AD47" s="72"/>
      <c r="AE47" s="78" t="s">
        <v>881</v>
      </c>
      <c r="AF47" s="78">
        <v>3994</v>
      </c>
      <c r="AG47" s="78">
        <v>7282</v>
      </c>
      <c r="AH47" s="78">
        <v>52382</v>
      </c>
      <c r="AI47" s="78">
        <v>2286</v>
      </c>
      <c r="AJ47" s="78"/>
      <c r="AK47" s="78" t="s">
        <v>1000</v>
      </c>
      <c r="AL47" s="78" t="s">
        <v>1112</v>
      </c>
      <c r="AM47" s="78"/>
      <c r="AN47" s="78"/>
      <c r="AO47" s="80">
        <v>42304.199895833335</v>
      </c>
      <c r="AP47" s="83" t="s">
        <v>1300</v>
      </c>
      <c r="AQ47" s="78" t="b">
        <v>1</v>
      </c>
      <c r="AR47" s="78" t="b">
        <v>0</v>
      </c>
      <c r="AS47" s="78" t="b">
        <v>0</v>
      </c>
      <c r="AT47" s="78" t="s">
        <v>791</v>
      </c>
      <c r="AU47" s="78">
        <v>169</v>
      </c>
      <c r="AV47" s="83" t="s">
        <v>1382</v>
      </c>
      <c r="AW47" s="78" t="b">
        <v>0</v>
      </c>
      <c r="AX47" s="78" t="s">
        <v>1443</v>
      </c>
      <c r="AY47" s="83" t="s">
        <v>1488</v>
      </c>
      <c r="AZ47" s="78" t="s">
        <v>66</v>
      </c>
      <c r="BA47" s="78" t="str">
        <f>REPLACE(INDEX(GroupVertices[Group],MATCH(Vertices[[#This Row],[Vertex]],GroupVertices[Vertex],0)),1,1,"")</f>
        <v>2</v>
      </c>
      <c r="BB47" s="48"/>
      <c r="BC47" s="48"/>
      <c r="BD47" s="48"/>
      <c r="BE47" s="48"/>
      <c r="BF47" s="48" t="s">
        <v>421</v>
      </c>
      <c r="BG47" s="48" t="s">
        <v>421</v>
      </c>
      <c r="BH47" s="121" t="s">
        <v>2028</v>
      </c>
      <c r="BI47" s="121" t="s">
        <v>2028</v>
      </c>
      <c r="BJ47" s="121" t="s">
        <v>2072</v>
      </c>
      <c r="BK47" s="121" t="s">
        <v>2072</v>
      </c>
      <c r="BL47" s="121">
        <v>3</v>
      </c>
      <c r="BM47" s="124">
        <v>15.789473684210526</v>
      </c>
      <c r="BN47" s="121">
        <v>0</v>
      </c>
      <c r="BO47" s="124">
        <v>0</v>
      </c>
      <c r="BP47" s="121">
        <v>0</v>
      </c>
      <c r="BQ47" s="124">
        <v>0</v>
      </c>
      <c r="BR47" s="121">
        <v>16</v>
      </c>
      <c r="BS47" s="124">
        <v>84.21052631578948</v>
      </c>
      <c r="BT47" s="121">
        <v>19</v>
      </c>
      <c r="BU47" s="2"/>
      <c r="BV47" s="3"/>
      <c r="BW47" s="3"/>
      <c r="BX47" s="3"/>
      <c r="BY47" s="3"/>
    </row>
    <row r="48" spans="1:77" ht="41.45" customHeight="1">
      <c r="A48" s="64" t="s">
        <v>309</v>
      </c>
      <c r="C48" s="65"/>
      <c r="D48" s="65" t="s">
        <v>64</v>
      </c>
      <c r="E48" s="66">
        <v>163.4066836025769</v>
      </c>
      <c r="F48" s="68">
        <v>99.99924531399516</v>
      </c>
      <c r="G48" s="100" t="s">
        <v>1412</v>
      </c>
      <c r="H48" s="65"/>
      <c r="I48" s="69" t="s">
        <v>309</v>
      </c>
      <c r="J48" s="70"/>
      <c r="K48" s="70"/>
      <c r="L48" s="69" t="s">
        <v>1617</v>
      </c>
      <c r="M48" s="73">
        <v>1.2515116892126188</v>
      </c>
      <c r="N48" s="74">
        <v>6118.55224609375</v>
      </c>
      <c r="O48" s="74">
        <v>9646.09375</v>
      </c>
      <c r="P48" s="75"/>
      <c r="Q48" s="76"/>
      <c r="R48" s="76"/>
      <c r="S48" s="86"/>
      <c r="T48" s="48">
        <v>1</v>
      </c>
      <c r="U48" s="48">
        <v>0</v>
      </c>
      <c r="V48" s="49">
        <v>0</v>
      </c>
      <c r="W48" s="49">
        <v>0.002336</v>
      </c>
      <c r="X48" s="49">
        <v>1.5E-05</v>
      </c>
      <c r="Y48" s="49">
        <v>0.329514</v>
      </c>
      <c r="Z48" s="49">
        <v>0</v>
      </c>
      <c r="AA48" s="49">
        <v>0</v>
      </c>
      <c r="AB48" s="71">
        <v>48</v>
      </c>
      <c r="AC48" s="71"/>
      <c r="AD48" s="72"/>
      <c r="AE48" s="78" t="s">
        <v>882</v>
      </c>
      <c r="AF48" s="78">
        <v>63</v>
      </c>
      <c r="AG48" s="78">
        <v>1794</v>
      </c>
      <c r="AH48" s="78">
        <v>407</v>
      </c>
      <c r="AI48" s="78">
        <v>1160</v>
      </c>
      <c r="AJ48" s="78"/>
      <c r="AK48" s="78" t="s">
        <v>1001</v>
      </c>
      <c r="AL48" s="78"/>
      <c r="AM48" s="78"/>
      <c r="AN48" s="78"/>
      <c r="AO48" s="80">
        <v>43137.75274305556</v>
      </c>
      <c r="AP48" s="83" t="s">
        <v>1301</v>
      </c>
      <c r="AQ48" s="78" t="b">
        <v>1</v>
      </c>
      <c r="AR48" s="78" t="b">
        <v>0</v>
      </c>
      <c r="AS48" s="78" t="b">
        <v>0</v>
      </c>
      <c r="AT48" s="78" t="s">
        <v>791</v>
      </c>
      <c r="AU48" s="78">
        <v>3</v>
      </c>
      <c r="AV48" s="78"/>
      <c r="AW48" s="78" t="b">
        <v>0</v>
      </c>
      <c r="AX48" s="78" t="s">
        <v>1443</v>
      </c>
      <c r="AY48" s="83" t="s">
        <v>1489</v>
      </c>
      <c r="AZ48" s="78" t="s">
        <v>65</v>
      </c>
      <c r="BA48" s="78" t="str">
        <f>REPLACE(INDEX(GroupVertices[Group],MATCH(Vertices[[#This Row],[Vertex]],GroupVertices[Vertex],0)),1,1,"")</f>
        <v>2</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243</v>
      </c>
      <c r="C49" s="65"/>
      <c r="D49" s="65" t="s">
        <v>64</v>
      </c>
      <c r="E49" s="66">
        <v>162.5872943245987</v>
      </c>
      <c r="F49" s="68">
        <v>99.99968491648961</v>
      </c>
      <c r="G49" s="100" t="s">
        <v>477</v>
      </c>
      <c r="H49" s="65"/>
      <c r="I49" s="69" t="s">
        <v>243</v>
      </c>
      <c r="J49" s="70"/>
      <c r="K49" s="70"/>
      <c r="L49" s="69" t="s">
        <v>1618</v>
      </c>
      <c r="M49" s="73">
        <v>1.1050068312264503</v>
      </c>
      <c r="N49" s="74">
        <v>9355.7890625</v>
      </c>
      <c r="O49" s="74">
        <v>2455.63671875</v>
      </c>
      <c r="P49" s="75"/>
      <c r="Q49" s="76"/>
      <c r="R49" s="76"/>
      <c r="S49" s="86"/>
      <c r="T49" s="48">
        <v>1</v>
      </c>
      <c r="U49" s="48">
        <v>1</v>
      </c>
      <c r="V49" s="49">
        <v>0</v>
      </c>
      <c r="W49" s="49">
        <v>0</v>
      </c>
      <c r="X49" s="49">
        <v>0</v>
      </c>
      <c r="Y49" s="49">
        <v>0.999996</v>
      </c>
      <c r="Z49" s="49">
        <v>0</v>
      </c>
      <c r="AA49" s="49" t="s">
        <v>2227</v>
      </c>
      <c r="AB49" s="71">
        <v>49</v>
      </c>
      <c r="AC49" s="71"/>
      <c r="AD49" s="72"/>
      <c r="AE49" s="78" t="s">
        <v>243</v>
      </c>
      <c r="AF49" s="78">
        <v>1559</v>
      </c>
      <c r="AG49" s="78">
        <v>749</v>
      </c>
      <c r="AH49" s="78">
        <v>5020</v>
      </c>
      <c r="AI49" s="78">
        <v>1</v>
      </c>
      <c r="AJ49" s="78"/>
      <c r="AK49" s="78" t="s">
        <v>1002</v>
      </c>
      <c r="AL49" s="78" t="s">
        <v>1113</v>
      </c>
      <c r="AM49" s="83" t="s">
        <v>1194</v>
      </c>
      <c r="AN49" s="78"/>
      <c r="AO49" s="80">
        <v>39775.602430555555</v>
      </c>
      <c r="AP49" s="83" t="s">
        <v>1302</v>
      </c>
      <c r="AQ49" s="78" t="b">
        <v>0</v>
      </c>
      <c r="AR49" s="78" t="b">
        <v>0</v>
      </c>
      <c r="AS49" s="78" t="b">
        <v>0</v>
      </c>
      <c r="AT49" s="78" t="s">
        <v>791</v>
      </c>
      <c r="AU49" s="78">
        <v>3</v>
      </c>
      <c r="AV49" s="83" t="s">
        <v>1382</v>
      </c>
      <c r="AW49" s="78" t="b">
        <v>0</v>
      </c>
      <c r="AX49" s="78" t="s">
        <v>1443</v>
      </c>
      <c r="AY49" s="83" t="s">
        <v>1490</v>
      </c>
      <c r="AZ49" s="78" t="s">
        <v>66</v>
      </c>
      <c r="BA49" s="78" t="str">
        <f>REPLACE(INDEX(GroupVertices[Group],MATCH(Vertices[[#This Row],[Vertex]],GroupVertices[Vertex],0)),1,1,"")</f>
        <v>7</v>
      </c>
      <c r="BB49" s="48" t="s">
        <v>400</v>
      </c>
      <c r="BC49" s="48" t="s">
        <v>400</v>
      </c>
      <c r="BD49" s="48" t="s">
        <v>406</v>
      </c>
      <c r="BE49" s="48" t="s">
        <v>406</v>
      </c>
      <c r="BF49" s="48" t="s">
        <v>422</v>
      </c>
      <c r="BG49" s="48" t="s">
        <v>422</v>
      </c>
      <c r="BH49" s="121" t="s">
        <v>2029</v>
      </c>
      <c r="BI49" s="121" t="s">
        <v>2029</v>
      </c>
      <c r="BJ49" s="121" t="s">
        <v>1946</v>
      </c>
      <c r="BK49" s="121" t="s">
        <v>1946</v>
      </c>
      <c r="BL49" s="121">
        <v>0</v>
      </c>
      <c r="BM49" s="124">
        <v>0</v>
      </c>
      <c r="BN49" s="121">
        <v>0</v>
      </c>
      <c r="BO49" s="124">
        <v>0</v>
      </c>
      <c r="BP49" s="121">
        <v>0</v>
      </c>
      <c r="BQ49" s="124">
        <v>0</v>
      </c>
      <c r="BR49" s="121">
        <v>26</v>
      </c>
      <c r="BS49" s="124">
        <v>100</v>
      </c>
      <c r="BT49" s="121">
        <v>26</v>
      </c>
      <c r="BU49" s="2"/>
      <c r="BV49" s="3"/>
      <c r="BW49" s="3"/>
      <c r="BX49" s="3"/>
      <c r="BY49" s="3"/>
    </row>
    <row r="50" spans="1:77" ht="41.45" customHeight="1">
      <c r="A50" s="64" t="s">
        <v>244</v>
      </c>
      <c r="C50" s="65"/>
      <c r="D50" s="65" t="s">
        <v>64</v>
      </c>
      <c r="E50" s="66">
        <v>172.76889219497818</v>
      </c>
      <c r="F50" s="68">
        <v>99.99422248740777</v>
      </c>
      <c r="G50" s="100" t="s">
        <v>478</v>
      </c>
      <c r="H50" s="65"/>
      <c r="I50" s="69" t="s">
        <v>244</v>
      </c>
      <c r="J50" s="70"/>
      <c r="K50" s="70"/>
      <c r="L50" s="69" t="s">
        <v>1619</v>
      </c>
      <c r="M50" s="73">
        <v>2.9254523632364036</v>
      </c>
      <c r="N50" s="74">
        <v>1998.8709716796875</v>
      </c>
      <c r="O50" s="74">
        <v>352.9058837890625</v>
      </c>
      <c r="P50" s="75"/>
      <c r="Q50" s="76"/>
      <c r="R50" s="76"/>
      <c r="S50" s="86"/>
      <c r="T50" s="48">
        <v>0</v>
      </c>
      <c r="U50" s="48">
        <v>9</v>
      </c>
      <c r="V50" s="49">
        <v>3.718992</v>
      </c>
      <c r="W50" s="49">
        <v>0.004016</v>
      </c>
      <c r="X50" s="49">
        <v>0.013217</v>
      </c>
      <c r="Y50" s="49">
        <v>0.719594</v>
      </c>
      <c r="Z50" s="49">
        <v>0.1111111111111111</v>
      </c>
      <c r="AA50" s="49">
        <v>0</v>
      </c>
      <c r="AB50" s="71">
        <v>50</v>
      </c>
      <c r="AC50" s="71"/>
      <c r="AD50" s="72"/>
      <c r="AE50" s="78" t="s">
        <v>883</v>
      </c>
      <c r="AF50" s="78">
        <v>6702</v>
      </c>
      <c r="AG50" s="78">
        <v>13734</v>
      </c>
      <c r="AH50" s="78">
        <v>55345</v>
      </c>
      <c r="AI50" s="78">
        <v>42161</v>
      </c>
      <c r="AJ50" s="78"/>
      <c r="AK50" s="78" t="s">
        <v>1003</v>
      </c>
      <c r="AL50" s="78" t="s">
        <v>1114</v>
      </c>
      <c r="AM50" s="83" t="s">
        <v>1195</v>
      </c>
      <c r="AN50" s="78"/>
      <c r="AO50" s="80">
        <v>39894.66626157407</v>
      </c>
      <c r="AP50" s="83" t="s">
        <v>1303</v>
      </c>
      <c r="AQ50" s="78" t="b">
        <v>0</v>
      </c>
      <c r="AR50" s="78" t="b">
        <v>0</v>
      </c>
      <c r="AS50" s="78" t="b">
        <v>1</v>
      </c>
      <c r="AT50" s="78" t="s">
        <v>791</v>
      </c>
      <c r="AU50" s="78">
        <v>436</v>
      </c>
      <c r="AV50" s="83" t="s">
        <v>1391</v>
      </c>
      <c r="AW50" s="78" t="b">
        <v>0</v>
      </c>
      <c r="AX50" s="78" t="s">
        <v>1443</v>
      </c>
      <c r="AY50" s="83" t="s">
        <v>1491</v>
      </c>
      <c r="AZ50" s="78" t="s">
        <v>66</v>
      </c>
      <c r="BA50" s="78" t="str">
        <f>REPLACE(INDEX(GroupVertices[Group],MATCH(Vertices[[#This Row],[Vertex]],GroupVertices[Vertex],0)),1,1,"")</f>
        <v>1</v>
      </c>
      <c r="BB50" s="48"/>
      <c r="BC50" s="48"/>
      <c r="BD50" s="48"/>
      <c r="BE50" s="48"/>
      <c r="BF50" s="48" t="s">
        <v>414</v>
      </c>
      <c r="BG50" s="48" t="s">
        <v>414</v>
      </c>
      <c r="BH50" s="121" t="s">
        <v>1873</v>
      </c>
      <c r="BI50" s="121" t="s">
        <v>1873</v>
      </c>
      <c r="BJ50" s="121" t="s">
        <v>1941</v>
      </c>
      <c r="BK50" s="121" t="s">
        <v>1941</v>
      </c>
      <c r="BL50" s="121">
        <v>0</v>
      </c>
      <c r="BM50" s="124">
        <v>0</v>
      </c>
      <c r="BN50" s="121">
        <v>0</v>
      </c>
      <c r="BO50" s="124">
        <v>0</v>
      </c>
      <c r="BP50" s="121">
        <v>0</v>
      </c>
      <c r="BQ50" s="124">
        <v>0</v>
      </c>
      <c r="BR50" s="121">
        <v>17</v>
      </c>
      <c r="BS50" s="124">
        <v>100</v>
      </c>
      <c r="BT50" s="121">
        <v>17</v>
      </c>
      <c r="BU50" s="2"/>
      <c r="BV50" s="3"/>
      <c r="BW50" s="3"/>
      <c r="BX50" s="3"/>
      <c r="BY50" s="3"/>
    </row>
    <row r="51" spans="1:77" ht="41.45" customHeight="1">
      <c r="A51" s="64" t="s">
        <v>310</v>
      </c>
      <c r="C51" s="65"/>
      <c r="D51" s="65" t="s">
        <v>64</v>
      </c>
      <c r="E51" s="66">
        <v>634.9491389352834</v>
      </c>
      <c r="F51" s="68">
        <v>99.74626270221592</v>
      </c>
      <c r="G51" s="100" t="s">
        <v>1413</v>
      </c>
      <c r="H51" s="65"/>
      <c r="I51" s="69" t="s">
        <v>310</v>
      </c>
      <c r="J51" s="70"/>
      <c r="K51" s="70"/>
      <c r="L51" s="69" t="s">
        <v>1620</v>
      </c>
      <c r="M51" s="73">
        <v>85.56218344150757</v>
      </c>
      <c r="N51" s="74">
        <v>2128.129150390625</v>
      </c>
      <c r="O51" s="74">
        <v>5588.13525390625</v>
      </c>
      <c r="P51" s="75"/>
      <c r="Q51" s="76"/>
      <c r="R51" s="76"/>
      <c r="S51" s="86"/>
      <c r="T51" s="48">
        <v>48</v>
      </c>
      <c r="U51" s="48">
        <v>0</v>
      </c>
      <c r="V51" s="49">
        <v>456.181818</v>
      </c>
      <c r="W51" s="49">
        <v>0.005128</v>
      </c>
      <c r="X51" s="49">
        <v>0.03061</v>
      </c>
      <c r="Y51" s="49">
        <v>3.453564</v>
      </c>
      <c r="Z51" s="49">
        <v>0.02171985815602837</v>
      </c>
      <c r="AA51" s="49">
        <v>0</v>
      </c>
      <c r="AB51" s="71">
        <v>51</v>
      </c>
      <c r="AC51" s="71"/>
      <c r="AD51" s="72"/>
      <c r="AE51" s="78" t="s">
        <v>884</v>
      </c>
      <c r="AF51" s="78">
        <v>883</v>
      </c>
      <c r="AG51" s="78">
        <v>603171</v>
      </c>
      <c r="AH51" s="78">
        <v>87390</v>
      </c>
      <c r="AI51" s="78">
        <v>9189</v>
      </c>
      <c r="AJ51" s="78"/>
      <c r="AK51" s="78" t="s">
        <v>1004</v>
      </c>
      <c r="AL51" s="78" t="s">
        <v>1115</v>
      </c>
      <c r="AM51" s="83" t="s">
        <v>1196</v>
      </c>
      <c r="AN51" s="78"/>
      <c r="AO51" s="80">
        <v>39146.151770833334</v>
      </c>
      <c r="AP51" s="83" t="s">
        <v>1304</v>
      </c>
      <c r="AQ51" s="78" t="b">
        <v>0</v>
      </c>
      <c r="AR51" s="78" t="b">
        <v>0</v>
      </c>
      <c r="AS51" s="78" t="b">
        <v>1</v>
      </c>
      <c r="AT51" s="78" t="s">
        <v>791</v>
      </c>
      <c r="AU51" s="78">
        <v>7180</v>
      </c>
      <c r="AV51" s="83" t="s">
        <v>1388</v>
      </c>
      <c r="AW51" s="78" t="b">
        <v>1</v>
      </c>
      <c r="AX51" s="78" t="s">
        <v>1443</v>
      </c>
      <c r="AY51" s="83" t="s">
        <v>1492</v>
      </c>
      <c r="AZ51" s="78" t="s">
        <v>65</v>
      </c>
      <c r="BA51" s="78" t="str">
        <f>REPLACE(INDEX(GroupVertices[Group],MATCH(Vertices[[#This Row],[Vertex]],GroupVertices[Vertex],0)),1,1,"")</f>
        <v>1</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311</v>
      </c>
      <c r="C52" s="65"/>
      <c r="D52" s="65" t="s">
        <v>64</v>
      </c>
      <c r="E52" s="66">
        <v>1000</v>
      </c>
      <c r="F52" s="68">
        <v>70</v>
      </c>
      <c r="G52" s="100" t="s">
        <v>1414</v>
      </c>
      <c r="H52" s="65"/>
      <c r="I52" s="69" t="s">
        <v>311</v>
      </c>
      <c r="J52" s="70"/>
      <c r="K52" s="70"/>
      <c r="L52" s="69" t="s">
        <v>1621</v>
      </c>
      <c r="M52" s="73">
        <v>9999</v>
      </c>
      <c r="N52" s="74">
        <v>1885.769775390625</v>
      </c>
      <c r="O52" s="74">
        <v>4752.0732421875</v>
      </c>
      <c r="P52" s="75"/>
      <c r="Q52" s="76"/>
      <c r="R52" s="76"/>
      <c r="S52" s="86"/>
      <c r="T52" s="48">
        <v>48</v>
      </c>
      <c r="U52" s="48">
        <v>0</v>
      </c>
      <c r="V52" s="49">
        <v>456.181818</v>
      </c>
      <c r="W52" s="49">
        <v>0.005128</v>
      </c>
      <c r="X52" s="49">
        <v>0.03061</v>
      </c>
      <c r="Y52" s="49">
        <v>3.453564</v>
      </c>
      <c r="Z52" s="49">
        <v>0.02171985815602837</v>
      </c>
      <c r="AA52" s="49">
        <v>0</v>
      </c>
      <c r="AB52" s="71">
        <v>52</v>
      </c>
      <c r="AC52" s="71"/>
      <c r="AD52" s="72"/>
      <c r="AE52" s="78" t="s">
        <v>885</v>
      </c>
      <c r="AF52" s="78">
        <v>1019</v>
      </c>
      <c r="AG52" s="78">
        <v>71314427</v>
      </c>
      <c r="AH52" s="78">
        <v>23202</v>
      </c>
      <c r="AI52" s="78">
        <v>2349</v>
      </c>
      <c r="AJ52" s="78"/>
      <c r="AK52" s="78" t="s">
        <v>1005</v>
      </c>
      <c r="AL52" s="78" t="s">
        <v>1116</v>
      </c>
      <c r="AM52" s="83" t="s">
        <v>1197</v>
      </c>
      <c r="AN52" s="78"/>
      <c r="AO52" s="80">
        <v>39399.90539351852</v>
      </c>
      <c r="AP52" s="83" t="s">
        <v>1305</v>
      </c>
      <c r="AQ52" s="78" t="b">
        <v>0</v>
      </c>
      <c r="AR52" s="78" t="b">
        <v>0</v>
      </c>
      <c r="AS52" s="78" t="b">
        <v>0</v>
      </c>
      <c r="AT52" s="78" t="s">
        <v>791</v>
      </c>
      <c r="AU52" s="78">
        <v>82324</v>
      </c>
      <c r="AV52" s="83" t="s">
        <v>1386</v>
      </c>
      <c r="AW52" s="78" t="b">
        <v>1</v>
      </c>
      <c r="AX52" s="78" t="s">
        <v>1443</v>
      </c>
      <c r="AY52" s="83" t="s">
        <v>1493</v>
      </c>
      <c r="AZ52" s="78" t="s">
        <v>65</v>
      </c>
      <c r="BA52" s="78" t="str">
        <f>REPLACE(INDEX(GroupVertices[Group],MATCH(Vertices[[#This Row],[Vertex]],GroupVertices[Vertex],0)),1,1,"")</f>
        <v>1</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312</v>
      </c>
      <c r="C53" s="65"/>
      <c r="D53" s="65" t="s">
        <v>64</v>
      </c>
      <c r="E53" s="66">
        <v>1000</v>
      </c>
      <c r="F53" s="68">
        <v>94.31356631386802</v>
      </c>
      <c r="G53" s="100" t="s">
        <v>1415</v>
      </c>
      <c r="H53" s="65"/>
      <c r="I53" s="69" t="s">
        <v>312</v>
      </c>
      <c r="J53" s="70"/>
      <c r="K53" s="70"/>
      <c r="L53" s="69" t="s">
        <v>1622</v>
      </c>
      <c r="M53" s="73">
        <v>1896.098799798251</v>
      </c>
      <c r="N53" s="74">
        <v>1903.9970703125</v>
      </c>
      <c r="O53" s="74">
        <v>5374.2041015625</v>
      </c>
      <c r="P53" s="75"/>
      <c r="Q53" s="76"/>
      <c r="R53" s="76"/>
      <c r="S53" s="86"/>
      <c r="T53" s="48">
        <v>48</v>
      </c>
      <c r="U53" s="48">
        <v>0</v>
      </c>
      <c r="V53" s="49">
        <v>456.181818</v>
      </c>
      <c r="W53" s="49">
        <v>0.005128</v>
      </c>
      <c r="X53" s="49">
        <v>0.03061</v>
      </c>
      <c r="Y53" s="49">
        <v>3.453564</v>
      </c>
      <c r="Z53" s="49">
        <v>0.02171985815602837</v>
      </c>
      <c r="AA53" s="49">
        <v>0</v>
      </c>
      <c r="AB53" s="71">
        <v>53</v>
      </c>
      <c r="AC53" s="71"/>
      <c r="AD53" s="72"/>
      <c r="AE53" s="78" t="s">
        <v>886</v>
      </c>
      <c r="AF53" s="78">
        <v>719</v>
      </c>
      <c r="AG53" s="78">
        <v>13517492</v>
      </c>
      <c r="AH53" s="78">
        <v>12096</v>
      </c>
      <c r="AI53" s="78">
        <v>1044</v>
      </c>
      <c r="AJ53" s="78"/>
      <c r="AK53" s="78" t="s">
        <v>1006</v>
      </c>
      <c r="AL53" s="78" t="s">
        <v>1117</v>
      </c>
      <c r="AM53" s="83" t="s">
        <v>1198</v>
      </c>
      <c r="AN53" s="78"/>
      <c r="AO53" s="80">
        <v>39168.31209490741</v>
      </c>
      <c r="AP53" s="83" t="s">
        <v>1306</v>
      </c>
      <c r="AQ53" s="78" t="b">
        <v>0</v>
      </c>
      <c r="AR53" s="78" t="b">
        <v>0</v>
      </c>
      <c r="AS53" s="78" t="b">
        <v>0</v>
      </c>
      <c r="AT53" s="78" t="s">
        <v>791</v>
      </c>
      <c r="AU53" s="78">
        <v>43890</v>
      </c>
      <c r="AV53" s="83" t="s">
        <v>1382</v>
      </c>
      <c r="AW53" s="78" t="b">
        <v>1</v>
      </c>
      <c r="AX53" s="78" t="s">
        <v>1443</v>
      </c>
      <c r="AY53" s="83" t="s">
        <v>1494</v>
      </c>
      <c r="AZ53" s="78" t="s">
        <v>65</v>
      </c>
      <c r="BA53" s="78" t="str">
        <f>REPLACE(INDEX(GroupVertices[Group],MATCH(Vertices[[#This Row],[Vertex]],GroupVertices[Vertex],0)),1,1,"")</f>
        <v>1</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313</v>
      </c>
      <c r="C54" s="65"/>
      <c r="D54" s="65" t="s">
        <v>64</v>
      </c>
      <c r="E54" s="66">
        <v>1000</v>
      </c>
      <c r="F54" s="68">
        <v>76.4509083134048</v>
      </c>
      <c r="G54" s="100" t="s">
        <v>1416</v>
      </c>
      <c r="H54" s="65"/>
      <c r="I54" s="69" t="s">
        <v>313</v>
      </c>
      <c r="J54" s="70"/>
      <c r="K54" s="70"/>
      <c r="L54" s="69" t="s">
        <v>1623</v>
      </c>
      <c r="M54" s="73">
        <v>7849.1272894192925</v>
      </c>
      <c r="N54" s="74">
        <v>2094.293701171875</v>
      </c>
      <c r="O54" s="74">
        <v>4457.3037109375</v>
      </c>
      <c r="P54" s="75"/>
      <c r="Q54" s="76"/>
      <c r="R54" s="76"/>
      <c r="S54" s="86"/>
      <c r="T54" s="48">
        <v>48</v>
      </c>
      <c r="U54" s="48">
        <v>0</v>
      </c>
      <c r="V54" s="49">
        <v>456.181818</v>
      </c>
      <c r="W54" s="49">
        <v>0.005128</v>
      </c>
      <c r="X54" s="49">
        <v>0.03061</v>
      </c>
      <c r="Y54" s="49">
        <v>3.453564</v>
      </c>
      <c r="Z54" s="49">
        <v>0.02171985815602837</v>
      </c>
      <c r="AA54" s="49">
        <v>0</v>
      </c>
      <c r="AB54" s="71">
        <v>54</v>
      </c>
      <c r="AC54" s="71"/>
      <c r="AD54" s="72"/>
      <c r="AE54" s="78" t="s">
        <v>887</v>
      </c>
      <c r="AF54" s="78">
        <v>140</v>
      </c>
      <c r="AG54" s="78">
        <v>55979666</v>
      </c>
      <c r="AH54" s="78">
        <v>9487</v>
      </c>
      <c r="AI54" s="78">
        <v>5768</v>
      </c>
      <c r="AJ54" s="78"/>
      <c r="AK54" s="78" t="s">
        <v>1007</v>
      </c>
      <c r="AL54" s="78" t="s">
        <v>1118</v>
      </c>
      <c r="AM54" s="83" t="s">
        <v>1199</v>
      </c>
      <c r="AN54" s="78"/>
      <c r="AO54" s="80">
        <v>39133.60826388889</v>
      </c>
      <c r="AP54" s="83" t="s">
        <v>1307</v>
      </c>
      <c r="AQ54" s="78" t="b">
        <v>0</v>
      </c>
      <c r="AR54" s="78" t="b">
        <v>0</v>
      </c>
      <c r="AS54" s="78" t="b">
        <v>1</v>
      </c>
      <c r="AT54" s="78" t="s">
        <v>791</v>
      </c>
      <c r="AU54" s="78">
        <v>91356</v>
      </c>
      <c r="AV54" s="83" t="s">
        <v>1390</v>
      </c>
      <c r="AW54" s="78" t="b">
        <v>1</v>
      </c>
      <c r="AX54" s="78" t="s">
        <v>1443</v>
      </c>
      <c r="AY54" s="83" t="s">
        <v>1495</v>
      </c>
      <c r="AZ54" s="78" t="s">
        <v>65</v>
      </c>
      <c r="BA54" s="78" t="str">
        <f>REPLACE(INDEX(GroupVertices[Group],MATCH(Vertices[[#This Row],[Vertex]],GroupVertices[Vertex],0)),1,1,"")</f>
        <v>1</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314</v>
      </c>
      <c r="C55" s="65"/>
      <c r="D55" s="65" t="s">
        <v>64</v>
      </c>
      <c r="E55" s="66">
        <v>361.88315344776765</v>
      </c>
      <c r="F55" s="68">
        <v>99.89276265235925</v>
      </c>
      <c r="G55" s="100" t="s">
        <v>1417</v>
      </c>
      <c r="H55" s="65"/>
      <c r="I55" s="69" t="s">
        <v>314</v>
      </c>
      <c r="J55" s="70"/>
      <c r="K55" s="70"/>
      <c r="L55" s="69" t="s">
        <v>1624</v>
      </c>
      <c r="M55" s="73">
        <v>36.738633390407806</v>
      </c>
      <c r="N55" s="74">
        <v>2286.935791015625</v>
      </c>
      <c r="O55" s="74">
        <v>4729.61962890625</v>
      </c>
      <c r="P55" s="75"/>
      <c r="Q55" s="76"/>
      <c r="R55" s="76"/>
      <c r="S55" s="86"/>
      <c r="T55" s="48">
        <v>49</v>
      </c>
      <c r="U55" s="48">
        <v>0</v>
      </c>
      <c r="V55" s="49">
        <v>486.515152</v>
      </c>
      <c r="W55" s="49">
        <v>0.005155</v>
      </c>
      <c r="X55" s="49">
        <v>0.030887</v>
      </c>
      <c r="Y55" s="49">
        <v>3.549796</v>
      </c>
      <c r="Z55" s="49">
        <v>0.021683673469387755</v>
      </c>
      <c r="AA55" s="49">
        <v>0</v>
      </c>
      <c r="AB55" s="71">
        <v>55</v>
      </c>
      <c r="AC55" s="71"/>
      <c r="AD55" s="72"/>
      <c r="AE55" s="78" t="s">
        <v>888</v>
      </c>
      <c r="AF55" s="78">
        <v>4405</v>
      </c>
      <c r="AG55" s="78">
        <v>254919</v>
      </c>
      <c r="AH55" s="78">
        <v>6930</v>
      </c>
      <c r="AI55" s="78">
        <v>707</v>
      </c>
      <c r="AJ55" s="78"/>
      <c r="AK55" s="78" t="s">
        <v>1008</v>
      </c>
      <c r="AL55" s="78" t="s">
        <v>1106</v>
      </c>
      <c r="AM55" s="83" t="s">
        <v>1200</v>
      </c>
      <c r="AN55" s="78"/>
      <c r="AO55" s="80">
        <v>39877.78971064815</v>
      </c>
      <c r="AP55" s="83" t="s">
        <v>1308</v>
      </c>
      <c r="AQ55" s="78" t="b">
        <v>0</v>
      </c>
      <c r="AR55" s="78" t="b">
        <v>0</v>
      </c>
      <c r="AS55" s="78" t="b">
        <v>1</v>
      </c>
      <c r="AT55" s="78" t="s">
        <v>791</v>
      </c>
      <c r="AU55" s="78">
        <v>923</v>
      </c>
      <c r="AV55" s="83" t="s">
        <v>1386</v>
      </c>
      <c r="AW55" s="78" t="b">
        <v>1</v>
      </c>
      <c r="AX55" s="78" t="s">
        <v>1443</v>
      </c>
      <c r="AY55" s="83" t="s">
        <v>1496</v>
      </c>
      <c r="AZ55" s="78" t="s">
        <v>65</v>
      </c>
      <c r="BA55" s="78" t="str">
        <f>REPLACE(INDEX(GroupVertices[Group],MATCH(Vertices[[#This Row],[Vertex]],GroupVertices[Vertex],0)),1,1,"")</f>
        <v>1</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315</v>
      </c>
      <c r="C56" s="65"/>
      <c r="D56" s="65" t="s">
        <v>64</v>
      </c>
      <c r="E56" s="66">
        <v>1000</v>
      </c>
      <c r="F56" s="68">
        <v>99.55041284984313</v>
      </c>
      <c r="G56" s="100" t="s">
        <v>1418</v>
      </c>
      <c r="H56" s="65"/>
      <c r="I56" s="69" t="s">
        <v>315</v>
      </c>
      <c r="J56" s="70"/>
      <c r="K56" s="70"/>
      <c r="L56" s="69" t="s">
        <v>1625</v>
      </c>
      <c r="M56" s="73">
        <v>150.83241090894555</v>
      </c>
      <c r="N56" s="74">
        <v>2302.455810546875</v>
      </c>
      <c r="O56" s="74">
        <v>5258.9375</v>
      </c>
      <c r="P56" s="75"/>
      <c r="Q56" s="76"/>
      <c r="R56" s="76"/>
      <c r="S56" s="86"/>
      <c r="T56" s="48">
        <v>48</v>
      </c>
      <c r="U56" s="48">
        <v>0</v>
      </c>
      <c r="V56" s="49">
        <v>456.181818</v>
      </c>
      <c r="W56" s="49">
        <v>0.005128</v>
      </c>
      <c r="X56" s="49">
        <v>0.03061</v>
      </c>
      <c r="Y56" s="49">
        <v>3.453564</v>
      </c>
      <c r="Z56" s="49">
        <v>0.02171985815602837</v>
      </c>
      <c r="AA56" s="49">
        <v>0</v>
      </c>
      <c r="AB56" s="71">
        <v>56</v>
      </c>
      <c r="AC56" s="71"/>
      <c r="AD56" s="72"/>
      <c r="AE56" s="78" t="s">
        <v>889</v>
      </c>
      <c r="AF56" s="78">
        <v>113</v>
      </c>
      <c r="AG56" s="78">
        <v>1068735</v>
      </c>
      <c r="AH56" s="78">
        <v>104873</v>
      </c>
      <c r="AI56" s="78">
        <v>973</v>
      </c>
      <c r="AJ56" s="78"/>
      <c r="AK56" s="78" t="s">
        <v>1009</v>
      </c>
      <c r="AL56" s="78"/>
      <c r="AM56" s="83" t="s">
        <v>1201</v>
      </c>
      <c r="AN56" s="78"/>
      <c r="AO56" s="80">
        <v>40916.07699074074</v>
      </c>
      <c r="AP56" s="83" t="s">
        <v>1309</v>
      </c>
      <c r="AQ56" s="78" t="b">
        <v>0</v>
      </c>
      <c r="AR56" s="78" t="b">
        <v>0</v>
      </c>
      <c r="AS56" s="78" t="b">
        <v>0</v>
      </c>
      <c r="AT56" s="78" t="s">
        <v>791</v>
      </c>
      <c r="AU56" s="78">
        <v>8783</v>
      </c>
      <c r="AV56" s="83" t="s">
        <v>1382</v>
      </c>
      <c r="AW56" s="78" t="b">
        <v>1</v>
      </c>
      <c r="AX56" s="78" t="s">
        <v>1443</v>
      </c>
      <c r="AY56" s="83" t="s">
        <v>1497</v>
      </c>
      <c r="AZ56" s="78" t="s">
        <v>65</v>
      </c>
      <c r="BA56" s="78" t="str">
        <f>REPLACE(INDEX(GroupVertices[Group],MATCH(Vertices[[#This Row],[Vertex]],GroupVertices[Vertex],0)),1,1,"")</f>
        <v>1</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316</v>
      </c>
      <c r="C57" s="65"/>
      <c r="D57" s="65" t="s">
        <v>64</v>
      </c>
      <c r="E57" s="66">
        <v>1000</v>
      </c>
      <c r="F57" s="68">
        <v>89.30613128252436</v>
      </c>
      <c r="G57" s="100" t="s">
        <v>1419</v>
      </c>
      <c r="H57" s="65"/>
      <c r="I57" s="69" t="s">
        <v>316</v>
      </c>
      <c r="J57" s="70"/>
      <c r="K57" s="70"/>
      <c r="L57" s="69" t="s">
        <v>1626</v>
      </c>
      <c r="M57" s="73">
        <v>3564.9099812440477</v>
      </c>
      <c r="N57" s="74">
        <v>2064.417724609375</v>
      </c>
      <c r="O57" s="74">
        <v>5033.087890625</v>
      </c>
      <c r="P57" s="75"/>
      <c r="Q57" s="76"/>
      <c r="R57" s="76"/>
      <c r="S57" s="86"/>
      <c r="T57" s="48">
        <v>48</v>
      </c>
      <c r="U57" s="48">
        <v>0</v>
      </c>
      <c r="V57" s="49">
        <v>456.181818</v>
      </c>
      <c r="W57" s="49">
        <v>0.005128</v>
      </c>
      <c r="X57" s="49">
        <v>0.03061</v>
      </c>
      <c r="Y57" s="49">
        <v>3.453564</v>
      </c>
      <c r="Z57" s="49">
        <v>0.02171985815602837</v>
      </c>
      <c r="AA57" s="49">
        <v>0</v>
      </c>
      <c r="AB57" s="71">
        <v>57</v>
      </c>
      <c r="AC57" s="71"/>
      <c r="AD57" s="72"/>
      <c r="AE57" s="78" t="s">
        <v>890</v>
      </c>
      <c r="AF57" s="78">
        <v>39</v>
      </c>
      <c r="AG57" s="78">
        <v>25420904</v>
      </c>
      <c r="AH57" s="78">
        <v>5378</v>
      </c>
      <c r="AI57" s="78">
        <v>104</v>
      </c>
      <c r="AJ57" s="78"/>
      <c r="AK57" s="78" t="s">
        <v>1010</v>
      </c>
      <c r="AL57" s="78" t="s">
        <v>1119</v>
      </c>
      <c r="AM57" s="83" t="s">
        <v>1202</v>
      </c>
      <c r="AN57" s="78"/>
      <c r="AO57" s="80">
        <v>42754.95449074074</v>
      </c>
      <c r="AP57" s="83" t="s">
        <v>1310</v>
      </c>
      <c r="AQ57" s="78" t="b">
        <v>1</v>
      </c>
      <c r="AR57" s="78" t="b">
        <v>0</v>
      </c>
      <c r="AS57" s="78" t="b">
        <v>1</v>
      </c>
      <c r="AT57" s="78" t="s">
        <v>791</v>
      </c>
      <c r="AU57" s="78">
        <v>22039</v>
      </c>
      <c r="AV57" s="78"/>
      <c r="AW57" s="78" t="b">
        <v>1</v>
      </c>
      <c r="AX57" s="78" t="s">
        <v>1443</v>
      </c>
      <c r="AY57" s="83" t="s">
        <v>1498</v>
      </c>
      <c r="AZ57" s="78" t="s">
        <v>65</v>
      </c>
      <c r="BA57" s="78" t="str">
        <f>REPLACE(INDEX(GroupVertices[Group],MATCH(Vertices[[#This Row],[Vertex]],GroupVertices[Vertex],0)),1,1,"")</f>
        <v>1</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263</v>
      </c>
      <c r="C58" s="65"/>
      <c r="D58" s="65" t="s">
        <v>64</v>
      </c>
      <c r="E58" s="66">
        <v>166.25925603634204</v>
      </c>
      <c r="F58" s="68">
        <v>99.99771490837331</v>
      </c>
      <c r="G58" s="100" t="s">
        <v>497</v>
      </c>
      <c r="H58" s="65"/>
      <c r="I58" s="69" t="s">
        <v>263</v>
      </c>
      <c r="J58" s="70"/>
      <c r="K58" s="70"/>
      <c r="L58" s="69" t="s">
        <v>1627</v>
      </c>
      <c r="M58" s="73">
        <v>1.7615448694553768</v>
      </c>
      <c r="N58" s="74">
        <v>8749.9716796875</v>
      </c>
      <c r="O58" s="74">
        <v>4051.087646484375</v>
      </c>
      <c r="P58" s="75"/>
      <c r="Q58" s="76"/>
      <c r="R58" s="76"/>
      <c r="S58" s="86"/>
      <c r="T58" s="48">
        <v>47</v>
      </c>
      <c r="U58" s="48">
        <v>14</v>
      </c>
      <c r="V58" s="49">
        <v>1115.454706</v>
      </c>
      <c r="W58" s="49">
        <v>0.005814</v>
      </c>
      <c r="X58" s="49">
        <v>0.040978</v>
      </c>
      <c r="Y58" s="49">
        <v>4.533184</v>
      </c>
      <c r="Z58" s="49">
        <v>0.11045197740112994</v>
      </c>
      <c r="AA58" s="49">
        <v>0.016666666666666666</v>
      </c>
      <c r="AB58" s="71">
        <v>58</v>
      </c>
      <c r="AC58" s="71"/>
      <c r="AD58" s="72"/>
      <c r="AE58" s="78" t="s">
        <v>891</v>
      </c>
      <c r="AF58" s="78">
        <v>5968</v>
      </c>
      <c r="AG58" s="78">
        <v>5432</v>
      </c>
      <c r="AH58" s="78">
        <v>47196</v>
      </c>
      <c r="AI58" s="78">
        <v>6407</v>
      </c>
      <c r="AJ58" s="78"/>
      <c r="AK58" s="78" t="s">
        <v>1011</v>
      </c>
      <c r="AL58" s="78" t="s">
        <v>1120</v>
      </c>
      <c r="AM58" s="83" t="s">
        <v>1203</v>
      </c>
      <c r="AN58" s="78"/>
      <c r="AO58" s="80">
        <v>41352.520902777775</v>
      </c>
      <c r="AP58" s="83" t="s">
        <v>1311</v>
      </c>
      <c r="AQ58" s="78" t="b">
        <v>1</v>
      </c>
      <c r="AR58" s="78" t="b">
        <v>0</v>
      </c>
      <c r="AS58" s="78" t="b">
        <v>1</v>
      </c>
      <c r="AT58" s="78" t="s">
        <v>791</v>
      </c>
      <c r="AU58" s="78">
        <v>621</v>
      </c>
      <c r="AV58" s="83" t="s">
        <v>1382</v>
      </c>
      <c r="AW58" s="78" t="b">
        <v>0</v>
      </c>
      <c r="AX58" s="78" t="s">
        <v>1443</v>
      </c>
      <c r="AY58" s="83" t="s">
        <v>1499</v>
      </c>
      <c r="AZ58" s="78" t="s">
        <v>66</v>
      </c>
      <c r="BA58" s="78" t="str">
        <f>REPLACE(INDEX(GroupVertices[Group],MATCH(Vertices[[#This Row],[Vertex]],GroupVertices[Vertex],0)),1,1,"")</f>
        <v>3</v>
      </c>
      <c r="BB58" s="48" t="s">
        <v>403</v>
      </c>
      <c r="BC58" s="48" t="s">
        <v>403</v>
      </c>
      <c r="BD58" s="48" t="s">
        <v>407</v>
      </c>
      <c r="BE58" s="48" t="s">
        <v>407</v>
      </c>
      <c r="BF58" s="48" t="s">
        <v>2000</v>
      </c>
      <c r="BG58" s="48" t="s">
        <v>2008</v>
      </c>
      <c r="BH58" s="121" t="s">
        <v>2030</v>
      </c>
      <c r="BI58" s="121" t="s">
        <v>2046</v>
      </c>
      <c r="BJ58" s="121" t="s">
        <v>2073</v>
      </c>
      <c r="BK58" s="121" t="s">
        <v>2083</v>
      </c>
      <c r="BL58" s="121">
        <v>4</v>
      </c>
      <c r="BM58" s="124">
        <v>2.857142857142857</v>
      </c>
      <c r="BN58" s="121">
        <v>5</v>
      </c>
      <c r="BO58" s="124">
        <v>3.5714285714285716</v>
      </c>
      <c r="BP58" s="121">
        <v>0</v>
      </c>
      <c r="BQ58" s="124">
        <v>0</v>
      </c>
      <c r="BR58" s="121">
        <v>131</v>
      </c>
      <c r="BS58" s="124">
        <v>93.57142857142857</v>
      </c>
      <c r="BT58" s="121">
        <v>140</v>
      </c>
      <c r="BU58" s="2"/>
      <c r="BV58" s="3"/>
      <c r="BW58" s="3"/>
      <c r="BX58" s="3"/>
      <c r="BY58" s="3"/>
    </row>
    <row r="59" spans="1:77" ht="41.45" customHeight="1">
      <c r="A59" s="64" t="s">
        <v>245</v>
      </c>
      <c r="C59" s="65"/>
      <c r="D59" s="65" t="s">
        <v>64</v>
      </c>
      <c r="E59" s="66">
        <v>162.8993679443454</v>
      </c>
      <c r="F59" s="68">
        <v>99.9995174889367</v>
      </c>
      <c r="G59" s="100" t="s">
        <v>479</v>
      </c>
      <c r="H59" s="65"/>
      <c r="I59" s="69" t="s">
        <v>245</v>
      </c>
      <c r="J59" s="70"/>
      <c r="K59" s="70"/>
      <c r="L59" s="69" t="s">
        <v>1628</v>
      </c>
      <c r="M59" s="73">
        <v>1.1608048536939097</v>
      </c>
      <c r="N59" s="74">
        <v>3461.573486328125</v>
      </c>
      <c r="O59" s="74">
        <v>8156.0947265625</v>
      </c>
      <c r="P59" s="75"/>
      <c r="Q59" s="76"/>
      <c r="R59" s="76"/>
      <c r="S59" s="86"/>
      <c r="T59" s="48">
        <v>0</v>
      </c>
      <c r="U59" s="48">
        <v>9</v>
      </c>
      <c r="V59" s="49">
        <v>3.718992</v>
      </c>
      <c r="W59" s="49">
        <v>0.004016</v>
      </c>
      <c r="X59" s="49">
        <v>0.013217</v>
      </c>
      <c r="Y59" s="49">
        <v>0.719594</v>
      </c>
      <c r="Z59" s="49">
        <v>0.1111111111111111</v>
      </c>
      <c r="AA59" s="49">
        <v>0</v>
      </c>
      <c r="AB59" s="71">
        <v>59</v>
      </c>
      <c r="AC59" s="71"/>
      <c r="AD59" s="72"/>
      <c r="AE59" s="78" t="s">
        <v>892</v>
      </c>
      <c r="AF59" s="78">
        <v>3057</v>
      </c>
      <c r="AG59" s="78">
        <v>1147</v>
      </c>
      <c r="AH59" s="78">
        <v>1955</v>
      </c>
      <c r="AI59" s="78">
        <v>409</v>
      </c>
      <c r="AJ59" s="78"/>
      <c r="AK59" s="78" t="s">
        <v>1012</v>
      </c>
      <c r="AL59" s="78" t="s">
        <v>1121</v>
      </c>
      <c r="AM59" s="83" t="s">
        <v>1204</v>
      </c>
      <c r="AN59" s="78"/>
      <c r="AO59" s="80">
        <v>39928.27086805556</v>
      </c>
      <c r="AP59" s="83" t="s">
        <v>1312</v>
      </c>
      <c r="AQ59" s="78" t="b">
        <v>0</v>
      </c>
      <c r="AR59" s="78" t="b">
        <v>0</v>
      </c>
      <c r="AS59" s="78" t="b">
        <v>1</v>
      </c>
      <c r="AT59" s="78" t="s">
        <v>791</v>
      </c>
      <c r="AU59" s="78">
        <v>55</v>
      </c>
      <c r="AV59" s="83" t="s">
        <v>1392</v>
      </c>
      <c r="AW59" s="78" t="b">
        <v>0</v>
      </c>
      <c r="AX59" s="78" t="s">
        <v>1443</v>
      </c>
      <c r="AY59" s="83" t="s">
        <v>1500</v>
      </c>
      <c r="AZ59" s="78" t="s">
        <v>66</v>
      </c>
      <c r="BA59" s="78" t="str">
        <f>REPLACE(INDEX(GroupVertices[Group],MATCH(Vertices[[#This Row],[Vertex]],GroupVertices[Vertex],0)),1,1,"")</f>
        <v>1</v>
      </c>
      <c r="BB59" s="48"/>
      <c r="BC59" s="48"/>
      <c r="BD59" s="48"/>
      <c r="BE59" s="48"/>
      <c r="BF59" s="48" t="s">
        <v>414</v>
      </c>
      <c r="BG59" s="48" t="s">
        <v>414</v>
      </c>
      <c r="BH59" s="121" t="s">
        <v>1873</v>
      </c>
      <c r="BI59" s="121" t="s">
        <v>1873</v>
      </c>
      <c r="BJ59" s="121" t="s">
        <v>1941</v>
      </c>
      <c r="BK59" s="121" t="s">
        <v>1941</v>
      </c>
      <c r="BL59" s="121">
        <v>0</v>
      </c>
      <c r="BM59" s="124">
        <v>0</v>
      </c>
      <c r="BN59" s="121">
        <v>0</v>
      </c>
      <c r="BO59" s="124">
        <v>0</v>
      </c>
      <c r="BP59" s="121">
        <v>0</v>
      </c>
      <c r="BQ59" s="124">
        <v>0</v>
      </c>
      <c r="BR59" s="121">
        <v>17</v>
      </c>
      <c r="BS59" s="124">
        <v>100</v>
      </c>
      <c r="BT59" s="121">
        <v>17</v>
      </c>
      <c r="BU59" s="2"/>
      <c r="BV59" s="3"/>
      <c r="BW59" s="3"/>
      <c r="BX59" s="3"/>
      <c r="BY59" s="3"/>
    </row>
    <row r="60" spans="1:77" ht="41.45" customHeight="1">
      <c r="A60" s="64" t="s">
        <v>246</v>
      </c>
      <c r="C60" s="65"/>
      <c r="D60" s="65" t="s">
        <v>64</v>
      </c>
      <c r="E60" s="66">
        <v>166.58779585210553</v>
      </c>
      <c r="F60" s="68">
        <v>99.99753864670328</v>
      </c>
      <c r="G60" s="100" t="s">
        <v>480</v>
      </c>
      <c r="H60" s="65"/>
      <c r="I60" s="69" t="s">
        <v>246</v>
      </c>
      <c r="J60" s="70"/>
      <c r="K60" s="70"/>
      <c r="L60" s="69" t="s">
        <v>1629</v>
      </c>
      <c r="M60" s="73">
        <v>1.8202870086861949</v>
      </c>
      <c r="N60" s="74">
        <v>1302.7896728515625</v>
      </c>
      <c r="O60" s="74">
        <v>2345.562744140625</v>
      </c>
      <c r="P60" s="75"/>
      <c r="Q60" s="76"/>
      <c r="R60" s="76"/>
      <c r="S60" s="86"/>
      <c r="T60" s="48">
        <v>0</v>
      </c>
      <c r="U60" s="48">
        <v>9</v>
      </c>
      <c r="V60" s="49">
        <v>3.718992</v>
      </c>
      <c r="W60" s="49">
        <v>0.004016</v>
      </c>
      <c r="X60" s="49">
        <v>0.013217</v>
      </c>
      <c r="Y60" s="49">
        <v>0.719594</v>
      </c>
      <c r="Z60" s="49">
        <v>0.1111111111111111</v>
      </c>
      <c r="AA60" s="49">
        <v>0</v>
      </c>
      <c r="AB60" s="71">
        <v>60</v>
      </c>
      <c r="AC60" s="71"/>
      <c r="AD60" s="72"/>
      <c r="AE60" s="78" t="s">
        <v>893</v>
      </c>
      <c r="AF60" s="78">
        <v>5202</v>
      </c>
      <c r="AG60" s="78">
        <v>5851</v>
      </c>
      <c r="AH60" s="78">
        <v>4410</v>
      </c>
      <c r="AI60" s="78">
        <v>10153</v>
      </c>
      <c r="AJ60" s="78"/>
      <c r="AK60" s="78" t="s">
        <v>1013</v>
      </c>
      <c r="AL60" s="78" t="s">
        <v>1122</v>
      </c>
      <c r="AM60" s="83" t="s">
        <v>1205</v>
      </c>
      <c r="AN60" s="78"/>
      <c r="AO60" s="80">
        <v>41544.83268518518</v>
      </c>
      <c r="AP60" s="83" t="s">
        <v>1313</v>
      </c>
      <c r="AQ60" s="78" t="b">
        <v>1</v>
      </c>
      <c r="AR60" s="78" t="b">
        <v>0</v>
      </c>
      <c r="AS60" s="78" t="b">
        <v>1</v>
      </c>
      <c r="AT60" s="78" t="s">
        <v>791</v>
      </c>
      <c r="AU60" s="78">
        <v>233</v>
      </c>
      <c r="AV60" s="83" t="s">
        <v>1382</v>
      </c>
      <c r="AW60" s="78" t="b">
        <v>0</v>
      </c>
      <c r="AX60" s="78" t="s">
        <v>1443</v>
      </c>
      <c r="AY60" s="83" t="s">
        <v>1501</v>
      </c>
      <c r="AZ60" s="78" t="s">
        <v>66</v>
      </c>
      <c r="BA60" s="78" t="str">
        <f>REPLACE(INDEX(GroupVertices[Group],MATCH(Vertices[[#This Row],[Vertex]],GroupVertices[Vertex],0)),1,1,"")</f>
        <v>1</v>
      </c>
      <c r="BB60" s="48"/>
      <c r="BC60" s="48"/>
      <c r="BD60" s="48"/>
      <c r="BE60" s="48"/>
      <c r="BF60" s="48" t="s">
        <v>414</v>
      </c>
      <c r="BG60" s="48" t="s">
        <v>414</v>
      </c>
      <c r="BH60" s="121" t="s">
        <v>1873</v>
      </c>
      <c r="BI60" s="121" t="s">
        <v>1873</v>
      </c>
      <c r="BJ60" s="121" t="s">
        <v>1941</v>
      </c>
      <c r="BK60" s="121" t="s">
        <v>1941</v>
      </c>
      <c r="BL60" s="121">
        <v>0</v>
      </c>
      <c r="BM60" s="124">
        <v>0</v>
      </c>
      <c r="BN60" s="121">
        <v>0</v>
      </c>
      <c r="BO60" s="124">
        <v>0</v>
      </c>
      <c r="BP60" s="121">
        <v>0</v>
      </c>
      <c r="BQ60" s="124">
        <v>0</v>
      </c>
      <c r="BR60" s="121">
        <v>17</v>
      </c>
      <c r="BS60" s="124">
        <v>100</v>
      </c>
      <c r="BT60" s="121">
        <v>17</v>
      </c>
      <c r="BU60" s="2"/>
      <c r="BV60" s="3"/>
      <c r="BW60" s="3"/>
      <c r="BX60" s="3"/>
      <c r="BY60" s="3"/>
    </row>
    <row r="61" spans="1:77" ht="41.45" customHeight="1">
      <c r="A61" s="64" t="s">
        <v>247</v>
      </c>
      <c r="C61" s="65"/>
      <c r="D61" s="65" t="s">
        <v>64</v>
      </c>
      <c r="E61" s="66">
        <v>162.3254033974746</v>
      </c>
      <c r="F61" s="68">
        <v>99.99982542101895</v>
      </c>
      <c r="G61" s="100" t="s">
        <v>481</v>
      </c>
      <c r="H61" s="65"/>
      <c r="I61" s="69" t="s">
        <v>247</v>
      </c>
      <c r="J61" s="70"/>
      <c r="K61" s="70"/>
      <c r="L61" s="69" t="s">
        <v>1630</v>
      </c>
      <c r="M61" s="73">
        <v>1.0581813550854162</v>
      </c>
      <c r="N61" s="74">
        <v>3732.61376953125</v>
      </c>
      <c r="O61" s="74">
        <v>2667.0859375</v>
      </c>
      <c r="P61" s="75"/>
      <c r="Q61" s="76"/>
      <c r="R61" s="76"/>
      <c r="S61" s="86"/>
      <c r="T61" s="48">
        <v>0</v>
      </c>
      <c r="U61" s="48">
        <v>9</v>
      </c>
      <c r="V61" s="49">
        <v>3.718992</v>
      </c>
      <c r="W61" s="49">
        <v>0.004016</v>
      </c>
      <c r="X61" s="49">
        <v>0.013217</v>
      </c>
      <c r="Y61" s="49">
        <v>0.719594</v>
      </c>
      <c r="Z61" s="49">
        <v>0.1111111111111111</v>
      </c>
      <c r="AA61" s="49">
        <v>0</v>
      </c>
      <c r="AB61" s="71">
        <v>61</v>
      </c>
      <c r="AC61" s="71"/>
      <c r="AD61" s="72"/>
      <c r="AE61" s="78" t="s">
        <v>894</v>
      </c>
      <c r="AF61" s="78">
        <v>370</v>
      </c>
      <c r="AG61" s="78">
        <v>415</v>
      </c>
      <c r="AH61" s="78">
        <v>3014</v>
      </c>
      <c r="AI61" s="78">
        <v>2035</v>
      </c>
      <c r="AJ61" s="78"/>
      <c r="AK61" s="78" t="s">
        <v>1014</v>
      </c>
      <c r="AL61" s="78" t="s">
        <v>1123</v>
      </c>
      <c r="AM61" s="83" t="s">
        <v>1206</v>
      </c>
      <c r="AN61" s="78"/>
      <c r="AO61" s="80">
        <v>39884.38759259259</v>
      </c>
      <c r="AP61" s="83" t="s">
        <v>1314</v>
      </c>
      <c r="AQ61" s="78" t="b">
        <v>0</v>
      </c>
      <c r="AR61" s="78" t="b">
        <v>0</v>
      </c>
      <c r="AS61" s="78" t="b">
        <v>1</v>
      </c>
      <c r="AT61" s="78" t="s">
        <v>791</v>
      </c>
      <c r="AU61" s="78">
        <v>20</v>
      </c>
      <c r="AV61" s="83" t="s">
        <v>1382</v>
      </c>
      <c r="AW61" s="78" t="b">
        <v>0</v>
      </c>
      <c r="AX61" s="78" t="s">
        <v>1443</v>
      </c>
      <c r="AY61" s="83" t="s">
        <v>1502</v>
      </c>
      <c r="AZ61" s="78" t="s">
        <v>66</v>
      </c>
      <c r="BA61" s="78" t="str">
        <f>REPLACE(INDEX(GroupVertices[Group],MATCH(Vertices[[#This Row],[Vertex]],GroupVertices[Vertex],0)),1,1,"")</f>
        <v>1</v>
      </c>
      <c r="BB61" s="48"/>
      <c r="BC61" s="48"/>
      <c r="BD61" s="48"/>
      <c r="BE61" s="48"/>
      <c r="BF61" s="48" t="s">
        <v>414</v>
      </c>
      <c r="BG61" s="48" t="s">
        <v>414</v>
      </c>
      <c r="BH61" s="121" t="s">
        <v>1873</v>
      </c>
      <c r="BI61" s="121" t="s">
        <v>1873</v>
      </c>
      <c r="BJ61" s="121" t="s">
        <v>1941</v>
      </c>
      <c r="BK61" s="121" t="s">
        <v>1941</v>
      </c>
      <c r="BL61" s="121">
        <v>0</v>
      </c>
      <c r="BM61" s="124">
        <v>0</v>
      </c>
      <c r="BN61" s="121">
        <v>0</v>
      </c>
      <c r="BO61" s="124">
        <v>0</v>
      </c>
      <c r="BP61" s="121">
        <v>0</v>
      </c>
      <c r="BQ61" s="124">
        <v>0</v>
      </c>
      <c r="BR61" s="121">
        <v>17</v>
      </c>
      <c r="BS61" s="124">
        <v>100</v>
      </c>
      <c r="BT61" s="121">
        <v>17</v>
      </c>
      <c r="BU61" s="2"/>
      <c r="BV61" s="3"/>
      <c r="BW61" s="3"/>
      <c r="BX61" s="3"/>
      <c r="BY61" s="3"/>
    </row>
    <row r="62" spans="1:77" ht="41.45" customHeight="1">
      <c r="A62" s="64" t="s">
        <v>248</v>
      </c>
      <c r="C62" s="65"/>
      <c r="D62" s="65" t="s">
        <v>64</v>
      </c>
      <c r="E62" s="66">
        <v>162.83663957856717</v>
      </c>
      <c r="F62" s="68">
        <v>99.99955114271619</v>
      </c>
      <c r="G62" s="100" t="s">
        <v>482</v>
      </c>
      <c r="H62" s="65"/>
      <c r="I62" s="69" t="s">
        <v>248</v>
      </c>
      <c r="J62" s="70"/>
      <c r="K62" s="70"/>
      <c r="L62" s="69" t="s">
        <v>1631</v>
      </c>
      <c r="M62" s="73">
        <v>1.1495891707858776</v>
      </c>
      <c r="N62" s="74">
        <v>2086.2451171875</v>
      </c>
      <c r="O62" s="74">
        <v>9646.09375</v>
      </c>
      <c r="P62" s="75"/>
      <c r="Q62" s="76"/>
      <c r="R62" s="76"/>
      <c r="S62" s="86"/>
      <c r="T62" s="48">
        <v>0</v>
      </c>
      <c r="U62" s="48">
        <v>9</v>
      </c>
      <c r="V62" s="49">
        <v>3.718992</v>
      </c>
      <c r="W62" s="49">
        <v>0.004016</v>
      </c>
      <c r="X62" s="49">
        <v>0.013217</v>
      </c>
      <c r="Y62" s="49">
        <v>0.719594</v>
      </c>
      <c r="Z62" s="49">
        <v>0.1111111111111111</v>
      </c>
      <c r="AA62" s="49">
        <v>0</v>
      </c>
      <c r="AB62" s="71">
        <v>62</v>
      </c>
      <c r="AC62" s="71"/>
      <c r="AD62" s="72"/>
      <c r="AE62" s="78" t="s">
        <v>248</v>
      </c>
      <c r="AF62" s="78">
        <v>1177</v>
      </c>
      <c r="AG62" s="78">
        <v>1067</v>
      </c>
      <c r="AH62" s="78">
        <v>9465</v>
      </c>
      <c r="AI62" s="78">
        <v>9800</v>
      </c>
      <c r="AJ62" s="78"/>
      <c r="AK62" s="78" t="s">
        <v>1015</v>
      </c>
      <c r="AL62" s="78" t="s">
        <v>1124</v>
      </c>
      <c r="AM62" s="83" t="s">
        <v>1207</v>
      </c>
      <c r="AN62" s="78"/>
      <c r="AO62" s="80">
        <v>40065.84096064815</v>
      </c>
      <c r="AP62" s="83" t="s">
        <v>1315</v>
      </c>
      <c r="AQ62" s="78" t="b">
        <v>0</v>
      </c>
      <c r="AR62" s="78" t="b">
        <v>0</v>
      </c>
      <c r="AS62" s="78" t="b">
        <v>0</v>
      </c>
      <c r="AT62" s="78" t="s">
        <v>791</v>
      </c>
      <c r="AU62" s="78">
        <v>186</v>
      </c>
      <c r="AV62" s="83" t="s">
        <v>1392</v>
      </c>
      <c r="AW62" s="78" t="b">
        <v>0</v>
      </c>
      <c r="AX62" s="78" t="s">
        <v>1443</v>
      </c>
      <c r="AY62" s="83" t="s">
        <v>1503</v>
      </c>
      <c r="AZ62" s="78" t="s">
        <v>66</v>
      </c>
      <c r="BA62" s="78" t="str">
        <f>REPLACE(INDEX(GroupVertices[Group],MATCH(Vertices[[#This Row],[Vertex]],GroupVertices[Vertex],0)),1,1,"")</f>
        <v>1</v>
      </c>
      <c r="BB62" s="48"/>
      <c r="BC62" s="48"/>
      <c r="BD62" s="48"/>
      <c r="BE62" s="48"/>
      <c r="BF62" s="48" t="s">
        <v>414</v>
      </c>
      <c r="BG62" s="48" t="s">
        <v>414</v>
      </c>
      <c r="BH62" s="121" t="s">
        <v>1873</v>
      </c>
      <c r="BI62" s="121" t="s">
        <v>1873</v>
      </c>
      <c r="BJ62" s="121" t="s">
        <v>1941</v>
      </c>
      <c r="BK62" s="121" t="s">
        <v>1941</v>
      </c>
      <c r="BL62" s="121">
        <v>0</v>
      </c>
      <c r="BM62" s="124">
        <v>0</v>
      </c>
      <c r="BN62" s="121">
        <v>0</v>
      </c>
      <c r="BO62" s="124">
        <v>0</v>
      </c>
      <c r="BP62" s="121">
        <v>0</v>
      </c>
      <c r="BQ62" s="124">
        <v>0</v>
      </c>
      <c r="BR62" s="121">
        <v>17</v>
      </c>
      <c r="BS62" s="124">
        <v>100</v>
      </c>
      <c r="BT62" s="121">
        <v>17</v>
      </c>
      <c r="BU62" s="2"/>
      <c r="BV62" s="3"/>
      <c r="BW62" s="3"/>
      <c r="BX62" s="3"/>
      <c r="BY62" s="3"/>
    </row>
    <row r="63" spans="1:77" ht="41.45" customHeight="1">
      <c r="A63" s="64" t="s">
        <v>249</v>
      </c>
      <c r="C63" s="65"/>
      <c r="D63" s="65" t="s">
        <v>64</v>
      </c>
      <c r="E63" s="66">
        <v>165.43202571264158</v>
      </c>
      <c r="F63" s="68">
        <v>99.9981587175902</v>
      </c>
      <c r="G63" s="100" t="s">
        <v>483</v>
      </c>
      <c r="H63" s="65"/>
      <c r="I63" s="69" t="s">
        <v>249</v>
      </c>
      <c r="J63" s="70"/>
      <c r="K63" s="70"/>
      <c r="L63" s="69" t="s">
        <v>1632</v>
      </c>
      <c r="M63" s="73">
        <v>1.613638051105704</v>
      </c>
      <c r="N63" s="74">
        <v>3978.928955078125</v>
      </c>
      <c r="O63" s="74">
        <v>5624.212890625</v>
      </c>
      <c r="P63" s="75"/>
      <c r="Q63" s="76"/>
      <c r="R63" s="76"/>
      <c r="S63" s="86"/>
      <c r="T63" s="48">
        <v>0</v>
      </c>
      <c r="U63" s="48">
        <v>9</v>
      </c>
      <c r="V63" s="49">
        <v>3.718992</v>
      </c>
      <c r="W63" s="49">
        <v>0.004016</v>
      </c>
      <c r="X63" s="49">
        <v>0.013217</v>
      </c>
      <c r="Y63" s="49">
        <v>0.719594</v>
      </c>
      <c r="Z63" s="49">
        <v>0.1111111111111111</v>
      </c>
      <c r="AA63" s="49">
        <v>0</v>
      </c>
      <c r="AB63" s="71">
        <v>63</v>
      </c>
      <c r="AC63" s="71"/>
      <c r="AD63" s="72"/>
      <c r="AE63" s="78" t="s">
        <v>895</v>
      </c>
      <c r="AF63" s="78">
        <v>1369</v>
      </c>
      <c r="AG63" s="78">
        <v>4377</v>
      </c>
      <c r="AH63" s="78">
        <v>33098</v>
      </c>
      <c r="AI63" s="78">
        <v>50032</v>
      </c>
      <c r="AJ63" s="78"/>
      <c r="AK63" s="78" t="s">
        <v>1016</v>
      </c>
      <c r="AL63" s="78" t="s">
        <v>1125</v>
      </c>
      <c r="AM63" s="83" t="s">
        <v>1208</v>
      </c>
      <c r="AN63" s="78"/>
      <c r="AO63" s="80">
        <v>41469.83675925926</v>
      </c>
      <c r="AP63" s="83" t="s">
        <v>1316</v>
      </c>
      <c r="AQ63" s="78" t="b">
        <v>1</v>
      </c>
      <c r="AR63" s="78" t="b">
        <v>0</v>
      </c>
      <c r="AS63" s="78" t="b">
        <v>1</v>
      </c>
      <c r="AT63" s="78" t="s">
        <v>791</v>
      </c>
      <c r="AU63" s="78">
        <v>292</v>
      </c>
      <c r="AV63" s="83" t="s">
        <v>1382</v>
      </c>
      <c r="AW63" s="78" t="b">
        <v>0</v>
      </c>
      <c r="AX63" s="78" t="s">
        <v>1443</v>
      </c>
      <c r="AY63" s="83" t="s">
        <v>1504</v>
      </c>
      <c r="AZ63" s="78" t="s">
        <v>66</v>
      </c>
      <c r="BA63" s="78" t="str">
        <f>REPLACE(INDEX(GroupVertices[Group],MATCH(Vertices[[#This Row],[Vertex]],GroupVertices[Vertex],0)),1,1,"")</f>
        <v>1</v>
      </c>
      <c r="BB63" s="48"/>
      <c r="BC63" s="48"/>
      <c r="BD63" s="48"/>
      <c r="BE63" s="48"/>
      <c r="BF63" s="48" t="s">
        <v>414</v>
      </c>
      <c r="BG63" s="48" t="s">
        <v>414</v>
      </c>
      <c r="BH63" s="121" t="s">
        <v>1873</v>
      </c>
      <c r="BI63" s="121" t="s">
        <v>1873</v>
      </c>
      <c r="BJ63" s="121" t="s">
        <v>1941</v>
      </c>
      <c r="BK63" s="121" t="s">
        <v>1941</v>
      </c>
      <c r="BL63" s="121">
        <v>0</v>
      </c>
      <c r="BM63" s="124">
        <v>0</v>
      </c>
      <c r="BN63" s="121">
        <v>0</v>
      </c>
      <c r="BO63" s="124">
        <v>0</v>
      </c>
      <c r="BP63" s="121">
        <v>0</v>
      </c>
      <c r="BQ63" s="124">
        <v>0</v>
      </c>
      <c r="BR63" s="121">
        <v>17</v>
      </c>
      <c r="BS63" s="124">
        <v>100</v>
      </c>
      <c r="BT63" s="121">
        <v>17</v>
      </c>
      <c r="BU63" s="2"/>
      <c r="BV63" s="3"/>
      <c r="BW63" s="3"/>
      <c r="BX63" s="3"/>
      <c r="BY63" s="3"/>
    </row>
    <row r="64" spans="1:77" ht="41.45" customHeight="1">
      <c r="A64" s="64" t="s">
        <v>250</v>
      </c>
      <c r="C64" s="65"/>
      <c r="D64" s="65" t="s">
        <v>64</v>
      </c>
      <c r="E64" s="66">
        <v>164.40641693216747</v>
      </c>
      <c r="F64" s="68">
        <v>99.9987089568847</v>
      </c>
      <c r="G64" s="100" t="s">
        <v>484</v>
      </c>
      <c r="H64" s="65"/>
      <c r="I64" s="69" t="s">
        <v>250</v>
      </c>
      <c r="J64" s="70"/>
      <c r="K64" s="70"/>
      <c r="L64" s="69" t="s">
        <v>1633</v>
      </c>
      <c r="M64" s="73">
        <v>1.4302616355593798</v>
      </c>
      <c r="N64" s="74">
        <v>414.90045166015625</v>
      </c>
      <c r="O64" s="74">
        <v>2719.114013671875</v>
      </c>
      <c r="P64" s="75"/>
      <c r="Q64" s="76"/>
      <c r="R64" s="76"/>
      <c r="S64" s="86"/>
      <c r="T64" s="48">
        <v>0</v>
      </c>
      <c r="U64" s="48">
        <v>9</v>
      </c>
      <c r="V64" s="49">
        <v>3.718992</v>
      </c>
      <c r="W64" s="49">
        <v>0.004016</v>
      </c>
      <c r="X64" s="49">
        <v>0.013217</v>
      </c>
      <c r="Y64" s="49">
        <v>0.719594</v>
      </c>
      <c r="Z64" s="49">
        <v>0.1111111111111111</v>
      </c>
      <c r="AA64" s="49">
        <v>0</v>
      </c>
      <c r="AB64" s="71">
        <v>64</v>
      </c>
      <c r="AC64" s="71"/>
      <c r="AD64" s="72"/>
      <c r="AE64" s="78" t="s">
        <v>896</v>
      </c>
      <c r="AF64" s="78">
        <v>2855</v>
      </c>
      <c r="AG64" s="78">
        <v>3069</v>
      </c>
      <c r="AH64" s="78">
        <v>85521</v>
      </c>
      <c r="AI64" s="78">
        <v>10243</v>
      </c>
      <c r="AJ64" s="78"/>
      <c r="AK64" s="78" t="s">
        <v>1017</v>
      </c>
      <c r="AL64" s="78" t="s">
        <v>1126</v>
      </c>
      <c r="AM64" s="83" t="s">
        <v>1209</v>
      </c>
      <c r="AN64" s="78"/>
      <c r="AO64" s="80">
        <v>40776.009050925924</v>
      </c>
      <c r="AP64" s="83" t="s">
        <v>1317</v>
      </c>
      <c r="AQ64" s="78" t="b">
        <v>0</v>
      </c>
      <c r="AR64" s="78" t="b">
        <v>0</v>
      </c>
      <c r="AS64" s="78" t="b">
        <v>1</v>
      </c>
      <c r="AT64" s="78" t="s">
        <v>791</v>
      </c>
      <c r="AU64" s="78">
        <v>99</v>
      </c>
      <c r="AV64" s="83" t="s">
        <v>1382</v>
      </c>
      <c r="AW64" s="78" t="b">
        <v>0</v>
      </c>
      <c r="AX64" s="78" t="s">
        <v>1443</v>
      </c>
      <c r="AY64" s="83" t="s">
        <v>1505</v>
      </c>
      <c r="AZ64" s="78" t="s">
        <v>66</v>
      </c>
      <c r="BA64" s="78" t="str">
        <f>REPLACE(INDEX(GroupVertices[Group],MATCH(Vertices[[#This Row],[Vertex]],GroupVertices[Vertex],0)),1,1,"")</f>
        <v>1</v>
      </c>
      <c r="BB64" s="48"/>
      <c r="BC64" s="48"/>
      <c r="BD64" s="48"/>
      <c r="BE64" s="48"/>
      <c r="BF64" s="48" t="s">
        <v>414</v>
      </c>
      <c r="BG64" s="48" t="s">
        <v>414</v>
      </c>
      <c r="BH64" s="121" t="s">
        <v>1873</v>
      </c>
      <c r="BI64" s="121" t="s">
        <v>1873</v>
      </c>
      <c r="BJ64" s="121" t="s">
        <v>1941</v>
      </c>
      <c r="BK64" s="121" t="s">
        <v>1941</v>
      </c>
      <c r="BL64" s="121">
        <v>0</v>
      </c>
      <c r="BM64" s="124">
        <v>0</v>
      </c>
      <c r="BN64" s="121">
        <v>0</v>
      </c>
      <c r="BO64" s="124">
        <v>0</v>
      </c>
      <c r="BP64" s="121">
        <v>0</v>
      </c>
      <c r="BQ64" s="124">
        <v>0</v>
      </c>
      <c r="BR64" s="121">
        <v>17</v>
      </c>
      <c r="BS64" s="124">
        <v>100</v>
      </c>
      <c r="BT64" s="121">
        <v>17</v>
      </c>
      <c r="BU64" s="2"/>
      <c r="BV64" s="3"/>
      <c r="BW64" s="3"/>
      <c r="BX64" s="3"/>
      <c r="BY64" s="3"/>
    </row>
    <row r="65" spans="1:77" ht="41.45" customHeight="1">
      <c r="A65" s="64" t="s">
        <v>251</v>
      </c>
      <c r="C65" s="65"/>
      <c r="D65" s="65" t="s">
        <v>64</v>
      </c>
      <c r="E65" s="66">
        <v>423.3467585509972</v>
      </c>
      <c r="F65" s="68">
        <v>99.85978741720803</v>
      </c>
      <c r="G65" s="100" t="s">
        <v>485</v>
      </c>
      <c r="H65" s="65"/>
      <c r="I65" s="69" t="s">
        <v>251</v>
      </c>
      <c r="J65" s="70"/>
      <c r="K65" s="70"/>
      <c r="L65" s="69" t="s">
        <v>1634</v>
      </c>
      <c r="M65" s="73">
        <v>47.72818009180667</v>
      </c>
      <c r="N65" s="74">
        <v>943.8497924804688</v>
      </c>
      <c r="O65" s="74">
        <v>8752.515625</v>
      </c>
      <c r="P65" s="75"/>
      <c r="Q65" s="76"/>
      <c r="R65" s="76"/>
      <c r="S65" s="86"/>
      <c r="T65" s="48">
        <v>0</v>
      </c>
      <c r="U65" s="48">
        <v>9</v>
      </c>
      <c r="V65" s="49">
        <v>3.718992</v>
      </c>
      <c r="W65" s="49">
        <v>0.004016</v>
      </c>
      <c r="X65" s="49">
        <v>0.013217</v>
      </c>
      <c r="Y65" s="49">
        <v>0.719594</v>
      </c>
      <c r="Z65" s="49">
        <v>0.1111111111111111</v>
      </c>
      <c r="AA65" s="49">
        <v>0</v>
      </c>
      <c r="AB65" s="71">
        <v>65</v>
      </c>
      <c r="AC65" s="71"/>
      <c r="AD65" s="72"/>
      <c r="AE65" s="78" t="s">
        <v>897</v>
      </c>
      <c r="AF65" s="78">
        <v>103585</v>
      </c>
      <c r="AG65" s="78">
        <v>333306</v>
      </c>
      <c r="AH65" s="78">
        <v>263037</v>
      </c>
      <c r="AI65" s="78">
        <v>174309</v>
      </c>
      <c r="AJ65" s="78"/>
      <c r="AK65" s="78" t="s">
        <v>1018</v>
      </c>
      <c r="AL65" s="78" t="s">
        <v>1127</v>
      </c>
      <c r="AM65" s="83" t="s">
        <v>1210</v>
      </c>
      <c r="AN65" s="78"/>
      <c r="AO65" s="80">
        <v>39161.52599537037</v>
      </c>
      <c r="AP65" s="83" t="s">
        <v>1318</v>
      </c>
      <c r="AQ65" s="78" t="b">
        <v>0</v>
      </c>
      <c r="AR65" s="78" t="b">
        <v>0</v>
      </c>
      <c r="AS65" s="78" t="b">
        <v>1</v>
      </c>
      <c r="AT65" s="78" t="s">
        <v>791</v>
      </c>
      <c r="AU65" s="78">
        <v>4042</v>
      </c>
      <c r="AV65" s="83" t="s">
        <v>1387</v>
      </c>
      <c r="AW65" s="78" t="b">
        <v>0</v>
      </c>
      <c r="AX65" s="78" t="s">
        <v>1443</v>
      </c>
      <c r="AY65" s="83" t="s">
        <v>1506</v>
      </c>
      <c r="AZ65" s="78" t="s">
        <v>66</v>
      </c>
      <c r="BA65" s="78" t="str">
        <f>REPLACE(INDEX(GroupVertices[Group],MATCH(Vertices[[#This Row],[Vertex]],GroupVertices[Vertex],0)),1,1,"")</f>
        <v>1</v>
      </c>
      <c r="BB65" s="48"/>
      <c r="BC65" s="48"/>
      <c r="BD65" s="48"/>
      <c r="BE65" s="48"/>
      <c r="BF65" s="48" t="s">
        <v>414</v>
      </c>
      <c r="BG65" s="48" t="s">
        <v>414</v>
      </c>
      <c r="BH65" s="121" t="s">
        <v>1873</v>
      </c>
      <c r="BI65" s="121" t="s">
        <v>1873</v>
      </c>
      <c r="BJ65" s="121" t="s">
        <v>1941</v>
      </c>
      <c r="BK65" s="121" t="s">
        <v>1941</v>
      </c>
      <c r="BL65" s="121">
        <v>0</v>
      </c>
      <c r="BM65" s="124">
        <v>0</v>
      </c>
      <c r="BN65" s="121">
        <v>0</v>
      </c>
      <c r="BO65" s="124">
        <v>0</v>
      </c>
      <c r="BP65" s="121">
        <v>0</v>
      </c>
      <c r="BQ65" s="124">
        <v>0</v>
      </c>
      <c r="BR65" s="121">
        <v>17</v>
      </c>
      <c r="BS65" s="124">
        <v>100</v>
      </c>
      <c r="BT65" s="121">
        <v>17</v>
      </c>
      <c r="BU65" s="2"/>
      <c r="BV65" s="3"/>
      <c r="BW65" s="3"/>
      <c r="BX65" s="3"/>
      <c r="BY65" s="3"/>
    </row>
    <row r="66" spans="1:77" ht="41.45" customHeight="1">
      <c r="A66" s="64" t="s">
        <v>252</v>
      </c>
      <c r="C66" s="65"/>
      <c r="D66" s="65" t="s">
        <v>64</v>
      </c>
      <c r="E66" s="66">
        <v>163.6968022943012</v>
      </c>
      <c r="F66" s="68">
        <v>99.99908966526506</v>
      </c>
      <c r="G66" s="100" t="s">
        <v>486</v>
      </c>
      <c r="H66" s="65"/>
      <c r="I66" s="69" t="s">
        <v>252</v>
      </c>
      <c r="J66" s="70"/>
      <c r="K66" s="70"/>
      <c r="L66" s="69" t="s">
        <v>1635</v>
      </c>
      <c r="M66" s="73">
        <v>1.3033842226622672</v>
      </c>
      <c r="N66" s="74">
        <v>1253.97021484375</v>
      </c>
      <c r="O66" s="74">
        <v>7810.9013671875</v>
      </c>
      <c r="P66" s="75"/>
      <c r="Q66" s="76"/>
      <c r="R66" s="76"/>
      <c r="S66" s="86"/>
      <c r="T66" s="48">
        <v>0</v>
      </c>
      <c r="U66" s="48">
        <v>9</v>
      </c>
      <c r="V66" s="49">
        <v>3.718992</v>
      </c>
      <c r="W66" s="49">
        <v>0.004016</v>
      </c>
      <c r="X66" s="49">
        <v>0.013217</v>
      </c>
      <c r="Y66" s="49">
        <v>0.719594</v>
      </c>
      <c r="Z66" s="49">
        <v>0.1111111111111111</v>
      </c>
      <c r="AA66" s="49">
        <v>0</v>
      </c>
      <c r="AB66" s="71">
        <v>66</v>
      </c>
      <c r="AC66" s="71"/>
      <c r="AD66" s="72"/>
      <c r="AE66" s="78" t="s">
        <v>898</v>
      </c>
      <c r="AF66" s="78">
        <v>2034</v>
      </c>
      <c r="AG66" s="78">
        <v>2164</v>
      </c>
      <c r="AH66" s="78">
        <v>3291</v>
      </c>
      <c r="AI66" s="78">
        <v>2947</v>
      </c>
      <c r="AJ66" s="78"/>
      <c r="AK66" s="78" t="s">
        <v>1019</v>
      </c>
      <c r="AL66" s="78" t="s">
        <v>1128</v>
      </c>
      <c r="AM66" s="83" t="s">
        <v>1211</v>
      </c>
      <c r="AN66" s="78"/>
      <c r="AO66" s="80">
        <v>39966.82046296296</v>
      </c>
      <c r="AP66" s="83" t="s">
        <v>1319</v>
      </c>
      <c r="AQ66" s="78" t="b">
        <v>0</v>
      </c>
      <c r="AR66" s="78" t="b">
        <v>0</v>
      </c>
      <c r="AS66" s="78" t="b">
        <v>1</v>
      </c>
      <c r="AT66" s="78" t="s">
        <v>791</v>
      </c>
      <c r="AU66" s="78">
        <v>124</v>
      </c>
      <c r="AV66" s="83" t="s">
        <v>1382</v>
      </c>
      <c r="AW66" s="78" t="b">
        <v>0</v>
      </c>
      <c r="AX66" s="78" t="s">
        <v>1443</v>
      </c>
      <c r="AY66" s="83" t="s">
        <v>1507</v>
      </c>
      <c r="AZ66" s="78" t="s">
        <v>66</v>
      </c>
      <c r="BA66" s="78" t="str">
        <f>REPLACE(INDEX(GroupVertices[Group],MATCH(Vertices[[#This Row],[Vertex]],GroupVertices[Vertex],0)),1,1,"")</f>
        <v>1</v>
      </c>
      <c r="BB66" s="48"/>
      <c r="BC66" s="48"/>
      <c r="BD66" s="48"/>
      <c r="BE66" s="48"/>
      <c r="BF66" s="48" t="s">
        <v>414</v>
      </c>
      <c r="BG66" s="48" t="s">
        <v>414</v>
      </c>
      <c r="BH66" s="121" t="s">
        <v>1873</v>
      </c>
      <c r="BI66" s="121" t="s">
        <v>1873</v>
      </c>
      <c r="BJ66" s="121" t="s">
        <v>1941</v>
      </c>
      <c r="BK66" s="121" t="s">
        <v>1941</v>
      </c>
      <c r="BL66" s="121">
        <v>0</v>
      </c>
      <c r="BM66" s="124">
        <v>0</v>
      </c>
      <c r="BN66" s="121">
        <v>0</v>
      </c>
      <c r="BO66" s="124">
        <v>0</v>
      </c>
      <c r="BP66" s="121">
        <v>0</v>
      </c>
      <c r="BQ66" s="124">
        <v>0</v>
      </c>
      <c r="BR66" s="121">
        <v>17</v>
      </c>
      <c r="BS66" s="124">
        <v>100</v>
      </c>
      <c r="BT66" s="121">
        <v>17</v>
      </c>
      <c r="BU66" s="2"/>
      <c r="BV66" s="3"/>
      <c r="BW66" s="3"/>
      <c r="BX66" s="3"/>
      <c r="BY66" s="3"/>
    </row>
    <row r="67" spans="1:77" ht="41.45" customHeight="1">
      <c r="A67" s="64" t="s">
        <v>253</v>
      </c>
      <c r="C67" s="65"/>
      <c r="D67" s="65" t="s">
        <v>64</v>
      </c>
      <c r="E67" s="66">
        <v>162.66727299096596</v>
      </c>
      <c r="F67" s="68">
        <v>99.99964200792078</v>
      </c>
      <c r="G67" s="100" t="s">
        <v>487</v>
      </c>
      <c r="H67" s="65"/>
      <c r="I67" s="69" t="s">
        <v>253</v>
      </c>
      <c r="J67" s="70"/>
      <c r="K67" s="70"/>
      <c r="L67" s="69" t="s">
        <v>1636</v>
      </c>
      <c r="M67" s="73">
        <v>1.119306826934191</v>
      </c>
      <c r="N67" s="74">
        <v>2830.452880859375</v>
      </c>
      <c r="O67" s="74">
        <v>9225.9404296875</v>
      </c>
      <c r="P67" s="75"/>
      <c r="Q67" s="76"/>
      <c r="R67" s="76"/>
      <c r="S67" s="86"/>
      <c r="T67" s="48">
        <v>0</v>
      </c>
      <c r="U67" s="48">
        <v>9</v>
      </c>
      <c r="V67" s="49">
        <v>3.718992</v>
      </c>
      <c r="W67" s="49">
        <v>0.004016</v>
      </c>
      <c r="X67" s="49">
        <v>0.013217</v>
      </c>
      <c r="Y67" s="49">
        <v>0.719594</v>
      </c>
      <c r="Z67" s="49">
        <v>0.1111111111111111</v>
      </c>
      <c r="AA67" s="49">
        <v>0</v>
      </c>
      <c r="AB67" s="71">
        <v>67</v>
      </c>
      <c r="AC67" s="71"/>
      <c r="AD67" s="72"/>
      <c r="AE67" s="78" t="s">
        <v>899</v>
      </c>
      <c r="AF67" s="78">
        <v>1930</v>
      </c>
      <c r="AG67" s="78">
        <v>851</v>
      </c>
      <c r="AH67" s="78">
        <v>1649</v>
      </c>
      <c r="AI67" s="78">
        <v>2405</v>
      </c>
      <c r="AJ67" s="78"/>
      <c r="AK67" s="78" t="s">
        <v>1020</v>
      </c>
      <c r="AL67" s="78" t="s">
        <v>1129</v>
      </c>
      <c r="AM67" s="78"/>
      <c r="AN67" s="78"/>
      <c r="AO67" s="80">
        <v>40250.92082175926</v>
      </c>
      <c r="AP67" s="83" t="s">
        <v>1320</v>
      </c>
      <c r="AQ67" s="78" t="b">
        <v>0</v>
      </c>
      <c r="AR67" s="78" t="b">
        <v>0</v>
      </c>
      <c r="AS67" s="78" t="b">
        <v>1</v>
      </c>
      <c r="AT67" s="78" t="s">
        <v>791</v>
      </c>
      <c r="AU67" s="78">
        <v>90</v>
      </c>
      <c r="AV67" s="83" t="s">
        <v>1392</v>
      </c>
      <c r="AW67" s="78" t="b">
        <v>0</v>
      </c>
      <c r="AX67" s="78" t="s">
        <v>1443</v>
      </c>
      <c r="AY67" s="83" t="s">
        <v>1508</v>
      </c>
      <c r="AZ67" s="78" t="s">
        <v>66</v>
      </c>
      <c r="BA67" s="78" t="str">
        <f>REPLACE(INDEX(GroupVertices[Group],MATCH(Vertices[[#This Row],[Vertex]],GroupVertices[Vertex],0)),1,1,"")</f>
        <v>1</v>
      </c>
      <c r="BB67" s="48"/>
      <c r="BC67" s="48"/>
      <c r="BD67" s="48"/>
      <c r="BE67" s="48"/>
      <c r="BF67" s="48" t="s">
        <v>414</v>
      </c>
      <c r="BG67" s="48" t="s">
        <v>414</v>
      </c>
      <c r="BH67" s="121" t="s">
        <v>1873</v>
      </c>
      <c r="BI67" s="121" t="s">
        <v>1873</v>
      </c>
      <c r="BJ67" s="121" t="s">
        <v>1941</v>
      </c>
      <c r="BK67" s="121" t="s">
        <v>1941</v>
      </c>
      <c r="BL67" s="121">
        <v>0</v>
      </c>
      <c r="BM67" s="124">
        <v>0</v>
      </c>
      <c r="BN67" s="121">
        <v>0</v>
      </c>
      <c r="BO67" s="124">
        <v>0</v>
      </c>
      <c r="BP67" s="121">
        <v>0</v>
      </c>
      <c r="BQ67" s="124">
        <v>0</v>
      </c>
      <c r="BR67" s="121">
        <v>17</v>
      </c>
      <c r="BS67" s="124">
        <v>100</v>
      </c>
      <c r="BT67" s="121">
        <v>17</v>
      </c>
      <c r="BU67" s="2"/>
      <c r="BV67" s="3"/>
      <c r="BW67" s="3"/>
      <c r="BX67" s="3"/>
      <c r="BY67" s="3"/>
    </row>
    <row r="68" spans="1:77" ht="41.45" customHeight="1">
      <c r="A68" s="64" t="s">
        <v>254</v>
      </c>
      <c r="C68" s="65"/>
      <c r="D68" s="65" t="s">
        <v>64</v>
      </c>
      <c r="E68" s="66">
        <v>183.98237168240956</v>
      </c>
      <c r="F68" s="68">
        <v>99.98820645365348</v>
      </c>
      <c r="G68" s="100" t="s">
        <v>488</v>
      </c>
      <c r="H68" s="65"/>
      <c r="I68" s="69" t="s">
        <v>254</v>
      </c>
      <c r="J68" s="70"/>
      <c r="K68" s="70"/>
      <c r="L68" s="69" t="s">
        <v>1637</v>
      </c>
      <c r="M68" s="73">
        <v>4.930395879083484</v>
      </c>
      <c r="N68" s="74">
        <v>2475.53759765625</v>
      </c>
      <c r="O68" s="74">
        <v>9583.6494140625</v>
      </c>
      <c r="P68" s="75"/>
      <c r="Q68" s="76"/>
      <c r="R68" s="76"/>
      <c r="S68" s="86"/>
      <c r="T68" s="48">
        <v>0</v>
      </c>
      <c r="U68" s="48">
        <v>9</v>
      </c>
      <c r="V68" s="49">
        <v>3.718992</v>
      </c>
      <c r="W68" s="49">
        <v>0.004016</v>
      </c>
      <c r="X68" s="49">
        <v>0.013217</v>
      </c>
      <c r="Y68" s="49">
        <v>0.719594</v>
      </c>
      <c r="Z68" s="49">
        <v>0.1111111111111111</v>
      </c>
      <c r="AA68" s="49">
        <v>0</v>
      </c>
      <c r="AB68" s="71">
        <v>68</v>
      </c>
      <c r="AC68" s="71"/>
      <c r="AD68" s="72"/>
      <c r="AE68" s="78" t="s">
        <v>900</v>
      </c>
      <c r="AF68" s="78">
        <v>25365</v>
      </c>
      <c r="AG68" s="78">
        <v>28035</v>
      </c>
      <c r="AH68" s="78">
        <v>37872</v>
      </c>
      <c r="AI68" s="78">
        <v>53455</v>
      </c>
      <c r="AJ68" s="78"/>
      <c r="AK68" s="78" t="s">
        <v>1021</v>
      </c>
      <c r="AL68" s="78" t="s">
        <v>1130</v>
      </c>
      <c r="AM68" s="83" t="s">
        <v>1212</v>
      </c>
      <c r="AN68" s="78"/>
      <c r="AO68" s="80">
        <v>40684.92642361111</v>
      </c>
      <c r="AP68" s="83" t="s">
        <v>1321</v>
      </c>
      <c r="AQ68" s="78" t="b">
        <v>0</v>
      </c>
      <c r="AR68" s="78" t="b">
        <v>0</v>
      </c>
      <c r="AS68" s="78" t="b">
        <v>1</v>
      </c>
      <c r="AT68" s="78" t="s">
        <v>791</v>
      </c>
      <c r="AU68" s="78">
        <v>778</v>
      </c>
      <c r="AV68" s="83" t="s">
        <v>1386</v>
      </c>
      <c r="AW68" s="78" t="b">
        <v>0</v>
      </c>
      <c r="AX68" s="78" t="s">
        <v>1443</v>
      </c>
      <c r="AY68" s="83" t="s">
        <v>1509</v>
      </c>
      <c r="AZ68" s="78" t="s">
        <v>66</v>
      </c>
      <c r="BA68" s="78" t="str">
        <f>REPLACE(INDEX(GroupVertices[Group],MATCH(Vertices[[#This Row],[Vertex]],GroupVertices[Vertex],0)),1,1,"")</f>
        <v>1</v>
      </c>
      <c r="BB68" s="48"/>
      <c r="BC68" s="48"/>
      <c r="BD68" s="48"/>
      <c r="BE68" s="48"/>
      <c r="BF68" s="48" t="s">
        <v>414</v>
      </c>
      <c r="BG68" s="48" t="s">
        <v>414</v>
      </c>
      <c r="BH68" s="121" t="s">
        <v>1873</v>
      </c>
      <c r="BI68" s="121" t="s">
        <v>1873</v>
      </c>
      <c r="BJ68" s="121" t="s">
        <v>1941</v>
      </c>
      <c r="BK68" s="121" t="s">
        <v>1941</v>
      </c>
      <c r="BL68" s="121">
        <v>0</v>
      </c>
      <c r="BM68" s="124">
        <v>0</v>
      </c>
      <c r="BN68" s="121">
        <v>0</v>
      </c>
      <c r="BO68" s="124">
        <v>0</v>
      </c>
      <c r="BP68" s="121">
        <v>0</v>
      </c>
      <c r="BQ68" s="124">
        <v>0</v>
      </c>
      <c r="BR68" s="121">
        <v>17</v>
      </c>
      <c r="BS68" s="124">
        <v>100</v>
      </c>
      <c r="BT68" s="121">
        <v>17</v>
      </c>
      <c r="BU68" s="2"/>
      <c r="BV68" s="3"/>
      <c r="BW68" s="3"/>
      <c r="BX68" s="3"/>
      <c r="BY68" s="3"/>
    </row>
    <row r="69" spans="1:77" ht="41.45" customHeight="1">
      <c r="A69" s="64" t="s">
        <v>255</v>
      </c>
      <c r="C69" s="65"/>
      <c r="D69" s="65" t="s">
        <v>64</v>
      </c>
      <c r="E69" s="66">
        <v>163.68504072571778</v>
      </c>
      <c r="F69" s="68">
        <v>99.99909597534872</v>
      </c>
      <c r="G69" s="100" t="s">
        <v>489</v>
      </c>
      <c r="H69" s="65"/>
      <c r="I69" s="69" t="s">
        <v>255</v>
      </c>
      <c r="J69" s="70"/>
      <c r="K69" s="70"/>
      <c r="L69" s="69" t="s">
        <v>1638</v>
      </c>
      <c r="M69" s="73">
        <v>1.3012812821170112</v>
      </c>
      <c r="N69" s="74">
        <v>320.1748352050781</v>
      </c>
      <c r="O69" s="74">
        <v>6358.69775390625</v>
      </c>
      <c r="P69" s="75"/>
      <c r="Q69" s="76"/>
      <c r="R69" s="76"/>
      <c r="S69" s="86"/>
      <c r="T69" s="48">
        <v>0</v>
      </c>
      <c r="U69" s="48">
        <v>9</v>
      </c>
      <c r="V69" s="49">
        <v>3.718992</v>
      </c>
      <c r="W69" s="49">
        <v>0.004016</v>
      </c>
      <c r="X69" s="49">
        <v>0.013217</v>
      </c>
      <c r="Y69" s="49">
        <v>0.719594</v>
      </c>
      <c r="Z69" s="49">
        <v>0.1111111111111111</v>
      </c>
      <c r="AA69" s="49">
        <v>0</v>
      </c>
      <c r="AB69" s="71">
        <v>69</v>
      </c>
      <c r="AC69" s="71"/>
      <c r="AD69" s="72"/>
      <c r="AE69" s="78" t="s">
        <v>901</v>
      </c>
      <c r="AF69" s="78">
        <v>3113</v>
      </c>
      <c r="AG69" s="78">
        <v>2149</v>
      </c>
      <c r="AH69" s="78">
        <v>14030</v>
      </c>
      <c r="AI69" s="78">
        <v>4781</v>
      </c>
      <c r="AJ69" s="78"/>
      <c r="AK69" s="78" t="s">
        <v>1022</v>
      </c>
      <c r="AL69" s="78" t="s">
        <v>1124</v>
      </c>
      <c r="AM69" s="83" t="s">
        <v>1213</v>
      </c>
      <c r="AN69" s="78"/>
      <c r="AO69" s="80">
        <v>40074.930081018516</v>
      </c>
      <c r="AP69" s="83" t="s">
        <v>1322</v>
      </c>
      <c r="AQ69" s="78" t="b">
        <v>0</v>
      </c>
      <c r="AR69" s="78" t="b">
        <v>0</v>
      </c>
      <c r="AS69" s="78" t="b">
        <v>1</v>
      </c>
      <c r="AT69" s="78" t="s">
        <v>791</v>
      </c>
      <c r="AU69" s="78">
        <v>104</v>
      </c>
      <c r="AV69" s="83" t="s">
        <v>1384</v>
      </c>
      <c r="AW69" s="78" t="b">
        <v>0</v>
      </c>
      <c r="AX69" s="78" t="s">
        <v>1443</v>
      </c>
      <c r="AY69" s="83" t="s">
        <v>1510</v>
      </c>
      <c r="AZ69" s="78" t="s">
        <v>66</v>
      </c>
      <c r="BA69" s="78" t="str">
        <f>REPLACE(INDEX(GroupVertices[Group],MATCH(Vertices[[#This Row],[Vertex]],GroupVertices[Vertex],0)),1,1,"")</f>
        <v>1</v>
      </c>
      <c r="BB69" s="48"/>
      <c r="BC69" s="48"/>
      <c r="BD69" s="48"/>
      <c r="BE69" s="48"/>
      <c r="BF69" s="48" t="s">
        <v>414</v>
      </c>
      <c r="BG69" s="48" t="s">
        <v>414</v>
      </c>
      <c r="BH69" s="121" t="s">
        <v>1873</v>
      </c>
      <c r="BI69" s="121" t="s">
        <v>1873</v>
      </c>
      <c r="BJ69" s="121" t="s">
        <v>1941</v>
      </c>
      <c r="BK69" s="121" t="s">
        <v>1941</v>
      </c>
      <c r="BL69" s="121">
        <v>0</v>
      </c>
      <c r="BM69" s="124">
        <v>0</v>
      </c>
      <c r="BN69" s="121">
        <v>0</v>
      </c>
      <c r="BO69" s="124">
        <v>0</v>
      </c>
      <c r="BP69" s="121">
        <v>0</v>
      </c>
      <c r="BQ69" s="124">
        <v>0</v>
      </c>
      <c r="BR69" s="121">
        <v>17</v>
      </c>
      <c r="BS69" s="124">
        <v>100</v>
      </c>
      <c r="BT69" s="121">
        <v>17</v>
      </c>
      <c r="BU69" s="2"/>
      <c r="BV69" s="3"/>
      <c r="BW69" s="3"/>
      <c r="BX69" s="3"/>
      <c r="BY69" s="3"/>
    </row>
    <row r="70" spans="1:77" ht="41.45" customHeight="1">
      <c r="A70" s="64" t="s">
        <v>256</v>
      </c>
      <c r="C70" s="65"/>
      <c r="D70" s="65" t="s">
        <v>64</v>
      </c>
      <c r="E70" s="66">
        <v>200.2784170070223</v>
      </c>
      <c r="F70" s="68">
        <v>99.97946362241682</v>
      </c>
      <c r="G70" s="100" t="s">
        <v>490</v>
      </c>
      <c r="H70" s="65"/>
      <c r="I70" s="69" t="s">
        <v>256</v>
      </c>
      <c r="J70" s="70"/>
      <c r="K70" s="70"/>
      <c r="L70" s="69" t="s">
        <v>1639</v>
      </c>
      <c r="M70" s="73">
        <v>7.844090102553864</v>
      </c>
      <c r="N70" s="74">
        <v>427.0604553222656</v>
      </c>
      <c r="O70" s="74">
        <v>7258.51123046875</v>
      </c>
      <c r="P70" s="75"/>
      <c r="Q70" s="76"/>
      <c r="R70" s="76"/>
      <c r="S70" s="86"/>
      <c r="T70" s="48">
        <v>0</v>
      </c>
      <c r="U70" s="48">
        <v>9</v>
      </c>
      <c r="V70" s="49">
        <v>3.718992</v>
      </c>
      <c r="W70" s="49">
        <v>0.004016</v>
      </c>
      <c r="X70" s="49">
        <v>0.013217</v>
      </c>
      <c r="Y70" s="49">
        <v>0.719594</v>
      </c>
      <c r="Z70" s="49">
        <v>0.1111111111111111</v>
      </c>
      <c r="AA70" s="49">
        <v>0</v>
      </c>
      <c r="AB70" s="71">
        <v>70</v>
      </c>
      <c r="AC70" s="71"/>
      <c r="AD70" s="72"/>
      <c r="AE70" s="78" t="s">
        <v>902</v>
      </c>
      <c r="AF70" s="78">
        <v>29223</v>
      </c>
      <c r="AG70" s="78">
        <v>48818</v>
      </c>
      <c r="AH70" s="78">
        <v>297351</v>
      </c>
      <c r="AI70" s="78">
        <v>62121</v>
      </c>
      <c r="AJ70" s="78"/>
      <c r="AK70" s="78" t="s">
        <v>1023</v>
      </c>
      <c r="AL70" s="78" t="s">
        <v>1131</v>
      </c>
      <c r="AM70" s="83" t="s">
        <v>1214</v>
      </c>
      <c r="AN70" s="78"/>
      <c r="AO70" s="80">
        <v>40724.69005787037</v>
      </c>
      <c r="AP70" s="83" t="s">
        <v>1323</v>
      </c>
      <c r="AQ70" s="78" t="b">
        <v>0</v>
      </c>
      <c r="AR70" s="78" t="b">
        <v>0</v>
      </c>
      <c r="AS70" s="78" t="b">
        <v>1</v>
      </c>
      <c r="AT70" s="78" t="s">
        <v>791</v>
      </c>
      <c r="AU70" s="78">
        <v>2780</v>
      </c>
      <c r="AV70" s="83" t="s">
        <v>1393</v>
      </c>
      <c r="AW70" s="78" t="b">
        <v>1</v>
      </c>
      <c r="AX70" s="78" t="s">
        <v>1443</v>
      </c>
      <c r="AY70" s="83" t="s">
        <v>1511</v>
      </c>
      <c r="AZ70" s="78" t="s">
        <v>66</v>
      </c>
      <c r="BA70" s="78" t="str">
        <f>REPLACE(INDEX(GroupVertices[Group],MATCH(Vertices[[#This Row],[Vertex]],GroupVertices[Vertex],0)),1,1,"")</f>
        <v>1</v>
      </c>
      <c r="BB70" s="48"/>
      <c r="BC70" s="48"/>
      <c r="BD70" s="48"/>
      <c r="BE70" s="48"/>
      <c r="BF70" s="48" t="s">
        <v>414</v>
      </c>
      <c r="BG70" s="48" t="s">
        <v>414</v>
      </c>
      <c r="BH70" s="121" t="s">
        <v>1873</v>
      </c>
      <c r="BI70" s="121" t="s">
        <v>1873</v>
      </c>
      <c r="BJ70" s="121" t="s">
        <v>1941</v>
      </c>
      <c r="BK70" s="121" t="s">
        <v>1941</v>
      </c>
      <c r="BL70" s="121">
        <v>0</v>
      </c>
      <c r="BM70" s="124">
        <v>0</v>
      </c>
      <c r="BN70" s="121">
        <v>0</v>
      </c>
      <c r="BO70" s="124">
        <v>0</v>
      </c>
      <c r="BP70" s="121">
        <v>0</v>
      </c>
      <c r="BQ70" s="124">
        <v>0</v>
      </c>
      <c r="BR70" s="121">
        <v>17</v>
      </c>
      <c r="BS70" s="124">
        <v>100</v>
      </c>
      <c r="BT70" s="121">
        <v>17</v>
      </c>
      <c r="BU70" s="2"/>
      <c r="BV70" s="3"/>
      <c r="BW70" s="3"/>
      <c r="BX70" s="3"/>
      <c r="BY70" s="3"/>
    </row>
    <row r="71" spans="1:77" ht="41.45" customHeight="1">
      <c r="A71" s="64" t="s">
        <v>257</v>
      </c>
      <c r="C71" s="65"/>
      <c r="D71" s="65" t="s">
        <v>64</v>
      </c>
      <c r="E71" s="66">
        <v>182.2777283423861</v>
      </c>
      <c r="F71" s="68">
        <v>99.98912099511085</v>
      </c>
      <c r="G71" s="100" t="s">
        <v>491</v>
      </c>
      <c r="H71" s="65"/>
      <c r="I71" s="69" t="s">
        <v>257</v>
      </c>
      <c r="J71" s="70"/>
      <c r="K71" s="70"/>
      <c r="L71" s="69" t="s">
        <v>1640</v>
      </c>
      <c r="M71" s="73">
        <v>4.6256096960577135</v>
      </c>
      <c r="N71" s="74">
        <v>3982.70751953125</v>
      </c>
      <c r="O71" s="74">
        <v>4633.51611328125</v>
      </c>
      <c r="P71" s="75"/>
      <c r="Q71" s="76"/>
      <c r="R71" s="76"/>
      <c r="S71" s="86"/>
      <c r="T71" s="48">
        <v>0</v>
      </c>
      <c r="U71" s="48">
        <v>9</v>
      </c>
      <c r="V71" s="49">
        <v>3.718992</v>
      </c>
      <c r="W71" s="49">
        <v>0.004016</v>
      </c>
      <c r="X71" s="49">
        <v>0.013217</v>
      </c>
      <c r="Y71" s="49">
        <v>0.719594</v>
      </c>
      <c r="Z71" s="49">
        <v>0.1111111111111111</v>
      </c>
      <c r="AA71" s="49">
        <v>0</v>
      </c>
      <c r="AB71" s="71">
        <v>71</v>
      </c>
      <c r="AC71" s="71"/>
      <c r="AD71" s="72"/>
      <c r="AE71" s="78" t="s">
        <v>903</v>
      </c>
      <c r="AF71" s="78">
        <v>9075</v>
      </c>
      <c r="AG71" s="78">
        <v>25861</v>
      </c>
      <c r="AH71" s="78">
        <v>62051</v>
      </c>
      <c r="AI71" s="78">
        <v>38158</v>
      </c>
      <c r="AJ71" s="78"/>
      <c r="AK71" s="78" t="s">
        <v>1024</v>
      </c>
      <c r="AL71" s="78" t="s">
        <v>1132</v>
      </c>
      <c r="AM71" s="83" t="s">
        <v>1215</v>
      </c>
      <c r="AN71" s="78"/>
      <c r="AO71" s="80">
        <v>40414.87042824074</v>
      </c>
      <c r="AP71" s="83" t="s">
        <v>1324</v>
      </c>
      <c r="AQ71" s="78" t="b">
        <v>1</v>
      </c>
      <c r="AR71" s="78" t="b">
        <v>0</v>
      </c>
      <c r="AS71" s="78" t="b">
        <v>1</v>
      </c>
      <c r="AT71" s="78" t="s">
        <v>791</v>
      </c>
      <c r="AU71" s="78">
        <v>1459</v>
      </c>
      <c r="AV71" s="83" t="s">
        <v>1382</v>
      </c>
      <c r="AW71" s="78" t="b">
        <v>0</v>
      </c>
      <c r="AX71" s="78" t="s">
        <v>1443</v>
      </c>
      <c r="AY71" s="83" t="s">
        <v>1512</v>
      </c>
      <c r="AZ71" s="78" t="s">
        <v>66</v>
      </c>
      <c r="BA71" s="78" t="str">
        <f>REPLACE(INDEX(GroupVertices[Group],MATCH(Vertices[[#This Row],[Vertex]],GroupVertices[Vertex],0)),1,1,"")</f>
        <v>1</v>
      </c>
      <c r="BB71" s="48"/>
      <c r="BC71" s="48"/>
      <c r="BD71" s="48"/>
      <c r="BE71" s="48"/>
      <c r="BF71" s="48" t="s">
        <v>414</v>
      </c>
      <c r="BG71" s="48" t="s">
        <v>414</v>
      </c>
      <c r="BH71" s="121" t="s">
        <v>1873</v>
      </c>
      <c r="BI71" s="121" t="s">
        <v>1873</v>
      </c>
      <c r="BJ71" s="121" t="s">
        <v>1941</v>
      </c>
      <c r="BK71" s="121" t="s">
        <v>1941</v>
      </c>
      <c r="BL71" s="121">
        <v>0</v>
      </c>
      <c r="BM71" s="124">
        <v>0</v>
      </c>
      <c r="BN71" s="121">
        <v>0</v>
      </c>
      <c r="BO71" s="124">
        <v>0</v>
      </c>
      <c r="BP71" s="121">
        <v>0</v>
      </c>
      <c r="BQ71" s="124">
        <v>0</v>
      </c>
      <c r="BR71" s="121">
        <v>17</v>
      </c>
      <c r="BS71" s="124">
        <v>100</v>
      </c>
      <c r="BT71" s="121">
        <v>17</v>
      </c>
      <c r="BU71" s="2"/>
      <c r="BV71" s="3"/>
      <c r="BW71" s="3"/>
      <c r="BX71" s="3"/>
      <c r="BY71" s="3"/>
    </row>
    <row r="72" spans="1:77" ht="41.45" customHeight="1">
      <c r="A72" s="64" t="s">
        <v>258</v>
      </c>
      <c r="C72" s="65"/>
      <c r="D72" s="65" t="s">
        <v>64</v>
      </c>
      <c r="E72" s="66">
        <v>275.77043701198147</v>
      </c>
      <c r="F72" s="68">
        <v>99.93896214015714</v>
      </c>
      <c r="G72" s="100" t="s">
        <v>492</v>
      </c>
      <c r="H72" s="65"/>
      <c r="I72" s="69" t="s">
        <v>258</v>
      </c>
      <c r="J72" s="70"/>
      <c r="K72" s="70"/>
      <c r="L72" s="69" t="s">
        <v>1641</v>
      </c>
      <c r="M72" s="73">
        <v>21.341884090297746</v>
      </c>
      <c r="N72" s="74">
        <v>1744.871826171875</v>
      </c>
      <c r="O72" s="74">
        <v>1567.6195068359375</v>
      </c>
      <c r="P72" s="75"/>
      <c r="Q72" s="76"/>
      <c r="R72" s="76"/>
      <c r="S72" s="86"/>
      <c r="T72" s="48">
        <v>0</v>
      </c>
      <c r="U72" s="48">
        <v>9</v>
      </c>
      <c r="V72" s="49">
        <v>3.718992</v>
      </c>
      <c r="W72" s="49">
        <v>0.004016</v>
      </c>
      <c r="X72" s="49">
        <v>0.013217</v>
      </c>
      <c r="Y72" s="49">
        <v>0.719594</v>
      </c>
      <c r="Z72" s="49">
        <v>0.1111111111111111</v>
      </c>
      <c r="AA72" s="49">
        <v>0</v>
      </c>
      <c r="AB72" s="71">
        <v>72</v>
      </c>
      <c r="AC72" s="71"/>
      <c r="AD72" s="72"/>
      <c r="AE72" s="78" t="s">
        <v>904</v>
      </c>
      <c r="AF72" s="78">
        <v>1020</v>
      </c>
      <c r="AG72" s="78">
        <v>145096</v>
      </c>
      <c r="AH72" s="78">
        <v>65043</v>
      </c>
      <c r="AI72" s="78">
        <v>315</v>
      </c>
      <c r="AJ72" s="78"/>
      <c r="AK72" s="78" t="s">
        <v>1025</v>
      </c>
      <c r="AL72" s="78" t="s">
        <v>1133</v>
      </c>
      <c r="AM72" s="83" t="s">
        <v>1216</v>
      </c>
      <c r="AN72" s="78"/>
      <c r="AO72" s="80">
        <v>39874.59648148148</v>
      </c>
      <c r="AP72" s="83" t="s">
        <v>1325</v>
      </c>
      <c r="AQ72" s="78" t="b">
        <v>0</v>
      </c>
      <c r="AR72" s="78" t="b">
        <v>0</v>
      </c>
      <c r="AS72" s="78" t="b">
        <v>1</v>
      </c>
      <c r="AT72" s="78" t="s">
        <v>791</v>
      </c>
      <c r="AU72" s="78">
        <v>4949</v>
      </c>
      <c r="AV72" s="83" t="s">
        <v>1392</v>
      </c>
      <c r="AW72" s="78" t="b">
        <v>1</v>
      </c>
      <c r="AX72" s="78" t="s">
        <v>1443</v>
      </c>
      <c r="AY72" s="83" t="s">
        <v>1513</v>
      </c>
      <c r="AZ72" s="78" t="s">
        <v>66</v>
      </c>
      <c r="BA72" s="78" t="str">
        <f>REPLACE(INDEX(GroupVertices[Group],MATCH(Vertices[[#This Row],[Vertex]],GroupVertices[Vertex],0)),1,1,"")</f>
        <v>1</v>
      </c>
      <c r="BB72" s="48"/>
      <c r="BC72" s="48"/>
      <c r="BD72" s="48"/>
      <c r="BE72" s="48"/>
      <c r="BF72" s="48" t="s">
        <v>414</v>
      </c>
      <c r="BG72" s="48" t="s">
        <v>414</v>
      </c>
      <c r="BH72" s="121" t="s">
        <v>1873</v>
      </c>
      <c r="BI72" s="121" t="s">
        <v>1873</v>
      </c>
      <c r="BJ72" s="121" t="s">
        <v>1941</v>
      </c>
      <c r="BK72" s="121" t="s">
        <v>1941</v>
      </c>
      <c r="BL72" s="121">
        <v>0</v>
      </c>
      <c r="BM72" s="124">
        <v>0</v>
      </c>
      <c r="BN72" s="121">
        <v>0</v>
      </c>
      <c r="BO72" s="124">
        <v>0</v>
      </c>
      <c r="BP72" s="121">
        <v>0</v>
      </c>
      <c r="BQ72" s="124">
        <v>0</v>
      </c>
      <c r="BR72" s="121">
        <v>17</v>
      </c>
      <c r="BS72" s="124">
        <v>100</v>
      </c>
      <c r="BT72" s="121">
        <v>17</v>
      </c>
      <c r="BU72" s="2"/>
      <c r="BV72" s="3"/>
      <c r="BW72" s="3"/>
      <c r="BX72" s="3"/>
      <c r="BY72" s="3"/>
    </row>
    <row r="73" spans="1:77" ht="41.45" customHeight="1">
      <c r="A73" s="64" t="s">
        <v>259</v>
      </c>
      <c r="C73" s="65"/>
      <c r="D73" s="65" t="s">
        <v>64</v>
      </c>
      <c r="E73" s="66">
        <v>164.67536480044166</v>
      </c>
      <c r="F73" s="68">
        <v>99.99856466630519</v>
      </c>
      <c r="G73" s="100" t="s">
        <v>493</v>
      </c>
      <c r="H73" s="65"/>
      <c r="I73" s="69" t="s">
        <v>259</v>
      </c>
      <c r="J73" s="70"/>
      <c r="K73" s="70"/>
      <c r="L73" s="69" t="s">
        <v>1642</v>
      </c>
      <c r="M73" s="73">
        <v>1.4783488760275674</v>
      </c>
      <c r="N73" s="74">
        <v>3288.08447265625</v>
      </c>
      <c r="O73" s="74">
        <v>6724.39990234375</v>
      </c>
      <c r="P73" s="75"/>
      <c r="Q73" s="76"/>
      <c r="R73" s="76"/>
      <c r="S73" s="86"/>
      <c r="T73" s="48">
        <v>0</v>
      </c>
      <c r="U73" s="48">
        <v>9</v>
      </c>
      <c r="V73" s="49">
        <v>3.718992</v>
      </c>
      <c r="W73" s="49">
        <v>0.004016</v>
      </c>
      <c r="X73" s="49">
        <v>0.013217</v>
      </c>
      <c r="Y73" s="49">
        <v>0.719594</v>
      </c>
      <c r="Z73" s="49">
        <v>0.1111111111111111</v>
      </c>
      <c r="AA73" s="49">
        <v>0</v>
      </c>
      <c r="AB73" s="71">
        <v>73</v>
      </c>
      <c r="AC73" s="71"/>
      <c r="AD73" s="72"/>
      <c r="AE73" s="78" t="s">
        <v>905</v>
      </c>
      <c r="AF73" s="78">
        <v>786</v>
      </c>
      <c r="AG73" s="78">
        <v>3412</v>
      </c>
      <c r="AH73" s="78">
        <v>9219</v>
      </c>
      <c r="AI73" s="78">
        <v>6614</v>
      </c>
      <c r="AJ73" s="78"/>
      <c r="AK73" s="78" t="s">
        <v>1026</v>
      </c>
      <c r="AL73" s="78" t="s">
        <v>1134</v>
      </c>
      <c r="AM73" s="83" t="s">
        <v>1217</v>
      </c>
      <c r="AN73" s="78"/>
      <c r="AO73" s="80">
        <v>41502.917175925926</v>
      </c>
      <c r="AP73" s="83" t="s">
        <v>1326</v>
      </c>
      <c r="AQ73" s="78" t="b">
        <v>0</v>
      </c>
      <c r="AR73" s="78" t="b">
        <v>0</v>
      </c>
      <c r="AS73" s="78" t="b">
        <v>1</v>
      </c>
      <c r="AT73" s="78" t="s">
        <v>791</v>
      </c>
      <c r="AU73" s="78">
        <v>95</v>
      </c>
      <c r="AV73" s="83" t="s">
        <v>1382</v>
      </c>
      <c r="AW73" s="78" t="b">
        <v>0</v>
      </c>
      <c r="AX73" s="78" t="s">
        <v>1443</v>
      </c>
      <c r="AY73" s="83" t="s">
        <v>1514</v>
      </c>
      <c r="AZ73" s="78" t="s">
        <v>66</v>
      </c>
      <c r="BA73" s="78" t="str">
        <f>REPLACE(INDEX(GroupVertices[Group],MATCH(Vertices[[#This Row],[Vertex]],GroupVertices[Vertex],0)),1,1,"")</f>
        <v>1</v>
      </c>
      <c r="BB73" s="48"/>
      <c r="BC73" s="48"/>
      <c r="BD73" s="48"/>
      <c r="BE73" s="48"/>
      <c r="BF73" s="48" t="s">
        <v>414</v>
      </c>
      <c r="BG73" s="48" t="s">
        <v>414</v>
      </c>
      <c r="BH73" s="121" t="s">
        <v>1873</v>
      </c>
      <c r="BI73" s="121" t="s">
        <v>1873</v>
      </c>
      <c r="BJ73" s="121" t="s">
        <v>1941</v>
      </c>
      <c r="BK73" s="121" t="s">
        <v>1941</v>
      </c>
      <c r="BL73" s="121">
        <v>0</v>
      </c>
      <c r="BM73" s="124">
        <v>0</v>
      </c>
      <c r="BN73" s="121">
        <v>0</v>
      </c>
      <c r="BO73" s="124">
        <v>0</v>
      </c>
      <c r="BP73" s="121">
        <v>0</v>
      </c>
      <c r="BQ73" s="124">
        <v>0</v>
      </c>
      <c r="BR73" s="121">
        <v>17</v>
      </c>
      <c r="BS73" s="124">
        <v>100</v>
      </c>
      <c r="BT73" s="121">
        <v>17</v>
      </c>
      <c r="BU73" s="2"/>
      <c r="BV73" s="3"/>
      <c r="BW73" s="3"/>
      <c r="BX73" s="3"/>
      <c r="BY73" s="3"/>
    </row>
    <row r="74" spans="1:77" ht="41.45" customHeight="1">
      <c r="A74" s="64" t="s">
        <v>260</v>
      </c>
      <c r="C74" s="65"/>
      <c r="D74" s="65" t="s">
        <v>64</v>
      </c>
      <c r="E74" s="66">
        <v>167.73180442298604</v>
      </c>
      <c r="F74" s="68">
        <v>99.99692488590001</v>
      </c>
      <c r="G74" s="100" t="s">
        <v>494</v>
      </c>
      <c r="H74" s="65"/>
      <c r="I74" s="69" t="s">
        <v>260</v>
      </c>
      <c r="J74" s="70"/>
      <c r="K74" s="70"/>
      <c r="L74" s="69" t="s">
        <v>1643</v>
      </c>
      <c r="M74" s="73">
        <v>2.0248330257214295</v>
      </c>
      <c r="N74" s="74">
        <v>2766.07763671875</v>
      </c>
      <c r="O74" s="74">
        <v>2050.6826171875</v>
      </c>
      <c r="P74" s="75"/>
      <c r="Q74" s="76"/>
      <c r="R74" s="76"/>
      <c r="S74" s="86"/>
      <c r="T74" s="48">
        <v>0</v>
      </c>
      <c r="U74" s="48">
        <v>9</v>
      </c>
      <c r="V74" s="49">
        <v>3.718992</v>
      </c>
      <c r="W74" s="49">
        <v>0.004016</v>
      </c>
      <c r="X74" s="49">
        <v>0.013217</v>
      </c>
      <c r="Y74" s="49">
        <v>0.719594</v>
      </c>
      <c r="Z74" s="49">
        <v>0.1111111111111111</v>
      </c>
      <c r="AA74" s="49">
        <v>0</v>
      </c>
      <c r="AB74" s="71">
        <v>74</v>
      </c>
      <c r="AC74" s="71"/>
      <c r="AD74" s="72"/>
      <c r="AE74" s="78" t="s">
        <v>906</v>
      </c>
      <c r="AF74" s="78">
        <v>7809</v>
      </c>
      <c r="AG74" s="78">
        <v>7310</v>
      </c>
      <c r="AH74" s="78">
        <v>45288</v>
      </c>
      <c r="AI74" s="78">
        <v>39326</v>
      </c>
      <c r="AJ74" s="78"/>
      <c r="AK74" s="78" t="s">
        <v>1027</v>
      </c>
      <c r="AL74" s="78" t="s">
        <v>1135</v>
      </c>
      <c r="AM74" s="83" t="s">
        <v>1218</v>
      </c>
      <c r="AN74" s="78"/>
      <c r="AO74" s="80">
        <v>41359.798171296294</v>
      </c>
      <c r="AP74" s="83" t="s">
        <v>1327</v>
      </c>
      <c r="AQ74" s="78" t="b">
        <v>0</v>
      </c>
      <c r="AR74" s="78" t="b">
        <v>0</v>
      </c>
      <c r="AS74" s="78" t="b">
        <v>1</v>
      </c>
      <c r="AT74" s="78" t="s">
        <v>791</v>
      </c>
      <c r="AU74" s="78">
        <v>547</v>
      </c>
      <c r="AV74" s="83" t="s">
        <v>1382</v>
      </c>
      <c r="AW74" s="78" t="b">
        <v>0</v>
      </c>
      <c r="AX74" s="78" t="s">
        <v>1443</v>
      </c>
      <c r="AY74" s="83" t="s">
        <v>1515</v>
      </c>
      <c r="AZ74" s="78" t="s">
        <v>66</v>
      </c>
      <c r="BA74" s="78" t="str">
        <f>REPLACE(INDEX(GroupVertices[Group],MATCH(Vertices[[#This Row],[Vertex]],GroupVertices[Vertex],0)),1,1,"")</f>
        <v>1</v>
      </c>
      <c r="BB74" s="48"/>
      <c r="BC74" s="48"/>
      <c r="BD74" s="48"/>
      <c r="BE74" s="48"/>
      <c r="BF74" s="48" t="s">
        <v>414</v>
      </c>
      <c r="BG74" s="48" t="s">
        <v>414</v>
      </c>
      <c r="BH74" s="121" t="s">
        <v>1873</v>
      </c>
      <c r="BI74" s="121" t="s">
        <v>1873</v>
      </c>
      <c r="BJ74" s="121" t="s">
        <v>1941</v>
      </c>
      <c r="BK74" s="121" t="s">
        <v>1941</v>
      </c>
      <c r="BL74" s="121">
        <v>0</v>
      </c>
      <c r="BM74" s="124">
        <v>0</v>
      </c>
      <c r="BN74" s="121">
        <v>0</v>
      </c>
      <c r="BO74" s="124">
        <v>0</v>
      </c>
      <c r="BP74" s="121">
        <v>0</v>
      </c>
      <c r="BQ74" s="124">
        <v>0</v>
      </c>
      <c r="BR74" s="121">
        <v>17</v>
      </c>
      <c r="BS74" s="124">
        <v>100</v>
      </c>
      <c r="BT74" s="121">
        <v>17</v>
      </c>
      <c r="BU74" s="2"/>
      <c r="BV74" s="3"/>
      <c r="BW74" s="3"/>
      <c r="BX74" s="3"/>
      <c r="BY74" s="3"/>
    </row>
    <row r="75" spans="1:77" ht="41.45" customHeight="1">
      <c r="A75" s="64" t="s">
        <v>261</v>
      </c>
      <c r="C75" s="65"/>
      <c r="D75" s="65" t="s">
        <v>64</v>
      </c>
      <c r="E75" s="66">
        <v>277.0814598567465</v>
      </c>
      <c r="F75" s="68">
        <v>99.93825877616601</v>
      </c>
      <c r="G75" s="100" t="s">
        <v>495</v>
      </c>
      <c r="H75" s="65"/>
      <c r="I75" s="69" t="s">
        <v>261</v>
      </c>
      <c r="J75" s="70"/>
      <c r="K75" s="70"/>
      <c r="L75" s="69" t="s">
        <v>1644</v>
      </c>
      <c r="M75" s="73">
        <v>21.576291863075618</v>
      </c>
      <c r="N75" s="74">
        <v>1307.171142578125</v>
      </c>
      <c r="O75" s="74">
        <v>9254.1806640625</v>
      </c>
      <c r="P75" s="75"/>
      <c r="Q75" s="76"/>
      <c r="R75" s="76"/>
      <c r="S75" s="86"/>
      <c r="T75" s="48">
        <v>0</v>
      </c>
      <c r="U75" s="48">
        <v>9</v>
      </c>
      <c r="V75" s="49">
        <v>3.718992</v>
      </c>
      <c r="W75" s="49">
        <v>0.004016</v>
      </c>
      <c r="X75" s="49">
        <v>0.013217</v>
      </c>
      <c r="Y75" s="49">
        <v>0.719594</v>
      </c>
      <c r="Z75" s="49">
        <v>0.1111111111111111</v>
      </c>
      <c r="AA75" s="49">
        <v>0</v>
      </c>
      <c r="AB75" s="71">
        <v>75</v>
      </c>
      <c r="AC75" s="71"/>
      <c r="AD75" s="72"/>
      <c r="AE75" s="78" t="s">
        <v>907</v>
      </c>
      <c r="AF75" s="78">
        <v>106383</v>
      </c>
      <c r="AG75" s="78">
        <v>146768</v>
      </c>
      <c r="AH75" s="78">
        <v>119173</v>
      </c>
      <c r="AI75" s="78">
        <v>178364</v>
      </c>
      <c r="AJ75" s="78"/>
      <c r="AK75" s="78" t="s">
        <v>1028</v>
      </c>
      <c r="AL75" s="78" t="s">
        <v>1136</v>
      </c>
      <c r="AM75" s="83" t="s">
        <v>1219</v>
      </c>
      <c r="AN75" s="78"/>
      <c r="AO75" s="80">
        <v>40120.83489583333</v>
      </c>
      <c r="AP75" s="83" t="s">
        <v>1328</v>
      </c>
      <c r="AQ75" s="78" t="b">
        <v>0</v>
      </c>
      <c r="AR75" s="78" t="b">
        <v>0</v>
      </c>
      <c r="AS75" s="78" t="b">
        <v>0</v>
      </c>
      <c r="AT75" s="78" t="s">
        <v>791</v>
      </c>
      <c r="AU75" s="78">
        <v>2054</v>
      </c>
      <c r="AV75" s="83" t="s">
        <v>1382</v>
      </c>
      <c r="AW75" s="78" t="b">
        <v>0</v>
      </c>
      <c r="AX75" s="78" t="s">
        <v>1443</v>
      </c>
      <c r="AY75" s="83" t="s">
        <v>1516</v>
      </c>
      <c r="AZ75" s="78" t="s">
        <v>66</v>
      </c>
      <c r="BA75" s="78" t="str">
        <f>REPLACE(INDEX(GroupVertices[Group],MATCH(Vertices[[#This Row],[Vertex]],GroupVertices[Vertex],0)),1,1,"")</f>
        <v>1</v>
      </c>
      <c r="BB75" s="48"/>
      <c r="BC75" s="48"/>
      <c r="BD75" s="48"/>
      <c r="BE75" s="48"/>
      <c r="BF75" s="48" t="s">
        <v>414</v>
      </c>
      <c r="BG75" s="48" t="s">
        <v>414</v>
      </c>
      <c r="BH75" s="121" t="s">
        <v>1873</v>
      </c>
      <c r="BI75" s="121" t="s">
        <v>1873</v>
      </c>
      <c r="BJ75" s="121" t="s">
        <v>1941</v>
      </c>
      <c r="BK75" s="121" t="s">
        <v>1941</v>
      </c>
      <c r="BL75" s="121">
        <v>0</v>
      </c>
      <c r="BM75" s="124">
        <v>0</v>
      </c>
      <c r="BN75" s="121">
        <v>0</v>
      </c>
      <c r="BO75" s="124">
        <v>0</v>
      </c>
      <c r="BP75" s="121">
        <v>0</v>
      </c>
      <c r="BQ75" s="124">
        <v>0</v>
      </c>
      <c r="BR75" s="121">
        <v>17</v>
      </c>
      <c r="BS75" s="124">
        <v>100</v>
      </c>
      <c r="BT75" s="121">
        <v>17</v>
      </c>
      <c r="BU75" s="2"/>
      <c r="BV75" s="3"/>
      <c r="BW75" s="3"/>
      <c r="BX75" s="3"/>
      <c r="BY75" s="3"/>
    </row>
    <row r="76" spans="1:77" ht="41.45" customHeight="1">
      <c r="A76" s="64" t="s">
        <v>262</v>
      </c>
      <c r="C76" s="65"/>
      <c r="D76" s="65" t="s">
        <v>64</v>
      </c>
      <c r="E76" s="66">
        <v>167.2127271961712</v>
      </c>
      <c r="F76" s="68">
        <v>99.9972033709252</v>
      </c>
      <c r="G76" s="100" t="s">
        <v>496</v>
      </c>
      <c r="H76" s="65"/>
      <c r="I76" s="69" t="s">
        <v>262</v>
      </c>
      <c r="J76" s="70"/>
      <c r="K76" s="70"/>
      <c r="L76" s="69" t="s">
        <v>1645</v>
      </c>
      <c r="M76" s="73">
        <v>1.932023249657464</v>
      </c>
      <c r="N76" s="74">
        <v>2336.572998046875</v>
      </c>
      <c r="O76" s="74">
        <v>8331.986328125</v>
      </c>
      <c r="P76" s="75"/>
      <c r="Q76" s="76"/>
      <c r="R76" s="76"/>
      <c r="S76" s="86"/>
      <c r="T76" s="48">
        <v>0</v>
      </c>
      <c r="U76" s="48">
        <v>9</v>
      </c>
      <c r="V76" s="49">
        <v>3.718992</v>
      </c>
      <c r="W76" s="49">
        <v>0.004016</v>
      </c>
      <c r="X76" s="49">
        <v>0.013217</v>
      </c>
      <c r="Y76" s="49">
        <v>0.719594</v>
      </c>
      <c r="Z76" s="49">
        <v>0.1111111111111111</v>
      </c>
      <c r="AA76" s="49">
        <v>0</v>
      </c>
      <c r="AB76" s="71">
        <v>76</v>
      </c>
      <c r="AC76" s="71"/>
      <c r="AD76" s="72"/>
      <c r="AE76" s="78" t="s">
        <v>908</v>
      </c>
      <c r="AF76" s="78">
        <v>2788</v>
      </c>
      <c r="AG76" s="78">
        <v>6648</v>
      </c>
      <c r="AH76" s="78">
        <v>68705</v>
      </c>
      <c r="AI76" s="78">
        <v>46792</v>
      </c>
      <c r="AJ76" s="78"/>
      <c r="AK76" s="78" t="s">
        <v>1029</v>
      </c>
      <c r="AL76" s="78" t="s">
        <v>1137</v>
      </c>
      <c r="AM76" s="83" t="s">
        <v>1220</v>
      </c>
      <c r="AN76" s="78"/>
      <c r="AO76" s="80">
        <v>41497.115625</v>
      </c>
      <c r="AP76" s="83" t="s">
        <v>1329</v>
      </c>
      <c r="AQ76" s="78" t="b">
        <v>0</v>
      </c>
      <c r="AR76" s="78" t="b">
        <v>0</v>
      </c>
      <c r="AS76" s="78" t="b">
        <v>0</v>
      </c>
      <c r="AT76" s="78" t="s">
        <v>791</v>
      </c>
      <c r="AU76" s="78">
        <v>499</v>
      </c>
      <c r="AV76" s="83" t="s">
        <v>1387</v>
      </c>
      <c r="AW76" s="78" t="b">
        <v>0</v>
      </c>
      <c r="AX76" s="78" t="s">
        <v>1443</v>
      </c>
      <c r="AY76" s="83" t="s">
        <v>1517</v>
      </c>
      <c r="AZ76" s="78" t="s">
        <v>66</v>
      </c>
      <c r="BA76" s="78" t="str">
        <f>REPLACE(INDEX(GroupVertices[Group],MATCH(Vertices[[#This Row],[Vertex]],GroupVertices[Vertex],0)),1,1,"")</f>
        <v>1</v>
      </c>
      <c r="BB76" s="48"/>
      <c r="BC76" s="48"/>
      <c r="BD76" s="48"/>
      <c r="BE76" s="48"/>
      <c r="BF76" s="48" t="s">
        <v>414</v>
      </c>
      <c r="BG76" s="48" t="s">
        <v>414</v>
      </c>
      <c r="BH76" s="121" t="s">
        <v>1873</v>
      </c>
      <c r="BI76" s="121" t="s">
        <v>1873</v>
      </c>
      <c r="BJ76" s="121" t="s">
        <v>1941</v>
      </c>
      <c r="BK76" s="121" t="s">
        <v>1941</v>
      </c>
      <c r="BL76" s="121">
        <v>0</v>
      </c>
      <c r="BM76" s="124">
        <v>0</v>
      </c>
      <c r="BN76" s="121">
        <v>0</v>
      </c>
      <c r="BO76" s="124">
        <v>0</v>
      </c>
      <c r="BP76" s="121">
        <v>0</v>
      </c>
      <c r="BQ76" s="124">
        <v>0</v>
      </c>
      <c r="BR76" s="121">
        <v>17</v>
      </c>
      <c r="BS76" s="124">
        <v>100</v>
      </c>
      <c r="BT76" s="121">
        <v>17</v>
      </c>
      <c r="BU76" s="2"/>
      <c r="BV76" s="3"/>
      <c r="BW76" s="3"/>
      <c r="BX76" s="3"/>
      <c r="BY76" s="3"/>
    </row>
    <row r="77" spans="1:77" ht="41.45" customHeight="1">
      <c r="A77" s="64" t="s">
        <v>317</v>
      </c>
      <c r="C77" s="65"/>
      <c r="D77" s="65" t="s">
        <v>64</v>
      </c>
      <c r="E77" s="66">
        <v>1000</v>
      </c>
      <c r="F77" s="68">
        <v>95.85068586472693</v>
      </c>
      <c r="G77" s="100" t="s">
        <v>1420</v>
      </c>
      <c r="H77" s="65"/>
      <c r="I77" s="69" t="s">
        <v>317</v>
      </c>
      <c r="J77" s="70"/>
      <c r="K77" s="70"/>
      <c r="L77" s="69" t="s">
        <v>1646</v>
      </c>
      <c r="M77" s="73">
        <v>1383.8280908153408</v>
      </c>
      <c r="N77" s="74">
        <v>8444.0693359375</v>
      </c>
      <c r="O77" s="74">
        <v>3058.517578125</v>
      </c>
      <c r="P77" s="75"/>
      <c r="Q77" s="76"/>
      <c r="R77" s="76"/>
      <c r="S77" s="86"/>
      <c r="T77" s="48">
        <v>1</v>
      </c>
      <c r="U77" s="48">
        <v>0</v>
      </c>
      <c r="V77" s="49">
        <v>0</v>
      </c>
      <c r="W77" s="49">
        <v>0.003546</v>
      </c>
      <c r="X77" s="49">
        <v>0.001878</v>
      </c>
      <c r="Y77" s="49">
        <v>0.21422</v>
      </c>
      <c r="Z77" s="49">
        <v>0</v>
      </c>
      <c r="AA77" s="49">
        <v>0</v>
      </c>
      <c r="AB77" s="71">
        <v>77</v>
      </c>
      <c r="AC77" s="71"/>
      <c r="AD77" s="72"/>
      <c r="AE77" s="78" t="s">
        <v>909</v>
      </c>
      <c r="AF77" s="78">
        <v>101</v>
      </c>
      <c r="AG77" s="78">
        <v>9863532</v>
      </c>
      <c r="AH77" s="78">
        <v>378983</v>
      </c>
      <c r="AI77" s="78">
        <v>42</v>
      </c>
      <c r="AJ77" s="78"/>
      <c r="AK77" s="78" t="s">
        <v>1030</v>
      </c>
      <c r="AL77" s="78" t="s">
        <v>1129</v>
      </c>
      <c r="AM77" s="83" t="s">
        <v>1221</v>
      </c>
      <c r="AN77" s="78"/>
      <c r="AO77" s="80">
        <v>39090.33746527778</v>
      </c>
      <c r="AP77" s="83" t="s">
        <v>1330</v>
      </c>
      <c r="AQ77" s="78" t="b">
        <v>0</v>
      </c>
      <c r="AR77" s="78" t="b">
        <v>0</v>
      </c>
      <c r="AS77" s="78" t="b">
        <v>1</v>
      </c>
      <c r="AT77" s="78" t="s">
        <v>791</v>
      </c>
      <c r="AU77" s="78">
        <v>40984</v>
      </c>
      <c r="AV77" s="83" t="s">
        <v>1382</v>
      </c>
      <c r="AW77" s="78" t="b">
        <v>1</v>
      </c>
      <c r="AX77" s="78" t="s">
        <v>1443</v>
      </c>
      <c r="AY77" s="83" t="s">
        <v>1518</v>
      </c>
      <c r="AZ77" s="78" t="s">
        <v>65</v>
      </c>
      <c r="BA77" s="78" t="str">
        <f>REPLACE(INDEX(GroupVertices[Group],MATCH(Vertices[[#This Row],[Vertex]],GroupVertices[Vertex],0)),1,1,"")</f>
        <v>3</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318</v>
      </c>
      <c r="C78" s="65"/>
      <c r="D78" s="65" t="s">
        <v>64</v>
      </c>
      <c r="E78" s="66">
        <v>201.47496058424213</v>
      </c>
      <c r="F78" s="68">
        <v>99.97882167657325</v>
      </c>
      <c r="G78" s="100" t="s">
        <v>1421</v>
      </c>
      <c r="H78" s="65"/>
      <c r="I78" s="69" t="s">
        <v>318</v>
      </c>
      <c r="J78" s="70"/>
      <c r="K78" s="70"/>
      <c r="L78" s="69" t="s">
        <v>1647</v>
      </c>
      <c r="M78" s="73">
        <v>8.058029254024575</v>
      </c>
      <c r="N78" s="74">
        <v>8082.36279296875</v>
      </c>
      <c r="O78" s="74">
        <v>4936.1513671875</v>
      </c>
      <c r="P78" s="75"/>
      <c r="Q78" s="76"/>
      <c r="R78" s="76"/>
      <c r="S78" s="86"/>
      <c r="T78" s="48">
        <v>2</v>
      </c>
      <c r="U78" s="48">
        <v>0</v>
      </c>
      <c r="V78" s="49">
        <v>0</v>
      </c>
      <c r="W78" s="49">
        <v>0.00361</v>
      </c>
      <c r="X78" s="49">
        <v>0.002147</v>
      </c>
      <c r="Y78" s="49">
        <v>0.330549</v>
      </c>
      <c r="Z78" s="49">
        <v>0.5</v>
      </c>
      <c r="AA78" s="49">
        <v>0</v>
      </c>
      <c r="AB78" s="71">
        <v>78</v>
      </c>
      <c r="AC78" s="71"/>
      <c r="AD78" s="72"/>
      <c r="AE78" s="78" t="s">
        <v>910</v>
      </c>
      <c r="AF78" s="78">
        <v>804</v>
      </c>
      <c r="AG78" s="78">
        <v>50344</v>
      </c>
      <c r="AH78" s="78">
        <v>2013</v>
      </c>
      <c r="AI78" s="78">
        <v>4008</v>
      </c>
      <c r="AJ78" s="78"/>
      <c r="AK78" s="78" t="s">
        <v>1031</v>
      </c>
      <c r="AL78" s="78" t="s">
        <v>1138</v>
      </c>
      <c r="AM78" s="83" t="s">
        <v>1222</v>
      </c>
      <c r="AN78" s="78"/>
      <c r="AO78" s="80">
        <v>39380.99236111111</v>
      </c>
      <c r="AP78" s="83" t="s">
        <v>1331</v>
      </c>
      <c r="AQ78" s="78" t="b">
        <v>0</v>
      </c>
      <c r="AR78" s="78" t="b">
        <v>0</v>
      </c>
      <c r="AS78" s="78" t="b">
        <v>0</v>
      </c>
      <c r="AT78" s="78" t="s">
        <v>791</v>
      </c>
      <c r="AU78" s="78">
        <v>1038</v>
      </c>
      <c r="AV78" s="83" t="s">
        <v>1386</v>
      </c>
      <c r="AW78" s="78" t="b">
        <v>0</v>
      </c>
      <c r="AX78" s="78" t="s">
        <v>1443</v>
      </c>
      <c r="AY78" s="83" t="s">
        <v>1519</v>
      </c>
      <c r="AZ78" s="78" t="s">
        <v>65</v>
      </c>
      <c r="BA78" s="78" t="str">
        <f>REPLACE(INDEX(GroupVertices[Group],MATCH(Vertices[[#This Row],[Vertex]],GroupVertices[Vertex],0)),1,1,"")</f>
        <v>3</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265</v>
      </c>
      <c r="C79" s="65"/>
      <c r="D79" s="65" t="s">
        <v>64</v>
      </c>
      <c r="E79" s="66">
        <v>167.12804390237056</v>
      </c>
      <c r="F79" s="68">
        <v>99.99724880352751</v>
      </c>
      <c r="G79" s="100" t="s">
        <v>499</v>
      </c>
      <c r="H79" s="65"/>
      <c r="I79" s="69" t="s">
        <v>265</v>
      </c>
      <c r="J79" s="70"/>
      <c r="K79" s="70"/>
      <c r="L79" s="69" t="s">
        <v>1648</v>
      </c>
      <c r="M79" s="73">
        <v>1.916882077731621</v>
      </c>
      <c r="N79" s="74">
        <v>8602.5625</v>
      </c>
      <c r="O79" s="74">
        <v>4650.69677734375</v>
      </c>
      <c r="P79" s="75"/>
      <c r="Q79" s="76"/>
      <c r="R79" s="76"/>
      <c r="S79" s="86"/>
      <c r="T79" s="48">
        <v>2</v>
      </c>
      <c r="U79" s="48">
        <v>5</v>
      </c>
      <c r="V79" s="49">
        <v>5.735024</v>
      </c>
      <c r="W79" s="49">
        <v>0.004425</v>
      </c>
      <c r="X79" s="49">
        <v>0.006051</v>
      </c>
      <c r="Y79" s="49">
        <v>0.679282</v>
      </c>
      <c r="Z79" s="49">
        <v>0.43333333333333335</v>
      </c>
      <c r="AA79" s="49">
        <v>0.16666666666666666</v>
      </c>
      <c r="AB79" s="71">
        <v>79</v>
      </c>
      <c r="AC79" s="71"/>
      <c r="AD79" s="72"/>
      <c r="AE79" s="78" t="s">
        <v>911</v>
      </c>
      <c r="AF79" s="78">
        <v>4321</v>
      </c>
      <c r="AG79" s="78">
        <v>6540</v>
      </c>
      <c r="AH79" s="78">
        <v>28775</v>
      </c>
      <c r="AI79" s="78">
        <v>57793</v>
      </c>
      <c r="AJ79" s="78"/>
      <c r="AK79" s="78" t="s">
        <v>1032</v>
      </c>
      <c r="AL79" s="78" t="s">
        <v>1139</v>
      </c>
      <c r="AM79" s="78"/>
      <c r="AN79" s="78"/>
      <c r="AO79" s="80">
        <v>41639.036782407406</v>
      </c>
      <c r="AP79" s="83" t="s">
        <v>1332</v>
      </c>
      <c r="AQ79" s="78" t="b">
        <v>0</v>
      </c>
      <c r="AR79" s="78" t="b">
        <v>0</v>
      </c>
      <c r="AS79" s="78" t="b">
        <v>0</v>
      </c>
      <c r="AT79" s="78" t="s">
        <v>791</v>
      </c>
      <c r="AU79" s="78">
        <v>326</v>
      </c>
      <c r="AV79" s="83" t="s">
        <v>1392</v>
      </c>
      <c r="AW79" s="78" t="b">
        <v>0</v>
      </c>
      <c r="AX79" s="78" t="s">
        <v>1443</v>
      </c>
      <c r="AY79" s="83" t="s">
        <v>1520</v>
      </c>
      <c r="AZ79" s="78" t="s">
        <v>66</v>
      </c>
      <c r="BA79" s="78" t="str">
        <f>REPLACE(INDEX(GroupVertices[Group],MATCH(Vertices[[#This Row],[Vertex]],GroupVertices[Vertex],0)),1,1,"")</f>
        <v>3</v>
      </c>
      <c r="BB79" s="48" t="s">
        <v>401</v>
      </c>
      <c r="BC79" s="48" t="s">
        <v>401</v>
      </c>
      <c r="BD79" s="48" t="s">
        <v>405</v>
      </c>
      <c r="BE79" s="48" t="s">
        <v>405</v>
      </c>
      <c r="BF79" s="48" t="s">
        <v>414</v>
      </c>
      <c r="BG79" s="48" t="s">
        <v>414</v>
      </c>
      <c r="BH79" s="121" t="s">
        <v>2031</v>
      </c>
      <c r="BI79" s="121" t="s">
        <v>2031</v>
      </c>
      <c r="BJ79" s="121" t="s">
        <v>2074</v>
      </c>
      <c r="BK79" s="121" t="s">
        <v>2074</v>
      </c>
      <c r="BL79" s="121">
        <v>2</v>
      </c>
      <c r="BM79" s="124">
        <v>9.090909090909092</v>
      </c>
      <c r="BN79" s="121">
        <v>0</v>
      </c>
      <c r="BO79" s="124">
        <v>0</v>
      </c>
      <c r="BP79" s="121">
        <v>0</v>
      </c>
      <c r="BQ79" s="124">
        <v>0</v>
      </c>
      <c r="BR79" s="121">
        <v>20</v>
      </c>
      <c r="BS79" s="124">
        <v>90.9090909090909</v>
      </c>
      <c r="BT79" s="121">
        <v>22</v>
      </c>
      <c r="BU79" s="2"/>
      <c r="BV79" s="3"/>
      <c r="BW79" s="3"/>
      <c r="BX79" s="3"/>
      <c r="BY79" s="3"/>
    </row>
    <row r="80" spans="1:77" ht="41.45" customHeight="1">
      <c r="A80" s="64" t="s">
        <v>319</v>
      </c>
      <c r="C80" s="65"/>
      <c r="D80" s="65" t="s">
        <v>64</v>
      </c>
      <c r="E80" s="66">
        <v>193.36104647082766</v>
      </c>
      <c r="F80" s="68">
        <v>99.98317479294897</v>
      </c>
      <c r="G80" s="100" t="s">
        <v>1422</v>
      </c>
      <c r="H80" s="65"/>
      <c r="I80" s="69" t="s">
        <v>319</v>
      </c>
      <c r="J80" s="70"/>
      <c r="K80" s="70"/>
      <c r="L80" s="69" t="s">
        <v>1649</v>
      </c>
      <c r="M80" s="73">
        <v>6.607280669870628</v>
      </c>
      <c r="N80" s="74">
        <v>9283.7451171875</v>
      </c>
      <c r="O80" s="74">
        <v>4265.828125</v>
      </c>
      <c r="P80" s="75"/>
      <c r="Q80" s="76"/>
      <c r="R80" s="76"/>
      <c r="S80" s="86"/>
      <c r="T80" s="48">
        <v>5</v>
      </c>
      <c r="U80" s="48">
        <v>0</v>
      </c>
      <c r="V80" s="49">
        <v>0.333333</v>
      </c>
      <c r="W80" s="49">
        <v>0.004237</v>
      </c>
      <c r="X80" s="49">
        <v>0.003894</v>
      </c>
      <c r="Y80" s="49">
        <v>0.607854</v>
      </c>
      <c r="Z80" s="49">
        <v>0.6</v>
      </c>
      <c r="AA80" s="49">
        <v>0</v>
      </c>
      <c r="AB80" s="71">
        <v>80</v>
      </c>
      <c r="AC80" s="71"/>
      <c r="AD80" s="72"/>
      <c r="AE80" s="78" t="s">
        <v>912</v>
      </c>
      <c r="AF80" s="78">
        <v>32074</v>
      </c>
      <c r="AG80" s="78">
        <v>39996</v>
      </c>
      <c r="AH80" s="78">
        <v>115699</v>
      </c>
      <c r="AI80" s="78">
        <v>150446</v>
      </c>
      <c r="AJ80" s="78"/>
      <c r="AK80" s="78" t="s">
        <v>1033</v>
      </c>
      <c r="AL80" s="78" t="s">
        <v>1140</v>
      </c>
      <c r="AM80" s="83" t="s">
        <v>1223</v>
      </c>
      <c r="AN80" s="78"/>
      <c r="AO80" s="80">
        <v>40408.93583333334</v>
      </c>
      <c r="AP80" s="83" t="s">
        <v>1333</v>
      </c>
      <c r="AQ80" s="78" t="b">
        <v>1</v>
      </c>
      <c r="AR80" s="78" t="b">
        <v>0</v>
      </c>
      <c r="AS80" s="78" t="b">
        <v>1</v>
      </c>
      <c r="AT80" s="78" t="s">
        <v>791</v>
      </c>
      <c r="AU80" s="78">
        <v>1274</v>
      </c>
      <c r="AV80" s="83" t="s">
        <v>1382</v>
      </c>
      <c r="AW80" s="78" t="b">
        <v>0</v>
      </c>
      <c r="AX80" s="78" t="s">
        <v>1443</v>
      </c>
      <c r="AY80" s="83" t="s">
        <v>1521</v>
      </c>
      <c r="AZ80" s="78" t="s">
        <v>65</v>
      </c>
      <c r="BA80" s="78" t="str">
        <f>REPLACE(INDEX(GroupVertices[Group],MATCH(Vertices[[#This Row],[Vertex]],GroupVertices[Vertex],0)),1,1,"")</f>
        <v>3</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266</v>
      </c>
      <c r="C81" s="65"/>
      <c r="D81" s="65" t="s">
        <v>64</v>
      </c>
      <c r="E81" s="66">
        <v>163.36747837396547</v>
      </c>
      <c r="F81" s="68">
        <v>99.99926634760733</v>
      </c>
      <c r="G81" s="100" t="s">
        <v>500</v>
      </c>
      <c r="H81" s="65"/>
      <c r="I81" s="69" t="s">
        <v>266</v>
      </c>
      <c r="J81" s="70"/>
      <c r="K81" s="70"/>
      <c r="L81" s="69" t="s">
        <v>1650</v>
      </c>
      <c r="M81" s="73">
        <v>1.2445018873950988</v>
      </c>
      <c r="N81" s="74">
        <v>3193.497314453125</v>
      </c>
      <c r="O81" s="74">
        <v>2925.223876953125</v>
      </c>
      <c r="P81" s="75"/>
      <c r="Q81" s="76"/>
      <c r="R81" s="76"/>
      <c r="S81" s="86"/>
      <c r="T81" s="48">
        <v>0</v>
      </c>
      <c r="U81" s="48">
        <v>9</v>
      </c>
      <c r="V81" s="49">
        <v>3.718992</v>
      </c>
      <c r="W81" s="49">
        <v>0.004016</v>
      </c>
      <c r="X81" s="49">
        <v>0.013217</v>
      </c>
      <c r="Y81" s="49">
        <v>0.719594</v>
      </c>
      <c r="Z81" s="49">
        <v>0.1111111111111111</v>
      </c>
      <c r="AA81" s="49">
        <v>0</v>
      </c>
      <c r="AB81" s="71">
        <v>81</v>
      </c>
      <c r="AC81" s="71"/>
      <c r="AD81" s="72"/>
      <c r="AE81" s="78" t="s">
        <v>913</v>
      </c>
      <c r="AF81" s="78">
        <v>1565</v>
      </c>
      <c r="AG81" s="78">
        <v>1744</v>
      </c>
      <c r="AH81" s="78">
        <v>6732</v>
      </c>
      <c r="AI81" s="78">
        <v>12892</v>
      </c>
      <c r="AJ81" s="78"/>
      <c r="AK81" s="78" t="s">
        <v>1034</v>
      </c>
      <c r="AL81" s="78" t="s">
        <v>1141</v>
      </c>
      <c r="AM81" s="83" t="s">
        <v>1224</v>
      </c>
      <c r="AN81" s="78"/>
      <c r="AO81" s="80">
        <v>41199.55967592593</v>
      </c>
      <c r="AP81" s="83" t="s">
        <v>1334</v>
      </c>
      <c r="AQ81" s="78" t="b">
        <v>1</v>
      </c>
      <c r="AR81" s="78" t="b">
        <v>0</v>
      </c>
      <c r="AS81" s="78" t="b">
        <v>1</v>
      </c>
      <c r="AT81" s="78" t="s">
        <v>791</v>
      </c>
      <c r="AU81" s="78">
        <v>81</v>
      </c>
      <c r="AV81" s="83" t="s">
        <v>1382</v>
      </c>
      <c r="AW81" s="78" t="b">
        <v>0</v>
      </c>
      <c r="AX81" s="78" t="s">
        <v>1443</v>
      </c>
      <c r="AY81" s="83" t="s">
        <v>1522</v>
      </c>
      <c r="AZ81" s="78" t="s">
        <v>66</v>
      </c>
      <c r="BA81" s="78" t="str">
        <f>REPLACE(INDEX(GroupVertices[Group],MATCH(Vertices[[#This Row],[Vertex]],GroupVertices[Vertex],0)),1,1,"")</f>
        <v>1</v>
      </c>
      <c r="BB81" s="48"/>
      <c r="BC81" s="48"/>
      <c r="BD81" s="48"/>
      <c r="BE81" s="48"/>
      <c r="BF81" s="48" t="s">
        <v>414</v>
      </c>
      <c r="BG81" s="48" t="s">
        <v>414</v>
      </c>
      <c r="BH81" s="121" t="s">
        <v>1873</v>
      </c>
      <c r="BI81" s="121" t="s">
        <v>1873</v>
      </c>
      <c r="BJ81" s="121" t="s">
        <v>1941</v>
      </c>
      <c r="BK81" s="121" t="s">
        <v>1941</v>
      </c>
      <c r="BL81" s="121">
        <v>0</v>
      </c>
      <c r="BM81" s="124">
        <v>0</v>
      </c>
      <c r="BN81" s="121">
        <v>0</v>
      </c>
      <c r="BO81" s="124">
        <v>0</v>
      </c>
      <c r="BP81" s="121">
        <v>0</v>
      </c>
      <c r="BQ81" s="124">
        <v>0</v>
      </c>
      <c r="BR81" s="121">
        <v>17</v>
      </c>
      <c r="BS81" s="124">
        <v>100</v>
      </c>
      <c r="BT81" s="121">
        <v>17</v>
      </c>
      <c r="BU81" s="2"/>
      <c r="BV81" s="3"/>
      <c r="BW81" s="3"/>
      <c r="BX81" s="3"/>
      <c r="BY81" s="3"/>
    </row>
    <row r="82" spans="1:77" ht="41.45" customHeight="1">
      <c r="A82" s="64" t="s">
        <v>267</v>
      </c>
      <c r="C82" s="65"/>
      <c r="D82" s="65" t="s">
        <v>64</v>
      </c>
      <c r="E82" s="66">
        <v>166.57446607437765</v>
      </c>
      <c r="F82" s="68">
        <v>99.99754579813143</v>
      </c>
      <c r="G82" s="100" t="s">
        <v>501</v>
      </c>
      <c r="H82" s="65"/>
      <c r="I82" s="69" t="s">
        <v>267</v>
      </c>
      <c r="J82" s="70"/>
      <c r="K82" s="70"/>
      <c r="L82" s="69" t="s">
        <v>1651</v>
      </c>
      <c r="M82" s="73">
        <v>1.8179036760682379</v>
      </c>
      <c r="N82" s="74">
        <v>194.9122772216797</v>
      </c>
      <c r="O82" s="74">
        <v>5480.9892578125</v>
      </c>
      <c r="P82" s="75"/>
      <c r="Q82" s="76"/>
      <c r="R82" s="76"/>
      <c r="S82" s="86"/>
      <c r="T82" s="48">
        <v>0</v>
      </c>
      <c r="U82" s="48">
        <v>9</v>
      </c>
      <c r="V82" s="49">
        <v>3.718992</v>
      </c>
      <c r="W82" s="49">
        <v>0.004016</v>
      </c>
      <c r="X82" s="49">
        <v>0.013217</v>
      </c>
      <c r="Y82" s="49">
        <v>0.719594</v>
      </c>
      <c r="Z82" s="49">
        <v>0.1111111111111111</v>
      </c>
      <c r="AA82" s="49">
        <v>0</v>
      </c>
      <c r="AB82" s="71">
        <v>82</v>
      </c>
      <c r="AC82" s="71"/>
      <c r="AD82" s="72"/>
      <c r="AE82" s="78" t="s">
        <v>267</v>
      </c>
      <c r="AF82" s="78">
        <v>6105</v>
      </c>
      <c r="AG82" s="78">
        <v>5834</v>
      </c>
      <c r="AH82" s="78">
        <v>46785</v>
      </c>
      <c r="AI82" s="78">
        <v>74227</v>
      </c>
      <c r="AJ82" s="78"/>
      <c r="AK82" s="78" t="s">
        <v>1035</v>
      </c>
      <c r="AL82" s="78" t="s">
        <v>1142</v>
      </c>
      <c r="AM82" s="83" t="s">
        <v>1225</v>
      </c>
      <c r="AN82" s="78"/>
      <c r="AO82" s="80">
        <v>39538.41324074074</v>
      </c>
      <c r="AP82" s="83" t="s">
        <v>1335</v>
      </c>
      <c r="AQ82" s="78" t="b">
        <v>0</v>
      </c>
      <c r="AR82" s="78" t="b">
        <v>0</v>
      </c>
      <c r="AS82" s="78" t="b">
        <v>1</v>
      </c>
      <c r="AT82" s="78" t="s">
        <v>791</v>
      </c>
      <c r="AU82" s="78">
        <v>378</v>
      </c>
      <c r="AV82" s="83" t="s">
        <v>1394</v>
      </c>
      <c r="AW82" s="78" t="b">
        <v>0</v>
      </c>
      <c r="AX82" s="78" t="s">
        <v>1443</v>
      </c>
      <c r="AY82" s="83" t="s">
        <v>1523</v>
      </c>
      <c r="AZ82" s="78" t="s">
        <v>66</v>
      </c>
      <c r="BA82" s="78" t="str">
        <f>REPLACE(INDEX(GroupVertices[Group],MATCH(Vertices[[#This Row],[Vertex]],GroupVertices[Vertex],0)),1,1,"")</f>
        <v>1</v>
      </c>
      <c r="BB82" s="48"/>
      <c r="BC82" s="48"/>
      <c r="BD82" s="48"/>
      <c r="BE82" s="48"/>
      <c r="BF82" s="48" t="s">
        <v>414</v>
      </c>
      <c r="BG82" s="48" t="s">
        <v>414</v>
      </c>
      <c r="BH82" s="121" t="s">
        <v>1873</v>
      </c>
      <c r="BI82" s="121" t="s">
        <v>1873</v>
      </c>
      <c r="BJ82" s="121" t="s">
        <v>1941</v>
      </c>
      <c r="BK82" s="121" t="s">
        <v>1941</v>
      </c>
      <c r="BL82" s="121">
        <v>0</v>
      </c>
      <c r="BM82" s="124">
        <v>0</v>
      </c>
      <c r="BN82" s="121">
        <v>0</v>
      </c>
      <c r="BO82" s="124">
        <v>0</v>
      </c>
      <c r="BP82" s="121">
        <v>0</v>
      </c>
      <c r="BQ82" s="124">
        <v>0</v>
      </c>
      <c r="BR82" s="121">
        <v>17</v>
      </c>
      <c r="BS82" s="124">
        <v>100</v>
      </c>
      <c r="BT82" s="121">
        <v>17</v>
      </c>
      <c r="BU82" s="2"/>
      <c r="BV82" s="3"/>
      <c r="BW82" s="3"/>
      <c r="BX82" s="3"/>
      <c r="BY82" s="3"/>
    </row>
    <row r="83" spans="1:77" ht="41.45" customHeight="1">
      <c r="A83" s="64" t="s">
        <v>268</v>
      </c>
      <c r="C83" s="65"/>
      <c r="D83" s="65" t="s">
        <v>64</v>
      </c>
      <c r="E83" s="66">
        <v>165.45398064066396</v>
      </c>
      <c r="F83" s="68">
        <v>99.99814693876738</v>
      </c>
      <c r="G83" s="100" t="s">
        <v>502</v>
      </c>
      <c r="H83" s="65"/>
      <c r="I83" s="69" t="s">
        <v>268</v>
      </c>
      <c r="J83" s="70"/>
      <c r="K83" s="70"/>
      <c r="L83" s="69" t="s">
        <v>1652</v>
      </c>
      <c r="M83" s="73">
        <v>1.6175635401235153</v>
      </c>
      <c r="N83" s="74">
        <v>1189.9283447265625</v>
      </c>
      <c r="O83" s="74">
        <v>974.4810180664062</v>
      </c>
      <c r="P83" s="75"/>
      <c r="Q83" s="76"/>
      <c r="R83" s="76"/>
      <c r="S83" s="86"/>
      <c r="T83" s="48">
        <v>0</v>
      </c>
      <c r="U83" s="48">
        <v>9</v>
      </c>
      <c r="V83" s="49">
        <v>3.718992</v>
      </c>
      <c r="W83" s="49">
        <v>0.004016</v>
      </c>
      <c r="X83" s="49">
        <v>0.013217</v>
      </c>
      <c r="Y83" s="49">
        <v>0.719594</v>
      </c>
      <c r="Z83" s="49">
        <v>0.1111111111111111</v>
      </c>
      <c r="AA83" s="49">
        <v>0</v>
      </c>
      <c r="AB83" s="71">
        <v>83</v>
      </c>
      <c r="AC83" s="71"/>
      <c r="AD83" s="72"/>
      <c r="AE83" s="78" t="s">
        <v>914</v>
      </c>
      <c r="AF83" s="78">
        <v>4924</v>
      </c>
      <c r="AG83" s="78">
        <v>4405</v>
      </c>
      <c r="AH83" s="78">
        <v>14177</v>
      </c>
      <c r="AI83" s="78">
        <v>1869</v>
      </c>
      <c r="AJ83" s="78"/>
      <c r="AK83" s="78" t="s">
        <v>1036</v>
      </c>
      <c r="AL83" s="78" t="s">
        <v>1143</v>
      </c>
      <c r="AM83" s="83" t="s">
        <v>1226</v>
      </c>
      <c r="AN83" s="78"/>
      <c r="AO83" s="80">
        <v>39286.7887962963</v>
      </c>
      <c r="AP83" s="83" t="s">
        <v>1336</v>
      </c>
      <c r="AQ83" s="78" t="b">
        <v>0</v>
      </c>
      <c r="AR83" s="78" t="b">
        <v>0</v>
      </c>
      <c r="AS83" s="78" t="b">
        <v>1</v>
      </c>
      <c r="AT83" s="78" t="s">
        <v>791</v>
      </c>
      <c r="AU83" s="78">
        <v>262</v>
      </c>
      <c r="AV83" s="83" t="s">
        <v>1390</v>
      </c>
      <c r="AW83" s="78" t="b">
        <v>0</v>
      </c>
      <c r="AX83" s="78" t="s">
        <v>1443</v>
      </c>
      <c r="AY83" s="83" t="s">
        <v>1524</v>
      </c>
      <c r="AZ83" s="78" t="s">
        <v>66</v>
      </c>
      <c r="BA83" s="78" t="str">
        <f>REPLACE(INDEX(GroupVertices[Group],MATCH(Vertices[[#This Row],[Vertex]],GroupVertices[Vertex],0)),1,1,"")</f>
        <v>1</v>
      </c>
      <c r="BB83" s="48"/>
      <c r="BC83" s="48"/>
      <c r="BD83" s="48"/>
      <c r="BE83" s="48"/>
      <c r="BF83" s="48" t="s">
        <v>414</v>
      </c>
      <c r="BG83" s="48" t="s">
        <v>414</v>
      </c>
      <c r="BH83" s="121" t="s">
        <v>1873</v>
      </c>
      <c r="BI83" s="121" t="s">
        <v>1873</v>
      </c>
      <c r="BJ83" s="121" t="s">
        <v>1941</v>
      </c>
      <c r="BK83" s="121" t="s">
        <v>1941</v>
      </c>
      <c r="BL83" s="121">
        <v>0</v>
      </c>
      <c r="BM83" s="124">
        <v>0</v>
      </c>
      <c r="BN83" s="121">
        <v>0</v>
      </c>
      <c r="BO83" s="124">
        <v>0</v>
      </c>
      <c r="BP83" s="121">
        <v>0</v>
      </c>
      <c r="BQ83" s="124">
        <v>0</v>
      </c>
      <c r="BR83" s="121">
        <v>17</v>
      </c>
      <c r="BS83" s="124">
        <v>100</v>
      </c>
      <c r="BT83" s="121">
        <v>17</v>
      </c>
      <c r="BU83" s="2"/>
      <c r="BV83" s="3"/>
      <c r="BW83" s="3"/>
      <c r="BX83" s="3"/>
      <c r="BY83" s="3"/>
    </row>
    <row r="84" spans="1:77" ht="41.45" customHeight="1">
      <c r="A84" s="64" t="s">
        <v>269</v>
      </c>
      <c r="C84" s="65"/>
      <c r="D84" s="65" t="s">
        <v>64</v>
      </c>
      <c r="E84" s="66">
        <v>181.66377446233165</v>
      </c>
      <c r="F84" s="68">
        <v>99.98945038147751</v>
      </c>
      <c r="G84" s="100" t="s">
        <v>503</v>
      </c>
      <c r="H84" s="65"/>
      <c r="I84" s="69" t="s">
        <v>269</v>
      </c>
      <c r="J84" s="70"/>
      <c r="K84" s="70"/>
      <c r="L84" s="69" t="s">
        <v>1653</v>
      </c>
      <c r="M84" s="73">
        <v>4.51583619959535</v>
      </c>
      <c r="N84" s="74">
        <v>3469.78857421875</v>
      </c>
      <c r="O84" s="74">
        <v>5387.68701171875</v>
      </c>
      <c r="P84" s="75"/>
      <c r="Q84" s="76"/>
      <c r="R84" s="76"/>
      <c r="S84" s="86"/>
      <c r="T84" s="48">
        <v>0</v>
      </c>
      <c r="U84" s="48">
        <v>9</v>
      </c>
      <c r="V84" s="49">
        <v>3.718992</v>
      </c>
      <c r="W84" s="49">
        <v>0.004016</v>
      </c>
      <c r="X84" s="49">
        <v>0.013217</v>
      </c>
      <c r="Y84" s="49">
        <v>0.719594</v>
      </c>
      <c r="Z84" s="49">
        <v>0.1111111111111111</v>
      </c>
      <c r="AA84" s="49">
        <v>0</v>
      </c>
      <c r="AB84" s="71">
        <v>84</v>
      </c>
      <c r="AC84" s="71"/>
      <c r="AD84" s="72"/>
      <c r="AE84" s="78" t="s">
        <v>915</v>
      </c>
      <c r="AF84" s="78">
        <v>6861</v>
      </c>
      <c r="AG84" s="78">
        <v>25078</v>
      </c>
      <c r="AH84" s="78">
        <v>55811</v>
      </c>
      <c r="AI84" s="78">
        <v>11490</v>
      </c>
      <c r="AJ84" s="78"/>
      <c r="AK84" s="78" t="s">
        <v>1037</v>
      </c>
      <c r="AL84" s="78"/>
      <c r="AM84" s="83" t="s">
        <v>1227</v>
      </c>
      <c r="AN84" s="78"/>
      <c r="AO84" s="80">
        <v>39913.887511574074</v>
      </c>
      <c r="AP84" s="83" t="s">
        <v>1337</v>
      </c>
      <c r="AQ84" s="78" t="b">
        <v>0</v>
      </c>
      <c r="AR84" s="78" t="b">
        <v>0</v>
      </c>
      <c r="AS84" s="78" t="b">
        <v>0</v>
      </c>
      <c r="AT84" s="78" t="s">
        <v>791</v>
      </c>
      <c r="AU84" s="78">
        <v>871</v>
      </c>
      <c r="AV84" s="83" t="s">
        <v>1392</v>
      </c>
      <c r="AW84" s="78" t="b">
        <v>0</v>
      </c>
      <c r="AX84" s="78" t="s">
        <v>1443</v>
      </c>
      <c r="AY84" s="83" t="s">
        <v>1525</v>
      </c>
      <c r="AZ84" s="78" t="s">
        <v>66</v>
      </c>
      <c r="BA84" s="78" t="str">
        <f>REPLACE(INDEX(GroupVertices[Group],MATCH(Vertices[[#This Row],[Vertex]],GroupVertices[Vertex],0)),1,1,"")</f>
        <v>1</v>
      </c>
      <c r="BB84" s="48"/>
      <c r="BC84" s="48"/>
      <c r="BD84" s="48"/>
      <c r="BE84" s="48"/>
      <c r="BF84" s="48" t="s">
        <v>414</v>
      </c>
      <c r="BG84" s="48" t="s">
        <v>414</v>
      </c>
      <c r="BH84" s="121" t="s">
        <v>1873</v>
      </c>
      <c r="BI84" s="121" t="s">
        <v>1873</v>
      </c>
      <c r="BJ84" s="121" t="s">
        <v>1941</v>
      </c>
      <c r="BK84" s="121" t="s">
        <v>1941</v>
      </c>
      <c r="BL84" s="121">
        <v>0</v>
      </c>
      <c r="BM84" s="124">
        <v>0</v>
      </c>
      <c r="BN84" s="121">
        <v>0</v>
      </c>
      <c r="BO84" s="124">
        <v>0</v>
      </c>
      <c r="BP84" s="121">
        <v>0</v>
      </c>
      <c r="BQ84" s="124">
        <v>0</v>
      </c>
      <c r="BR84" s="121">
        <v>17</v>
      </c>
      <c r="BS84" s="124">
        <v>100</v>
      </c>
      <c r="BT84" s="121">
        <v>17</v>
      </c>
      <c r="BU84" s="2"/>
      <c r="BV84" s="3"/>
      <c r="BW84" s="3"/>
      <c r="BX84" s="3"/>
      <c r="BY84" s="3"/>
    </row>
    <row r="85" spans="1:77" ht="41.45" customHeight="1">
      <c r="A85" s="64" t="s">
        <v>270</v>
      </c>
      <c r="C85" s="65"/>
      <c r="D85" s="65" t="s">
        <v>64</v>
      </c>
      <c r="E85" s="66">
        <v>211.42603171038658</v>
      </c>
      <c r="F85" s="68">
        <v>99.97348292513098</v>
      </c>
      <c r="G85" s="100" t="s">
        <v>504</v>
      </c>
      <c r="H85" s="65"/>
      <c r="I85" s="69" t="s">
        <v>270</v>
      </c>
      <c r="J85" s="70"/>
      <c r="K85" s="70"/>
      <c r="L85" s="69" t="s">
        <v>1654</v>
      </c>
      <c r="M85" s="73">
        <v>9.83725715134751</v>
      </c>
      <c r="N85" s="74">
        <v>2437.3681640625</v>
      </c>
      <c r="O85" s="74">
        <v>420.9812927246094</v>
      </c>
      <c r="P85" s="75"/>
      <c r="Q85" s="76"/>
      <c r="R85" s="76"/>
      <c r="S85" s="86"/>
      <c r="T85" s="48">
        <v>0</v>
      </c>
      <c r="U85" s="48">
        <v>9</v>
      </c>
      <c r="V85" s="49">
        <v>3.718992</v>
      </c>
      <c r="W85" s="49">
        <v>0.004016</v>
      </c>
      <c r="X85" s="49">
        <v>0.013217</v>
      </c>
      <c r="Y85" s="49">
        <v>0.719594</v>
      </c>
      <c r="Z85" s="49">
        <v>0.1111111111111111</v>
      </c>
      <c r="AA85" s="49">
        <v>0</v>
      </c>
      <c r="AB85" s="71">
        <v>85</v>
      </c>
      <c r="AC85" s="71"/>
      <c r="AD85" s="72"/>
      <c r="AE85" s="78" t="s">
        <v>916</v>
      </c>
      <c r="AF85" s="78">
        <v>2200</v>
      </c>
      <c r="AG85" s="78">
        <v>63035</v>
      </c>
      <c r="AH85" s="78">
        <v>57498</v>
      </c>
      <c r="AI85" s="78">
        <v>342</v>
      </c>
      <c r="AJ85" s="78"/>
      <c r="AK85" s="78" t="s">
        <v>1038</v>
      </c>
      <c r="AL85" s="78" t="s">
        <v>1144</v>
      </c>
      <c r="AM85" s="83" t="s">
        <v>1228</v>
      </c>
      <c r="AN85" s="78"/>
      <c r="AO85" s="80">
        <v>40180.81099537037</v>
      </c>
      <c r="AP85" s="83" t="s">
        <v>1338</v>
      </c>
      <c r="AQ85" s="78" t="b">
        <v>0</v>
      </c>
      <c r="AR85" s="78" t="b">
        <v>0</v>
      </c>
      <c r="AS85" s="78" t="b">
        <v>1</v>
      </c>
      <c r="AT85" s="78" t="s">
        <v>791</v>
      </c>
      <c r="AU85" s="78">
        <v>2783</v>
      </c>
      <c r="AV85" s="83" t="s">
        <v>1394</v>
      </c>
      <c r="AW85" s="78" t="b">
        <v>0</v>
      </c>
      <c r="AX85" s="78" t="s">
        <v>1443</v>
      </c>
      <c r="AY85" s="83" t="s">
        <v>1526</v>
      </c>
      <c r="AZ85" s="78" t="s">
        <v>66</v>
      </c>
      <c r="BA85" s="78" t="str">
        <f>REPLACE(INDEX(GroupVertices[Group],MATCH(Vertices[[#This Row],[Vertex]],GroupVertices[Vertex],0)),1,1,"")</f>
        <v>1</v>
      </c>
      <c r="BB85" s="48"/>
      <c r="BC85" s="48"/>
      <c r="BD85" s="48"/>
      <c r="BE85" s="48"/>
      <c r="BF85" s="48" t="s">
        <v>414</v>
      </c>
      <c r="BG85" s="48" t="s">
        <v>414</v>
      </c>
      <c r="BH85" s="121" t="s">
        <v>1873</v>
      </c>
      <c r="BI85" s="121" t="s">
        <v>1873</v>
      </c>
      <c r="BJ85" s="121" t="s">
        <v>1941</v>
      </c>
      <c r="BK85" s="121" t="s">
        <v>1941</v>
      </c>
      <c r="BL85" s="121">
        <v>0</v>
      </c>
      <c r="BM85" s="124">
        <v>0</v>
      </c>
      <c r="BN85" s="121">
        <v>0</v>
      </c>
      <c r="BO85" s="124">
        <v>0</v>
      </c>
      <c r="BP85" s="121">
        <v>0</v>
      </c>
      <c r="BQ85" s="124">
        <v>0</v>
      </c>
      <c r="BR85" s="121">
        <v>17</v>
      </c>
      <c r="BS85" s="124">
        <v>100</v>
      </c>
      <c r="BT85" s="121">
        <v>17</v>
      </c>
      <c r="BU85" s="2"/>
      <c r="BV85" s="3"/>
      <c r="BW85" s="3"/>
      <c r="BX85" s="3"/>
      <c r="BY85" s="3"/>
    </row>
    <row r="86" spans="1:77" ht="41.45" customHeight="1">
      <c r="A86" s="64" t="s">
        <v>271</v>
      </c>
      <c r="C86" s="65"/>
      <c r="D86" s="65" t="s">
        <v>64</v>
      </c>
      <c r="E86" s="66">
        <v>162.9072089900677</v>
      </c>
      <c r="F86" s="68">
        <v>99.99951328221427</v>
      </c>
      <c r="G86" s="100" t="s">
        <v>505</v>
      </c>
      <c r="H86" s="65"/>
      <c r="I86" s="69" t="s">
        <v>271</v>
      </c>
      <c r="J86" s="70"/>
      <c r="K86" s="70"/>
      <c r="L86" s="69" t="s">
        <v>1655</v>
      </c>
      <c r="M86" s="73">
        <v>1.1622068140574138</v>
      </c>
      <c r="N86" s="74">
        <v>1558.8323974609375</v>
      </c>
      <c r="O86" s="74">
        <v>515.5497436523438</v>
      </c>
      <c r="P86" s="75"/>
      <c r="Q86" s="76"/>
      <c r="R86" s="76"/>
      <c r="S86" s="86"/>
      <c r="T86" s="48">
        <v>0</v>
      </c>
      <c r="U86" s="48">
        <v>9</v>
      </c>
      <c r="V86" s="49">
        <v>3.718992</v>
      </c>
      <c r="W86" s="49">
        <v>0.004016</v>
      </c>
      <c r="X86" s="49">
        <v>0.013217</v>
      </c>
      <c r="Y86" s="49">
        <v>0.719594</v>
      </c>
      <c r="Z86" s="49">
        <v>0.1111111111111111</v>
      </c>
      <c r="AA86" s="49">
        <v>0</v>
      </c>
      <c r="AB86" s="71">
        <v>86</v>
      </c>
      <c r="AC86" s="71"/>
      <c r="AD86" s="72"/>
      <c r="AE86" s="78" t="s">
        <v>917</v>
      </c>
      <c r="AF86" s="78">
        <v>1422</v>
      </c>
      <c r="AG86" s="78">
        <v>1157</v>
      </c>
      <c r="AH86" s="78">
        <v>13925</v>
      </c>
      <c r="AI86" s="78">
        <v>11535</v>
      </c>
      <c r="AJ86" s="78"/>
      <c r="AK86" s="78" t="s">
        <v>1039</v>
      </c>
      <c r="AL86" s="78"/>
      <c r="AM86" s="83" t="s">
        <v>1229</v>
      </c>
      <c r="AN86" s="78"/>
      <c r="AO86" s="80">
        <v>40913.42915509259</v>
      </c>
      <c r="AP86" s="78"/>
      <c r="AQ86" s="78" t="b">
        <v>1</v>
      </c>
      <c r="AR86" s="78" t="b">
        <v>0</v>
      </c>
      <c r="AS86" s="78" t="b">
        <v>1</v>
      </c>
      <c r="AT86" s="78" t="s">
        <v>791</v>
      </c>
      <c r="AU86" s="78">
        <v>22</v>
      </c>
      <c r="AV86" s="83" t="s">
        <v>1382</v>
      </c>
      <c r="AW86" s="78" t="b">
        <v>0</v>
      </c>
      <c r="AX86" s="78" t="s">
        <v>1443</v>
      </c>
      <c r="AY86" s="83" t="s">
        <v>1527</v>
      </c>
      <c r="AZ86" s="78" t="s">
        <v>66</v>
      </c>
      <c r="BA86" s="78" t="str">
        <f>REPLACE(INDEX(GroupVertices[Group],MATCH(Vertices[[#This Row],[Vertex]],GroupVertices[Vertex],0)),1,1,"")</f>
        <v>1</v>
      </c>
      <c r="BB86" s="48"/>
      <c r="BC86" s="48"/>
      <c r="BD86" s="48"/>
      <c r="BE86" s="48"/>
      <c r="BF86" s="48" t="s">
        <v>414</v>
      </c>
      <c r="BG86" s="48" t="s">
        <v>414</v>
      </c>
      <c r="BH86" s="121" t="s">
        <v>1873</v>
      </c>
      <c r="BI86" s="121" t="s">
        <v>1873</v>
      </c>
      <c r="BJ86" s="121" t="s">
        <v>1941</v>
      </c>
      <c r="BK86" s="121" t="s">
        <v>1941</v>
      </c>
      <c r="BL86" s="121">
        <v>0</v>
      </c>
      <c r="BM86" s="124">
        <v>0</v>
      </c>
      <c r="BN86" s="121">
        <v>0</v>
      </c>
      <c r="BO86" s="124">
        <v>0</v>
      </c>
      <c r="BP86" s="121">
        <v>0</v>
      </c>
      <c r="BQ86" s="124">
        <v>0</v>
      </c>
      <c r="BR86" s="121">
        <v>17</v>
      </c>
      <c r="BS86" s="124">
        <v>100</v>
      </c>
      <c r="BT86" s="121">
        <v>17</v>
      </c>
      <c r="BU86" s="2"/>
      <c r="BV86" s="3"/>
      <c r="BW86" s="3"/>
      <c r="BX86" s="3"/>
      <c r="BY86" s="3"/>
    </row>
    <row r="87" spans="1:77" ht="41.45" customHeight="1">
      <c r="A87" s="64" t="s">
        <v>272</v>
      </c>
      <c r="C87" s="65"/>
      <c r="D87" s="65" t="s">
        <v>64</v>
      </c>
      <c r="E87" s="66">
        <v>165.74017880952715</v>
      </c>
      <c r="F87" s="68">
        <v>99.9979933933985</v>
      </c>
      <c r="G87" s="100" t="s">
        <v>506</v>
      </c>
      <c r="H87" s="65"/>
      <c r="I87" s="69" t="s">
        <v>272</v>
      </c>
      <c r="J87" s="70"/>
      <c r="K87" s="70"/>
      <c r="L87" s="69" t="s">
        <v>1656</v>
      </c>
      <c r="M87" s="73">
        <v>1.6687350933914116</v>
      </c>
      <c r="N87" s="74">
        <v>3861.1171875</v>
      </c>
      <c r="O87" s="74">
        <v>6540.06005859375</v>
      </c>
      <c r="P87" s="75"/>
      <c r="Q87" s="76"/>
      <c r="R87" s="76"/>
      <c r="S87" s="86"/>
      <c r="T87" s="48">
        <v>0</v>
      </c>
      <c r="U87" s="48">
        <v>9</v>
      </c>
      <c r="V87" s="49">
        <v>3.718992</v>
      </c>
      <c r="W87" s="49">
        <v>0.004016</v>
      </c>
      <c r="X87" s="49">
        <v>0.013217</v>
      </c>
      <c r="Y87" s="49">
        <v>0.719594</v>
      </c>
      <c r="Z87" s="49">
        <v>0.1111111111111111</v>
      </c>
      <c r="AA87" s="49">
        <v>0</v>
      </c>
      <c r="AB87" s="71">
        <v>87</v>
      </c>
      <c r="AC87" s="71"/>
      <c r="AD87" s="72"/>
      <c r="AE87" s="78" t="s">
        <v>918</v>
      </c>
      <c r="AF87" s="78">
        <v>1379</v>
      </c>
      <c r="AG87" s="78">
        <v>4770</v>
      </c>
      <c r="AH87" s="78">
        <v>24296</v>
      </c>
      <c r="AI87" s="78">
        <v>25186</v>
      </c>
      <c r="AJ87" s="78"/>
      <c r="AK87" s="78" t="s">
        <v>1040</v>
      </c>
      <c r="AL87" s="78" t="s">
        <v>1145</v>
      </c>
      <c r="AM87" s="83" t="s">
        <v>1230</v>
      </c>
      <c r="AN87" s="78"/>
      <c r="AO87" s="80">
        <v>39866.85821759259</v>
      </c>
      <c r="AP87" s="83" t="s">
        <v>1339</v>
      </c>
      <c r="AQ87" s="78" t="b">
        <v>0</v>
      </c>
      <c r="AR87" s="78" t="b">
        <v>0</v>
      </c>
      <c r="AS87" s="78" t="b">
        <v>1</v>
      </c>
      <c r="AT87" s="78" t="s">
        <v>791</v>
      </c>
      <c r="AU87" s="78">
        <v>148</v>
      </c>
      <c r="AV87" s="83" t="s">
        <v>1382</v>
      </c>
      <c r="AW87" s="78" t="b">
        <v>0</v>
      </c>
      <c r="AX87" s="78" t="s">
        <v>1443</v>
      </c>
      <c r="AY87" s="83" t="s">
        <v>1528</v>
      </c>
      <c r="AZ87" s="78" t="s">
        <v>66</v>
      </c>
      <c r="BA87" s="78" t="str">
        <f>REPLACE(INDEX(GroupVertices[Group],MATCH(Vertices[[#This Row],[Vertex]],GroupVertices[Vertex],0)),1,1,"")</f>
        <v>1</v>
      </c>
      <c r="BB87" s="48"/>
      <c r="BC87" s="48"/>
      <c r="BD87" s="48"/>
      <c r="BE87" s="48"/>
      <c r="BF87" s="48" t="s">
        <v>414</v>
      </c>
      <c r="BG87" s="48" t="s">
        <v>414</v>
      </c>
      <c r="BH87" s="121" t="s">
        <v>1873</v>
      </c>
      <c r="BI87" s="121" t="s">
        <v>1873</v>
      </c>
      <c r="BJ87" s="121" t="s">
        <v>1941</v>
      </c>
      <c r="BK87" s="121" t="s">
        <v>1941</v>
      </c>
      <c r="BL87" s="121">
        <v>0</v>
      </c>
      <c r="BM87" s="124">
        <v>0</v>
      </c>
      <c r="BN87" s="121">
        <v>0</v>
      </c>
      <c r="BO87" s="124">
        <v>0</v>
      </c>
      <c r="BP87" s="121">
        <v>0</v>
      </c>
      <c r="BQ87" s="124">
        <v>0</v>
      </c>
      <c r="BR87" s="121">
        <v>17</v>
      </c>
      <c r="BS87" s="124">
        <v>100</v>
      </c>
      <c r="BT87" s="121">
        <v>17</v>
      </c>
      <c r="BU87" s="2"/>
      <c r="BV87" s="3"/>
      <c r="BW87" s="3"/>
      <c r="BX87" s="3"/>
      <c r="BY87" s="3"/>
    </row>
    <row r="88" spans="1:77" ht="41.45" customHeight="1">
      <c r="A88" s="64" t="s">
        <v>273</v>
      </c>
      <c r="C88" s="65"/>
      <c r="D88" s="65" t="s">
        <v>64</v>
      </c>
      <c r="E88" s="66">
        <v>164.4158261870342</v>
      </c>
      <c r="F88" s="68">
        <v>99.99870390881777</v>
      </c>
      <c r="G88" s="100" t="s">
        <v>507</v>
      </c>
      <c r="H88" s="65"/>
      <c r="I88" s="69" t="s">
        <v>273</v>
      </c>
      <c r="J88" s="70"/>
      <c r="K88" s="70"/>
      <c r="L88" s="69" t="s">
        <v>1657</v>
      </c>
      <c r="M88" s="73">
        <v>1.4319439879955846</v>
      </c>
      <c r="N88" s="74">
        <v>2824.945068359375</v>
      </c>
      <c r="O88" s="74">
        <v>750.6293334960938</v>
      </c>
      <c r="P88" s="75"/>
      <c r="Q88" s="76"/>
      <c r="R88" s="76"/>
      <c r="S88" s="86"/>
      <c r="T88" s="48">
        <v>0</v>
      </c>
      <c r="U88" s="48">
        <v>9</v>
      </c>
      <c r="V88" s="49">
        <v>3.718992</v>
      </c>
      <c r="W88" s="49">
        <v>0.004016</v>
      </c>
      <c r="X88" s="49">
        <v>0.013217</v>
      </c>
      <c r="Y88" s="49">
        <v>0.719594</v>
      </c>
      <c r="Z88" s="49">
        <v>0.1111111111111111</v>
      </c>
      <c r="AA88" s="49">
        <v>0</v>
      </c>
      <c r="AB88" s="71">
        <v>88</v>
      </c>
      <c r="AC88" s="71"/>
      <c r="AD88" s="72"/>
      <c r="AE88" s="78" t="s">
        <v>919</v>
      </c>
      <c r="AF88" s="78">
        <v>3017</v>
      </c>
      <c r="AG88" s="78">
        <v>3081</v>
      </c>
      <c r="AH88" s="78">
        <v>10245</v>
      </c>
      <c r="AI88" s="78">
        <v>14578</v>
      </c>
      <c r="AJ88" s="78"/>
      <c r="AK88" s="78" t="s">
        <v>1041</v>
      </c>
      <c r="AL88" s="78" t="s">
        <v>1146</v>
      </c>
      <c r="AM88" s="83" t="s">
        <v>1231</v>
      </c>
      <c r="AN88" s="78"/>
      <c r="AO88" s="80">
        <v>39535.102175925924</v>
      </c>
      <c r="AP88" s="83" t="s">
        <v>1340</v>
      </c>
      <c r="AQ88" s="78" t="b">
        <v>0</v>
      </c>
      <c r="AR88" s="78" t="b">
        <v>0</v>
      </c>
      <c r="AS88" s="78" t="b">
        <v>1</v>
      </c>
      <c r="AT88" s="78" t="s">
        <v>791</v>
      </c>
      <c r="AU88" s="78">
        <v>261</v>
      </c>
      <c r="AV88" s="83" t="s">
        <v>1384</v>
      </c>
      <c r="AW88" s="78" t="b">
        <v>0</v>
      </c>
      <c r="AX88" s="78" t="s">
        <v>1443</v>
      </c>
      <c r="AY88" s="83" t="s">
        <v>1529</v>
      </c>
      <c r="AZ88" s="78" t="s">
        <v>66</v>
      </c>
      <c r="BA88" s="78" t="str">
        <f>REPLACE(INDEX(GroupVertices[Group],MATCH(Vertices[[#This Row],[Vertex]],GroupVertices[Vertex],0)),1,1,"")</f>
        <v>1</v>
      </c>
      <c r="BB88" s="48"/>
      <c r="BC88" s="48"/>
      <c r="BD88" s="48"/>
      <c r="BE88" s="48"/>
      <c r="BF88" s="48" t="s">
        <v>414</v>
      </c>
      <c r="BG88" s="48" t="s">
        <v>414</v>
      </c>
      <c r="BH88" s="121" t="s">
        <v>1873</v>
      </c>
      <c r="BI88" s="121" t="s">
        <v>1873</v>
      </c>
      <c r="BJ88" s="121" t="s">
        <v>1941</v>
      </c>
      <c r="BK88" s="121" t="s">
        <v>1941</v>
      </c>
      <c r="BL88" s="121">
        <v>0</v>
      </c>
      <c r="BM88" s="124">
        <v>0</v>
      </c>
      <c r="BN88" s="121">
        <v>0</v>
      </c>
      <c r="BO88" s="124">
        <v>0</v>
      </c>
      <c r="BP88" s="121">
        <v>0</v>
      </c>
      <c r="BQ88" s="124">
        <v>0</v>
      </c>
      <c r="BR88" s="121">
        <v>17</v>
      </c>
      <c r="BS88" s="124">
        <v>100</v>
      </c>
      <c r="BT88" s="121">
        <v>17</v>
      </c>
      <c r="BU88" s="2"/>
      <c r="BV88" s="3"/>
      <c r="BW88" s="3"/>
      <c r="BX88" s="3"/>
      <c r="BY88" s="3"/>
    </row>
    <row r="89" spans="1:77" ht="41.45" customHeight="1">
      <c r="A89" s="64" t="s">
        <v>274</v>
      </c>
      <c r="C89" s="65"/>
      <c r="D89" s="65" t="s">
        <v>64</v>
      </c>
      <c r="E89" s="66">
        <v>171.66330474813682</v>
      </c>
      <c r="F89" s="68">
        <v>99.99481563527111</v>
      </c>
      <c r="G89" s="100" t="s">
        <v>508</v>
      </c>
      <c r="H89" s="65"/>
      <c r="I89" s="69" t="s">
        <v>274</v>
      </c>
      <c r="J89" s="70"/>
      <c r="K89" s="70"/>
      <c r="L89" s="69" t="s">
        <v>1658</v>
      </c>
      <c r="M89" s="73">
        <v>2.7277759519823386</v>
      </c>
      <c r="N89" s="74">
        <v>663.1566772460938</v>
      </c>
      <c r="O89" s="74">
        <v>8035.7099609375</v>
      </c>
      <c r="P89" s="75"/>
      <c r="Q89" s="76"/>
      <c r="R89" s="76"/>
      <c r="S89" s="86"/>
      <c r="T89" s="48">
        <v>0</v>
      </c>
      <c r="U89" s="48">
        <v>9</v>
      </c>
      <c r="V89" s="49">
        <v>3.718992</v>
      </c>
      <c r="W89" s="49">
        <v>0.004016</v>
      </c>
      <c r="X89" s="49">
        <v>0.013217</v>
      </c>
      <c r="Y89" s="49">
        <v>0.719594</v>
      </c>
      <c r="Z89" s="49">
        <v>0.1111111111111111</v>
      </c>
      <c r="AA89" s="49">
        <v>0</v>
      </c>
      <c r="AB89" s="71">
        <v>89</v>
      </c>
      <c r="AC89" s="71"/>
      <c r="AD89" s="72"/>
      <c r="AE89" s="78" t="s">
        <v>920</v>
      </c>
      <c r="AF89" s="78">
        <v>11131</v>
      </c>
      <c r="AG89" s="78">
        <v>12324</v>
      </c>
      <c r="AH89" s="78">
        <v>100776</v>
      </c>
      <c r="AI89" s="78">
        <v>28891</v>
      </c>
      <c r="AJ89" s="78"/>
      <c r="AK89" s="78" t="s">
        <v>1042</v>
      </c>
      <c r="AL89" s="78" t="s">
        <v>1147</v>
      </c>
      <c r="AM89" s="83" t="s">
        <v>1232</v>
      </c>
      <c r="AN89" s="78"/>
      <c r="AO89" s="80">
        <v>39769.757569444446</v>
      </c>
      <c r="AP89" s="83" t="s">
        <v>1341</v>
      </c>
      <c r="AQ89" s="78" t="b">
        <v>0</v>
      </c>
      <c r="AR89" s="78" t="b">
        <v>0</v>
      </c>
      <c r="AS89" s="78" t="b">
        <v>1</v>
      </c>
      <c r="AT89" s="78" t="s">
        <v>791</v>
      </c>
      <c r="AU89" s="78">
        <v>604</v>
      </c>
      <c r="AV89" s="83" t="s">
        <v>1395</v>
      </c>
      <c r="AW89" s="78" t="b">
        <v>0</v>
      </c>
      <c r="AX89" s="78" t="s">
        <v>1443</v>
      </c>
      <c r="AY89" s="83" t="s">
        <v>1530</v>
      </c>
      <c r="AZ89" s="78" t="s">
        <v>66</v>
      </c>
      <c r="BA89" s="78" t="str">
        <f>REPLACE(INDEX(GroupVertices[Group],MATCH(Vertices[[#This Row],[Vertex]],GroupVertices[Vertex],0)),1,1,"")</f>
        <v>1</v>
      </c>
      <c r="BB89" s="48"/>
      <c r="BC89" s="48"/>
      <c r="BD89" s="48"/>
      <c r="BE89" s="48"/>
      <c r="BF89" s="48" t="s">
        <v>414</v>
      </c>
      <c r="BG89" s="48" t="s">
        <v>414</v>
      </c>
      <c r="BH89" s="121" t="s">
        <v>1873</v>
      </c>
      <c r="BI89" s="121" t="s">
        <v>1873</v>
      </c>
      <c r="BJ89" s="121" t="s">
        <v>1941</v>
      </c>
      <c r="BK89" s="121" t="s">
        <v>1941</v>
      </c>
      <c r="BL89" s="121">
        <v>0</v>
      </c>
      <c r="BM89" s="124">
        <v>0</v>
      </c>
      <c r="BN89" s="121">
        <v>0</v>
      </c>
      <c r="BO89" s="124">
        <v>0</v>
      </c>
      <c r="BP89" s="121">
        <v>0</v>
      </c>
      <c r="BQ89" s="124">
        <v>0</v>
      </c>
      <c r="BR89" s="121">
        <v>17</v>
      </c>
      <c r="BS89" s="124">
        <v>100</v>
      </c>
      <c r="BT89" s="121">
        <v>17</v>
      </c>
      <c r="BU89" s="2"/>
      <c r="BV89" s="3"/>
      <c r="BW89" s="3"/>
      <c r="BX89" s="3"/>
      <c r="BY89" s="3"/>
    </row>
    <row r="90" spans="1:77" ht="41.45" customHeight="1">
      <c r="A90" s="64" t="s">
        <v>275</v>
      </c>
      <c r="C90" s="65"/>
      <c r="D90" s="65" t="s">
        <v>64</v>
      </c>
      <c r="E90" s="66">
        <v>170.97799735200962</v>
      </c>
      <c r="F90" s="68">
        <v>99.99518330281192</v>
      </c>
      <c r="G90" s="100" t="s">
        <v>509</v>
      </c>
      <c r="H90" s="65"/>
      <c r="I90" s="69" t="s">
        <v>275</v>
      </c>
      <c r="J90" s="70"/>
      <c r="K90" s="70"/>
      <c r="L90" s="69" t="s">
        <v>1659</v>
      </c>
      <c r="M90" s="73">
        <v>2.6052446162120884</v>
      </c>
      <c r="N90" s="74">
        <v>3730.482666015625</v>
      </c>
      <c r="O90" s="74">
        <v>7450.66943359375</v>
      </c>
      <c r="P90" s="75"/>
      <c r="Q90" s="76"/>
      <c r="R90" s="76"/>
      <c r="S90" s="86"/>
      <c r="T90" s="48">
        <v>0</v>
      </c>
      <c r="U90" s="48">
        <v>9</v>
      </c>
      <c r="V90" s="49">
        <v>3.718992</v>
      </c>
      <c r="W90" s="49">
        <v>0.004016</v>
      </c>
      <c r="X90" s="49">
        <v>0.013217</v>
      </c>
      <c r="Y90" s="49">
        <v>0.719594</v>
      </c>
      <c r="Z90" s="49">
        <v>0.1111111111111111</v>
      </c>
      <c r="AA90" s="49">
        <v>0</v>
      </c>
      <c r="AB90" s="71">
        <v>90</v>
      </c>
      <c r="AC90" s="71"/>
      <c r="AD90" s="72"/>
      <c r="AE90" s="78" t="s">
        <v>921</v>
      </c>
      <c r="AF90" s="78">
        <v>9485</v>
      </c>
      <c r="AG90" s="78">
        <v>11450</v>
      </c>
      <c r="AH90" s="78">
        <v>47949</v>
      </c>
      <c r="AI90" s="78">
        <v>17325</v>
      </c>
      <c r="AJ90" s="78"/>
      <c r="AK90" s="78" t="s">
        <v>1043</v>
      </c>
      <c r="AL90" s="78" t="s">
        <v>1148</v>
      </c>
      <c r="AM90" s="83" t="s">
        <v>1233</v>
      </c>
      <c r="AN90" s="78"/>
      <c r="AO90" s="80">
        <v>39927.48646990741</v>
      </c>
      <c r="AP90" s="83" t="s">
        <v>1342</v>
      </c>
      <c r="AQ90" s="78" t="b">
        <v>0</v>
      </c>
      <c r="AR90" s="78" t="b">
        <v>0</v>
      </c>
      <c r="AS90" s="78" t="b">
        <v>1</v>
      </c>
      <c r="AT90" s="78" t="s">
        <v>791</v>
      </c>
      <c r="AU90" s="78">
        <v>852</v>
      </c>
      <c r="AV90" s="83" t="s">
        <v>1392</v>
      </c>
      <c r="AW90" s="78" t="b">
        <v>0</v>
      </c>
      <c r="AX90" s="78" t="s">
        <v>1443</v>
      </c>
      <c r="AY90" s="83" t="s">
        <v>1531</v>
      </c>
      <c r="AZ90" s="78" t="s">
        <v>66</v>
      </c>
      <c r="BA90" s="78" t="str">
        <f>REPLACE(INDEX(GroupVertices[Group],MATCH(Vertices[[#This Row],[Vertex]],GroupVertices[Vertex],0)),1,1,"")</f>
        <v>1</v>
      </c>
      <c r="BB90" s="48"/>
      <c r="BC90" s="48"/>
      <c r="BD90" s="48"/>
      <c r="BE90" s="48"/>
      <c r="BF90" s="48" t="s">
        <v>414</v>
      </c>
      <c r="BG90" s="48" t="s">
        <v>414</v>
      </c>
      <c r="BH90" s="121" t="s">
        <v>1873</v>
      </c>
      <c r="BI90" s="121" t="s">
        <v>1873</v>
      </c>
      <c r="BJ90" s="121" t="s">
        <v>1941</v>
      </c>
      <c r="BK90" s="121" t="s">
        <v>1941</v>
      </c>
      <c r="BL90" s="121">
        <v>0</v>
      </c>
      <c r="BM90" s="124">
        <v>0</v>
      </c>
      <c r="BN90" s="121">
        <v>0</v>
      </c>
      <c r="BO90" s="124">
        <v>0</v>
      </c>
      <c r="BP90" s="121">
        <v>0</v>
      </c>
      <c r="BQ90" s="124">
        <v>0</v>
      </c>
      <c r="BR90" s="121">
        <v>17</v>
      </c>
      <c r="BS90" s="124">
        <v>100</v>
      </c>
      <c r="BT90" s="121">
        <v>17</v>
      </c>
      <c r="BU90" s="2"/>
      <c r="BV90" s="3"/>
      <c r="BW90" s="3"/>
      <c r="BX90" s="3"/>
      <c r="BY90" s="3"/>
    </row>
    <row r="91" spans="1:77" ht="41.45" customHeight="1">
      <c r="A91" s="64" t="s">
        <v>276</v>
      </c>
      <c r="C91" s="65"/>
      <c r="D91" s="65" t="s">
        <v>64</v>
      </c>
      <c r="E91" s="66">
        <v>162.08311508465616</v>
      </c>
      <c r="F91" s="68">
        <v>99.9999554087422</v>
      </c>
      <c r="G91" s="100" t="s">
        <v>510</v>
      </c>
      <c r="H91" s="65"/>
      <c r="I91" s="69" t="s">
        <v>276</v>
      </c>
      <c r="J91" s="70"/>
      <c r="K91" s="70"/>
      <c r="L91" s="69" t="s">
        <v>1660</v>
      </c>
      <c r="M91" s="73">
        <v>1.0148607798531424</v>
      </c>
      <c r="N91" s="74">
        <v>249.3744659423828</v>
      </c>
      <c r="O91" s="74">
        <v>4554.76416015625</v>
      </c>
      <c r="P91" s="75"/>
      <c r="Q91" s="76"/>
      <c r="R91" s="76"/>
      <c r="S91" s="86"/>
      <c r="T91" s="48">
        <v>0</v>
      </c>
      <c r="U91" s="48">
        <v>9</v>
      </c>
      <c r="V91" s="49">
        <v>3.718992</v>
      </c>
      <c r="W91" s="49">
        <v>0.004016</v>
      </c>
      <c r="X91" s="49">
        <v>0.013217</v>
      </c>
      <c r="Y91" s="49">
        <v>0.719594</v>
      </c>
      <c r="Z91" s="49">
        <v>0.1111111111111111</v>
      </c>
      <c r="AA91" s="49">
        <v>0</v>
      </c>
      <c r="AB91" s="71">
        <v>91</v>
      </c>
      <c r="AC91" s="71"/>
      <c r="AD91" s="72"/>
      <c r="AE91" s="78" t="s">
        <v>922</v>
      </c>
      <c r="AF91" s="78">
        <v>215</v>
      </c>
      <c r="AG91" s="78">
        <v>106</v>
      </c>
      <c r="AH91" s="78">
        <v>121</v>
      </c>
      <c r="AI91" s="78">
        <v>554</v>
      </c>
      <c r="AJ91" s="78"/>
      <c r="AK91" s="78" t="s">
        <v>1044</v>
      </c>
      <c r="AL91" s="78" t="s">
        <v>1149</v>
      </c>
      <c r="AM91" s="78"/>
      <c r="AN91" s="78"/>
      <c r="AO91" s="80">
        <v>41015.73799768519</v>
      </c>
      <c r="AP91" s="83" t="s">
        <v>1343</v>
      </c>
      <c r="AQ91" s="78" t="b">
        <v>1</v>
      </c>
      <c r="AR91" s="78" t="b">
        <v>0</v>
      </c>
      <c r="AS91" s="78" t="b">
        <v>0</v>
      </c>
      <c r="AT91" s="78" t="s">
        <v>791</v>
      </c>
      <c r="AU91" s="78">
        <v>0</v>
      </c>
      <c r="AV91" s="83" t="s">
        <v>1382</v>
      </c>
      <c r="AW91" s="78" t="b">
        <v>0</v>
      </c>
      <c r="AX91" s="78" t="s">
        <v>1443</v>
      </c>
      <c r="AY91" s="83" t="s">
        <v>1532</v>
      </c>
      <c r="AZ91" s="78" t="s">
        <v>66</v>
      </c>
      <c r="BA91" s="78" t="str">
        <f>REPLACE(INDEX(GroupVertices[Group],MATCH(Vertices[[#This Row],[Vertex]],GroupVertices[Vertex],0)),1,1,"")</f>
        <v>1</v>
      </c>
      <c r="BB91" s="48"/>
      <c r="BC91" s="48"/>
      <c r="BD91" s="48"/>
      <c r="BE91" s="48"/>
      <c r="BF91" s="48" t="s">
        <v>414</v>
      </c>
      <c r="BG91" s="48" t="s">
        <v>414</v>
      </c>
      <c r="BH91" s="121" t="s">
        <v>1873</v>
      </c>
      <c r="BI91" s="121" t="s">
        <v>1873</v>
      </c>
      <c r="BJ91" s="121" t="s">
        <v>1941</v>
      </c>
      <c r="BK91" s="121" t="s">
        <v>1941</v>
      </c>
      <c r="BL91" s="121">
        <v>0</v>
      </c>
      <c r="BM91" s="124">
        <v>0</v>
      </c>
      <c r="BN91" s="121">
        <v>0</v>
      </c>
      <c r="BO91" s="124">
        <v>0</v>
      </c>
      <c r="BP91" s="121">
        <v>0</v>
      </c>
      <c r="BQ91" s="124">
        <v>0</v>
      </c>
      <c r="BR91" s="121">
        <v>17</v>
      </c>
      <c r="BS91" s="124">
        <v>100</v>
      </c>
      <c r="BT91" s="121">
        <v>17</v>
      </c>
      <c r="BU91" s="2"/>
      <c r="BV91" s="3"/>
      <c r="BW91" s="3"/>
      <c r="BX91" s="3"/>
      <c r="BY91" s="3"/>
    </row>
    <row r="92" spans="1:77" ht="41.45" customHeight="1">
      <c r="A92" s="64" t="s">
        <v>277</v>
      </c>
      <c r="C92" s="65"/>
      <c r="D92" s="65" t="s">
        <v>64</v>
      </c>
      <c r="E92" s="66">
        <v>173.90349151099196</v>
      </c>
      <c r="F92" s="68">
        <v>99.99361377467143</v>
      </c>
      <c r="G92" s="100" t="s">
        <v>511</v>
      </c>
      <c r="H92" s="65"/>
      <c r="I92" s="69" t="s">
        <v>277</v>
      </c>
      <c r="J92" s="70"/>
      <c r="K92" s="70"/>
      <c r="L92" s="69" t="s">
        <v>1661</v>
      </c>
      <c r="M92" s="73">
        <v>3.128316027835434</v>
      </c>
      <c r="N92" s="74">
        <v>827.9472045898438</v>
      </c>
      <c r="O92" s="74">
        <v>1469.65576171875</v>
      </c>
      <c r="P92" s="75"/>
      <c r="Q92" s="76"/>
      <c r="R92" s="76"/>
      <c r="S92" s="86"/>
      <c r="T92" s="48">
        <v>0</v>
      </c>
      <c r="U92" s="48">
        <v>9</v>
      </c>
      <c r="V92" s="49">
        <v>3.718992</v>
      </c>
      <c r="W92" s="49">
        <v>0.004016</v>
      </c>
      <c r="X92" s="49">
        <v>0.013217</v>
      </c>
      <c r="Y92" s="49">
        <v>0.719594</v>
      </c>
      <c r="Z92" s="49">
        <v>0.1111111111111111</v>
      </c>
      <c r="AA92" s="49">
        <v>0</v>
      </c>
      <c r="AB92" s="71">
        <v>92</v>
      </c>
      <c r="AC92" s="71"/>
      <c r="AD92" s="72"/>
      <c r="AE92" s="78" t="s">
        <v>923</v>
      </c>
      <c r="AF92" s="78">
        <v>7069</v>
      </c>
      <c r="AG92" s="78">
        <v>15181</v>
      </c>
      <c r="AH92" s="78">
        <v>64783</v>
      </c>
      <c r="AI92" s="78">
        <v>26607</v>
      </c>
      <c r="AJ92" s="78"/>
      <c r="AK92" s="78" t="s">
        <v>1045</v>
      </c>
      <c r="AL92" s="78" t="s">
        <v>1150</v>
      </c>
      <c r="AM92" s="83" t="s">
        <v>1234</v>
      </c>
      <c r="AN92" s="78"/>
      <c r="AO92" s="80">
        <v>40532.72840277778</v>
      </c>
      <c r="AP92" s="83" t="s">
        <v>1344</v>
      </c>
      <c r="AQ92" s="78" t="b">
        <v>1</v>
      </c>
      <c r="AR92" s="78" t="b">
        <v>0</v>
      </c>
      <c r="AS92" s="78" t="b">
        <v>1</v>
      </c>
      <c r="AT92" s="78" t="s">
        <v>791</v>
      </c>
      <c r="AU92" s="78">
        <v>220</v>
      </c>
      <c r="AV92" s="83" t="s">
        <v>1382</v>
      </c>
      <c r="AW92" s="78" t="b">
        <v>0</v>
      </c>
      <c r="AX92" s="78" t="s">
        <v>1443</v>
      </c>
      <c r="AY92" s="83" t="s">
        <v>1533</v>
      </c>
      <c r="AZ92" s="78" t="s">
        <v>66</v>
      </c>
      <c r="BA92" s="78" t="str">
        <f>REPLACE(INDEX(GroupVertices[Group],MATCH(Vertices[[#This Row],[Vertex]],GroupVertices[Vertex],0)),1,1,"")</f>
        <v>1</v>
      </c>
      <c r="BB92" s="48"/>
      <c r="BC92" s="48"/>
      <c r="BD92" s="48"/>
      <c r="BE92" s="48"/>
      <c r="BF92" s="48" t="s">
        <v>414</v>
      </c>
      <c r="BG92" s="48" t="s">
        <v>414</v>
      </c>
      <c r="BH92" s="121" t="s">
        <v>1873</v>
      </c>
      <c r="BI92" s="121" t="s">
        <v>1873</v>
      </c>
      <c r="BJ92" s="121" t="s">
        <v>1941</v>
      </c>
      <c r="BK92" s="121" t="s">
        <v>1941</v>
      </c>
      <c r="BL92" s="121">
        <v>0</v>
      </c>
      <c r="BM92" s="124">
        <v>0</v>
      </c>
      <c r="BN92" s="121">
        <v>0</v>
      </c>
      <c r="BO92" s="124">
        <v>0</v>
      </c>
      <c r="BP92" s="121">
        <v>0</v>
      </c>
      <c r="BQ92" s="124">
        <v>0</v>
      </c>
      <c r="BR92" s="121">
        <v>17</v>
      </c>
      <c r="BS92" s="124">
        <v>100</v>
      </c>
      <c r="BT92" s="121">
        <v>17</v>
      </c>
      <c r="BU92" s="2"/>
      <c r="BV92" s="3"/>
      <c r="BW92" s="3"/>
      <c r="BX92" s="3"/>
      <c r="BY92" s="3"/>
    </row>
    <row r="93" spans="1:77" ht="41.45" customHeight="1">
      <c r="A93" s="64" t="s">
        <v>278</v>
      </c>
      <c r="C93" s="65"/>
      <c r="D93" s="65" t="s">
        <v>64</v>
      </c>
      <c r="E93" s="66">
        <v>175.99626661426828</v>
      </c>
      <c r="F93" s="68">
        <v>99.99249100045353</v>
      </c>
      <c r="G93" s="100" t="s">
        <v>512</v>
      </c>
      <c r="H93" s="65"/>
      <c r="I93" s="69" t="s">
        <v>278</v>
      </c>
      <c r="J93" s="70"/>
      <c r="K93" s="70"/>
      <c r="L93" s="69" t="s">
        <v>1662</v>
      </c>
      <c r="M93" s="73">
        <v>3.502499248854653</v>
      </c>
      <c r="N93" s="74">
        <v>850.7622680664062</v>
      </c>
      <c r="O93" s="74">
        <v>3770.34326171875</v>
      </c>
      <c r="P93" s="75"/>
      <c r="Q93" s="76"/>
      <c r="R93" s="76"/>
      <c r="S93" s="86"/>
      <c r="T93" s="48">
        <v>0</v>
      </c>
      <c r="U93" s="48">
        <v>9</v>
      </c>
      <c r="V93" s="49">
        <v>3.718992</v>
      </c>
      <c r="W93" s="49">
        <v>0.004016</v>
      </c>
      <c r="X93" s="49">
        <v>0.013217</v>
      </c>
      <c r="Y93" s="49">
        <v>0.719594</v>
      </c>
      <c r="Z93" s="49">
        <v>0.1111111111111111</v>
      </c>
      <c r="AA93" s="49">
        <v>0</v>
      </c>
      <c r="AB93" s="71">
        <v>93</v>
      </c>
      <c r="AC93" s="71"/>
      <c r="AD93" s="72"/>
      <c r="AE93" s="78" t="s">
        <v>924</v>
      </c>
      <c r="AF93" s="78">
        <v>17979</v>
      </c>
      <c r="AG93" s="78">
        <v>17850</v>
      </c>
      <c r="AH93" s="78">
        <v>87847</v>
      </c>
      <c r="AI93" s="78">
        <v>38126</v>
      </c>
      <c r="AJ93" s="78"/>
      <c r="AK93" s="78" t="s">
        <v>1046</v>
      </c>
      <c r="AL93" s="78" t="s">
        <v>1151</v>
      </c>
      <c r="AM93" s="83" t="s">
        <v>1235</v>
      </c>
      <c r="AN93" s="78"/>
      <c r="AO93" s="80">
        <v>40403.12615740741</v>
      </c>
      <c r="AP93" s="83" t="s">
        <v>1345</v>
      </c>
      <c r="AQ93" s="78" t="b">
        <v>0</v>
      </c>
      <c r="AR93" s="78" t="b">
        <v>0</v>
      </c>
      <c r="AS93" s="78" t="b">
        <v>1</v>
      </c>
      <c r="AT93" s="78" t="s">
        <v>791</v>
      </c>
      <c r="AU93" s="78">
        <v>1365</v>
      </c>
      <c r="AV93" s="83" t="s">
        <v>1383</v>
      </c>
      <c r="AW93" s="78" t="b">
        <v>0</v>
      </c>
      <c r="AX93" s="78" t="s">
        <v>1443</v>
      </c>
      <c r="AY93" s="83" t="s">
        <v>1534</v>
      </c>
      <c r="AZ93" s="78" t="s">
        <v>66</v>
      </c>
      <c r="BA93" s="78" t="str">
        <f>REPLACE(INDEX(GroupVertices[Group],MATCH(Vertices[[#This Row],[Vertex]],GroupVertices[Vertex],0)),1,1,"")</f>
        <v>1</v>
      </c>
      <c r="BB93" s="48"/>
      <c r="BC93" s="48"/>
      <c r="BD93" s="48"/>
      <c r="BE93" s="48"/>
      <c r="BF93" s="48" t="s">
        <v>414</v>
      </c>
      <c r="BG93" s="48" t="s">
        <v>414</v>
      </c>
      <c r="BH93" s="121" t="s">
        <v>1873</v>
      </c>
      <c r="BI93" s="121" t="s">
        <v>1873</v>
      </c>
      <c r="BJ93" s="121" t="s">
        <v>1941</v>
      </c>
      <c r="BK93" s="121" t="s">
        <v>1941</v>
      </c>
      <c r="BL93" s="121">
        <v>0</v>
      </c>
      <c r="BM93" s="124">
        <v>0</v>
      </c>
      <c r="BN93" s="121">
        <v>0</v>
      </c>
      <c r="BO93" s="124">
        <v>0</v>
      </c>
      <c r="BP93" s="121">
        <v>0</v>
      </c>
      <c r="BQ93" s="124">
        <v>0</v>
      </c>
      <c r="BR93" s="121">
        <v>17</v>
      </c>
      <c r="BS93" s="124">
        <v>100</v>
      </c>
      <c r="BT93" s="121">
        <v>17</v>
      </c>
      <c r="BU93" s="2"/>
      <c r="BV93" s="3"/>
      <c r="BW93" s="3"/>
      <c r="BX93" s="3"/>
      <c r="BY93" s="3"/>
    </row>
    <row r="94" spans="1:77" ht="41.45" customHeight="1">
      <c r="A94" s="64" t="s">
        <v>279</v>
      </c>
      <c r="C94" s="65"/>
      <c r="D94" s="65" t="s">
        <v>64</v>
      </c>
      <c r="E94" s="66">
        <v>174.5001950904574</v>
      </c>
      <c r="F94" s="68">
        <v>99.99329364309412</v>
      </c>
      <c r="G94" s="100" t="s">
        <v>513</v>
      </c>
      <c r="H94" s="65"/>
      <c r="I94" s="69" t="s">
        <v>279</v>
      </c>
      <c r="J94" s="70"/>
      <c r="K94" s="70"/>
      <c r="L94" s="69" t="s">
        <v>1663</v>
      </c>
      <c r="M94" s="73">
        <v>3.2350052114980885</v>
      </c>
      <c r="N94" s="74">
        <v>743.0607299804688</v>
      </c>
      <c r="O94" s="74">
        <v>5280.60546875</v>
      </c>
      <c r="P94" s="75"/>
      <c r="Q94" s="76"/>
      <c r="R94" s="76"/>
      <c r="S94" s="86"/>
      <c r="T94" s="48">
        <v>0</v>
      </c>
      <c r="U94" s="48">
        <v>9</v>
      </c>
      <c r="V94" s="49">
        <v>3.718992</v>
      </c>
      <c r="W94" s="49">
        <v>0.004016</v>
      </c>
      <c r="X94" s="49">
        <v>0.013217</v>
      </c>
      <c r="Y94" s="49">
        <v>0.719594</v>
      </c>
      <c r="Z94" s="49">
        <v>0.1111111111111111</v>
      </c>
      <c r="AA94" s="49">
        <v>0</v>
      </c>
      <c r="AB94" s="71">
        <v>94</v>
      </c>
      <c r="AC94" s="71"/>
      <c r="AD94" s="72"/>
      <c r="AE94" s="78" t="s">
        <v>925</v>
      </c>
      <c r="AF94" s="78">
        <v>10842</v>
      </c>
      <c r="AG94" s="78">
        <v>15942</v>
      </c>
      <c r="AH94" s="78">
        <v>80499</v>
      </c>
      <c r="AI94" s="78">
        <v>91182</v>
      </c>
      <c r="AJ94" s="78"/>
      <c r="AK94" s="78" t="s">
        <v>1047</v>
      </c>
      <c r="AL94" s="78" t="s">
        <v>1152</v>
      </c>
      <c r="AM94" s="83" t="s">
        <v>1236</v>
      </c>
      <c r="AN94" s="78"/>
      <c r="AO94" s="80">
        <v>39621.08650462963</v>
      </c>
      <c r="AP94" s="83" t="s">
        <v>1346</v>
      </c>
      <c r="AQ94" s="78" t="b">
        <v>0</v>
      </c>
      <c r="AR94" s="78" t="b">
        <v>0</v>
      </c>
      <c r="AS94" s="78" t="b">
        <v>1</v>
      </c>
      <c r="AT94" s="78" t="s">
        <v>791</v>
      </c>
      <c r="AU94" s="78">
        <v>1043</v>
      </c>
      <c r="AV94" s="83" t="s">
        <v>1382</v>
      </c>
      <c r="AW94" s="78" t="b">
        <v>0</v>
      </c>
      <c r="AX94" s="78" t="s">
        <v>1443</v>
      </c>
      <c r="AY94" s="83" t="s">
        <v>1535</v>
      </c>
      <c r="AZ94" s="78" t="s">
        <v>66</v>
      </c>
      <c r="BA94" s="78" t="str">
        <f>REPLACE(INDEX(GroupVertices[Group],MATCH(Vertices[[#This Row],[Vertex]],GroupVertices[Vertex],0)),1,1,"")</f>
        <v>1</v>
      </c>
      <c r="BB94" s="48"/>
      <c r="BC94" s="48"/>
      <c r="BD94" s="48"/>
      <c r="BE94" s="48"/>
      <c r="BF94" s="48" t="s">
        <v>414</v>
      </c>
      <c r="BG94" s="48" t="s">
        <v>414</v>
      </c>
      <c r="BH94" s="121" t="s">
        <v>1873</v>
      </c>
      <c r="BI94" s="121" t="s">
        <v>1873</v>
      </c>
      <c r="BJ94" s="121" t="s">
        <v>1941</v>
      </c>
      <c r="BK94" s="121" t="s">
        <v>1941</v>
      </c>
      <c r="BL94" s="121">
        <v>0</v>
      </c>
      <c r="BM94" s="124">
        <v>0</v>
      </c>
      <c r="BN94" s="121">
        <v>0</v>
      </c>
      <c r="BO94" s="124">
        <v>0</v>
      </c>
      <c r="BP94" s="121">
        <v>0</v>
      </c>
      <c r="BQ94" s="124">
        <v>0</v>
      </c>
      <c r="BR94" s="121">
        <v>17</v>
      </c>
      <c r="BS94" s="124">
        <v>100</v>
      </c>
      <c r="BT94" s="121">
        <v>17</v>
      </c>
      <c r="BU94" s="2"/>
      <c r="BV94" s="3"/>
      <c r="BW94" s="3"/>
      <c r="BX94" s="3"/>
      <c r="BY94" s="3"/>
    </row>
    <row r="95" spans="1:77" ht="41.45" customHeight="1">
      <c r="A95" s="64" t="s">
        <v>280</v>
      </c>
      <c r="C95" s="65"/>
      <c r="D95" s="65" t="s">
        <v>64</v>
      </c>
      <c r="E95" s="66">
        <v>168.54413675981417</v>
      </c>
      <c r="F95" s="68">
        <v>99.99648906945575</v>
      </c>
      <c r="G95" s="100" t="s">
        <v>514</v>
      </c>
      <c r="H95" s="65"/>
      <c r="I95" s="69" t="s">
        <v>280</v>
      </c>
      <c r="J95" s="70"/>
      <c r="K95" s="70"/>
      <c r="L95" s="69" t="s">
        <v>1664</v>
      </c>
      <c r="M95" s="73">
        <v>2.1700761193804445</v>
      </c>
      <c r="N95" s="74">
        <v>1757.52978515625</v>
      </c>
      <c r="O95" s="74">
        <v>8333.6982421875</v>
      </c>
      <c r="P95" s="75"/>
      <c r="Q95" s="76"/>
      <c r="R95" s="76"/>
      <c r="S95" s="86"/>
      <c r="T95" s="48">
        <v>0</v>
      </c>
      <c r="U95" s="48">
        <v>9</v>
      </c>
      <c r="V95" s="49">
        <v>3.718992</v>
      </c>
      <c r="W95" s="49">
        <v>0.004016</v>
      </c>
      <c r="X95" s="49">
        <v>0.013217</v>
      </c>
      <c r="Y95" s="49">
        <v>0.719594</v>
      </c>
      <c r="Z95" s="49">
        <v>0.1111111111111111</v>
      </c>
      <c r="AA95" s="49">
        <v>0</v>
      </c>
      <c r="AB95" s="71">
        <v>95</v>
      </c>
      <c r="AC95" s="71"/>
      <c r="AD95" s="72"/>
      <c r="AE95" s="78" t="s">
        <v>926</v>
      </c>
      <c r="AF95" s="78">
        <v>7725</v>
      </c>
      <c r="AG95" s="78">
        <v>8346</v>
      </c>
      <c r="AH95" s="78">
        <v>42044</v>
      </c>
      <c r="AI95" s="78">
        <v>8261</v>
      </c>
      <c r="AJ95" s="78"/>
      <c r="AK95" s="78" t="s">
        <v>1048</v>
      </c>
      <c r="AL95" s="78" t="s">
        <v>1124</v>
      </c>
      <c r="AM95" s="78"/>
      <c r="AN95" s="78"/>
      <c r="AO95" s="80">
        <v>40891.83725694445</v>
      </c>
      <c r="AP95" s="83" t="s">
        <v>1347</v>
      </c>
      <c r="AQ95" s="78" t="b">
        <v>0</v>
      </c>
      <c r="AR95" s="78" t="b">
        <v>0</v>
      </c>
      <c r="AS95" s="78" t="b">
        <v>1</v>
      </c>
      <c r="AT95" s="78" t="s">
        <v>791</v>
      </c>
      <c r="AU95" s="78">
        <v>240</v>
      </c>
      <c r="AV95" s="83" t="s">
        <v>1393</v>
      </c>
      <c r="AW95" s="78" t="b">
        <v>0</v>
      </c>
      <c r="AX95" s="78" t="s">
        <v>1443</v>
      </c>
      <c r="AY95" s="83" t="s">
        <v>1536</v>
      </c>
      <c r="AZ95" s="78" t="s">
        <v>66</v>
      </c>
      <c r="BA95" s="78" t="str">
        <f>REPLACE(INDEX(GroupVertices[Group],MATCH(Vertices[[#This Row],[Vertex]],GroupVertices[Vertex],0)),1,1,"")</f>
        <v>1</v>
      </c>
      <c r="BB95" s="48"/>
      <c r="BC95" s="48"/>
      <c r="BD95" s="48"/>
      <c r="BE95" s="48"/>
      <c r="BF95" s="48" t="s">
        <v>414</v>
      </c>
      <c r="BG95" s="48" t="s">
        <v>414</v>
      </c>
      <c r="BH95" s="121" t="s">
        <v>1873</v>
      </c>
      <c r="BI95" s="121" t="s">
        <v>1873</v>
      </c>
      <c r="BJ95" s="121" t="s">
        <v>1941</v>
      </c>
      <c r="BK95" s="121" t="s">
        <v>1941</v>
      </c>
      <c r="BL95" s="121">
        <v>0</v>
      </c>
      <c r="BM95" s="124">
        <v>0</v>
      </c>
      <c r="BN95" s="121">
        <v>0</v>
      </c>
      <c r="BO95" s="124">
        <v>0</v>
      </c>
      <c r="BP95" s="121">
        <v>0</v>
      </c>
      <c r="BQ95" s="124">
        <v>0</v>
      </c>
      <c r="BR95" s="121">
        <v>17</v>
      </c>
      <c r="BS95" s="124">
        <v>100</v>
      </c>
      <c r="BT95" s="121">
        <v>17</v>
      </c>
      <c r="BU95" s="2"/>
      <c r="BV95" s="3"/>
      <c r="BW95" s="3"/>
      <c r="BX95" s="3"/>
      <c r="BY95" s="3"/>
    </row>
    <row r="96" spans="1:77" ht="41.45" customHeight="1">
      <c r="A96" s="64" t="s">
        <v>281</v>
      </c>
      <c r="C96" s="65"/>
      <c r="D96" s="65" t="s">
        <v>64</v>
      </c>
      <c r="E96" s="66">
        <v>166.84106162893514</v>
      </c>
      <c r="F96" s="68">
        <v>99.99740276956864</v>
      </c>
      <c r="G96" s="100" t="s">
        <v>515</v>
      </c>
      <c r="H96" s="65"/>
      <c r="I96" s="69" t="s">
        <v>281</v>
      </c>
      <c r="J96" s="70"/>
      <c r="K96" s="70"/>
      <c r="L96" s="69" t="s">
        <v>1665</v>
      </c>
      <c r="M96" s="73">
        <v>1.8655703284273741</v>
      </c>
      <c r="N96" s="74">
        <v>2899.8857421875</v>
      </c>
      <c r="O96" s="74">
        <v>7798.7705078125</v>
      </c>
      <c r="P96" s="75"/>
      <c r="Q96" s="76"/>
      <c r="R96" s="76"/>
      <c r="S96" s="86"/>
      <c r="T96" s="48">
        <v>0</v>
      </c>
      <c r="U96" s="48">
        <v>9</v>
      </c>
      <c r="V96" s="49">
        <v>3.718992</v>
      </c>
      <c r="W96" s="49">
        <v>0.004016</v>
      </c>
      <c r="X96" s="49">
        <v>0.013217</v>
      </c>
      <c r="Y96" s="49">
        <v>0.719594</v>
      </c>
      <c r="Z96" s="49">
        <v>0.1111111111111111</v>
      </c>
      <c r="AA96" s="49">
        <v>0</v>
      </c>
      <c r="AB96" s="71">
        <v>96</v>
      </c>
      <c r="AC96" s="71"/>
      <c r="AD96" s="72"/>
      <c r="AE96" s="78" t="s">
        <v>927</v>
      </c>
      <c r="AF96" s="78">
        <v>5663</v>
      </c>
      <c r="AG96" s="78">
        <v>6174</v>
      </c>
      <c r="AH96" s="78">
        <v>28747</v>
      </c>
      <c r="AI96" s="78">
        <v>14175</v>
      </c>
      <c r="AJ96" s="78"/>
      <c r="AK96" s="78" t="s">
        <v>1049</v>
      </c>
      <c r="AL96" s="78" t="s">
        <v>1153</v>
      </c>
      <c r="AM96" s="78"/>
      <c r="AN96" s="78"/>
      <c r="AO96" s="80">
        <v>40003.90925925926</v>
      </c>
      <c r="AP96" s="83" t="s">
        <v>1348</v>
      </c>
      <c r="AQ96" s="78" t="b">
        <v>0</v>
      </c>
      <c r="AR96" s="78" t="b">
        <v>0</v>
      </c>
      <c r="AS96" s="78" t="b">
        <v>1</v>
      </c>
      <c r="AT96" s="78" t="s">
        <v>791</v>
      </c>
      <c r="AU96" s="78">
        <v>282</v>
      </c>
      <c r="AV96" s="83" t="s">
        <v>1392</v>
      </c>
      <c r="AW96" s="78" t="b">
        <v>0</v>
      </c>
      <c r="AX96" s="78" t="s">
        <v>1443</v>
      </c>
      <c r="AY96" s="83" t="s">
        <v>1537</v>
      </c>
      <c r="AZ96" s="78" t="s">
        <v>66</v>
      </c>
      <c r="BA96" s="78" t="str">
        <f>REPLACE(INDEX(GroupVertices[Group],MATCH(Vertices[[#This Row],[Vertex]],GroupVertices[Vertex],0)),1,1,"")</f>
        <v>1</v>
      </c>
      <c r="BB96" s="48"/>
      <c r="BC96" s="48"/>
      <c r="BD96" s="48"/>
      <c r="BE96" s="48"/>
      <c r="BF96" s="48" t="s">
        <v>414</v>
      </c>
      <c r="BG96" s="48" t="s">
        <v>414</v>
      </c>
      <c r="BH96" s="121" t="s">
        <v>1873</v>
      </c>
      <c r="BI96" s="121" t="s">
        <v>1873</v>
      </c>
      <c r="BJ96" s="121" t="s">
        <v>1941</v>
      </c>
      <c r="BK96" s="121" t="s">
        <v>1941</v>
      </c>
      <c r="BL96" s="121">
        <v>0</v>
      </c>
      <c r="BM96" s="124">
        <v>0</v>
      </c>
      <c r="BN96" s="121">
        <v>0</v>
      </c>
      <c r="BO96" s="124">
        <v>0</v>
      </c>
      <c r="BP96" s="121">
        <v>0</v>
      </c>
      <c r="BQ96" s="124">
        <v>0</v>
      </c>
      <c r="BR96" s="121">
        <v>17</v>
      </c>
      <c r="BS96" s="124">
        <v>100</v>
      </c>
      <c r="BT96" s="121">
        <v>17</v>
      </c>
      <c r="BU96" s="2"/>
      <c r="BV96" s="3"/>
      <c r="BW96" s="3"/>
      <c r="BX96" s="3"/>
      <c r="BY96" s="3"/>
    </row>
    <row r="97" spans="1:77" ht="41.45" customHeight="1">
      <c r="A97" s="64" t="s">
        <v>282</v>
      </c>
      <c r="C97" s="65"/>
      <c r="D97" s="65" t="s">
        <v>64</v>
      </c>
      <c r="E97" s="66">
        <v>166.20358461171384</v>
      </c>
      <c r="F97" s="68">
        <v>99.99774477610259</v>
      </c>
      <c r="G97" s="100" t="s">
        <v>516</v>
      </c>
      <c r="H97" s="65"/>
      <c r="I97" s="69" t="s">
        <v>282</v>
      </c>
      <c r="J97" s="70"/>
      <c r="K97" s="70"/>
      <c r="L97" s="69" t="s">
        <v>1666</v>
      </c>
      <c r="M97" s="73">
        <v>1.7515909508744985</v>
      </c>
      <c r="N97" s="74">
        <v>3477.61083984375</v>
      </c>
      <c r="O97" s="74">
        <v>4042.52685546875</v>
      </c>
      <c r="P97" s="75"/>
      <c r="Q97" s="76"/>
      <c r="R97" s="76"/>
      <c r="S97" s="86"/>
      <c r="T97" s="48">
        <v>0</v>
      </c>
      <c r="U97" s="48">
        <v>9</v>
      </c>
      <c r="V97" s="49">
        <v>3.718992</v>
      </c>
      <c r="W97" s="49">
        <v>0.004016</v>
      </c>
      <c r="X97" s="49">
        <v>0.013217</v>
      </c>
      <c r="Y97" s="49">
        <v>0.719594</v>
      </c>
      <c r="Z97" s="49">
        <v>0.1111111111111111</v>
      </c>
      <c r="AA97" s="49">
        <v>0</v>
      </c>
      <c r="AB97" s="71">
        <v>97</v>
      </c>
      <c r="AC97" s="71"/>
      <c r="AD97" s="72"/>
      <c r="AE97" s="78" t="s">
        <v>928</v>
      </c>
      <c r="AF97" s="78">
        <v>2683</v>
      </c>
      <c r="AG97" s="78">
        <v>5361</v>
      </c>
      <c r="AH97" s="78">
        <v>62986</v>
      </c>
      <c r="AI97" s="78">
        <v>33606</v>
      </c>
      <c r="AJ97" s="78"/>
      <c r="AK97" s="78" t="s">
        <v>1050</v>
      </c>
      <c r="AL97" s="78" t="s">
        <v>1154</v>
      </c>
      <c r="AM97" s="83" t="s">
        <v>1237</v>
      </c>
      <c r="AN97" s="78"/>
      <c r="AO97" s="80">
        <v>40222.075844907406</v>
      </c>
      <c r="AP97" s="83" t="s">
        <v>1349</v>
      </c>
      <c r="AQ97" s="78" t="b">
        <v>0</v>
      </c>
      <c r="AR97" s="78" t="b">
        <v>0</v>
      </c>
      <c r="AS97" s="78" t="b">
        <v>0</v>
      </c>
      <c r="AT97" s="78" t="s">
        <v>791</v>
      </c>
      <c r="AU97" s="78">
        <v>474</v>
      </c>
      <c r="AV97" s="83" t="s">
        <v>1383</v>
      </c>
      <c r="AW97" s="78" t="b">
        <v>0</v>
      </c>
      <c r="AX97" s="78" t="s">
        <v>1443</v>
      </c>
      <c r="AY97" s="83" t="s">
        <v>1538</v>
      </c>
      <c r="AZ97" s="78" t="s">
        <v>66</v>
      </c>
      <c r="BA97" s="78" t="str">
        <f>REPLACE(INDEX(GroupVertices[Group],MATCH(Vertices[[#This Row],[Vertex]],GroupVertices[Vertex],0)),1,1,"")</f>
        <v>1</v>
      </c>
      <c r="BB97" s="48"/>
      <c r="BC97" s="48"/>
      <c r="BD97" s="48"/>
      <c r="BE97" s="48"/>
      <c r="BF97" s="48" t="s">
        <v>414</v>
      </c>
      <c r="BG97" s="48" t="s">
        <v>414</v>
      </c>
      <c r="BH97" s="121" t="s">
        <v>1873</v>
      </c>
      <c r="BI97" s="121" t="s">
        <v>1873</v>
      </c>
      <c r="BJ97" s="121" t="s">
        <v>1941</v>
      </c>
      <c r="BK97" s="121" t="s">
        <v>1941</v>
      </c>
      <c r="BL97" s="121">
        <v>0</v>
      </c>
      <c r="BM97" s="124">
        <v>0</v>
      </c>
      <c r="BN97" s="121">
        <v>0</v>
      </c>
      <c r="BO97" s="124">
        <v>0</v>
      </c>
      <c r="BP97" s="121">
        <v>0</v>
      </c>
      <c r="BQ97" s="124">
        <v>0</v>
      </c>
      <c r="BR97" s="121">
        <v>17</v>
      </c>
      <c r="BS97" s="124">
        <v>100</v>
      </c>
      <c r="BT97" s="121">
        <v>17</v>
      </c>
      <c r="BU97" s="2"/>
      <c r="BV97" s="3"/>
      <c r="BW97" s="3"/>
      <c r="BX97" s="3"/>
      <c r="BY97" s="3"/>
    </row>
    <row r="98" spans="1:77" ht="41.45" customHeight="1">
      <c r="A98" s="64" t="s">
        <v>284</v>
      </c>
      <c r="C98" s="65"/>
      <c r="D98" s="65" t="s">
        <v>64</v>
      </c>
      <c r="E98" s="66">
        <v>166.93044955016913</v>
      </c>
      <c r="F98" s="68">
        <v>99.99735481293287</v>
      </c>
      <c r="G98" s="100" t="s">
        <v>518</v>
      </c>
      <c r="H98" s="65"/>
      <c r="I98" s="69" t="s">
        <v>284</v>
      </c>
      <c r="J98" s="70"/>
      <c r="K98" s="70"/>
      <c r="L98" s="69" t="s">
        <v>1667</v>
      </c>
      <c r="M98" s="73">
        <v>1.88155267657132</v>
      </c>
      <c r="N98" s="74">
        <v>7078.5341796875</v>
      </c>
      <c r="O98" s="74">
        <v>5852.73583984375</v>
      </c>
      <c r="P98" s="75"/>
      <c r="Q98" s="76"/>
      <c r="R98" s="76"/>
      <c r="S98" s="86"/>
      <c r="T98" s="48">
        <v>2</v>
      </c>
      <c r="U98" s="48">
        <v>4</v>
      </c>
      <c r="V98" s="49">
        <v>43.142857</v>
      </c>
      <c r="W98" s="49">
        <v>0.003937</v>
      </c>
      <c r="X98" s="49">
        <v>0.001774</v>
      </c>
      <c r="Y98" s="49">
        <v>0.680568</v>
      </c>
      <c r="Z98" s="49">
        <v>0.5</v>
      </c>
      <c r="AA98" s="49">
        <v>0.5</v>
      </c>
      <c r="AB98" s="71">
        <v>98</v>
      </c>
      <c r="AC98" s="71"/>
      <c r="AD98" s="72"/>
      <c r="AE98" s="78" t="s">
        <v>929</v>
      </c>
      <c r="AF98" s="78">
        <v>4195</v>
      </c>
      <c r="AG98" s="78">
        <v>6288</v>
      </c>
      <c r="AH98" s="78">
        <v>24103</v>
      </c>
      <c r="AI98" s="78">
        <v>27609</v>
      </c>
      <c r="AJ98" s="78"/>
      <c r="AK98" s="78" t="s">
        <v>1051</v>
      </c>
      <c r="AL98" s="78" t="s">
        <v>1155</v>
      </c>
      <c r="AM98" s="83" t="s">
        <v>1193</v>
      </c>
      <c r="AN98" s="78"/>
      <c r="AO98" s="80">
        <v>41433.84894675926</v>
      </c>
      <c r="AP98" s="83" t="s">
        <v>1350</v>
      </c>
      <c r="AQ98" s="78" t="b">
        <v>1</v>
      </c>
      <c r="AR98" s="78" t="b">
        <v>0</v>
      </c>
      <c r="AS98" s="78" t="b">
        <v>0</v>
      </c>
      <c r="AT98" s="78" t="s">
        <v>791</v>
      </c>
      <c r="AU98" s="78">
        <v>645</v>
      </c>
      <c r="AV98" s="83" t="s">
        <v>1382</v>
      </c>
      <c r="AW98" s="78" t="b">
        <v>0</v>
      </c>
      <c r="AX98" s="78" t="s">
        <v>1443</v>
      </c>
      <c r="AY98" s="83" t="s">
        <v>1539</v>
      </c>
      <c r="AZ98" s="78" t="s">
        <v>66</v>
      </c>
      <c r="BA98" s="78" t="str">
        <f>REPLACE(INDEX(GroupVertices[Group],MATCH(Vertices[[#This Row],[Vertex]],GroupVertices[Vertex],0)),1,1,"")</f>
        <v>2</v>
      </c>
      <c r="BB98" s="48"/>
      <c r="BC98" s="48"/>
      <c r="BD98" s="48"/>
      <c r="BE98" s="48"/>
      <c r="BF98" s="48" t="s">
        <v>421</v>
      </c>
      <c r="BG98" s="48" t="s">
        <v>421</v>
      </c>
      <c r="BH98" s="121" t="s">
        <v>2032</v>
      </c>
      <c r="BI98" s="121" t="s">
        <v>2047</v>
      </c>
      <c r="BJ98" s="121" t="s">
        <v>2072</v>
      </c>
      <c r="BK98" s="121" t="s">
        <v>2072</v>
      </c>
      <c r="BL98" s="121">
        <v>3</v>
      </c>
      <c r="BM98" s="124">
        <v>6.976744186046512</v>
      </c>
      <c r="BN98" s="121">
        <v>0</v>
      </c>
      <c r="BO98" s="124">
        <v>0</v>
      </c>
      <c r="BP98" s="121">
        <v>0</v>
      </c>
      <c r="BQ98" s="124">
        <v>0</v>
      </c>
      <c r="BR98" s="121">
        <v>40</v>
      </c>
      <c r="BS98" s="124">
        <v>93.02325581395348</v>
      </c>
      <c r="BT98" s="121">
        <v>43</v>
      </c>
      <c r="BU98" s="2"/>
      <c r="BV98" s="3"/>
      <c r="BW98" s="3"/>
      <c r="BX98" s="3"/>
      <c r="BY98" s="3"/>
    </row>
    <row r="99" spans="1:77" ht="41.45" customHeight="1">
      <c r="A99" s="64" t="s">
        <v>285</v>
      </c>
      <c r="C99" s="65"/>
      <c r="D99" s="65" t="s">
        <v>64</v>
      </c>
      <c r="E99" s="66">
        <v>173.60553177354535</v>
      </c>
      <c r="F99" s="68">
        <v>99.99377363012395</v>
      </c>
      <c r="G99" s="100" t="s">
        <v>519</v>
      </c>
      <c r="H99" s="65"/>
      <c r="I99" s="69" t="s">
        <v>285</v>
      </c>
      <c r="J99" s="70"/>
      <c r="K99" s="70"/>
      <c r="L99" s="69" t="s">
        <v>1668</v>
      </c>
      <c r="M99" s="73">
        <v>3.075041534022281</v>
      </c>
      <c r="N99" s="74">
        <v>3191.21435546875</v>
      </c>
      <c r="O99" s="74">
        <v>8868.642578125</v>
      </c>
      <c r="P99" s="75"/>
      <c r="Q99" s="76"/>
      <c r="R99" s="76"/>
      <c r="S99" s="86"/>
      <c r="T99" s="48">
        <v>0</v>
      </c>
      <c r="U99" s="48">
        <v>9</v>
      </c>
      <c r="V99" s="49">
        <v>3.718992</v>
      </c>
      <c r="W99" s="49">
        <v>0.004016</v>
      </c>
      <c r="X99" s="49">
        <v>0.013217</v>
      </c>
      <c r="Y99" s="49">
        <v>0.719594</v>
      </c>
      <c r="Z99" s="49">
        <v>0.1111111111111111</v>
      </c>
      <c r="AA99" s="49">
        <v>0</v>
      </c>
      <c r="AB99" s="71">
        <v>99</v>
      </c>
      <c r="AC99" s="71"/>
      <c r="AD99" s="72"/>
      <c r="AE99" s="78" t="s">
        <v>930</v>
      </c>
      <c r="AF99" s="78">
        <v>6480</v>
      </c>
      <c r="AG99" s="78">
        <v>14801</v>
      </c>
      <c r="AH99" s="78">
        <v>76669</v>
      </c>
      <c r="AI99" s="78">
        <v>67367</v>
      </c>
      <c r="AJ99" s="78"/>
      <c r="AK99" s="78" t="s">
        <v>1052</v>
      </c>
      <c r="AL99" s="78" t="s">
        <v>1156</v>
      </c>
      <c r="AM99" s="83" t="s">
        <v>1238</v>
      </c>
      <c r="AN99" s="78"/>
      <c r="AO99" s="80">
        <v>41086.01173611111</v>
      </c>
      <c r="AP99" s="83" t="s">
        <v>1351</v>
      </c>
      <c r="AQ99" s="78" t="b">
        <v>0</v>
      </c>
      <c r="AR99" s="78" t="b">
        <v>0</v>
      </c>
      <c r="AS99" s="78" t="b">
        <v>1</v>
      </c>
      <c r="AT99" s="78" t="s">
        <v>791</v>
      </c>
      <c r="AU99" s="78">
        <v>881</v>
      </c>
      <c r="AV99" s="83" t="s">
        <v>1391</v>
      </c>
      <c r="AW99" s="78" t="b">
        <v>0</v>
      </c>
      <c r="AX99" s="78" t="s">
        <v>1443</v>
      </c>
      <c r="AY99" s="83" t="s">
        <v>1540</v>
      </c>
      <c r="AZ99" s="78" t="s">
        <v>66</v>
      </c>
      <c r="BA99" s="78" t="str">
        <f>REPLACE(INDEX(GroupVertices[Group],MATCH(Vertices[[#This Row],[Vertex]],GroupVertices[Vertex],0)),1,1,"")</f>
        <v>1</v>
      </c>
      <c r="BB99" s="48"/>
      <c r="BC99" s="48"/>
      <c r="BD99" s="48"/>
      <c r="BE99" s="48"/>
      <c r="BF99" s="48" t="s">
        <v>414</v>
      </c>
      <c r="BG99" s="48" t="s">
        <v>414</v>
      </c>
      <c r="BH99" s="121" t="s">
        <v>1873</v>
      </c>
      <c r="BI99" s="121" t="s">
        <v>1873</v>
      </c>
      <c r="BJ99" s="121" t="s">
        <v>1941</v>
      </c>
      <c r="BK99" s="121" t="s">
        <v>1941</v>
      </c>
      <c r="BL99" s="121">
        <v>0</v>
      </c>
      <c r="BM99" s="124">
        <v>0</v>
      </c>
      <c r="BN99" s="121">
        <v>0</v>
      </c>
      <c r="BO99" s="124">
        <v>0</v>
      </c>
      <c r="BP99" s="121">
        <v>0</v>
      </c>
      <c r="BQ99" s="124">
        <v>0</v>
      </c>
      <c r="BR99" s="121">
        <v>17</v>
      </c>
      <c r="BS99" s="124">
        <v>100</v>
      </c>
      <c r="BT99" s="121">
        <v>17</v>
      </c>
      <c r="BU99" s="2"/>
      <c r="BV99" s="3"/>
      <c r="BW99" s="3"/>
      <c r="BX99" s="3"/>
      <c r="BY99" s="3"/>
    </row>
    <row r="100" spans="1:77" ht="41.45" customHeight="1">
      <c r="A100" s="64" t="s">
        <v>286</v>
      </c>
      <c r="C100" s="65"/>
      <c r="D100" s="65" t="s">
        <v>64</v>
      </c>
      <c r="E100" s="66">
        <v>163.3376824002208</v>
      </c>
      <c r="F100" s="68">
        <v>99.99928233315259</v>
      </c>
      <c r="G100" s="100" t="s">
        <v>520</v>
      </c>
      <c r="H100" s="65"/>
      <c r="I100" s="69" t="s">
        <v>286</v>
      </c>
      <c r="J100" s="70"/>
      <c r="K100" s="70"/>
      <c r="L100" s="69" t="s">
        <v>1669</v>
      </c>
      <c r="M100" s="73">
        <v>1.2391744380137837</v>
      </c>
      <c r="N100" s="74">
        <v>904.7015991210938</v>
      </c>
      <c r="O100" s="74">
        <v>6710.62255859375</v>
      </c>
      <c r="P100" s="75"/>
      <c r="Q100" s="76"/>
      <c r="R100" s="76"/>
      <c r="S100" s="86"/>
      <c r="T100" s="48">
        <v>0</v>
      </c>
      <c r="U100" s="48">
        <v>9</v>
      </c>
      <c r="V100" s="49">
        <v>3.718992</v>
      </c>
      <c r="W100" s="49">
        <v>0.004016</v>
      </c>
      <c r="X100" s="49">
        <v>0.013217</v>
      </c>
      <c r="Y100" s="49">
        <v>0.719594</v>
      </c>
      <c r="Z100" s="49">
        <v>0.1111111111111111</v>
      </c>
      <c r="AA100" s="49">
        <v>0</v>
      </c>
      <c r="AB100" s="71">
        <v>100</v>
      </c>
      <c r="AC100" s="71"/>
      <c r="AD100" s="72"/>
      <c r="AE100" s="78" t="s">
        <v>931</v>
      </c>
      <c r="AF100" s="78">
        <v>1939</v>
      </c>
      <c r="AG100" s="78">
        <v>1706</v>
      </c>
      <c r="AH100" s="78">
        <v>3513</v>
      </c>
      <c r="AI100" s="78">
        <v>2531</v>
      </c>
      <c r="AJ100" s="78"/>
      <c r="AK100" s="78" t="s">
        <v>1053</v>
      </c>
      <c r="AL100" s="78" t="s">
        <v>1157</v>
      </c>
      <c r="AM100" s="83" t="s">
        <v>1239</v>
      </c>
      <c r="AN100" s="78"/>
      <c r="AO100" s="80">
        <v>41445.648888888885</v>
      </c>
      <c r="AP100" s="83" t="s">
        <v>1352</v>
      </c>
      <c r="AQ100" s="78" t="b">
        <v>0</v>
      </c>
      <c r="AR100" s="78" t="b">
        <v>0</v>
      </c>
      <c r="AS100" s="78" t="b">
        <v>1</v>
      </c>
      <c r="AT100" s="78" t="s">
        <v>791</v>
      </c>
      <c r="AU100" s="78">
        <v>83</v>
      </c>
      <c r="AV100" s="83" t="s">
        <v>1390</v>
      </c>
      <c r="AW100" s="78" t="b">
        <v>0</v>
      </c>
      <c r="AX100" s="78" t="s">
        <v>1443</v>
      </c>
      <c r="AY100" s="83" t="s">
        <v>1541</v>
      </c>
      <c r="AZ100" s="78" t="s">
        <v>66</v>
      </c>
      <c r="BA100" s="78" t="str">
        <f>REPLACE(INDEX(GroupVertices[Group],MATCH(Vertices[[#This Row],[Vertex]],GroupVertices[Vertex],0)),1,1,"")</f>
        <v>1</v>
      </c>
      <c r="BB100" s="48"/>
      <c r="BC100" s="48"/>
      <c r="BD100" s="48"/>
      <c r="BE100" s="48"/>
      <c r="BF100" s="48" t="s">
        <v>414</v>
      </c>
      <c r="BG100" s="48" t="s">
        <v>414</v>
      </c>
      <c r="BH100" s="121" t="s">
        <v>1873</v>
      </c>
      <c r="BI100" s="121" t="s">
        <v>1873</v>
      </c>
      <c r="BJ100" s="121" t="s">
        <v>1941</v>
      </c>
      <c r="BK100" s="121" t="s">
        <v>1941</v>
      </c>
      <c r="BL100" s="121">
        <v>0</v>
      </c>
      <c r="BM100" s="124">
        <v>0</v>
      </c>
      <c r="BN100" s="121">
        <v>0</v>
      </c>
      <c r="BO100" s="124">
        <v>0</v>
      </c>
      <c r="BP100" s="121">
        <v>0</v>
      </c>
      <c r="BQ100" s="124">
        <v>0</v>
      </c>
      <c r="BR100" s="121">
        <v>17</v>
      </c>
      <c r="BS100" s="124">
        <v>100</v>
      </c>
      <c r="BT100" s="121">
        <v>17</v>
      </c>
      <c r="BU100" s="2"/>
      <c r="BV100" s="3"/>
      <c r="BW100" s="3"/>
      <c r="BX100" s="3"/>
      <c r="BY100" s="3"/>
    </row>
    <row r="101" spans="1:77" ht="41.45" customHeight="1">
      <c r="A101" s="64" t="s">
        <v>320</v>
      </c>
      <c r="C101" s="65"/>
      <c r="D101" s="65" t="s">
        <v>64</v>
      </c>
      <c r="E101" s="66">
        <v>162.2838458551465</v>
      </c>
      <c r="F101" s="68">
        <v>99.99984771664785</v>
      </c>
      <c r="G101" s="100" t="s">
        <v>1423</v>
      </c>
      <c r="H101" s="65"/>
      <c r="I101" s="69" t="s">
        <v>320</v>
      </c>
      <c r="J101" s="70"/>
      <c r="K101" s="70"/>
      <c r="L101" s="69" t="s">
        <v>1670</v>
      </c>
      <c r="M101" s="73">
        <v>1.0507509651588451</v>
      </c>
      <c r="N101" s="74">
        <v>4699.07080078125</v>
      </c>
      <c r="O101" s="74">
        <v>1904.177490234375</v>
      </c>
      <c r="P101" s="75"/>
      <c r="Q101" s="76"/>
      <c r="R101" s="76"/>
      <c r="S101" s="86"/>
      <c r="T101" s="48">
        <v>1</v>
      </c>
      <c r="U101" s="48">
        <v>0</v>
      </c>
      <c r="V101" s="49">
        <v>0</v>
      </c>
      <c r="W101" s="49">
        <v>0.00346</v>
      </c>
      <c r="X101" s="49">
        <v>0.000807</v>
      </c>
      <c r="Y101" s="49">
        <v>0.256966</v>
      </c>
      <c r="Z101" s="49">
        <v>0</v>
      </c>
      <c r="AA101" s="49">
        <v>0</v>
      </c>
      <c r="AB101" s="71">
        <v>101</v>
      </c>
      <c r="AC101" s="71"/>
      <c r="AD101" s="72"/>
      <c r="AE101" s="78" t="s">
        <v>932</v>
      </c>
      <c r="AF101" s="78">
        <v>85</v>
      </c>
      <c r="AG101" s="78">
        <v>362</v>
      </c>
      <c r="AH101" s="78">
        <v>385</v>
      </c>
      <c r="AI101" s="78">
        <v>1368</v>
      </c>
      <c r="AJ101" s="78"/>
      <c r="AK101" s="78" t="s">
        <v>1054</v>
      </c>
      <c r="AL101" s="78" t="s">
        <v>1110</v>
      </c>
      <c r="AM101" s="83" t="s">
        <v>1240</v>
      </c>
      <c r="AN101" s="78"/>
      <c r="AO101" s="80">
        <v>42327.40127314815</v>
      </c>
      <c r="AP101" s="83" t="s">
        <v>1353</v>
      </c>
      <c r="AQ101" s="78" t="b">
        <v>1</v>
      </c>
      <c r="AR101" s="78" t="b">
        <v>0</v>
      </c>
      <c r="AS101" s="78" t="b">
        <v>1</v>
      </c>
      <c r="AT101" s="78" t="s">
        <v>791</v>
      </c>
      <c r="AU101" s="78">
        <v>5</v>
      </c>
      <c r="AV101" s="83" t="s">
        <v>1382</v>
      </c>
      <c r="AW101" s="78" t="b">
        <v>0</v>
      </c>
      <c r="AX101" s="78" t="s">
        <v>1443</v>
      </c>
      <c r="AY101" s="83" t="s">
        <v>1542</v>
      </c>
      <c r="AZ101" s="78" t="s">
        <v>65</v>
      </c>
      <c r="BA101" s="78" t="str">
        <f>REPLACE(INDEX(GroupVertices[Group],MATCH(Vertices[[#This Row],[Vertex]],GroupVertices[Vertex],0)),1,1,"")</f>
        <v>2</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4" t="s">
        <v>321</v>
      </c>
      <c r="C102" s="65"/>
      <c r="D102" s="65" t="s">
        <v>64</v>
      </c>
      <c r="E102" s="66">
        <v>162.38421124039166</v>
      </c>
      <c r="F102" s="68">
        <v>99.99979387060068</v>
      </c>
      <c r="G102" s="100" t="s">
        <v>1424</v>
      </c>
      <c r="H102" s="65"/>
      <c r="I102" s="69" t="s">
        <v>321</v>
      </c>
      <c r="J102" s="70"/>
      <c r="K102" s="70"/>
      <c r="L102" s="69" t="s">
        <v>1671</v>
      </c>
      <c r="M102" s="73">
        <v>1.0686960578116964</v>
      </c>
      <c r="N102" s="74">
        <v>5822.736328125</v>
      </c>
      <c r="O102" s="74">
        <v>1436.2362060546875</v>
      </c>
      <c r="P102" s="75"/>
      <c r="Q102" s="76"/>
      <c r="R102" s="76"/>
      <c r="S102" s="86"/>
      <c r="T102" s="48">
        <v>2</v>
      </c>
      <c r="U102" s="48">
        <v>0</v>
      </c>
      <c r="V102" s="49">
        <v>0</v>
      </c>
      <c r="W102" s="49">
        <v>0.003484</v>
      </c>
      <c r="X102" s="49">
        <v>0.000964</v>
      </c>
      <c r="Y102" s="49">
        <v>0.381113</v>
      </c>
      <c r="Z102" s="49">
        <v>1</v>
      </c>
      <c r="AA102" s="49">
        <v>0</v>
      </c>
      <c r="AB102" s="71">
        <v>102</v>
      </c>
      <c r="AC102" s="71"/>
      <c r="AD102" s="72"/>
      <c r="AE102" s="78" t="s">
        <v>933</v>
      </c>
      <c r="AF102" s="78">
        <v>1360</v>
      </c>
      <c r="AG102" s="78">
        <v>490</v>
      </c>
      <c r="AH102" s="78">
        <v>899</v>
      </c>
      <c r="AI102" s="78">
        <v>1393</v>
      </c>
      <c r="AJ102" s="78"/>
      <c r="AK102" s="78" t="s">
        <v>1055</v>
      </c>
      <c r="AL102" s="78" t="s">
        <v>1158</v>
      </c>
      <c r="AM102" s="78"/>
      <c r="AN102" s="78"/>
      <c r="AO102" s="80">
        <v>42109.65930555556</v>
      </c>
      <c r="AP102" s="78"/>
      <c r="AQ102" s="78" t="b">
        <v>1</v>
      </c>
      <c r="AR102" s="78" t="b">
        <v>0</v>
      </c>
      <c r="AS102" s="78" t="b">
        <v>0</v>
      </c>
      <c r="AT102" s="78" t="s">
        <v>791</v>
      </c>
      <c r="AU102" s="78">
        <v>9</v>
      </c>
      <c r="AV102" s="83" t="s">
        <v>1382</v>
      </c>
      <c r="AW102" s="78" t="b">
        <v>0</v>
      </c>
      <c r="AX102" s="78" t="s">
        <v>1443</v>
      </c>
      <c r="AY102" s="83" t="s">
        <v>1543</v>
      </c>
      <c r="AZ102" s="78" t="s">
        <v>65</v>
      </c>
      <c r="BA102" s="78" t="str">
        <f>REPLACE(INDEX(GroupVertices[Group],MATCH(Vertices[[#This Row],[Vertex]],GroupVertices[Vertex],0)),1,1,"")</f>
        <v>2</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322</v>
      </c>
      <c r="C103" s="65"/>
      <c r="D103" s="65" t="s">
        <v>64</v>
      </c>
      <c r="E103" s="66">
        <v>162.34422190720807</v>
      </c>
      <c r="F103" s="68">
        <v>99.9998153248851</v>
      </c>
      <c r="G103" s="100" t="s">
        <v>1425</v>
      </c>
      <c r="H103" s="65"/>
      <c r="I103" s="69" t="s">
        <v>322</v>
      </c>
      <c r="J103" s="70"/>
      <c r="K103" s="70"/>
      <c r="L103" s="69" t="s">
        <v>1672</v>
      </c>
      <c r="M103" s="73">
        <v>1.061546059957826</v>
      </c>
      <c r="N103" s="74">
        <v>5499.4873046875</v>
      </c>
      <c r="O103" s="74">
        <v>1394.5526123046875</v>
      </c>
      <c r="P103" s="75"/>
      <c r="Q103" s="76"/>
      <c r="R103" s="76"/>
      <c r="S103" s="86"/>
      <c r="T103" s="48">
        <v>2</v>
      </c>
      <c r="U103" s="48">
        <v>0</v>
      </c>
      <c r="V103" s="49">
        <v>0</v>
      </c>
      <c r="W103" s="49">
        <v>0.003484</v>
      </c>
      <c r="X103" s="49">
        <v>0.000964</v>
      </c>
      <c r="Y103" s="49">
        <v>0.381113</v>
      </c>
      <c r="Z103" s="49">
        <v>1</v>
      </c>
      <c r="AA103" s="49">
        <v>0</v>
      </c>
      <c r="AB103" s="71">
        <v>103</v>
      </c>
      <c r="AC103" s="71"/>
      <c r="AD103" s="72"/>
      <c r="AE103" s="78" t="s">
        <v>934</v>
      </c>
      <c r="AF103" s="78">
        <v>747</v>
      </c>
      <c r="AG103" s="78">
        <v>439</v>
      </c>
      <c r="AH103" s="78">
        <v>966</v>
      </c>
      <c r="AI103" s="78">
        <v>2060</v>
      </c>
      <c r="AJ103" s="78"/>
      <c r="AK103" s="78" t="s">
        <v>1056</v>
      </c>
      <c r="AL103" s="78" t="s">
        <v>1110</v>
      </c>
      <c r="AM103" s="78"/>
      <c r="AN103" s="78"/>
      <c r="AO103" s="80">
        <v>41066.174675925926</v>
      </c>
      <c r="AP103" s="78"/>
      <c r="AQ103" s="78" t="b">
        <v>1</v>
      </c>
      <c r="AR103" s="78" t="b">
        <v>0</v>
      </c>
      <c r="AS103" s="78" t="b">
        <v>1</v>
      </c>
      <c r="AT103" s="78" t="s">
        <v>791</v>
      </c>
      <c r="AU103" s="78">
        <v>15</v>
      </c>
      <c r="AV103" s="83" t="s">
        <v>1382</v>
      </c>
      <c r="AW103" s="78" t="b">
        <v>0</v>
      </c>
      <c r="AX103" s="78" t="s">
        <v>1443</v>
      </c>
      <c r="AY103" s="83" t="s">
        <v>1544</v>
      </c>
      <c r="AZ103" s="78" t="s">
        <v>65</v>
      </c>
      <c r="BA103" s="78" t="str">
        <f>REPLACE(INDEX(GroupVertices[Group],MATCH(Vertices[[#This Row],[Vertex]],GroupVertices[Vertex],0)),1,1,"")</f>
        <v>2</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289</v>
      </c>
      <c r="C104" s="65"/>
      <c r="D104" s="65" t="s">
        <v>64</v>
      </c>
      <c r="E104" s="66">
        <v>162.1403547184288</v>
      </c>
      <c r="F104" s="68">
        <v>99.99992469966841</v>
      </c>
      <c r="G104" s="100" t="s">
        <v>523</v>
      </c>
      <c r="H104" s="65"/>
      <c r="I104" s="69" t="s">
        <v>289</v>
      </c>
      <c r="J104" s="70"/>
      <c r="K104" s="70"/>
      <c r="L104" s="69" t="s">
        <v>1673</v>
      </c>
      <c r="M104" s="73">
        <v>1.0250950905067218</v>
      </c>
      <c r="N104" s="74">
        <v>5110.1396484375</v>
      </c>
      <c r="O104" s="74">
        <v>4526.5302734375</v>
      </c>
      <c r="P104" s="75"/>
      <c r="Q104" s="76"/>
      <c r="R104" s="76"/>
      <c r="S104" s="86"/>
      <c r="T104" s="48">
        <v>5</v>
      </c>
      <c r="U104" s="48">
        <v>15</v>
      </c>
      <c r="V104" s="49">
        <v>112.307937</v>
      </c>
      <c r="W104" s="49">
        <v>0.003802</v>
      </c>
      <c r="X104" s="49">
        <v>0.002051</v>
      </c>
      <c r="Y104" s="49">
        <v>2.36632</v>
      </c>
      <c r="Z104" s="49">
        <v>0.16993464052287582</v>
      </c>
      <c r="AA104" s="49">
        <v>0.1111111111111111</v>
      </c>
      <c r="AB104" s="71">
        <v>104</v>
      </c>
      <c r="AC104" s="71"/>
      <c r="AD104" s="72"/>
      <c r="AE104" s="78" t="s">
        <v>935</v>
      </c>
      <c r="AF104" s="78">
        <v>89</v>
      </c>
      <c r="AG104" s="78">
        <v>179</v>
      </c>
      <c r="AH104" s="78">
        <v>837</v>
      </c>
      <c r="AI104" s="78">
        <v>3657</v>
      </c>
      <c r="AJ104" s="78"/>
      <c r="AK104" s="78" t="s">
        <v>1057</v>
      </c>
      <c r="AL104" s="78"/>
      <c r="AM104" s="78"/>
      <c r="AN104" s="78"/>
      <c r="AO104" s="80">
        <v>43053.633564814816</v>
      </c>
      <c r="AP104" s="78"/>
      <c r="AQ104" s="78" t="b">
        <v>1</v>
      </c>
      <c r="AR104" s="78" t="b">
        <v>0</v>
      </c>
      <c r="AS104" s="78" t="b">
        <v>0</v>
      </c>
      <c r="AT104" s="78" t="s">
        <v>791</v>
      </c>
      <c r="AU104" s="78">
        <v>0</v>
      </c>
      <c r="AV104" s="78"/>
      <c r="AW104" s="78" t="b">
        <v>0</v>
      </c>
      <c r="AX104" s="78" t="s">
        <v>1443</v>
      </c>
      <c r="AY104" s="83" t="s">
        <v>1545</v>
      </c>
      <c r="AZ104" s="78" t="s">
        <v>66</v>
      </c>
      <c r="BA104" s="78" t="str">
        <f>REPLACE(INDEX(GroupVertices[Group],MATCH(Vertices[[#This Row],[Vertex]],GroupVertices[Vertex],0)),1,1,"")</f>
        <v>2</v>
      </c>
      <c r="BB104" s="48"/>
      <c r="BC104" s="48"/>
      <c r="BD104" s="48"/>
      <c r="BE104" s="48"/>
      <c r="BF104" s="48" t="s">
        <v>429</v>
      </c>
      <c r="BG104" s="48" t="s">
        <v>429</v>
      </c>
      <c r="BH104" s="121" t="s">
        <v>2033</v>
      </c>
      <c r="BI104" s="121" t="s">
        <v>2033</v>
      </c>
      <c r="BJ104" s="121" t="s">
        <v>2075</v>
      </c>
      <c r="BK104" s="121" t="s">
        <v>2075</v>
      </c>
      <c r="BL104" s="121">
        <v>3</v>
      </c>
      <c r="BM104" s="124">
        <v>6.25</v>
      </c>
      <c r="BN104" s="121">
        <v>0</v>
      </c>
      <c r="BO104" s="124">
        <v>0</v>
      </c>
      <c r="BP104" s="121">
        <v>0</v>
      </c>
      <c r="BQ104" s="124">
        <v>0</v>
      </c>
      <c r="BR104" s="121">
        <v>45</v>
      </c>
      <c r="BS104" s="124">
        <v>93.75</v>
      </c>
      <c r="BT104" s="121">
        <v>48</v>
      </c>
      <c r="BU104" s="2"/>
      <c r="BV104" s="3"/>
      <c r="BW104" s="3"/>
      <c r="BX104" s="3"/>
      <c r="BY104" s="3"/>
    </row>
    <row r="105" spans="1:77" ht="41.45" customHeight="1">
      <c r="A105" s="64" t="s">
        <v>323</v>
      </c>
      <c r="C105" s="65"/>
      <c r="D105" s="65" t="s">
        <v>64</v>
      </c>
      <c r="E105" s="66">
        <v>162.36539273065821</v>
      </c>
      <c r="F105" s="68">
        <v>99.99980396673453</v>
      </c>
      <c r="G105" s="100" t="s">
        <v>1426</v>
      </c>
      <c r="H105" s="65"/>
      <c r="I105" s="69" t="s">
        <v>323</v>
      </c>
      <c r="J105" s="70"/>
      <c r="K105" s="70"/>
      <c r="L105" s="69" t="s">
        <v>1674</v>
      </c>
      <c r="M105" s="73">
        <v>1.0653313529392867</v>
      </c>
      <c r="N105" s="74">
        <v>5326.24169921875</v>
      </c>
      <c r="O105" s="74">
        <v>1745.1214599609375</v>
      </c>
      <c r="P105" s="75"/>
      <c r="Q105" s="76"/>
      <c r="R105" s="76"/>
      <c r="S105" s="86"/>
      <c r="T105" s="48">
        <v>2</v>
      </c>
      <c r="U105" s="48">
        <v>0</v>
      </c>
      <c r="V105" s="49">
        <v>0</v>
      </c>
      <c r="W105" s="49">
        <v>0.003484</v>
      </c>
      <c r="X105" s="49">
        <v>0.000964</v>
      </c>
      <c r="Y105" s="49">
        <v>0.381113</v>
      </c>
      <c r="Z105" s="49">
        <v>1</v>
      </c>
      <c r="AA105" s="49">
        <v>0</v>
      </c>
      <c r="AB105" s="71">
        <v>105</v>
      </c>
      <c r="AC105" s="71"/>
      <c r="AD105" s="72"/>
      <c r="AE105" s="78" t="s">
        <v>936</v>
      </c>
      <c r="AF105" s="78">
        <v>248</v>
      </c>
      <c r="AG105" s="78">
        <v>466</v>
      </c>
      <c r="AH105" s="78">
        <v>3221</v>
      </c>
      <c r="AI105" s="78">
        <v>5033</v>
      </c>
      <c r="AJ105" s="78"/>
      <c r="AK105" s="78" t="s">
        <v>1058</v>
      </c>
      <c r="AL105" s="78" t="s">
        <v>1159</v>
      </c>
      <c r="AM105" s="78"/>
      <c r="AN105" s="78"/>
      <c r="AO105" s="80">
        <v>39997.32325231482</v>
      </c>
      <c r="AP105" s="83" t="s">
        <v>1354</v>
      </c>
      <c r="AQ105" s="78" t="b">
        <v>0</v>
      </c>
      <c r="AR105" s="78" t="b">
        <v>0</v>
      </c>
      <c r="AS105" s="78" t="b">
        <v>1</v>
      </c>
      <c r="AT105" s="78" t="s">
        <v>791</v>
      </c>
      <c r="AU105" s="78">
        <v>2</v>
      </c>
      <c r="AV105" s="83" t="s">
        <v>1382</v>
      </c>
      <c r="AW105" s="78" t="b">
        <v>0</v>
      </c>
      <c r="AX105" s="78" t="s">
        <v>1443</v>
      </c>
      <c r="AY105" s="83" t="s">
        <v>1546</v>
      </c>
      <c r="AZ105" s="78" t="s">
        <v>65</v>
      </c>
      <c r="BA105" s="78" t="str">
        <f>REPLACE(INDEX(GroupVertices[Group],MATCH(Vertices[[#This Row],[Vertex]],GroupVertices[Vertex],0)),1,1,"")</f>
        <v>2</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288</v>
      </c>
      <c r="C106" s="65"/>
      <c r="D106" s="65" t="s">
        <v>64</v>
      </c>
      <c r="E106" s="66">
        <v>162.10899053553968</v>
      </c>
      <c r="F106" s="68">
        <v>99.99994152655816</v>
      </c>
      <c r="G106" s="100" t="s">
        <v>522</v>
      </c>
      <c r="H106" s="65"/>
      <c r="I106" s="69" t="s">
        <v>288</v>
      </c>
      <c r="J106" s="70"/>
      <c r="K106" s="70"/>
      <c r="L106" s="69" t="s">
        <v>1675</v>
      </c>
      <c r="M106" s="73">
        <v>1.0194872490527056</v>
      </c>
      <c r="N106" s="74">
        <v>5229.7431640625</v>
      </c>
      <c r="O106" s="74">
        <v>4640.80859375</v>
      </c>
      <c r="P106" s="75"/>
      <c r="Q106" s="76"/>
      <c r="R106" s="76"/>
      <c r="S106" s="86"/>
      <c r="T106" s="48">
        <v>5</v>
      </c>
      <c r="U106" s="48">
        <v>16</v>
      </c>
      <c r="V106" s="49">
        <v>112.307937</v>
      </c>
      <c r="W106" s="49">
        <v>0.003802</v>
      </c>
      <c r="X106" s="49">
        <v>0.002051</v>
      </c>
      <c r="Y106" s="49">
        <v>2.36632</v>
      </c>
      <c r="Z106" s="49">
        <v>0.16666666666666666</v>
      </c>
      <c r="AA106" s="49">
        <v>0.16666666666666666</v>
      </c>
      <c r="AB106" s="71">
        <v>106</v>
      </c>
      <c r="AC106" s="71"/>
      <c r="AD106" s="72"/>
      <c r="AE106" s="78" t="s">
        <v>937</v>
      </c>
      <c r="AF106" s="78">
        <v>74</v>
      </c>
      <c r="AG106" s="78">
        <v>139</v>
      </c>
      <c r="AH106" s="78">
        <v>796</v>
      </c>
      <c r="AI106" s="78">
        <v>2456</v>
      </c>
      <c r="AJ106" s="78"/>
      <c r="AK106" s="78" t="s">
        <v>1059</v>
      </c>
      <c r="AL106" s="78" t="s">
        <v>1159</v>
      </c>
      <c r="AM106" s="78"/>
      <c r="AN106" s="78"/>
      <c r="AO106" s="80">
        <v>42580.59196759259</v>
      </c>
      <c r="AP106" s="78"/>
      <c r="AQ106" s="78" t="b">
        <v>1</v>
      </c>
      <c r="AR106" s="78" t="b">
        <v>0</v>
      </c>
      <c r="AS106" s="78" t="b">
        <v>1</v>
      </c>
      <c r="AT106" s="78" t="s">
        <v>791</v>
      </c>
      <c r="AU106" s="78">
        <v>11</v>
      </c>
      <c r="AV106" s="78"/>
      <c r="AW106" s="78" t="b">
        <v>0</v>
      </c>
      <c r="AX106" s="78" t="s">
        <v>1443</v>
      </c>
      <c r="AY106" s="83" t="s">
        <v>1547</v>
      </c>
      <c r="AZ106" s="78" t="s">
        <v>66</v>
      </c>
      <c r="BA106" s="78" t="str">
        <f>REPLACE(INDEX(GroupVertices[Group],MATCH(Vertices[[#This Row],[Vertex]],GroupVertices[Vertex],0)),1,1,"")</f>
        <v>2</v>
      </c>
      <c r="BB106" s="48"/>
      <c r="BC106" s="48"/>
      <c r="BD106" s="48"/>
      <c r="BE106" s="48"/>
      <c r="BF106" s="48" t="s">
        <v>428</v>
      </c>
      <c r="BG106" s="48" t="s">
        <v>428</v>
      </c>
      <c r="BH106" s="121" t="s">
        <v>2034</v>
      </c>
      <c r="BI106" s="121" t="s">
        <v>2048</v>
      </c>
      <c r="BJ106" s="121" t="s">
        <v>2076</v>
      </c>
      <c r="BK106" s="121" t="s">
        <v>2084</v>
      </c>
      <c r="BL106" s="121">
        <v>1</v>
      </c>
      <c r="BM106" s="124">
        <v>1.408450704225352</v>
      </c>
      <c r="BN106" s="121">
        <v>0</v>
      </c>
      <c r="BO106" s="124">
        <v>0</v>
      </c>
      <c r="BP106" s="121">
        <v>0</v>
      </c>
      <c r="BQ106" s="124">
        <v>0</v>
      </c>
      <c r="BR106" s="121">
        <v>70</v>
      </c>
      <c r="BS106" s="124">
        <v>98.59154929577464</v>
      </c>
      <c r="BT106" s="121">
        <v>71</v>
      </c>
      <c r="BU106" s="2"/>
      <c r="BV106" s="3"/>
      <c r="BW106" s="3"/>
      <c r="BX106" s="3"/>
      <c r="BY106" s="3"/>
    </row>
    <row r="107" spans="1:77" ht="41.45" customHeight="1">
      <c r="A107" s="64" t="s">
        <v>324</v>
      </c>
      <c r="C107" s="65"/>
      <c r="D107" s="65" t="s">
        <v>64</v>
      </c>
      <c r="E107" s="66">
        <v>164.55304448717408</v>
      </c>
      <c r="F107" s="68">
        <v>99.99863029117516</v>
      </c>
      <c r="G107" s="100" t="s">
        <v>1427</v>
      </c>
      <c r="H107" s="65"/>
      <c r="I107" s="69" t="s">
        <v>324</v>
      </c>
      <c r="J107" s="70"/>
      <c r="K107" s="70"/>
      <c r="L107" s="69" t="s">
        <v>1676</v>
      </c>
      <c r="M107" s="73">
        <v>1.4564782943569048</v>
      </c>
      <c r="N107" s="74">
        <v>5611.81396484375</v>
      </c>
      <c r="O107" s="74">
        <v>2867.97216796875</v>
      </c>
      <c r="P107" s="75"/>
      <c r="Q107" s="76"/>
      <c r="R107" s="76"/>
      <c r="S107" s="86"/>
      <c r="T107" s="48">
        <v>5</v>
      </c>
      <c r="U107" s="48">
        <v>0</v>
      </c>
      <c r="V107" s="49">
        <v>0</v>
      </c>
      <c r="W107" s="49">
        <v>0.003534</v>
      </c>
      <c r="X107" s="49">
        <v>0.001317</v>
      </c>
      <c r="Y107" s="49">
        <v>0.713233</v>
      </c>
      <c r="Z107" s="49">
        <v>0.8</v>
      </c>
      <c r="AA107" s="49">
        <v>0</v>
      </c>
      <c r="AB107" s="71">
        <v>107</v>
      </c>
      <c r="AC107" s="71"/>
      <c r="AD107" s="72"/>
      <c r="AE107" s="78" t="s">
        <v>938</v>
      </c>
      <c r="AF107" s="78">
        <v>2032</v>
      </c>
      <c r="AG107" s="78">
        <v>3256</v>
      </c>
      <c r="AH107" s="78">
        <v>16439</v>
      </c>
      <c r="AI107" s="78">
        <v>26030</v>
      </c>
      <c r="AJ107" s="78"/>
      <c r="AK107" s="78" t="s">
        <v>1060</v>
      </c>
      <c r="AL107" s="78" t="s">
        <v>1160</v>
      </c>
      <c r="AM107" s="83" t="s">
        <v>1241</v>
      </c>
      <c r="AN107" s="78"/>
      <c r="AO107" s="80">
        <v>41990.240798611114</v>
      </c>
      <c r="AP107" s="83" t="s">
        <v>1355</v>
      </c>
      <c r="AQ107" s="78" t="b">
        <v>0</v>
      </c>
      <c r="AR107" s="78" t="b">
        <v>0</v>
      </c>
      <c r="AS107" s="78" t="b">
        <v>1</v>
      </c>
      <c r="AT107" s="78" t="s">
        <v>791</v>
      </c>
      <c r="AU107" s="78">
        <v>183</v>
      </c>
      <c r="AV107" s="83" t="s">
        <v>1382</v>
      </c>
      <c r="AW107" s="78" t="b">
        <v>0</v>
      </c>
      <c r="AX107" s="78" t="s">
        <v>1443</v>
      </c>
      <c r="AY107" s="83" t="s">
        <v>1548</v>
      </c>
      <c r="AZ107" s="78" t="s">
        <v>65</v>
      </c>
      <c r="BA107" s="78" t="str">
        <f>REPLACE(INDEX(GroupVertices[Group],MATCH(Vertices[[#This Row],[Vertex]],GroupVertices[Vertex],0)),1,1,"")</f>
        <v>2</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325</v>
      </c>
      <c r="C108" s="65"/>
      <c r="D108" s="65" t="s">
        <v>64</v>
      </c>
      <c r="E108" s="66">
        <v>163.08206430967454</v>
      </c>
      <c r="F108" s="68">
        <v>99.99941947230397</v>
      </c>
      <c r="G108" s="100" t="s">
        <v>1428</v>
      </c>
      <c r="H108" s="65"/>
      <c r="I108" s="69" t="s">
        <v>325</v>
      </c>
      <c r="J108" s="70"/>
      <c r="K108" s="70"/>
      <c r="L108" s="69" t="s">
        <v>1677</v>
      </c>
      <c r="M108" s="73">
        <v>1.193470530163553</v>
      </c>
      <c r="N108" s="74">
        <v>5850.6328125</v>
      </c>
      <c r="O108" s="74">
        <v>1875.193115234375</v>
      </c>
      <c r="P108" s="75"/>
      <c r="Q108" s="76"/>
      <c r="R108" s="76"/>
      <c r="S108" s="86"/>
      <c r="T108" s="48">
        <v>2</v>
      </c>
      <c r="U108" s="48">
        <v>0</v>
      </c>
      <c r="V108" s="49">
        <v>0</v>
      </c>
      <c r="W108" s="49">
        <v>0.003484</v>
      </c>
      <c r="X108" s="49">
        <v>0.000964</v>
      </c>
      <c r="Y108" s="49">
        <v>0.381113</v>
      </c>
      <c r="Z108" s="49">
        <v>1</v>
      </c>
      <c r="AA108" s="49">
        <v>0</v>
      </c>
      <c r="AB108" s="71">
        <v>108</v>
      </c>
      <c r="AC108" s="71"/>
      <c r="AD108" s="72"/>
      <c r="AE108" s="78" t="s">
        <v>939</v>
      </c>
      <c r="AF108" s="78">
        <v>1552</v>
      </c>
      <c r="AG108" s="78">
        <v>1380</v>
      </c>
      <c r="AH108" s="78">
        <v>2274</v>
      </c>
      <c r="AI108" s="78">
        <v>2174</v>
      </c>
      <c r="AJ108" s="78"/>
      <c r="AK108" s="78" t="s">
        <v>1061</v>
      </c>
      <c r="AL108" s="78"/>
      <c r="AM108" s="83" t="s">
        <v>1242</v>
      </c>
      <c r="AN108" s="78"/>
      <c r="AO108" s="80">
        <v>40809.21508101852</v>
      </c>
      <c r="AP108" s="83" t="s">
        <v>1356</v>
      </c>
      <c r="AQ108" s="78" t="b">
        <v>0</v>
      </c>
      <c r="AR108" s="78" t="b">
        <v>0</v>
      </c>
      <c r="AS108" s="78" t="b">
        <v>0</v>
      </c>
      <c r="AT108" s="78" t="s">
        <v>791</v>
      </c>
      <c r="AU108" s="78">
        <v>33</v>
      </c>
      <c r="AV108" s="83" t="s">
        <v>1382</v>
      </c>
      <c r="AW108" s="78" t="b">
        <v>0</v>
      </c>
      <c r="AX108" s="78" t="s">
        <v>1443</v>
      </c>
      <c r="AY108" s="83" t="s">
        <v>1549</v>
      </c>
      <c r="AZ108" s="78" t="s">
        <v>65</v>
      </c>
      <c r="BA108" s="78" t="str">
        <f>REPLACE(INDEX(GroupVertices[Group],MATCH(Vertices[[#This Row],[Vertex]],GroupVertices[Vertex],0)),1,1,"")</f>
        <v>2</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326</v>
      </c>
      <c r="C109" s="65"/>
      <c r="D109" s="65" t="s">
        <v>64</v>
      </c>
      <c r="E109" s="66">
        <v>162.49869050793694</v>
      </c>
      <c r="F109" s="68">
        <v>99.99973245245313</v>
      </c>
      <c r="G109" s="100" t="s">
        <v>1429</v>
      </c>
      <c r="H109" s="65"/>
      <c r="I109" s="69" t="s">
        <v>326</v>
      </c>
      <c r="J109" s="70"/>
      <c r="K109" s="70"/>
      <c r="L109" s="69" t="s">
        <v>1678</v>
      </c>
      <c r="M109" s="73">
        <v>1.089164679118855</v>
      </c>
      <c r="N109" s="74">
        <v>4177.6201171875</v>
      </c>
      <c r="O109" s="74">
        <v>3032.113525390625</v>
      </c>
      <c r="P109" s="75"/>
      <c r="Q109" s="76"/>
      <c r="R109" s="76"/>
      <c r="S109" s="86"/>
      <c r="T109" s="48">
        <v>1</v>
      </c>
      <c r="U109" s="48">
        <v>0</v>
      </c>
      <c r="V109" s="49">
        <v>0</v>
      </c>
      <c r="W109" s="49">
        <v>0.00346</v>
      </c>
      <c r="X109" s="49">
        <v>0.000807</v>
      </c>
      <c r="Y109" s="49">
        <v>0.256966</v>
      </c>
      <c r="Z109" s="49">
        <v>0</v>
      </c>
      <c r="AA109" s="49">
        <v>0</v>
      </c>
      <c r="AB109" s="71">
        <v>109</v>
      </c>
      <c r="AC109" s="71"/>
      <c r="AD109" s="72"/>
      <c r="AE109" s="78" t="s">
        <v>940</v>
      </c>
      <c r="AF109" s="78">
        <v>639</v>
      </c>
      <c r="AG109" s="78">
        <v>636</v>
      </c>
      <c r="AH109" s="78">
        <v>3644</v>
      </c>
      <c r="AI109" s="78">
        <v>2914</v>
      </c>
      <c r="AJ109" s="78"/>
      <c r="AK109" s="78" t="s">
        <v>1062</v>
      </c>
      <c r="AL109" s="78" t="s">
        <v>1161</v>
      </c>
      <c r="AM109" s="83" t="s">
        <v>1243</v>
      </c>
      <c r="AN109" s="78"/>
      <c r="AO109" s="80">
        <v>41827.705879629626</v>
      </c>
      <c r="AP109" s="83" t="s">
        <v>1357</v>
      </c>
      <c r="AQ109" s="78" t="b">
        <v>1</v>
      </c>
      <c r="AR109" s="78" t="b">
        <v>0</v>
      </c>
      <c r="AS109" s="78" t="b">
        <v>1</v>
      </c>
      <c r="AT109" s="78" t="s">
        <v>791</v>
      </c>
      <c r="AU109" s="78">
        <v>47</v>
      </c>
      <c r="AV109" s="83" t="s">
        <v>1382</v>
      </c>
      <c r="AW109" s="78" t="b">
        <v>0</v>
      </c>
      <c r="AX109" s="78" t="s">
        <v>1443</v>
      </c>
      <c r="AY109" s="83" t="s">
        <v>1550</v>
      </c>
      <c r="AZ109" s="78" t="s">
        <v>65</v>
      </c>
      <c r="BA109" s="78" t="str">
        <f>REPLACE(INDEX(GroupVertices[Group],MATCH(Vertices[[#This Row],[Vertex]],GroupVertices[Vertex],0)),1,1,"")</f>
        <v>2</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row r="110" spans="1:77" ht="41.45" customHeight="1">
      <c r="A110" s="64" t="s">
        <v>327</v>
      </c>
      <c r="C110" s="65"/>
      <c r="D110" s="65" t="s">
        <v>64</v>
      </c>
      <c r="E110" s="66">
        <v>162.64139754008244</v>
      </c>
      <c r="F110" s="68">
        <v>99.99965589010482</v>
      </c>
      <c r="G110" s="100" t="s">
        <v>1430</v>
      </c>
      <c r="H110" s="65"/>
      <c r="I110" s="69" t="s">
        <v>327</v>
      </c>
      <c r="J110" s="70"/>
      <c r="K110" s="70"/>
      <c r="L110" s="69" t="s">
        <v>1679</v>
      </c>
      <c r="M110" s="73">
        <v>1.1146803577346278</v>
      </c>
      <c r="N110" s="74">
        <v>4431.6435546875</v>
      </c>
      <c r="O110" s="74">
        <v>2345.55126953125</v>
      </c>
      <c r="P110" s="75"/>
      <c r="Q110" s="76"/>
      <c r="R110" s="76"/>
      <c r="S110" s="86"/>
      <c r="T110" s="48">
        <v>1</v>
      </c>
      <c r="U110" s="48">
        <v>0</v>
      </c>
      <c r="V110" s="49">
        <v>0</v>
      </c>
      <c r="W110" s="49">
        <v>0.00346</v>
      </c>
      <c r="X110" s="49">
        <v>0.000807</v>
      </c>
      <c r="Y110" s="49">
        <v>0.256966</v>
      </c>
      <c r="Z110" s="49">
        <v>0</v>
      </c>
      <c r="AA110" s="49">
        <v>0</v>
      </c>
      <c r="AB110" s="71">
        <v>110</v>
      </c>
      <c r="AC110" s="71"/>
      <c r="AD110" s="72"/>
      <c r="AE110" s="78" t="s">
        <v>941</v>
      </c>
      <c r="AF110" s="78">
        <v>745</v>
      </c>
      <c r="AG110" s="78">
        <v>818</v>
      </c>
      <c r="AH110" s="78">
        <v>2752</v>
      </c>
      <c r="AI110" s="78">
        <v>3946</v>
      </c>
      <c r="AJ110" s="78"/>
      <c r="AK110" s="78" t="s">
        <v>1063</v>
      </c>
      <c r="AL110" s="78" t="s">
        <v>809</v>
      </c>
      <c r="AM110" s="83" t="s">
        <v>1244</v>
      </c>
      <c r="AN110" s="78"/>
      <c r="AO110" s="80">
        <v>40949.139386574076</v>
      </c>
      <c r="AP110" s="83" t="s">
        <v>1358</v>
      </c>
      <c r="AQ110" s="78" t="b">
        <v>0</v>
      </c>
      <c r="AR110" s="78" t="b">
        <v>0</v>
      </c>
      <c r="AS110" s="78" t="b">
        <v>1</v>
      </c>
      <c r="AT110" s="78" t="s">
        <v>791</v>
      </c>
      <c r="AU110" s="78">
        <v>68</v>
      </c>
      <c r="AV110" s="83" t="s">
        <v>1390</v>
      </c>
      <c r="AW110" s="78" t="b">
        <v>0</v>
      </c>
      <c r="AX110" s="78" t="s">
        <v>1443</v>
      </c>
      <c r="AY110" s="83" t="s">
        <v>1551</v>
      </c>
      <c r="AZ110" s="78" t="s">
        <v>65</v>
      </c>
      <c r="BA110" s="78" t="str">
        <f>REPLACE(INDEX(GroupVertices[Group],MATCH(Vertices[[#This Row],[Vertex]],GroupVertices[Vertex],0)),1,1,"")</f>
        <v>2</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328</v>
      </c>
      <c r="C111" s="65"/>
      <c r="D111" s="65" t="s">
        <v>64</v>
      </c>
      <c r="E111" s="66">
        <v>535.2753339228152</v>
      </c>
      <c r="F111" s="68">
        <v>99.79973771646515</v>
      </c>
      <c r="G111" s="100" t="s">
        <v>1431</v>
      </c>
      <c r="H111" s="65"/>
      <c r="I111" s="69" t="s">
        <v>328</v>
      </c>
      <c r="J111" s="70"/>
      <c r="K111" s="70"/>
      <c r="L111" s="69" t="s">
        <v>1680</v>
      </c>
      <c r="M111" s="73">
        <v>67.74074369271732</v>
      </c>
      <c r="N111" s="74">
        <v>4621.30908203125</v>
      </c>
      <c r="O111" s="74">
        <v>4378.1748046875</v>
      </c>
      <c r="P111" s="75"/>
      <c r="Q111" s="76"/>
      <c r="R111" s="76"/>
      <c r="S111" s="86"/>
      <c r="T111" s="48">
        <v>4</v>
      </c>
      <c r="U111" s="48">
        <v>0</v>
      </c>
      <c r="V111" s="49">
        <v>0</v>
      </c>
      <c r="W111" s="49">
        <v>0.003509</v>
      </c>
      <c r="X111" s="49">
        <v>0.00116</v>
      </c>
      <c r="Y111" s="49">
        <v>0.589085</v>
      </c>
      <c r="Z111" s="49">
        <v>0.9166666666666666</v>
      </c>
      <c r="AA111" s="49">
        <v>0</v>
      </c>
      <c r="AB111" s="71">
        <v>111</v>
      </c>
      <c r="AC111" s="71"/>
      <c r="AD111" s="72"/>
      <c r="AE111" s="78" t="s">
        <v>942</v>
      </c>
      <c r="AF111" s="78">
        <v>6442</v>
      </c>
      <c r="AG111" s="78">
        <v>476053</v>
      </c>
      <c r="AH111" s="78">
        <v>174125</v>
      </c>
      <c r="AI111" s="78">
        <v>4602</v>
      </c>
      <c r="AJ111" s="78"/>
      <c r="AK111" s="78" t="s">
        <v>1064</v>
      </c>
      <c r="AL111" s="78" t="s">
        <v>1094</v>
      </c>
      <c r="AM111" s="83" t="s">
        <v>1245</v>
      </c>
      <c r="AN111" s="78"/>
      <c r="AO111" s="80">
        <v>40505.14542824074</v>
      </c>
      <c r="AP111" s="83" t="s">
        <v>1359</v>
      </c>
      <c r="AQ111" s="78" t="b">
        <v>0</v>
      </c>
      <c r="AR111" s="78" t="b">
        <v>0</v>
      </c>
      <c r="AS111" s="78" t="b">
        <v>1</v>
      </c>
      <c r="AT111" s="78" t="s">
        <v>791</v>
      </c>
      <c r="AU111" s="78">
        <v>2595</v>
      </c>
      <c r="AV111" s="83" t="s">
        <v>1382</v>
      </c>
      <c r="AW111" s="78" t="b">
        <v>1</v>
      </c>
      <c r="AX111" s="78" t="s">
        <v>1443</v>
      </c>
      <c r="AY111" s="83" t="s">
        <v>1552</v>
      </c>
      <c r="AZ111" s="78" t="s">
        <v>65</v>
      </c>
      <c r="BA111" s="78" t="str">
        <f>REPLACE(INDEX(GroupVertices[Group],MATCH(Vertices[[#This Row],[Vertex]],GroupVertices[Vertex],0)),1,1,"")</f>
        <v>2</v>
      </c>
      <c r="BB111" s="48"/>
      <c r="BC111" s="48"/>
      <c r="BD111" s="48"/>
      <c r="BE111" s="48"/>
      <c r="BF111" s="48"/>
      <c r="BG111" s="48"/>
      <c r="BH111" s="48"/>
      <c r="BI111" s="48"/>
      <c r="BJ111" s="48"/>
      <c r="BK111" s="48"/>
      <c r="BL111" s="48"/>
      <c r="BM111" s="49"/>
      <c r="BN111" s="48"/>
      <c r="BO111" s="49"/>
      <c r="BP111" s="48"/>
      <c r="BQ111" s="49"/>
      <c r="BR111" s="48"/>
      <c r="BS111" s="49"/>
      <c r="BT111" s="48"/>
      <c r="BU111" s="2"/>
      <c r="BV111" s="3"/>
      <c r="BW111" s="3"/>
      <c r="BX111" s="3"/>
      <c r="BY111" s="3"/>
    </row>
    <row r="112" spans="1:77" ht="41.45" customHeight="1">
      <c r="A112" s="64" t="s">
        <v>329</v>
      </c>
      <c r="C112" s="65"/>
      <c r="D112" s="65" t="s">
        <v>64</v>
      </c>
      <c r="E112" s="66">
        <v>162.9213228723678</v>
      </c>
      <c r="F112" s="68">
        <v>99.9995057101139</v>
      </c>
      <c r="G112" s="100" t="s">
        <v>1432</v>
      </c>
      <c r="H112" s="65"/>
      <c r="I112" s="69" t="s">
        <v>329</v>
      </c>
      <c r="J112" s="70"/>
      <c r="K112" s="70"/>
      <c r="L112" s="69" t="s">
        <v>1681</v>
      </c>
      <c r="M112" s="73">
        <v>1.1647303427117208</v>
      </c>
      <c r="N112" s="74">
        <v>5104.69921875</v>
      </c>
      <c r="O112" s="74">
        <v>5565.49755859375</v>
      </c>
      <c r="P112" s="75"/>
      <c r="Q112" s="76"/>
      <c r="R112" s="76"/>
      <c r="S112" s="86"/>
      <c r="T112" s="48">
        <v>4</v>
      </c>
      <c r="U112" s="48">
        <v>0</v>
      </c>
      <c r="V112" s="49">
        <v>0</v>
      </c>
      <c r="W112" s="49">
        <v>0.003509</v>
      </c>
      <c r="X112" s="49">
        <v>0.00116</v>
      </c>
      <c r="Y112" s="49">
        <v>0.589085</v>
      </c>
      <c r="Z112" s="49">
        <v>0.9166666666666666</v>
      </c>
      <c r="AA112" s="49">
        <v>0</v>
      </c>
      <c r="AB112" s="71">
        <v>112</v>
      </c>
      <c r="AC112" s="71"/>
      <c r="AD112" s="72"/>
      <c r="AE112" s="78" t="s">
        <v>943</v>
      </c>
      <c r="AF112" s="78">
        <v>942</v>
      </c>
      <c r="AG112" s="78">
        <v>1175</v>
      </c>
      <c r="AH112" s="78">
        <v>4117</v>
      </c>
      <c r="AI112" s="78">
        <v>9858</v>
      </c>
      <c r="AJ112" s="78"/>
      <c r="AK112" s="78" t="s">
        <v>1065</v>
      </c>
      <c r="AL112" s="78" t="s">
        <v>1162</v>
      </c>
      <c r="AM112" s="83" t="s">
        <v>1246</v>
      </c>
      <c r="AN112" s="78"/>
      <c r="AO112" s="80">
        <v>41483.951006944444</v>
      </c>
      <c r="AP112" s="83" t="s">
        <v>1360</v>
      </c>
      <c r="AQ112" s="78" t="b">
        <v>0</v>
      </c>
      <c r="AR112" s="78" t="b">
        <v>0</v>
      </c>
      <c r="AS112" s="78" t="b">
        <v>1</v>
      </c>
      <c r="AT112" s="78" t="s">
        <v>791</v>
      </c>
      <c r="AU112" s="78">
        <v>34</v>
      </c>
      <c r="AV112" s="83" t="s">
        <v>1382</v>
      </c>
      <c r="AW112" s="78" t="b">
        <v>0</v>
      </c>
      <c r="AX112" s="78" t="s">
        <v>1443</v>
      </c>
      <c r="AY112" s="83" t="s">
        <v>1553</v>
      </c>
      <c r="AZ112" s="78" t="s">
        <v>65</v>
      </c>
      <c r="BA112" s="78" t="str">
        <f>REPLACE(INDEX(GroupVertices[Group],MATCH(Vertices[[#This Row],[Vertex]],GroupVertices[Vertex],0)),1,1,"")</f>
        <v>2</v>
      </c>
      <c r="BB112" s="48"/>
      <c r="BC112" s="48"/>
      <c r="BD112" s="48"/>
      <c r="BE112" s="48"/>
      <c r="BF112" s="48"/>
      <c r="BG112" s="48"/>
      <c r="BH112" s="48"/>
      <c r="BI112" s="48"/>
      <c r="BJ112" s="48"/>
      <c r="BK112" s="48"/>
      <c r="BL112" s="48"/>
      <c r="BM112" s="49"/>
      <c r="BN112" s="48"/>
      <c r="BO112" s="49"/>
      <c r="BP112" s="48"/>
      <c r="BQ112" s="49"/>
      <c r="BR112" s="48"/>
      <c r="BS112" s="49"/>
      <c r="BT112" s="48"/>
      <c r="BU112" s="2"/>
      <c r="BV112" s="3"/>
      <c r="BW112" s="3"/>
      <c r="BX112" s="3"/>
      <c r="BY112" s="3"/>
    </row>
    <row r="113" spans="1:77" ht="41.45" customHeight="1">
      <c r="A113" s="64" t="s">
        <v>330</v>
      </c>
      <c r="C113" s="65"/>
      <c r="D113" s="65" t="s">
        <v>64</v>
      </c>
      <c r="E113" s="66">
        <v>166.74069624368997</v>
      </c>
      <c r="F113" s="68">
        <v>99.9974566156158</v>
      </c>
      <c r="G113" s="100" t="s">
        <v>1433</v>
      </c>
      <c r="H113" s="65"/>
      <c r="I113" s="69" t="s">
        <v>330</v>
      </c>
      <c r="J113" s="70"/>
      <c r="K113" s="70"/>
      <c r="L113" s="69" t="s">
        <v>1682</v>
      </c>
      <c r="M113" s="73">
        <v>1.8476252357745229</v>
      </c>
      <c r="N113" s="74">
        <v>5212.248046875</v>
      </c>
      <c r="O113" s="74">
        <v>2880.818115234375</v>
      </c>
      <c r="P113" s="75"/>
      <c r="Q113" s="76"/>
      <c r="R113" s="76"/>
      <c r="S113" s="86"/>
      <c r="T113" s="48">
        <v>4</v>
      </c>
      <c r="U113" s="48">
        <v>0</v>
      </c>
      <c r="V113" s="49">
        <v>0</v>
      </c>
      <c r="W113" s="49">
        <v>0.003509</v>
      </c>
      <c r="X113" s="49">
        <v>0.00116</v>
      </c>
      <c r="Y113" s="49">
        <v>0.589085</v>
      </c>
      <c r="Z113" s="49">
        <v>0.9166666666666666</v>
      </c>
      <c r="AA113" s="49">
        <v>0</v>
      </c>
      <c r="AB113" s="71">
        <v>113</v>
      </c>
      <c r="AC113" s="71"/>
      <c r="AD113" s="72"/>
      <c r="AE113" s="78" t="s">
        <v>944</v>
      </c>
      <c r="AF113" s="78">
        <v>6309</v>
      </c>
      <c r="AG113" s="78">
        <v>6046</v>
      </c>
      <c r="AH113" s="78">
        <v>8359</v>
      </c>
      <c r="AI113" s="78">
        <v>13907</v>
      </c>
      <c r="AJ113" s="78"/>
      <c r="AK113" s="78" t="s">
        <v>1066</v>
      </c>
      <c r="AL113" s="78" t="s">
        <v>1163</v>
      </c>
      <c r="AM113" s="83" t="s">
        <v>1247</v>
      </c>
      <c r="AN113" s="78"/>
      <c r="AO113" s="80">
        <v>39987.71126157408</v>
      </c>
      <c r="AP113" s="83" t="s">
        <v>1361</v>
      </c>
      <c r="AQ113" s="78" t="b">
        <v>0</v>
      </c>
      <c r="AR113" s="78" t="b">
        <v>0</v>
      </c>
      <c r="AS113" s="78" t="b">
        <v>1</v>
      </c>
      <c r="AT113" s="78" t="s">
        <v>791</v>
      </c>
      <c r="AU113" s="78">
        <v>68</v>
      </c>
      <c r="AV113" s="83" t="s">
        <v>1384</v>
      </c>
      <c r="AW113" s="78" t="b">
        <v>0</v>
      </c>
      <c r="AX113" s="78" t="s">
        <v>1443</v>
      </c>
      <c r="AY113" s="83" t="s">
        <v>1554</v>
      </c>
      <c r="AZ113" s="78" t="s">
        <v>65</v>
      </c>
      <c r="BA113" s="78" t="str">
        <f>REPLACE(INDEX(GroupVertices[Group],MATCH(Vertices[[#This Row],[Vertex]],GroupVertices[Vertex],0)),1,1,"")</f>
        <v>2</v>
      </c>
      <c r="BB113" s="48"/>
      <c r="BC113" s="48"/>
      <c r="BD113" s="48"/>
      <c r="BE113" s="48"/>
      <c r="BF113" s="48"/>
      <c r="BG113" s="48"/>
      <c r="BH113" s="48"/>
      <c r="BI113" s="48"/>
      <c r="BJ113" s="48"/>
      <c r="BK113" s="48"/>
      <c r="BL113" s="48"/>
      <c r="BM113" s="49"/>
      <c r="BN113" s="48"/>
      <c r="BO113" s="49"/>
      <c r="BP113" s="48"/>
      <c r="BQ113" s="49"/>
      <c r="BR113" s="48"/>
      <c r="BS113" s="49"/>
      <c r="BT113" s="48"/>
      <c r="BU113" s="2"/>
      <c r="BV113" s="3"/>
      <c r="BW113" s="3"/>
      <c r="BX113" s="3"/>
      <c r="BY113" s="3"/>
    </row>
    <row r="114" spans="1:77" ht="41.45" customHeight="1">
      <c r="A114" s="64" t="s">
        <v>331</v>
      </c>
      <c r="C114" s="65"/>
      <c r="D114" s="65" t="s">
        <v>64</v>
      </c>
      <c r="E114" s="66">
        <v>163.2780904527315</v>
      </c>
      <c r="F114" s="68">
        <v>99.9993143042431</v>
      </c>
      <c r="G114" s="100" t="s">
        <v>1434</v>
      </c>
      <c r="H114" s="65"/>
      <c r="I114" s="69" t="s">
        <v>331</v>
      </c>
      <c r="J114" s="70"/>
      <c r="K114" s="70"/>
      <c r="L114" s="69" t="s">
        <v>1683</v>
      </c>
      <c r="M114" s="73">
        <v>1.2285195392511532</v>
      </c>
      <c r="N114" s="74">
        <v>4571.2705078125</v>
      </c>
      <c r="O114" s="74">
        <v>3396.833251953125</v>
      </c>
      <c r="P114" s="75"/>
      <c r="Q114" s="76"/>
      <c r="R114" s="76"/>
      <c r="S114" s="86"/>
      <c r="T114" s="48">
        <v>4</v>
      </c>
      <c r="U114" s="48">
        <v>0</v>
      </c>
      <c r="V114" s="49">
        <v>0</v>
      </c>
      <c r="W114" s="49">
        <v>0.003509</v>
      </c>
      <c r="X114" s="49">
        <v>0.00116</v>
      </c>
      <c r="Y114" s="49">
        <v>0.589085</v>
      </c>
      <c r="Z114" s="49">
        <v>0.9166666666666666</v>
      </c>
      <c r="AA114" s="49">
        <v>0</v>
      </c>
      <c r="AB114" s="71">
        <v>114</v>
      </c>
      <c r="AC114" s="71"/>
      <c r="AD114" s="72"/>
      <c r="AE114" s="78" t="s">
        <v>945</v>
      </c>
      <c r="AF114" s="78">
        <v>1412</v>
      </c>
      <c r="AG114" s="78">
        <v>1630</v>
      </c>
      <c r="AH114" s="78">
        <v>8110</v>
      </c>
      <c r="AI114" s="78">
        <v>8495</v>
      </c>
      <c r="AJ114" s="78"/>
      <c r="AK114" s="78" t="s">
        <v>1067</v>
      </c>
      <c r="AL114" s="78" t="s">
        <v>809</v>
      </c>
      <c r="AM114" s="83" t="s">
        <v>1248</v>
      </c>
      <c r="AN114" s="78"/>
      <c r="AO114" s="80">
        <v>41396.39496527778</v>
      </c>
      <c r="AP114" s="83" t="s">
        <v>1362</v>
      </c>
      <c r="AQ114" s="78" t="b">
        <v>0</v>
      </c>
      <c r="AR114" s="78" t="b">
        <v>0</v>
      </c>
      <c r="AS114" s="78" t="b">
        <v>1</v>
      </c>
      <c r="AT114" s="78" t="s">
        <v>791</v>
      </c>
      <c r="AU114" s="78">
        <v>68</v>
      </c>
      <c r="AV114" s="83" t="s">
        <v>1383</v>
      </c>
      <c r="AW114" s="78" t="b">
        <v>0</v>
      </c>
      <c r="AX114" s="78" t="s">
        <v>1443</v>
      </c>
      <c r="AY114" s="83" t="s">
        <v>1555</v>
      </c>
      <c r="AZ114" s="78" t="s">
        <v>65</v>
      </c>
      <c r="BA114" s="78" t="str">
        <f>REPLACE(INDEX(GroupVertices[Group],MATCH(Vertices[[#This Row],[Vertex]],GroupVertices[Vertex],0)),1,1,"")</f>
        <v>2</v>
      </c>
      <c r="BB114" s="48"/>
      <c r="BC114" s="48"/>
      <c r="BD114" s="48"/>
      <c r="BE114" s="48"/>
      <c r="BF114" s="48"/>
      <c r="BG114" s="48"/>
      <c r="BH114" s="48"/>
      <c r="BI114" s="48"/>
      <c r="BJ114" s="48"/>
      <c r="BK114" s="48"/>
      <c r="BL114" s="48"/>
      <c r="BM114" s="49"/>
      <c r="BN114" s="48"/>
      <c r="BO114" s="49"/>
      <c r="BP114" s="48"/>
      <c r="BQ114" s="49"/>
      <c r="BR114" s="48"/>
      <c r="BS114" s="49"/>
      <c r="BT114" s="48"/>
      <c r="BU114" s="2"/>
      <c r="BV114" s="3"/>
      <c r="BW114" s="3"/>
      <c r="BX114" s="3"/>
      <c r="BY114" s="3"/>
    </row>
    <row r="115" spans="1:77" ht="41.45" customHeight="1">
      <c r="A115" s="64" t="s">
        <v>332</v>
      </c>
      <c r="C115" s="65"/>
      <c r="D115" s="65" t="s">
        <v>64</v>
      </c>
      <c r="E115" s="66">
        <v>162.80292308196138</v>
      </c>
      <c r="F115" s="68">
        <v>99.99956923162266</v>
      </c>
      <c r="G115" s="100" t="s">
        <v>1435</v>
      </c>
      <c r="H115" s="65"/>
      <c r="I115" s="69" t="s">
        <v>332</v>
      </c>
      <c r="J115" s="70"/>
      <c r="K115" s="70"/>
      <c r="L115" s="69" t="s">
        <v>1684</v>
      </c>
      <c r="M115" s="73">
        <v>1.1435607412228104</v>
      </c>
      <c r="N115" s="74">
        <v>4366.65673828125</v>
      </c>
      <c r="O115" s="74">
        <v>3879.5751953125</v>
      </c>
      <c r="P115" s="75"/>
      <c r="Q115" s="76"/>
      <c r="R115" s="76"/>
      <c r="S115" s="86"/>
      <c r="T115" s="48">
        <v>4</v>
      </c>
      <c r="U115" s="48">
        <v>0</v>
      </c>
      <c r="V115" s="49">
        <v>0</v>
      </c>
      <c r="W115" s="49">
        <v>0.003509</v>
      </c>
      <c r="X115" s="49">
        <v>0.00116</v>
      </c>
      <c r="Y115" s="49">
        <v>0.589085</v>
      </c>
      <c r="Z115" s="49">
        <v>0.9166666666666666</v>
      </c>
      <c r="AA115" s="49">
        <v>0</v>
      </c>
      <c r="AB115" s="71">
        <v>115</v>
      </c>
      <c r="AC115" s="71"/>
      <c r="AD115" s="72"/>
      <c r="AE115" s="78" t="s">
        <v>946</v>
      </c>
      <c r="AF115" s="78">
        <v>238</v>
      </c>
      <c r="AG115" s="78">
        <v>1024</v>
      </c>
      <c r="AH115" s="78">
        <v>1315</v>
      </c>
      <c r="AI115" s="78">
        <v>3206</v>
      </c>
      <c r="AJ115" s="78"/>
      <c r="AK115" s="78" t="s">
        <v>1068</v>
      </c>
      <c r="AL115" s="78"/>
      <c r="AM115" s="78"/>
      <c r="AN115" s="78"/>
      <c r="AO115" s="80">
        <v>42609.35717592593</v>
      </c>
      <c r="AP115" s="78"/>
      <c r="AQ115" s="78" t="b">
        <v>1</v>
      </c>
      <c r="AR115" s="78" t="b">
        <v>0</v>
      </c>
      <c r="AS115" s="78" t="b">
        <v>1</v>
      </c>
      <c r="AT115" s="78" t="s">
        <v>791</v>
      </c>
      <c r="AU115" s="78">
        <v>11</v>
      </c>
      <c r="AV115" s="78"/>
      <c r="AW115" s="78" t="b">
        <v>0</v>
      </c>
      <c r="AX115" s="78" t="s">
        <v>1443</v>
      </c>
      <c r="AY115" s="83" t="s">
        <v>1556</v>
      </c>
      <c r="AZ115" s="78" t="s">
        <v>65</v>
      </c>
      <c r="BA115" s="78" t="str">
        <f>REPLACE(INDEX(GroupVertices[Group],MATCH(Vertices[[#This Row],[Vertex]],GroupVertices[Vertex],0)),1,1,"")</f>
        <v>2</v>
      </c>
      <c r="BB115" s="48"/>
      <c r="BC115" s="48"/>
      <c r="BD115" s="48"/>
      <c r="BE115" s="48"/>
      <c r="BF115" s="48"/>
      <c r="BG115" s="48"/>
      <c r="BH115" s="48"/>
      <c r="BI115" s="48"/>
      <c r="BJ115" s="48"/>
      <c r="BK115" s="48"/>
      <c r="BL115" s="48"/>
      <c r="BM115" s="49"/>
      <c r="BN115" s="48"/>
      <c r="BO115" s="49"/>
      <c r="BP115" s="48"/>
      <c r="BQ115" s="49"/>
      <c r="BR115" s="48"/>
      <c r="BS115" s="49"/>
      <c r="BT115" s="48"/>
      <c r="BU115" s="2"/>
      <c r="BV115" s="3"/>
      <c r="BW115" s="3"/>
      <c r="BX115" s="3"/>
      <c r="BY115" s="3"/>
    </row>
    <row r="116" spans="1:77" ht="41.45" customHeight="1">
      <c r="A116" s="64" t="s">
        <v>333</v>
      </c>
      <c r="C116" s="65"/>
      <c r="D116" s="65" t="s">
        <v>64</v>
      </c>
      <c r="E116" s="66">
        <v>164.13041212274325</v>
      </c>
      <c r="F116" s="68">
        <v>99.99885703351441</v>
      </c>
      <c r="G116" s="100" t="s">
        <v>1436</v>
      </c>
      <c r="H116" s="65"/>
      <c r="I116" s="69" t="s">
        <v>333</v>
      </c>
      <c r="J116" s="70"/>
      <c r="K116" s="70"/>
      <c r="L116" s="69" t="s">
        <v>1685</v>
      </c>
      <c r="M116" s="73">
        <v>1.3809126307640387</v>
      </c>
      <c r="N116" s="74">
        <v>4317.79638671875</v>
      </c>
      <c r="O116" s="74">
        <v>4470.73193359375</v>
      </c>
      <c r="P116" s="75"/>
      <c r="Q116" s="76"/>
      <c r="R116" s="76"/>
      <c r="S116" s="86"/>
      <c r="T116" s="48">
        <v>4</v>
      </c>
      <c r="U116" s="48">
        <v>0</v>
      </c>
      <c r="V116" s="49">
        <v>0</v>
      </c>
      <c r="W116" s="49">
        <v>0.003509</v>
      </c>
      <c r="X116" s="49">
        <v>0.00116</v>
      </c>
      <c r="Y116" s="49">
        <v>0.589085</v>
      </c>
      <c r="Z116" s="49">
        <v>0.9166666666666666</v>
      </c>
      <c r="AA116" s="49">
        <v>0</v>
      </c>
      <c r="AB116" s="71">
        <v>116</v>
      </c>
      <c r="AC116" s="71"/>
      <c r="AD116" s="72"/>
      <c r="AE116" s="78" t="s">
        <v>947</v>
      </c>
      <c r="AF116" s="78">
        <v>1951</v>
      </c>
      <c r="AG116" s="78">
        <v>2717</v>
      </c>
      <c r="AH116" s="78">
        <v>6910</v>
      </c>
      <c r="AI116" s="78">
        <v>11768</v>
      </c>
      <c r="AJ116" s="78"/>
      <c r="AK116" s="78" t="s">
        <v>1069</v>
      </c>
      <c r="AL116" s="78" t="s">
        <v>1164</v>
      </c>
      <c r="AM116" s="83" t="s">
        <v>1249</v>
      </c>
      <c r="AN116" s="78"/>
      <c r="AO116" s="80">
        <v>40242.159166666665</v>
      </c>
      <c r="AP116" s="83" t="s">
        <v>1363</v>
      </c>
      <c r="AQ116" s="78" t="b">
        <v>0</v>
      </c>
      <c r="AR116" s="78" t="b">
        <v>0</v>
      </c>
      <c r="AS116" s="78" t="b">
        <v>1</v>
      </c>
      <c r="AT116" s="78" t="s">
        <v>791</v>
      </c>
      <c r="AU116" s="78">
        <v>70</v>
      </c>
      <c r="AV116" s="83" t="s">
        <v>1383</v>
      </c>
      <c r="AW116" s="78" t="b">
        <v>0</v>
      </c>
      <c r="AX116" s="78" t="s">
        <v>1443</v>
      </c>
      <c r="AY116" s="83" t="s">
        <v>1557</v>
      </c>
      <c r="AZ116" s="78" t="s">
        <v>65</v>
      </c>
      <c r="BA116" s="78" t="str">
        <f>REPLACE(INDEX(GroupVertices[Group],MATCH(Vertices[[#This Row],[Vertex]],GroupVertices[Vertex],0)),1,1,"")</f>
        <v>2</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row r="117" spans="1:77" ht="41.45" customHeight="1">
      <c r="A117" s="64" t="s">
        <v>334</v>
      </c>
      <c r="C117" s="65"/>
      <c r="D117" s="65" t="s">
        <v>64</v>
      </c>
      <c r="E117" s="66">
        <v>162.81233233682812</v>
      </c>
      <c r="F117" s="68">
        <v>99.99956418355573</v>
      </c>
      <c r="G117" s="100" t="s">
        <v>1437</v>
      </c>
      <c r="H117" s="65"/>
      <c r="I117" s="69" t="s">
        <v>334</v>
      </c>
      <c r="J117" s="70"/>
      <c r="K117" s="70"/>
      <c r="L117" s="69" t="s">
        <v>1686</v>
      </c>
      <c r="M117" s="73">
        <v>1.1452430936590152</v>
      </c>
      <c r="N117" s="74">
        <v>4689.0341796875</v>
      </c>
      <c r="O117" s="74">
        <v>5199.50244140625</v>
      </c>
      <c r="P117" s="75"/>
      <c r="Q117" s="76"/>
      <c r="R117" s="76"/>
      <c r="S117" s="86"/>
      <c r="T117" s="48">
        <v>4</v>
      </c>
      <c r="U117" s="48">
        <v>0</v>
      </c>
      <c r="V117" s="49">
        <v>0</v>
      </c>
      <c r="W117" s="49">
        <v>0.003509</v>
      </c>
      <c r="X117" s="49">
        <v>0.00116</v>
      </c>
      <c r="Y117" s="49">
        <v>0.589085</v>
      </c>
      <c r="Z117" s="49">
        <v>0.9166666666666666</v>
      </c>
      <c r="AA117" s="49">
        <v>0</v>
      </c>
      <c r="AB117" s="71">
        <v>117</v>
      </c>
      <c r="AC117" s="71"/>
      <c r="AD117" s="72"/>
      <c r="AE117" s="78" t="s">
        <v>948</v>
      </c>
      <c r="AF117" s="78">
        <v>824</v>
      </c>
      <c r="AG117" s="78">
        <v>1036</v>
      </c>
      <c r="AH117" s="78">
        <v>7484</v>
      </c>
      <c r="AI117" s="78">
        <v>8598</v>
      </c>
      <c r="AJ117" s="78"/>
      <c r="AK117" s="78" t="s">
        <v>1070</v>
      </c>
      <c r="AL117" s="78" t="s">
        <v>809</v>
      </c>
      <c r="AM117" s="83" t="s">
        <v>1250</v>
      </c>
      <c r="AN117" s="78"/>
      <c r="AO117" s="80">
        <v>40018.097719907404</v>
      </c>
      <c r="AP117" s="83" t="s">
        <v>1364</v>
      </c>
      <c r="AQ117" s="78" t="b">
        <v>0</v>
      </c>
      <c r="AR117" s="78" t="b">
        <v>0</v>
      </c>
      <c r="AS117" s="78" t="b">
        <v>1</v>
      </c>
      <c r="AT117" s="78" t="s">
        <v>791</v>
      </c>
      <c r="AU117" s="78">
        <v>46</v>
      </c>
      <c r="AV117" s="83" t="s">
        <v>1396</v>
      </c>
      <c r="AW117" s="78" t="b">
        <v>0</v>
      </c>
      <c r="AX117" s="78" t="s">
        <v>1443</v>
      </c>
      <c r="AY117" s="83" t="s">
        <v>1558</v>
      </c>
      <c r="AZ117" s="78" t="s">
        <v>65</v>
      </c>
      <c r="BA117" s="78" t="str">
        <f>REPLACE(INDEX(GroupVertices[Group],MATCH(Vertices[[#This Row],[Vertex]],GroupVertices[Vertex],0)),1,1,"")</f>
        <v>2</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335</v>
      </c>
      <c r="C118" s="65"/>
      <c r="D118" s="65" t="s">
        <v>64</v>
      </c>
      <c r="E118" s="66">
        <v>166.6991387013619</v>
      </c>
      <c r="F118" s="68">
        <v>99.9974789112447</v>
      </c>
      <c r="G118" s="100" t="s">
        <v>1438</v>
      </c>
      <c r="H118" s="65"/>
      <c r="I118" s="69" t="s">
        <v>335</v>
      </c>
      <c r="J118" s="70"/>
      <c r="K118" s="70"/>
      <c r="L118" s="69" t="s">
        <v>1687</v>
      </c>
      <c r="M118" s="73">
        <v>1.8401948458479516</v>
      </c>
      <c r="N118" s="74">
        <v>4439.728515625</v>
      </c>
      <c r="O118" s="74">
        <v>5035.0498046875</v>
      </c>
      <c r="P118" s="75"/>
      <c r="Q118" s="76"/>
      <c r="R118" s="76"/>
      <c r="S118" s="86"/>
      <c r="T118" s="48">
        <v>4</v>
      </c>
      <c r="U118" s="48">
        <v>0</v>
      </c>
      <c r="V118" s="49">
        <v>0</v>
      </c>
      <c r="W118" s="49">
        <v>0.003509</v>
      </c>
      <c r="X118" s="49">
        <v>0.00116</v>
      </c>
      <c r="Y118" s="49">
        <v>0.589085</v>
      </c>
      <c r="Z118" s="49">
        <v>0.9166666666666666</v>
      </c>
      <c r="AA118" s="49">
        <v>0</v>
      </c>
      <c r="AB118" s="71">
        <v>118</v>
      </c>
      <c r="AC118" s="71"/>
      <c r="AD118" s="72"/>
      <c r="AE118" s="78" t="s">
        <v>949</v>
      </c>
      <c r="AF118" s="78">
        <v>4920</v>
      </c>
      <c r="AG118" s="78">
        <v>5993</v>
      </c>
      <c r="AH118" s="78">
        <v>172968</v>
      </c>
      <c r="AI118" s="78">
        <v>553</v>
      </c>
      <c r="AJ118" s="78"/>
      <c r="AK118" s="78" t="s">
        <v>1071</v>
      </c>
      <c r="AL118" s="78" t="s">
        <v>1165</v>
      </c>
      <c r="AM118" s="83" t="s">
        <v>1251</v>
      </c>
      <c r="AN118" s="78"/>
      <c r="AO118" s="80">
        <v>40277.73440972222</v>
      </c>
      <c r="AP118" s="83" t="s">
        <v>1365</v>
      </c>
      <c r="AQ118" s="78" t="b">
        <v>0</v>
      </c>
      <c r="AR118" s="78" t="b">
        <v>0</v>
      </c>
      <c r="AS118" s="78" t="b">
        <v>1</v>
      </c>
      <c r="AT118" s="78" t="s">
        <v>791</v>
      </c>
      <c r="AU118" s="78">
        <v>349</v>
      </c>
      <c r="AV118" s="83" t="s">
        <v>1390</v>
      </c>
      <c r="AW118" s="78" t="b">
        <v>0</v>
      </c>
      <c r="AX118" s="78" t="s">
        <v>1443</v>
      </c>
      <c r="AY118" s="83" t="s">
        <v>1559</v>
      </c>
      <c r="AZ118" s="78" t="s">
        <v>65</v>
      </c>
      <c r="BA118" s="78" t="str">
        <f>REPLACE(INDEX(GroupVertices[Group],MATCH(Vertices[[#This Row],[Vertex]],GroupVertices[Vertex],0)),1,1,"")</f>
        <v>2</v>
      </c>
      <c r="BB118" s="48"/>
      <c r="BC118" s="48"/>
      <c r="BD118" s="48"/>
      <c r="BE118" s="48"/>
      <c r="BF118" s="48"/>
      <c r="BG118" s="48"/>
      <c r="BH118" s="48"/>
      <c r="BI118" s="48"/>
      <c r="BJ118" s="48"/>
      <c r="BK118" s="48"/>
      <c r="BL118" s="48"/>
      <c r="BM118" s="49"/>
      <c r="BN118" s="48"/>
      <c r="BO118" s="49"/>
      <c r="BP118" s="48"/>
      <c r="BQ118" s="49"/>
      <c r="BR118" s="48"/>
      <c r="BS118" s="49"/>
      <c r="BT118" s="48"/>
      <c r="BU118" s="2"/>
      <c r="BV118" s="3"/>
      <c r="BW118" s="3"/>
      <c r="BX118" s="3"/>
      <c r="BY118" s="3"/>
    </row>
    <row r="119" spans="1:77" ht="41.45" customHeight="1">
      <c r="A119" s="64" t="s">
        <v>336</v>
      </c>
      <c r="C119" s="65"/>
      <c r="D119" s="65" t="s">
        <v>64</v>
      </c>
      <c r="E119" s="66">
        <v>166.76421938085682</v>
      </c>
      <c r="F119" s="68">
        <v>99.99744399544849</v>
      </c>
      <c r="G119" s="100" t="s">
        <v>1439</v>
      </c>
      <c r="H119" s="65"/>
      <c r="I119" s="69" t="s">
        <v>336</v>
      </c>
      <c r="J119" s="70"/>
      <c r="K119" s="70"/>
      <c r="L119" s="69" t="s">
        <v>1688</v>
      </c>
      <c r="M119" s="73">
        <v>1.8518311168650348</v>
      </c>
      <c r="N119" s="74">
        <v>4862.9033203125</v>
      </c>
      <c r="O119" s="74">
        <v>2898.717529296875</v>
      </c>
      <c r="P119" s="75"/>
      <c r="Q119" s="76"/>
      <c r="R119" s="76"/>
      <c r="S119" s="86"/>
      <c r="T119" s="48">
        <v>4</v>
      </c>
      <c r="U119" s="48">
        <v>0</v>
      </c>
      <c r="V119" s="49">
        <v>0</v>
      </c>
      <c r="W119" s="49">
        <v>0.003509</v>
      </c>
      <c r="X119" s="49">
        <v>0.00116</v>
      </c>
      <c r="Y119" s="49">
        <v>0.589085</v>
      </c>
      <c r="Z119" s="49">
        <v>0.9166666666666666</v>
      </c>
      <c r="AA119" s="49">
        <v>0</v>
      </c>
      <c r="AB119" s="71">
        <v>119</v>
      </c>
      <c r="AC119" s="71"/>
      <c r="AD119" s="72"/>
      <c r="AE119" s="78" t="s">
        <v>950</v>
      </c>
      <c r="AF119" s="78">
        <v>2842</v>
      </c>
      <c r="AG119" s="78">
        <v>6076</v>
      </c>
      <c r="AH119" s="78">
        <v>66085</v>
      </c>
      <c r="AI119" s="78">
        <v>25190</v>
      </c>
      <c r="AJ119" s="78"/>
      <c r="AK119" s="78" t="s">
        <v>1072</v>
      </c>
      <c r="AL119" s="78" t="s">
        <v>1166</v>
      </c>
      <c r="AM119" s="83" t="s">
        <v>1252</v>
      </c>
      <c r="AN119" s="78"/>
      <c r="AO119" s="80">
        <v>41263.32465277778</v>
      </c>
      <c r="AP119" s="83" t="s">
        <v>1366</v>
      </c>
      <c r="AQ119" s="78" t="b">
        <v>0</v>
      </c>
      <c r="AR119" s="78" t="b">
        <v>0</v>
      </c>
      <c r="AS119" s="78" t="b">
        <v>1</v>
      </c>
      <c r="AT119" s="78" t="s">
        <v>791</v>
      </c>
      <c r="AU119" s="78">
        <v>293</v>
      </c>
      <c r="AV119" s="83" t="s">
        <v>1397</v>
      </c>
      <c r="AW119" s="78" t="b">
        <v>0</v>
      </c>
      <c r="AX119" s="78" t="s">
        <v>1443</v>
      </c>
      <c r="AY119" s="83" t="s">
        <v>1560</v>
      </c>
      <c r="AZ119" s="78" t="s">
        <v>65</v>
      </c>
      <c r="BA119" s="78" t="str">
        <f>REPLACE(INDEX(GroupVertices[Group],MATCH(Vertices[[#This Row],[Vertex]],GroupVertices[Vertex],0)),1,1,"")</f>
        <v>2</v>
      </c>
      <c r="BB119" s="48"/>
      <c r="BC119" s="48"/>
      <c r="BD119" s="48"/>
      <c r="BE119" s="48"/>
      <c r="BF119" s="48"/>
      <c r="BG119" s="48"/>
      <c r="BH119" s="48"/>
      <c r="BI119" s="48"/>
      <c r="BJ119" s="48"/>
      <c r="BK119" s="48"/>
      <c r="BL119" s="48"/>
      <c r="BM119" s="49"/>
      <c r="BN119" s="48"/>
      <c r="BO119" s="49"/>
      <c r="BP119" s="48"/>
      <c r="BQ119" s="49"/>
      <c r="BR119" s="48"/>
      <c r="BS119" s="49"/>
      <c r="BT119" s="48"/>
      <c r="BU119" s="2"/>
      <c r="BV119" s="3"/>
      <c r="BW119" s="3"/>
      <c r="BX119" s="3"/>
      <c r="BY119" s="3"/>
    </row>
    <row r="120" spans="1:77" ht="41.45" customHeight="1">
      <c r="A120" s="64" t="s">
        <v>337</v>
      </c>
      <c r="C120" s="65"/>
      <c r="D120" s="65" t="s">
        <v>64</v>
      </c>
      <c r="E120" s="66">
        <v>166.943779327897</v>
      </c>
      <c r="F120" s="68">
        <v>99.99734766150473</v>
      </c>
      <c r="G120" s="100" t="s">
        <v>1440</v>
      </c>
      <c r="H120" s="65"/>
      <c r="I120" s="69" t="s">
        <v>337</v>
      </c>
      <c r="J120" s="70"/>
      <c r="K120" s="70"/>
      <c r="L120" s="69" t="s">
        <v>1689</v>
      </c>
      <c r="M120" s="73">
        <v>1.8839360091892767</v>
      </c>
      <c r="N120" s="74">
        <v>5399.6201171875</v>
      </c>
      <c r="O120" s="74">
        <v>5289.6044921875</v>
      </c>
      <c r="P120" s="75"/>
      <c r="Q120" s="76"/>
      <c r="R120" s="76"/>
      <c r="S120" s="86"/>
      <c r="T120" s="48">
        <v>4</v>
      </c>
      <c r="U120" s="48">
        <v>0</v>
      </c>
      <c r="V120" s="49">
        <v>0</v>
      </c>
      <c r="W120" s="49">
        <v>0.003509</v>
      </c>
      <c r="X120" s="49">
        <v>0.00116</v>
      </c>
      <c r="Y120" s="49">
        <v>0.589085</v>
      </c>
      <c r="Z120" s="49">
        <v>0.9166666666666666</v>
      </c>
      <c r="AA120" s="49">
        <v>0</v>
      </c>
      <c r="AB120" s="71">
        <v>120</v>
      </c>
      <c r="AC120" s="71"/>
      <c r="AD120" s="72"/>
      <c r="AE120" s="78" t="s">
        <v>951</v>
      </c>
      <c r="AF120" s="78">
        <v>7158</v>
      </c>
      <c r="AG120" s="78">
        <v>6305</v>
      </c>
      <c r="AH120" s="78">
        <v>191340</v>
      </c>
      <c r="AI120" s="78">
        <v>113789</v>
      </c>
      <c r="AJ120" s="78"/>
      <c r="AK120" s="78" t="s">
        <v>1073</v>
      </c>
      <c r="AL120" s="78" t="s">
        <v>1167</v>
      </c>
      <c r="AM120" s="78"/>
      <c r="AN120" s="78"/>
      <c r="AO120" s="80">
        <v>41040.82850694445</v>
      </c>
      <c r="AP120" s="83" t="s">
        <v>1367</v>
      </c>
      <c r="AQ120" s="78" t="b">
        <v>1</v>
      </c>
      <c r="AR120" s="78" t="b">
        <v>0</v>
      </c>
      <c r="AS120" s="78" t="b">
        <v>1</v>
      </c>
      <c r="AT120" s="78" t="s">
        <v>791</v>
      </c>
      <c r="AU120" s="78">
        <v>1071</v>
      </c>
      <c r="AV120" s="83" t="s">
        <v>1382</v>
      </c>
      <c r="AW120" s="78" t="b">
        <v>0</v>
      </c>
      <c r="AX120" s="78" t="s">
        <v>1443</v>
      </c>
      <c r="AY120" s="83" t="s">
        <v>1561</v>
      </c>
      <c r="AZ120" s="78" t="s">
        <v>65</v>
      </c>
      <c r="BA120" s="78" t="str">
        <f>REPLACE(INDEX(GroupVertices[Group],MATCH(Vertices[[#This Row],[Vertex]],GroupVertices[Vertex],0)),1,1,"")</f>
        <v>2</v>
      </c>
      <c r="BB120" s="48"/>
      <c r="BC120" s="48"/>
      <c r="BD120" s="48"/>
      <c r="BE120" s="48"/>
      <c r="BF120" s="48"/>
      <c r="BG120" s="48"/>
      <c r="BH120" s="48"/>
      <c r="BI120" s="48"/>
      <c r="BJ120" s="48"/>
      <c r="BK120" s="48"/>
      <c r="BL120" s="48"/>
      <c r="BM120" s="49"/>
      <c r="BN120" s="48"/>
      <c r="BO120" s="49"/>
      <c r="BP120" s="48"/>
      <c r="BQ120" s="49"/>
      <c r="BR120" s="48"/>
      <c r="BS120" s="49"/>
      <c r="BT120" s="48"/>
      <c r="BU120" s="2"/>
      <c r="BV120" s="3"/>
      <c r="BW120" s="3"/>
      <c r="BX120" s="3"/>
      <c r="BY120" s="3"/>
    </row>
    <row r="121" spans="1:77" ht="41.45" customHeight="1">
      <c r="A121" s="64" t="s">
        <v>338</v>
      </c>
      <c r="C121" s="65"/>
      <c r="D121" s="65" t="s">
        <v>64</v>
      </c>
      <c r="E121" s="66">
        <v>163.58545944504485</v>
      </c>
      <c r="F121" s="68">
        <v>99.99914940072364</v>
      </c>
      <c r="G121" s="100" t="s">
        <v>1441</v>
      </c>
      <c r="H121" s="65"/>
      <c r="I121" s="69" t="s">
        <v>338</v>
      </c>
      <c r="J121" s="70"/>
      <c r="K121" s="70"/>
      <c r="L121" s="69" t="s">
        <v>1690</v>
      </c>
      <c r="M121" s="73">
        <v>1.2834763855005102</v>
      </c>
      <c r="N121" s="74">
        <v>4936.427734375</v>
      </c>
      <c r="O121" s="74">
        <v>3642.427001953125</v>
      </c>
      <c r="P121" s="75"/>
      <c r="Q121" s="76"/>
      <c r="R121" s="76"/>
      <c r="S121" s="86"/>
      <c r="T121" s="48">
        <v>4</v>
      </c>
      <c r="U121" s="48">
        <v>0</v>
      </c>
      <c r="V121" s="49">
        <v>0</v>
      </c>
      <c r="W121" s="49">
        <v>0.003509</v>
      </c>
      <c r="X121" s="49">
        <v>0.00116</v>
      </c>
      <c r="Y121" s="49">
        <v>0.589085</v>
      </c>
      <c r="Z121" s="49">
        <v>0.9166666666666666</v>
      </c>
      <c r="AA121" s="49">
        <v>0</v>
      </c>
      <c r="AB121" s="71">
        <v>121</v>
      </c>
      <c r="AC121" s="71"/>
      <c r="AD121" s="72"/>
      <c r="AE121" s="78" t="s">
        <v>952</v>
      </c>
      <c r="AF121" s="78">
        <v>1907</v>
      </c>
      <c r="AG121" s="78">
        <v>2022</v>
      </c>
      <c r="AH121" s="78">
        <v>5658</v>
      </c>
      <c r="AI121" s="78">
        <v>8060</v>
      </c>
      <c r="AJ121" s="78"/>
      <c r="AK121" s="78" t="s">
        <v>1074</v>
      </c>
      <c r="AL121" s="78" t="s">
        <v>1110</v>
      </c>
      <c r="AM121" s="78"/>
      <c r="AN121" s="78"/>
      <c r="AO121" s="80">
        <v>41925.740532407406</v>
      </c>
      <c r="AP121" s="83" t="s">
        <v>1368</v>
      </c>
      <c r="AQ121" s="78" t="b">
        <v>0</v>
      </c>
      <c r="AR121" s="78" t="b">
        <v>0</v>
      </c>
      <c r="AS121" s="78" t="b">
        <v>1</v>
      </c>
      <c r="AT121" s="78" t="s">
        <v>791</v>
      </c>
      <c r="AU121" s="78">
        <v>70</v>
      </c>
      <c r="AV121" s="83" t="s">
        <v>1387</v>
      </c>
      <c r="AW121" s="78" t="b">
        <v>0</v>
      </c>
      <c r="AX121" s="78" t="s">
        <v>1443</v>
      </c>
      <c r="AY121" s="83" t="s">
        <v>1562</v>
      </c>
      <c r="AZ121" s="78" t="s">
        <v>65</v>
      </c>
      <c r="BA121" s="78" t="str">
        <f>REPLACE(INDEX(GroupVertices[Group],MATCH(Vertices[[#This Row],[Vertex]],GroupVertices[Vertex],0)),1,1,"")</f>
        <v>2</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row r="122" spans="1:77" ht="41.45" customHeight="1">
      <c r="A122" s="64" t="s">
        <v>339</v>
      </c>
      <c r="C122" s="65"/>
      <c r="D122" s="65" t="s">
        <v>64</v>
      </c>
      <c r="E122" s="66">
        <v>164.06689965239278</v>
      </c>
      <c r="F122" s="68">
        <v>99.99889110796613</v>
      </c>
      <c r="G122" s="100" t="s">
        <v>1442</v>
      </c>
      <c r="H122" s="65"/>
      <c r="I122" s="69" t="s">
        <v>339</v>
      </c>
      <c r="J122" s="70"/>
      <c r="K122" s="70"/>
      <c r="L122" s="69" t="s">
        <v>1691</v>
      </c>
      <c r="M122" s="73">
        <v>1.3695567518196563</v>
      </c>
      <c r="N122" s="74">
        <v>4808.8369140625</v>
      </c>
      <c r="O122" s="74">
        <v>5607.896484375</v>
      </c>
      <c r="P122" s="75"/>
      <c r="Q122" s="76"/>
      <c r="R122" s="76"/>
      <c r="S122" s="86"/>
      <c r="T122" s="48">
        <v>4</v>
      </c>
      <c r="U122" s="48">
        <v>0</v>
      </c>
      <c r="V122" s="49">
        <v>0</v>
      </c>
      <c r="W122" s="49">
        <v>0.003509</v>
      </c>
      <c r="X122" s="49">
        <v>0.00116</v>
      </c>
      <c r="Y122" s="49">
        <v>0.589085</v>
      </c>
      <c r="Z122" s="49">
        <v>0.9166666666666666</v>
      </c>
      <c r="AA122" s="49">
        <v>0</v>
      </c>
      <c r="AB122" s="71">
        <v>122</v>
      </c>
      <c r="AC122" s="71"/>
      <c r="AD122" s="72"/>
      <c r="AE122" s="78" t="s">
        <v>953</v>
      </c>
      <c r="AF122" s="78">
        <v>766</v>
      </c>
      <c r="AG122" s="78">
        <v>2636</v>
      </c>
      <c r="AH122" s="78">
        <v>20251</v>
      </c>
      <c r="AI122" s="78">
        <v>30009</v>
      </c>
      <c r="AJ122" s="78"/>
      <c r="AK122" s="78" t="s">
        <v>1075</v>
      </c>
      <c r="AL122" s="78" t="s">
        <v>1110</v>
      </c>
      <c r="AM122" s="78"/>
      <c r="AN122" s="78"/>
      <c r="AO122" s="80">
        <v>41482.22388888889</v>
      </c>
      <c r="AP122" s="83" t="s">
        <v>1369</v>
      </c>
      <c r="AQ122" s="78" t="b">
        <v>1</v>
      </c>
      <c r="AR122" s="78" t="b">
        <v>0</v>
      </c>
      <c r="AS122" s="78" t="b">
        <v>0</v>
      </c>
      <c r="AT122" s="78" t="s">
        <v>791</v>
      </c>
      <c r="AU122" s="78">
        <v>347</v>
      </c>
      <c r="AV122" s="83" t="s">
        <v>1382</v>
      </c>
      <c r="AW122" s="78" t="b">
        <v>0</v>
      </c>
      <c r="AX122" s="78" t="s">
        <v>1443</v>
      </c>
      <c r="AY122" s="83" t="s">
        <v>1563</v>
      </c>
      <c r="AZ122" s="78" t="s">
        <v>65</v>
      </c>
      <c r="BA122" s="78" t="str">
        <f>REPLACE(INDEX(GroupVertices[Group],MATCH(Vertices[[#This Row],[Vertex]],GroupVertices[Vertex],0)),1,1,"")</f>
        <v>2</v>
      </c>
      <c r="BB122" s="48"/>
      <c r="BC122" s="48"/>
      <c r="BD122" s="48"/>
      <c r="BE122" s="48"/>
      <c r="BF122" s="48"/>
      <c r="BG122" s="48"/>
      <c r="BH122" s="48"/>
      <c r="BI122" s="48"/>
      <c r="BJ122" s="48"/>
      <c r="BK122" s="48"/>
      <c r="BL122" s="48"/>
      <c r="BM122" s="49"/>
      <c r="BN122" s="48"/>
      <c r="BO122" s="49"/>
      <c r="BP122" s="48"/>
      <c r="BQ122" s="49"/>
      <c r="BR122" s="48"/>
      <c r="BS122" s="49"/>
      <c r="BT122" s="48"/>
      <c r="BU122" s="2"/>
      <c r="BV122" s="3"/>
      <c r="BW122" s="3"/>
      <c r="BX122" s="3"/>
      <c r="BY122" s="3"/>
    </row>
    <row r="123" spans="1:77" ht="41.45" customHeight="1">
      <c r="A123" s="64" t="s">
        <v>290</v>
      </c>
      <c r="C123" s="65"/>
      <c r="D123" s="65" t="s">
        <v>64</v>
      </c>
      <c r="E123" s="66">
        <v>166.22867595802515</v>
      </c>
      <c r="F123" s="68">
        <v>99.99773131459081</v>
      </c>
      <c r="G123" s="100" t="s">
        <v>524</v>
      </c>
      <c r="H123" s="65"/>
      <c r="I123" s="69" t="s">
        <v>290</v>
      </c>
      <c r="J123" s="70"/>
      <c r="K123" s="70"/>
      <c r="L123" s="69" t="s">
        <v>1692</v>
      </c>
      <c r="M123" s="73">
        <v>1.7560772240377112</v>
      </c>
      <c r="N123" s="74">
        <v>3917.499755859375</v>
      </c>
      <c r="O123" s="74">
        <v>3592.81982421875</v>
      </c>
      <c r="P123" s="75"/>
      <c r="Q123" s="76"/>
      <c r="R123" s="76"/>
      <c r="S123" s="86"/>
      <c r="T123" s="48">
        <v>0</v>
      </c>
      <c r="U123" s="48">
        <v>9</v>
      </c>
      <c r="V123" s="49">
        <v>3.718992</v>
      </c>
      <c r="W123" s="49">
        <v>0.004016</v>
      </c>
      <c r="X123" s="49">
        <v>0.013217</v>
      </c>
      <c r="Y123" s="49">
        <v>0.719594</v>
      </c>
      <c r="Z123" s="49">
        <v>0.1111111111111111</v>
      </c>
      <c r="AA123" s="49">
        <v>0</v>
      </c>
      <c r="AB123" s="71">
        <v>123</v>
      </c>
      <c r="AC123" s="71"/>
      <c r="AD123" s="72"/>
      <c r="AE123" s="78" t="s">
        <v>954</v>
      </c>
      <c r="AF123" s="78">
        <v>2502</v>
      </c>
      <c r="AG123" s="78">
        <v>5393</v>
      </c>
      <c r="AH123" s="78">
        <v>21686</v>
      </c>
      <c r="AI123" s="78">
        <v>25582</v>
      </c>
      <c r="AJ123" s="78"/>
      <c r="AK123" s="78" t="s">
        <v>1076</v>
      </c>
      <c r="AL123" s="78"/>
      <c r="AM123" s="83" t="s">
        <v>1253</v>
      </c>
      <c r="AN123" s="78"/>
      <c r="AO123" s="80">
        <v>39657.57747685185</v>
      </c>
      <c r="AP123" s="83" t="s">
        <v>1370</v>
      </c>
      <c r="AQ123" s="78" t="b">
        <v>0</v>
      </c>
      <c r="AR123" s="78" t="b">
        <v>0</v>
      </c>
      <c r="AS123" s="78" t="b">
        <v>1</v>
      </c>
      <c r="AT123" s="78" t="s">
        <v>791</v>
      </c>
      <c r="AU123" s="78">
        <v>345</v>
      </c>
      <c r="AV123" s="83" t="s">
        <v>1382</v>
      </c>
      <c r="AW123" s="78" t="b">
        <v>0</v>
      </c>
      <c r="AX123" s="78" t="s">
        <v>1443</v>
      </c>
      <c r="AY123" s="83" t="s">
        <v>1564</v>
      </c>
      <c r="AZ123" s="78" t="s">
        <v>66</v>
      </c>
      <c r="BA123" s="78" t="str">
        <f>REPLACE(INDEX(GroupVertices[Group],MATCH(Vertices[[#This Row],[Vertex]],GroupVertices[Vertex],0)),1,1,"")</f>
        <v>1</v>
      </c>
      <c r="BB123" s="48"/>
      <c r="BC123" s="48"/>
      <c r="BD123" s="48"/>
      <c r="BE123" s="48"/>
      <c r="BF123" s="48" t="s">
        <v>414</v>
      </c>
      <c r="BG123" s="48" t="s">
        <v>414</v>
      </c>
      <c r="BH123" s="121" t="s">
        <v>1873</v>
      </c>
      <c r="BI123" s="121" t="s">
        <v>1873</v>
      </c>
      <c r="BJ123" s="121" t="s">
        <v>1941</v>
      </c>
      <c r="BK123" s="121" t="s">
        <v>1941</v>
      </c>
      <c r="BL123" s="121">
        <v>0</v>
      </c>
      <c r="BM123" s="124">
        <v>0</v>
      </c>
      <c r="BN123" s="121">
        <v>0</v>
      </c>
      <c r="BO123" s="124">
        <v>0</v>
      </c>
      <c r="BP123" s="121">
        <v>0</v>
      </c>
      <c r="BQ123" s="124">
        <v>0</v>
      </c>
      <c r="BR123" s="121">
        <v>17</v>
      </c>
      <c r="BS123" s="124">
        <v>100</v>
      </c>
      <c r="BT123" s="121">
        <v>17</v>
      </c>
      <c r="BU123" s="2"/>
      <c r="BV123" s="3"/>
      <c r="BW123" s="3"/>
      <c r="BX123" s="3"/>
      <c r="BY123" s="3"/>
    </row>
    <row r="124" spans="1:77" ht="41.45" customHeight="1">
      <c r="A124" s="64" t="s">
        <v>291</v>
      </c>
      <c r="C124" s="65"/>
      <c r="D124" s="65" t="s">
        <v>64</v>
      </c>
      <c r="E124" s="66">
        <v>176.25110060024235</v>
      </c>
      <c r="F124" s="68">
        <v>99.99235428197439</v>
      </c>
      <c r="G124" s="100" t="s">
        <v>525</v>
      </c>
      <c r="H124" s="65"/>
      <c r="I124" s="69" t="s">
        <v>291</v>
      </c>
      <c r="J124" s="70"/>
      <c r="K124" s="70"/>
      <c r="L124" s="69" t="s">
        <v>1693</v>
      </c>
      <c r="M124" s="73">
        <v>3.5480629606685334</v>
      </c>
      <c r="N124" s="74">
        <v>758.534423828125</v>
      </c>
      <c r="O124" s="74">
        <v>2391.481689453125</v>
      </c>
      <c r="P124" s="75"/>
      <c r="Q124" s="76"/>
      <c r="R124" s="76"/>
      <c r="S124" s="86"/>
      <c r="T124" s="48">
        <v>0</v>
      </c>
      <c r="U124" s="48">
        <v>9</v>
      </c>
      <c r="V124" s="49">
        <v>3.718992</v>
      </c>
      <c r="W124" s="49">
        <v>0.004016</v>
      </c>
      <c r="X124" s="49">
        <v>0.013217</v>
      </c>
      <c r="Y124" s="49">
        <v>0.719594</v>
      </c>
      <c r="Z124" s="49">
        <v>0.1111111111111111</v>
      </c>
      <c r="AA124" s="49">
        <v>0</v>
      </c>
      <c r="AB124" s="71">
        <v>124</v>
      </c>
      <c r="AC124" s="71"/>
      <c r="AD124" s="72"/>
      <c r="AE124" s="78" t="s">
        <v>955</v>
      </c>
      <c r="AF124" s="78">
        <v>13265</v>
      </c>
      <c r="AG124" s="78">
        <v>18175</v>
      </c>
      <c r="AH124" s="78">
        <v>81060</v>
      </c>
      <c r="AI124" s="78">
        <v>49914</v>
      </c>
      <c r="AJ124" s="78"/>
      <c r="AK124" s="78" t="s">
        <v>1077</v>
      </c>
      <c r="AL124" s="78" t="s">
        <v>1168</v>
      </c>
      <c r="AM124" s="83" t="s">
        <v>1254</v>
      </c>
      <c r="AN124" s="78"/>
      <c r="AO124" s="80">
        <v>40500.04641203704</v>
      </c>
      <c r="AP124" s="83" t="s">
        <v>1371</v>
      </c>
      <c r="AQ124" s="78" t="b">
        <v>0</v>
      </c>
      <c r="AR124" s="78" t="b">
        <v>0</v>
      </c>
      <c r="AS124" s="78" t="b">
        <v>1</v>
      </c>
      <c r="AT124" s="78" t="s">
        <v>791</v>
      </c>
      <c r="AU124" s="78">
        <v>1124</v>
      </c>
      <c r="AV124" s="83" t="s">
        <v>1384</v>
      </c>
      <c r="AW124" s="78" t="b">
        <v>0</v>
      </c>
      <c r="AX124" s="78" t="s">
        <v>1443</v>
      </c>
      <c r="AY124" s="83" t="s">
        <v>1565</v>
      </c>
      <c r="AZ124" s="78" t="s">
        <v>66</v>
      </c>
      <c r="BA124" s="78" t="str">
        <f>REPLACE(INDEX(GroupVertices[Group],MATCH(Vertices[[#This Row],[Vertex]],GroupVertices[Vertex],0)),1,1,"")</f>
        <v>1</v>
      </c>
      <c r="BB124" s="48"/>
      <c r="BC124" s="48"/>
      <c r="BD124" s="48"/>
      <c r="BE124" s="48"/>
      <c r="BF124" s="48" t="s">
        <v>414</v>
      </c>
      <c r="BG124" s="48" t="s">
        <v>414</v>
      </c>
      <c r="BH124" s="121" t="s">
        <v>1873</v>
      </c>
      <c r="BI124" s="121" t="s">
        <v>1873</v>
      </c>
      <c r="BJ124" s="121" t="s">
        <v>1941</v>
      </c>
      <c r="BK124" s="121" t="s">
        <v>1941</v>
      </c>
      <c r="BL124" s="121">
        <v>0</v>
      </c>
      <c r="BM124" s="124">
        <v>0</v>
      </c>
      <c r="BN124" s="121">
        <v>0</v>
      </c>
      <c r="BO124" s="124">
        <v>0</v>
      </c>
      <c r="BP124" s="121">
        <v>0</v>
      </c>
      <c r="BQ124" s="124">
        <v>0</v>
      </c>
      <c r="BR124" s="121">
        <v>17</v>
      </c>
      <c r="BS124" s="124">
        <v>100</v>
      </c>
      <c r="BT124" s="121">
        <v>17</v>
      </c>
      <c r="BU124" s="2"/>
      <c r="BV124" s="3"/>
      <c r="BW124" s="3"/>
      <c r="BX124" s="3"/>
      <c r="BY124" s="3"/>
    </row>
    <row r="125" spans="1:77" ht="41.45" customHeight="1">
      <c r="A125" s="64" t="s">
        <v>292</v>
      </c>
      <c r="C125" s="65"/>
      <c r="D125" s="65" t="s">
        <v>64</v>
      </c>
      <c r="E125" s="66">
        <v>167.80237383448656</v>
      </c>
      <c r="F125" s="68">
        <v>99.9968870253981</v>
      </c>
      <c r="G125" s="100" t="s">
        <v>526</v>
      </c>
      <c r="H125" s="65"/>
      <c r="I125" s="69" t="s">
        <v>292</v>
      </c>
      <c r="J125" s="70"/>
      <c r="K125" s="70"/>
      <c r="L125" s="69" t="s">
        <v>1694</v>
      </c>
      <c r="M125" s="73">
        <v>2.0374506689929657</v>
      </c>
      <c r="N125" s="74">
        <v>9684.21484375</v>
      </c>
      <c r="O125" s="74">
        <v>4137.03955078125</v>
      </c>
      <c r="P125" s="75"/>
      <c r="Q125" s="76"/>
      <c r="R125" s="76"/>
      <c r="S125" s="86"/>
      <c r="T125" s="48">
        <v>0</v>
      </c>
      <c r="U125" s="48">
        <v>12</v>
      </c>
      <c r="V125" s="49">
        <v>25.054706</v>
      </c>
      <c r="W125" s="49">
        <v>0.004545</v>
      </c>
      <c r="X125" s="49">
        <v>0.014471</v>
      </c>
      <c r="Y125" s="49">
        <v>1.046223</v>
      </c>
      <c r="Z125" s="49">
        <v>0.1893939393939394</v>
      </c>
      <c r="AA125" s="49">
        <v>0</v>
      </c>
      <c r="AB125" s="71">
        <v>125</v>
      </c>
      <c r="AC125" s="71"/>
      <c r="AD125" s="72"/>
      <c r="AE125" s="78" t="s">
        <v>956</v>
      </c>
      <c r="AF125" s="78">
        <v>1227</v>
      </c>
      <c r="AG125" s="78">
        <v>7400</v>
      </c>
      <c r="AH125" s="78">
        <v>112572</v>
      </c>
      <c r="AI125" s="78">
        <v>119867</v>
      </c>
      <c r="AJ125" s="78"/>
      <c r="AK125" s="78" t="s">
        <v>1078</v>
      </c>
      <c r="AL125" s="78" t="s">
        <v>1169</v>
      </c>
      <c r="AM125" s="83" t="s">
        <v>1255</v>
      </c>
      <c r="AN125" s="78"/>
      <c r="AO125" s="80">
        <v>41585.02547453704</v>
      </c>
      <c r="AP125" s="83" t="s">
        <v>1372</v>
      </c>
      <c r="AQ125" s="78" t="b">
        <v>0</v>
      </c>
      <c r="AR125" s="78" t="b">
        <v>0</v>
      </c>
      <c r="AS125" s="78" t="b">
        <v>0</v>
      </c>
      <c r="AT125" s="78" t="s">
        <v>791</v>
      </c>
      <c r="AU125" s="78">
        <v>742</v>
      </c>
      <c r="AV125" s="83" t="s">
        <v>1382</v>
      </c>
      <c r="AW125" s="78" t="b">
        <v>0</v>
      </c>
      <c r="AX125" s="78" t="s">
        <v>1443</v>
      </c>
      <c r="AY125" s="83" t="s">
        <v>1566</v>
      </c>
      <c r="AZ125" s="78" t="s">
        <v>66</v>
      </c>
      <c r="BA125" s="78" t="str">
        <f>REPLACE(INDEX(GroupVertices[Group],MATCH(Vertices[[#This Row],[Vertex]],GroupVertices[Vertex],0)),1,1,"")</f>
        <v>3</v>
      </c>
      <c r="BB125" s="48"/>
      <c r="BC125" s="48"/>
      <c r="BD125" s="48"/>
      <c r="BE125" s="48"/>
      <c r="BF125" s="48" t="s">
        <v>414</v>
      </c>
      <c r="BG125" s="48" t="s">
        <v>414</v>
      </c>
      <c r="BH125" s="121" t="s">
        <v>2035</v>
      </c>
      <c r="BI125" s="121" t="s">
        <v>2049</v>
      </c>
      <c r="BJ125" s="121" t="s">
        <v>2077</v>
      </c>
      <c r="BK125" s="121" t="s">
        <v>2085</v>
      </c>
      <c r="BL125" s="121">
        <v>0</v>
      </c>
      <c r="BM125" s="124">
        <v>0</v>
      </c>
      <c r="BN125" s="121">
        <v>1</v>
      </c>
      <c r="BO125" s="124">
        <v>3.125</v>
      </c>
      <c r="BP125" s="121">
        <v>0</v>
      </c>
      <c r="BQ125" s="124">
        <v>0</v>
      </c>
      <c r="BR125" s="121">
        <v>31</v>
      </c>
      <c r="BS125" s="124">
        <v>96.875</v>
      </c>
      <c r="BT125" s="121">
        <v>32</v>
      </c>
      <c r="BU125" s="2"/>
      <c r="BV125" s="3"/>
      <c r="BW125" s="3"/>
      <c r="BX125" s="3"/>
      <c r="BY125" s="3"/>
    </row>
    <row r="126" spans="1:77" ht="41.45" customHeight="1">
      <c r="A126" s="64" t="s">
        <v>293</v>
      </c>
      <c r="C126" s="65"/>
      <c r="D126" s="65" t="s">
        <v>64</v>
      </c>
      <c r="E126" s="66">
        <v>163.02090415304073</v>
      </c>
      <c r="F126" s="68">
        <v>99.99945228473896</v>
      </c>
      <c r="G126" s="100" t="s">
        <v>527</v>
      </c>
      <c r="H126" s="65"/>
      <c r="I126" s="69" t="s">
        <v>293</v>
      </c>
      <c r="J126" s="70"/>
      <c r="K126" s="70"/>
      <c r="L126" s="69" t="s">
        <v>1695</v>
      </c>
      <c r="M126" s="73">
        <v>1.1825352393282218</v>
      </c>
      <c r="N126" s="74">
        <v>1696.767578125</v>
      </c>
      <c r="O126" s="74">
        <v>9575.9296875</v>
      </c>
      <c r="P126" s="75"/>
      <c r="Q126" s="76"/>
      <c r="R126" s="76"/>
      <c r="S126" s="86"/>
      <c r="T126" s="48">
        <v>0</v>
      </c>
      <c r="U126" s="48">
        <v>9</v>
      </c>
      <c r="V126" s="49">
        <v>3.718992</v>
      </c>
      <c r="W126" s="49">
        <v>0.004016</v>
      </c>
      <c r="X126" s="49">
        <v>0.013217</v>
      </c>
      <c r="Y126" s="49">
        <v>0.719594</v>
      </c>
      <c r="Z126" s="49">
        <v>0.1111111111111111</v>
      </c>
      <c r="AA126" s="49">
        <v>0</v>
      </c>
      <c r="AB126" s="71">
        <v>126</v>
      </c>
      <c r="AC126" s="71"/>
      <c r="AD126" s="72"/>
      <c r="AE126" s="78" t="s">
        <v>957</v>
      </c>
      <c r="AF126" s="78">
        <v>13</v>
      </c>
      <c r="AG126" s="78">
        <v>1302</v>
      </c>
      <c r="AH126" s="78">
        <v>63008</v>
      </c>
      <c r="AI126" s="78">
        <v>30582</v>
      </c>
      <c r="AJ126" s="78"/>
      <c r="AK126" s="78" t="s">
        <v>1079</v>
      </c>
      <c r="AL126" s="78" t="s">
        <v>1170</v>
      </c>
      <c r="AM126" s="83" t="s">
        <v>1256</v>
      </c>
      <c r="AN126" s="78"/>
      <c r="AO126" s="80">
        <v>42931.5265162037</v>
      </c>
      <c r="AP126" s="83" t="s">
        <v>1373</v>
      </c>
      <c r="AQ126" s="78" t="b">
        <v>1</v>
      </c>
      <c r="AR126" s="78" t="b">
        <v>0</v>
      </c>
      <c r="AS126" s="78" t="b">
        <v>1</v>
      </c>
      <c r="AT126" s="78" t="s">
        <v>791</v>
      </c>
      <c r="AU126" s="78">
        <v>7</v>
      </c>
      <c r="AV126" s="78"/>
      <c r="AW126" s="78" t="b">
        <v>0</v>
      </c>
      <c r="AX126" s="78" t="s">
        <v>1443</v>
      </c>
      <c r="AY126" s="83" t="s">
        <v>1567</v>
      </c>
      <c r="AZ126" s="78" t="s">
        <v>66</v>
      </c>
      <c r="BA126" s="78" t="str">
        <f>REPLACE(INDEX(GroupVertices[Group],MATCH(Vertices[[#This Row],[Vertex]],GroupVertices[Vertex],0)),1,1,"")</f>
        <v>1</v>
      </c>
      <c r="BB126" s="48"/>
      <c r="BC126" s="48"/>
      <c r="BD126" s="48"/>
      <c r="BE126" s="48"/>
      <c r="BF126" s="48" t="s">
        <v>414</v>
      </c>
      <c r="BG126" s="48" t="s">
        <v>414</v>
      </c>
      <c r="BH126" s="121" t="s">
        <v>1873</v>
      </c>
      <c r="BI126" s="121" t="s">
        <v>1873</v>
      </c>
      <c r="BJ126" s="121" t="s">
        <v>1941</v>
      </c>
      <c r="BK126" s="121" t="s">
        <v>1941</v>
      </c>
      <c r="BL126" s="121">
        <v>0</v>
      </c>
      <c r="BM126" s="124">
        <v>0</v>
      </c>
      <c r="BN126" s="121">
        <v>0</v>
      </c>
      <c r="BO126" s="124">
        <v>0</v>
      </c>
      <c r="BP126" s="121">
        <v>0</v>
      </c>
      <c r="BQ126" s="124">
        <v>0</v>
      </c>
      <c r="BR126" s="121">
        <v>17</v>
      </c>
      <c r="BS126" s="124">
        <v>100</v>
      </c>
      <c r="BT126" s="121">
        <v>17</v>
      </c>
      <c r="BU126" s="2"/>
      <c r="BV126" s="3"/>
      <c r="BW126" s="3"/>
      <c r="BX126" s="3"/>
      <c r="BY126" s="3"/>
    </row>
    <row r="127" spans="1:77" ht="41.45" customHeight="1">
      <c r="A127" s="64" t="s">
        <v>294</v>
      </c>
      <c r="C127" s="65"/>
      <c r="D127" s="65" t="s">
        <v>64</v>
      </c>
      <c r="E127" s="66">
        <v>171.02661183548776</v>
      </c>
      <c r="F127" s="68">
        <v>99.99515722113283</v>
      </c>
      <c r="G127" s="100" t="s">
        <v>528</v>
      </c>
      <c r="H127" s="65"/>
      <c r="I127" s="69" t="s">
        <v>294</v>
      </c>
      <c r="J127" s="70"/>
      <c r="K127" s="70"/>
      <c r="L127" s="69" t="s">
        <v>1696</v>
      </c>
      <c r="M127" s="73">
        <v>2.6139367704658136</v>
      </c>
      <c r="N127" s="74">
        <v>2264.3837890625</v>
      </c>
      <c r="O127" s="74">
        <v>1562.523193359375</v>
      </c>
      <c r="P127" s="75"/>
      <c r="Q127" s="76"/>
      <c r="R127" s="76"/>
      <c r="S127" s="86"/>
      <c r="T127" s="48">
        <v>0</v>
      </c>
      <c r="U127" s="48">
        <v>9</v>
      </c>
      <c r="V127" s="49">
        <v>3.718992</v>
      </c>
      <c r="W127" s="49">
        <v>0.004016</v>
      </c>
      <c r="X127" s="49">
        <v>0.013217</v>
      </c>
      <c r="Y127" s="49">
        <v>0.719594</v>
      </c>
      <c r="Z127" s="49">
        <v>0.1111111111111111</v>
      </c>
      <c r="AA127" s="49">
        <v>0</v>
      </c>
      <c r="AB127" s="71">
        <v>127</v>
      </c>
      <c r="AC127" s="71"/>
      <c r="AD127" s="72"/>
      <c r="AE127" s="78" t="s">
        <v>958</v>
      </c>
      <c r="AF127" s="78">
        <v>10703</v>
      </c>
      <c r="AG127" s="78">
        <v>11512</v>
      </c>
      <c r="AH127" s="78">
        <v>43310</v>
      </c>
      <c r="AI127" s="78">
        <v>34793</v>
      </c>
      <c r="AJ127" s="78"/>
      <c r="AK127" s="78" t="s">
        <v>1080</v>
      </c>
      <c r="AL127" s="78" t="s">
        <v>1171</v>
      </c>
      <c r="AM127" s="83" t="s">
        <v>1257</v>
      </c>
      <c r="AN127" s="78"/>
      <c r="AO127" s="80">
        <v>39916.982199074075</v>
      </c>
      <c r="AP127" s="83" t="s">
        <v>1374</v>
      </c>
      <c r="AQ127" s="78" t="b">
        <v>0</v>
      </c>
      <c r="AR127" s="78" t="b">
        <v>0</v>
      </c>
      <c r="AS127" s="78" t="b">
        <v>1</v>
      </c>
      <c r="AT127" s="78" t="s">
        <v>791</v>
      </c>
      <c r="AU127" s="78">
        <v>815</v>
      </c>
      <c r="AV127" s="83" t="s">
        <v>1393</v>
      </c>
      <c r="AW127" s="78" t="b">
        <v>0</v>
      </c>
      <c r="AX127" s="78" t="s">
        <v>1443</v>
      </c>
      <c r="AY127" s="83" t="s">
        <v>1568</v>
      </c>
      <c r="AZ127" s="78" t="s">
        <v>66</v>
      </c>
      <c r="BA127" s="78" t="str">
        <f>REPLACE(INDEX(GroupVertices[Group],MATCH(Vertices[[#This Row],[Vertex]],GroupVertices[Vertex],0)),1,1,"")</f>
        <v>1</v>
      </c>
      <c r="BB127" s="48"/>
      <c r="BC127" s="48"/>
      <c r="BD127" s="48"/>
      <c r="BE127" s="48"/>
      <c r="BF127" s="48" t="s">
        <v>414</v>
      </c>
      <c r="BG127" s="48" t="s">
        <v>414</v>
      </c>
      <c r="BH127" s="121" t="s">
        <v>1873</v>
      </c>
      <c r="BI127" s="121" t="s">
        <v>1873</v>
      </c>
      <c r="BJ127" s="121" t="s">
        <v>1941</v>
      </c>
      <c r="BK127" s="121" t="s">
        <v>1941</v>
      </c>
      <c r="BL127" s="121">
        <v>0</v>
      </c>
      <c r="BM127" s="124">
        <v>0</v>
      </c>
      <c r="BN127" s="121">
        <v>0</v>
      </c>
      <c r="BO127" s="124">
        <v>0</v>
      </c>
      <c r="BP127" s="121">
        <v>0</v>
      </c>
      <c r="BQ127" s="124">
        <v>0</v>
      </c>
      <c r="BR127" s="121">
        <v>17</v>
      </c>
      <c r="BS127" s="124">
        <v>100</v>
      </c>
      <c r="BT127" s="121">
        <v>17</v>
      </c>
      <c r="BU127" s="2"/>
      <c r="BV127" s="3"/>
      <c r="BW127" s="3"/>
      <c r="BX127" s="3"/>
      <c r="BY127" s="3"/>
    </row>
    <row r="128" spans="1:77" ht="41.45" customHeight="1">
      <c r="A128" s="64" t="s">
        <v>295</v>
      </c>
      <c r="C128" s="65"/>
      <c r="D128" s="65" t="s">
        <v>64</v>
      </c>
      <c r="E128" s="66">
        <v>163.74071215034596</v>
      </c>
      <c r="F128" s="68">
        <v>99.99906610761943</v>
      </c>
      <c r="G128" s="100" t="s">
        <v>529</v>
      </c>
      <c r="H128" s="65"/>
      <c r="I128" s="69" t="s">
        <v>295</v>
      </c>
      <c r="J128" s="70"/>
      <c r="K128" s="70"/>
      <c r="L128" s="69" t="s">
        <v>1697</v>
      </c>
      <c r="M128" s="73">
        <v>1.3112352006978896</v>
      </c>
      <c r="N128" s="74">
        <v>298.03179931640625</v>
      </c>
      <c r="O128" s="74">
        <v>3663.302001953125</v>
      </c>
      <c r="P128" s="75"/>
      <c r="Q128" s="76"/>
      <c r="R128" s="76"/>
      <c r="S128" s="86"/>
      <c r="T128" s="48">
        <v>0</v>
      </c>
      <c r="U128" s="48">
        <v>9</v>
      </c>
      <c r="V128" s="49">
        <v>3.718992</v>
      </c>
      <c r="W128" s="49">
        <v>0.004016</v>
      </c>
      <c r="X128" s="49">
        <v>0.013217</v>
      </c>
      <c r="Y128" s="49">
        <v>0.719594</v>
      </c>
      <c r="Z128" s="49">
        <v>0.1111111111111111</v>
      </c>
      <c r="AA128" s="49">
        <v>0</v>
      </c>
      <c r="AB128" s="71">
        <v>128</v>
      </c>
      <c r="AC128" s="71"/>
      <c r="AD128" s="72"/>
      <c r="AE128" s="78" t="s">
        <v>959</v>
      </c>
      <c r="AF128" s="78">
        <v>2065</v>
      </c>
      <c r="AG128" s="78">
        <v>2220</v>
      </c>
      <c r="AH128" s="78">
        <v>4355</v>
      </c>
      <c r="AI128" s="78">
        <v>123047</v>
      </c>
      <c r="AJ128" s="78"/>
      <c r="AK128" s="78" t="s">
        <v>1081</v>
      </c>
      <c r="AL128" s="78" t="s">
        <v>1172</v>
      </c>
      <c r="AM128" s="78"/>
      <c r="AN128" s="78"/>
      <c r="AO128" s="80">
        <v>42635.42903935185</v>
      </c>
      <c r="AP128" s="83" t="s">
        <v>1375</v>
      </c>
      <c r="AQ128" s="78" t="b">
        <v>1</v>
      </c>
      <c r="AR128" s="78" t="b">
        <v>0</v>
      </c>
      <c r="AS128" s="78" t="b">
        <v>1</v>
      </c>
      <c r="AT128" s="78" t="s">
        <v>791</v>
      </c>
      <c r="AU128" s="78">
        <v>16</v>
      </c>
      <c r="AV128" s="78"/>
      <c r="AW128" s="78" t="b">
        <v>0</v>
      </c>
      <c r="AX128" s="78" t="s">
        <v>1443</v>
      </c>
      <c r="AY128" s="83" t="s">
        <v>1569</v>
      </c>
      <c r="AZ128" s="78" t="s">
        <v>66</v>
      </c>
      <c r="BA128" s="78" t="str">
        <f>REPLACE(INDEX(GroupVertices[Group],MATCH(Vertices[[#This Row],[Vertex]],GroupVertices[Vertex],0)),1,1,"")</f>
        <v>1</v>
      </c>
      <c r="BB128" s="48"/>
      <c r="BC128" s="48"/>
      <c r="BD128" s="48"/>
      <c r="BE128" s="48"/>
      <c r="BF128" s="48" t="s">
        <v>414</v>
      </c>
      <c r="BG128" s="48" t="s">
        <v>414</v>
      </c>
      <c r="BH128" s="121" t="s">
        <v>1873</v>
      </c>
      <c r="BI128" s="121" t="s">
        <v>1873</v>
      </c>
      <c r="BJ128" s="121" t="s">
        <v>1941</v>
      </c>
      <c r="BK128" s="121" t="s">
        <v>1941</v>
      </c>
      <c r="BL128" s="121">
        <v>0</v>
      </c>
      <c r="BM128" s="124">
        <v>0</v>
      </c>
      <c r="BN128" s="121">
        <v>0</v>
      </c>
      <c r="BO128" s="124">
        <v>0</v>
      </c>
      <c r="BP128" s="121">
        <v>0</v>
      </c>
      <c r="BQ128" s="124">
        <v>0</v>
      </c>
      <c r="BR128" s="121">
        <v>17</v>
      </c>
      <c r="BS128" s="124">
        <v>100</v>
      </c>
      <c r="BT128" s="121">
        <v>17</v>
      </c>
      <c r="BU128" s="2"/>
      <c r="BV128" s="3"/>
      <c r="BW128" s="3"/>
      <c r="BX128" s="3"/>
      <c r="BY128" s="3"/>
    </row>
    <row r="129" spans="1:77" ht="41.45" customHeight="1">
      <c r="A129" s="64" t="s">
        <v>296</v>
      </c>
      <c r="C129" s="65"/>
      <c r="D129" s="65" t="s">
        <v>64</v>
      </c>
      <c r="E129" s="66">
        <v>174.33396492114508</v>
      </c>
      <c r="F129" s="68">
        <v>99.99338282560974</v>
      </c>
      <c r="G129" s="100" t="s">
        <v>530</v>
      </c>
      <c r="H129" s="65"/>
      <c r="I129" s="69" t="s">
        <v>296</v>
      </c>
      <c r="J129" s="70"/>
      <c r="K129" s="70"/>
      <c r="L129" s="69" t="s">
        <v>1698</v>
      </c>
      <c r="M129" s="73">
        <v>3.2052836517918037</v>
      </c>
      <c r="N129" s="74">
        <v>3186.191650390625</v>
      </c>
      <c r="O129" s="74">
        <v>1206.0848388671875</v>
      </c>
      <c r="P129" s="75"/>
      <c r="Q129" s="76"/>
      <c r="R129" s="76"/>
      <c r="S129" s="86"/>
      <c r="T129" s="48">
        <v>0</v>
      </c>
      <c r="U129" s="48">
        <v>9</v>
      </c>
      <c r="V129" s="49">
        <v>3.718992</v>
      </c>
      <c r="W129" s="49">
        <v>0.004016</v>
      </c>
      <c r="X129" s="49">
        <v>0.013217</v>
      </c>
      <c r="Y129" s="49">
        <v>0.719594</v>
      </c>
      <c r="Z129" s="49">
        <v>0.1111111111111111</v>
      </c>
      <c r="AA129" s="49">
        <v>0</v>
      </c>
      <c r="AB129" s="71">
        <v>129</v>
      </c>
      <c r="AC129" s="71"/>
      <c r="AD129" s="72"/>
      <c r="AE129" s="78" t="s">
        <v>960</v>
      </c>
      <c r="AF129" s="78">
        <v>14685</v>
      </c>
      <c r="AG129" s="78">
        <v>15730</v>
      </c>
      <c r="AH129" s="78">
        <v>30674</v>
      </c>
      <c r="AI129" s="78">
        <v>59116</v>
      </c>
      <c r="AJ129" s="78"/>
      <c r="AK129" s="78" t="s">
        <v>1082</v>
      </c>
      <c r="AL129" s="78" t="s">
        <v>1173</v>
      </c>
      <c r="AM129" s="83" t="s">
        <v>1258</v>
      </c>
      <c r="AN129" s="78"/>
      <c r="AO129" s="80">
        <v>41283.02155092593</v>
      </c>
      <c r="AP129" s="83" t="s">
        <v>1376</v>
      </c>
      <c r="AQ129" s="78" t="b">
        <v>0</v>
      </c>
      <c r="AR129" s="78" t="b">
        <v>0</v>
      </c>
      <c r="AS129" s="78" t="b">
        <v>1</v>
      </c>
      <c r="AT129" s="78" t="s">
        <v>791</v>
      </c>
      <c r="AU129" s="78">
        <v>570</v>
      </c>
      <c r="AV129" s="83" t="s">
        <v>1382</v>
      </c>
      <c r="AW129" s="78" t="b">
        <v>0</v>
      </c>
      <c r="AX129" s="78" t="s">
        <v>1443</v>
      </c>
      <c r="AY129" s="83" t="s">
        <v>1570</v>
      </c>
      <c r="AZ129" s="78" t="s">
        <v>66</v>
      </c>
      <c r="BA129" s="78" t="str">
        <f>REPLACE(INDEX(GroupVertices[Group],MATCH(Vertices[[#This Row],[Vertex]],GroupVertices[Vertex],0)),1,1,"")</f>
        <v>1</v>
      </c>
      <c r="BB129" s="48"/>
      <c r="BC129" s="48"/>
      <c r="BD129" s="48"/>
      <c r="BE129" s="48"/>
      <c r="BF129" s="48" t="s">
        <v>414</v>
      </c>
      <c r="BG129" s="48" t="s">
        <v>414</v>
      </c>
      <c r="BH129" s="121" t="s">
        <v>1873</v>
      </c>
      <c r="BI129" s="121" t="s">
        <v>1873</v>
      </c>
      <c r="BJ129" s="121" t="s">
        <v>1941</v>
      </c>
      <c r="BK129" s="121" t="s">
        <v>1941</v>
      </c>
      <c r="BL129" s="121">
        <v>0</v>
      </c>
      <c r="BM129" s="124">
        <v>0</v>
      </c>
      <c r="BN129" s="121">
        <v>0</v>
      </c>
      <c r="BO129" s="124">
        <v>0</v>
      </c>
      <c r="BP129" s="121">
        <v>0</v>
      </c>
      <c r="BQ129" s="124">
        <v>0</v>
      </c>
      <c r="BR129" s="121">
        <v>17</v>
      </c>
      <c r="BS129" s="124">
        <v>100</v>
      </c>
      <c r="BT129" s="121">
        <v>17</v>
      </c>
      <c r="BU129" s="2"/>
      <c r="BV129" s="3"/>
      <c r="BW129" s="3"/>
      <c r="BX129" s="3"/>
      <c r="BY129" s="3"/>
    </row>
    <row r="130" spans="1:77" ht="41.45" customHeight="1">
      <c r="A130" s="87" t="s">
        <v>297</v>
      </c>
      <c r="C130" s="88"/>
      <c r="D130" s="88" t="s">
        <v>64</v>
      </c>
      <c r="E130" s="89">
        <v>168.24931344065646</v>
      </c>
      <c r="F130" s="90">
        <v>99.99664724221931</v>
      </c>
      <c r="G130" s="101" t="s">
        <v>531</v>
      </c>
      <c r="H130" s="88"/>
      <c r="I130" s="91" t="s">
        <v>297</v>
      </c>
      <c r="J130" s="92"/>
      <c r="K130" s="92"/>
      <c r="L130" s="91" t="s">
        <v>1699</v>
      </c>
      <c r="M130" s="93">
        <v>2.117362409712694</v>
      </c>
      <c r="N130" s="94">
        <v>3477.254638671875</v>
      </c>
      <c r="O130" s="94">
        <v>1868.4447021484375</v>
      </c>
      <c r="P130" s="95"/>
      <c r="Q130" s="96"/>
      <c r="R130" s="96"/>
      <c r="S130" s="97"/>
      <c r="T130" s="48">
        <v>0</v>
      </c>
      <c r="U130" s="48">
        <v>9</v>
      </c>
      <c r="V130" s="49">
        <v>3.718992</v>
      </c>
      <c r="W130" s="49">
        <v>0.004016</v>
      </c>
      <c r="X130" s="49">
        <v>0.013217</v>
      </c>
      <c r="Y130" s="49">
        <v>0.719594</v>
      </c>
      <c r="Z130" s="49">
        <v>0.1111111111111111</v>
      </c>
      <c r="AA130" s="49">
        <v>0</v>
      </c>
      <c r="AB130" s="98">
        <v>130</v>
      </c>
      <c r="AC130" s="98"/>
      <c r="AD130" s="99"/>
      <c r="AE130" s="78" t="s">
        <v>961</v>
      </c>
      <c r="AF130" s="78">
        <v>5892</v>
      </c>
      <c r="AG130" s="78">
        <v>7970</v>
      </c>
      <c r="AH130" s="78">
        <v>58855</v>
      </c>
      <c r="AI130" s="78">
        <v>9165</v>
      </c>
      <c r="AJ130" s="78"/>
      <c r="AK130" s="78" t="s">
        <v>1083</v>
      </c>
      <c r="AL130" s="78" t="s">
        <v>1174</v>
      </c>
      <c r="AM130" s="83" t="s">
        <v>1259</v>
      </c>
      <c r="AN130" s="78"/>
      <c r="AO130" s="80">
        <v>40871.70315972222</v>
      </c>
      <c r="AP130" s="83" t="s">
        <v>1377</v>
      </c>
      <c r="AQ130" s="78" t="b">
        <v>0</v>
      </c>
      <c r="AR130" s="78" t="b">
        <v>0</v>
      </c>
      <c r="AS130" s="78" t="b">
        <v>1</v>
      </c>
      <c r="AT130" s="78" t="s">
        <v>791</v>
      </c>
      <c r="AU130" s="78">
        <v>502</v>
      </c>
      <c r="AV130" s="83" t="s">
        <v>1391</v>
      </c>
      <c r="AW130" s="78" t="b">
        <v>0</v>
      </c>
      <c r="AX130" s="78" t="s">
        <v>1443</v>
      </c>
      <c r="AY130" s="83" t="s">
        <v>1571</v>
      </c>
      <c r="AZ130" s="78" t="s">
        <v>66</v>
      </c>
      <c r="BA130" s="78" t="str">
        <f>REPLACE(INDEX(GroupVertices[Group],MATCH(Vertices[[#This Row],[Vertex]],GroupVertices[Vertex],0)),1,1,"")</f>
        <v>1</v>
      </c>
      <c r="BB130" s="48"/>
      <c r="BC130" s="48"/>
      <c r="BD130" s="48"/>
      <c r="BE130" s="48"/>
      <c r="BF130" s="48" t="s">
        <v>414</v>
      </c>
      <c r="BG130" s="48" t="s">
        <v>414</v>
      </c>
      <c r="BH130" s="121" t="s">
        <v>1873</v>
      </c>
      <c r="BI130" s="121" t="s">
        <v>1873</v>
      </c>
      <c r="BJ130" s="121" t="s">
        <v>1941</v>
      </c>
      <c r="BK130" s="121" t="s">
        <v>1941</v>
      </c>
      <c r="BL130" s="121">
        <v>0</v>
      </c>
      <c r="BM130" s="124">
        <v>0</v>
      </c>
      <c r="BN130" s="121">
        <v>0</v>
      </c>
      <c r="BO130" s="124">
        <v>0</v>
      </c>
      <c r="BP130" s="121">
        <v>0</v>
      </c>
      <c r="BQ130" s="124">
        <v>0</v>
      </c>
      <c r="BR130" s="121">
        <v>17</v>
      </c>
      <c r="BS130" s="124">
        <v>100</v>
      </c>
      <c r="BT130" s="121">
        <v>17</v>
      </c>
      <c r="BU130" s="2"/>
      <c r="BV130" s="3"/>
      <c r="BW130" s="3"/>
      <c r="BX130" s="3"/>
      <c r="BY1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30"/>
    <dataValidation allowBlank="1" showInputMessage="1" promptTitle="Vertex Tooltip" prompt="Enter optional text that will pop up when the mouse is hovered over the vertex." errorTitle="Invalid Vertex Image Key" sqref="L3:L13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30"/>
    <dataValidation allowBlank="1" showInputMessage="1" promptTitle="Vertex Label Fill Color" prompt="To select an optional fill color for the Label shape, right-click and select Select Color on the right-click menu." sqref="J3:J130"/>
    <dataValidation allowBlank="1" showInputMessage="1" promptTitle="Vertex Image File" prompt="Enter the path to an image file.  Hover over the column header for examples." errorTitle="Invalid Vertex Image Key" sqref="G3:G130"/>
    <dataValidation allowBlank="1" showInputMessage="1" promptTitle="Vertex Color" prompt="To select an optional vertex color, right-click and select Select Color on the right-click menu." sqref="C3:C130"/>
    <dataValidation allowBlank="1" showInputMessage="1" promptTitle="Vertex Opacity" prompt="Enter an optional vertex opacity between 0 (transparent) and 100 (opaque)." errorTitle="Invalid Vertex Opacity" error="The optional vertex opacity must be a whole number between 0 and 10." sqref="F3:F130"/>
    <dataValidation type="list" allowBlank="1" showInputMessage="1" showErrorMessage="1" promptTitle="Vertex Shape" prompt="Select an optional vertex shape." errorTitle="Invalid Vertex Shape" error="You have entered an invalid vertex shape.  Try selecting from the drop-down list instead." sqref="D3:D1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30">
      <formula1>ValidVertexLabelPositions</formula1>
    </dataValidation>
    <dataValidation allowBlank="1" showInputMessage="1" showErrorMessage="1" promptTitle="Vertex Name" prompt="Enter the name of the vertex." sqref="A3:A130"/>
  </dataValidations>
  <hyperlinks>
    <hyperlink ref="AM5" r:id="rId1" display="https://t.co/CaKHmBxvtB"/>
    <hyperlink ref="AM10" r:id="rId2" display="https://t.co/e4rraKAFUP"/>
    <hyperlink ref="AM11" r:id="rId3" display="https://t.co/LH2F8q7tUG"/>
    <hyperlink ref="AM13" r:id="rId4" display="https://t.co/p6EZqQLsCR"/>
    <hyperlink ref="AM14" r:id="rId5" display="http://t.co/B8cgBB9bin"/>
    <hyperlink ref="AM17" r:id="rId6" display="https://t.co/IyaKR1l9T0"/>
    <hyperlink ref="AM18" r:id="rId7" display="https://t.co/xAJDQI6b88"/>
    <hyperlink ref="AM20" r:id="rId8" display="https://t.co/mnZsmki04x"/>
    <hyperlink ref="AM21" r:id="rId9" display="https://t.co/2WDStDAkAk"/>
    <hyperlink ref="AM25" r:id="rId10" display="https://t.co/fE5ybjovPj"/>
    <hyperlink ref="AM26" r:id="rId11" display="https://t.co/TquZ2ymG3F"/>
    <hyperlink ref="AM29" r:id="rId12" display="https://t.co/48zq8HrKMI"/>
    <hyperlink ref="AM32" r:id="rId13" display="https://t.co/BQREA5oAJa"/>
    <hyperlink ref="AM33" r:id="rId14" display="https://t.co/NbupfJ4RBq"/>
    <hyperlink ref="AM35" r:id="rId15" display="https://t.co/ggMfLeCwJG"/>
    <hyperlink ref="AM36" r:id="rId16" display="https://t.co/0z7HMulhnM"/>
    <hyperlink ref="AM37" r:id="rId17" display="http://t.co/QyaSdwJc93"/>
    <hyperlink ref="AM39" r:id="rId18" display="https://t.co/xfjwFMjUJF"/>
    <hyperlink ref="AM41" r:id="rId19" display="https://t.co/zv9lsSDcbR"/>
    <hyperlink ref="AM49" r:id="rId20" display="https://t.co/HuMOyVBvNk"/>
    <hyperlink ref="AM50" r:id="rId21" display="https://t.co/aFAPDywtfs"/>
    <hyperlink ref="AM51" r:id="rId22" display="https://t.co/M0uRGy9Hkg"/>
    <hyperlink ref="AM52" r:id="rId23" display="https://t.co/F3fLcfn45H"/>
    <hyperlink ref="AM53" r:id="rId24" display="http://t.co/7bZ2KCQJ2k"/>
    <hyperlink ref="AM54" r:id="rId25" display="https://t.co/TAXQpsHa5X"/>
    <hyperlink ref="AM55" r:id="rId26" display="https://t.co/1Gqn5eNAkV"/>
    <hyperlink ref="AM56" r:id="rId27" display="http://t.co/2sVbt3n6lO"/>
    <hyperlink ref="AM57" r:id="rId28" display="https://t.co/IxLjEB2zlE"/>
    <hyperlink ref="AM58" r:id="rId29" display="https://t.co/b4qJn1xk9K"/>
    <hyperlink ref="AM59" r:id="rId30" display="https://t.co/7vUi8WLZCu"/>
    <hyperlink ref="AM60" r:id="rId31" display="https://t.co/OvTRV8b9kM"/>
    <hyperlink ref="AM61" r:id="rId32" display="https://t.co/ZsLXGx77Bh"/>
    <hyperlink ref="AM62" r:id="rId33" display="https://t.co/ZrnvTEo1ha"/>
    <hyperlink ref="AM63" r:id="rId34" display="https://t.co/B8TWHxd8Ro"/>
    <hyperlink ref="AM64" r:id="rId35" display="https://t.co/YCJuAt2fd2"/>
    <hyperlink ref="AM65" r:id="rId36" display="https://t.co/iUn41wAYRH"/>
    <hyperlink ref="AM66" r:id="rId37" display="https://t.co/mUzJwnsa02"/>
    <hyperlink ref="AM68" r:id="rId38" display="https://t.co/13seNJzkYd"/>
    <hyperlink ref="AM69" r:id="rId39" display="https://t.co/Tow2b8QNQf"/>
    <hyperlink ref="AM70" r:id="rId40" display="https://t.co/8VagWFc00k"/>
    <hyperlink ref="AM71" r:id="rId41" display="https://t.co/Ozohh7WZKH"/>
    <hyperlink ref="AM72" r:id="rId42" display="http://t.co/n2UwF0GqhC"/>
    <hyperlink ref="AM73" r:id="rId43" display="https://t.co/rRf1B7kblu"/>
    <hyperlink ref="AM74" r:id="rId44" display="https://t.co/aWLN3OiOBt"/>
    <hyperlink ref="AM75" r:id="rId45" display="https://t.co/3i2bPMrJDS"/>
    <hyperlink ref="AM76" r:id="rId46" display="https://t.co/DVdsPSDmrQ"/>
    <hyperlink ref="AM77" r:id="rId47" display="https://t.co/vBzl7LNCCQ"/>
    <hyperlink ref="AM78" r:id="rId48" display="https://t.co/WSyMYHuwPh"/>
    <hyperlink ref="AM80" r:id="rId49" display="https://t.co/WpzSdGtUl0"/>
    <hyperlink ref="AM81" r:id="rId50" display="https://t.co/xfYFV6BrRT"/>
    <hyperlink ref="AM82" r:id="rId51" display="https://t.co/iA79iPBi4q"/>
    <hyperlink ref="AM83" r:id="rId52" display="http://t.co/RtNGJhF8LM"/>
    <hyperlink ref="AM84" r:id="rId53" display="https://t.co/acEDNo910M"/>
    <hyperlink ref="AM85" r:id="rId54" display="https://t.co/zzkauSb9EZ"/>
    <hyperlink ref="AM86" r:id="rId55" display="https://t.co/HraaN9g48H"/>
    <hyperlink ref="AM87" r:id="rId56" display="https://t.co/acboLziGvF"/>
    <hyperlink ref="AM88" r:id="rId57" display="https://t.co/bLatrP1Q1h"/>
    <hyperlink ref="AM89" r:id="rId58" display="https://t.co/LQQmPk1d5Q"/>
    <hyperlink ref="AM90" r:id="rId59" display="http://t.co/7tyEm2bWZO"/>
    <hyperlink ref="AM92" r:id="rId60" display="https://t.co/B5LeCB71nJ"/>
    <hyperlink ref="AM93" r:id="rId61" display="https://t.co/erdfqJCtvG"/>
    <hyperlink ref="AM94" r:id="rId62" display="https://t.co/GweGcfmJ7o"/>
    <hyperlink ref="AM97" r:id="rId63" display="https://t.co/p2K5okdrHg"/>
    <hyperlink ref="AM98" r:id="rId64" display="https://t.co/zv9lsSDcbR"/>
    <hyperlink ref="AM99" r:id="rId65" display="http://t.co/xXXrvBCpS9"/>
    <hyperlink ref="AM100" r:id="rId66" display="https://t.co/zZiTwCJy0r"/>
    <hyperlink ref="AM101" r:id="rId67" display="https://t.co/4x4xXtgT5i"/>
    <hyperlink ref="AM107" r:id="rId68" display="https://t.co/pZmwKFT1rx"/>
    <hyperlink ref="AM108" r:id="rId69" display="http://t.co/dQIPDh9KIO"/>
    <hyperlink ref="AM109" r:id="rId70" display="https://t.co/CiqD0pNncF"/>
    <hyperlink ref="AM110" r:id="rId71" display="https://t.co/AqJWIc9LJC"/>
    <hyperlink ref="AM111" r:id="rId72" display="https://t.co/6EDyaCeKOj"/>
    <hyperlink ref="AM112" r:id="rId73" display="https://t.co/U8FZn17mDG"/>
    <hyperlink ref="AM113" r:id="rId74" display="https://t.co/j2UX3DHDQY"/>
    <hyperlink ref="AM114" r:id="rId75" display="https://t.co/vIWzSLZCWi"/>
    <hyperlink ref="AM116" r:id="rId76" display="https://t.co/BioqS0qUvB"/>
    <hyperlink ref="AM117" r:id="rId77" display="https://t.co/KPTdqLXD1p"/>
    <hyperlink ref="AM118" r:id="rId78" display="https://t.co/8PA9jIR8hl"/>
    <hyperlink ref="AM119" r:id="rId79" display="https://t.co/cryMsCDL3N"/>
    <hyperlink ref="AM123" r:id="rId80" display="https://t.co/fRRYxaoxAy"/>
    <hyperlink ref="AM124" r:id="rId81" display="https://t.co/HbmmPU01tL"/>
    <hyperlink ref="AM125" r:id="rId82" display="https://t.co/xzcKnEci5U"/>
    <hyperlink ref="AM126" r:id="rId83" display="https://t.co/F8uD3faDby"/>
    <hyperlink ref="AM127" r:id="rId84" display="https://t.co/TSSs5wBUuK"/>
    <hyperlink ref="AM129" r:id="rId85" display="https://t.co/EvjwRXm04B"/>
    <hyperlink ref="AM130" r:id="rId86" display="https://t.co/Xs1juB5Z2f"/>
    <hyperlink ref="AP3" r:id="rId87" display="https://pbs.twimg.com/profile_banners/1098061709363818503/1550703857"/>
    <hyperlink ref="AP4" r:id="rId88" display="https://pbs.twimg.com/profile_banners/14056502/1518368317"/>
    <hyperlink ref="AP5" r:id="rId89" display="https://pbs.twimg.com/profile_banners/115019129/1470563608"/>
    <hyperlink ref="AP6" r:id="rId90" display="https://pbs.twimg.com/profile_banners/3241335163/1445003056"/>
    <hyperlink ref="AP7" r:id="rId91" display="https://pbs.twimg.com/profile_banners/1100591260316753920/1552476863"/>
    <hyperlink ref="AP8" r:id="rId92" display="https://pbs.twimg.com/profile_banners/15494794/1497032121"/>
    <hyperlink ref="AP9" r:id="rId93" display="https://pbs.twimg.com/profile_banners/24108344/1529683817"/>
    <hyperlink ref="AP10" r:id="rId94" display="https://pbs.twimg.com/profile_banners/1965847669/1551172714"/>
    <hyperlink ref="AP11" r:id="rId95" display="https://pbs.twimg.com/profile_banners/148280168/1464014043"/>
    <hyperlink ref="AP12" r:id="rId96" display="https://pbs.twimg.com/profile_banners/2729957642/1467950173"/>
    <hyperlink ref="AP13" r:id="rId97" display="https://pbs.twimg.com/profile_banners/436169764/1469239922"/>
    <hyperlink ref="AP14" r:id="rId98" display="https://pbs.twimg.com/profile_banners/1881304950/1532740814"/>
    <hyperlink ref="AP15" r:id="rId99" display="https://pbs.twimg.com/profile_banners/2355885300/1455424139"/>
    <hyperlink ref="AP16" r:id="rId100" display="https://pbs.twimg.com/profile_banners/1100586535794032640/1551236589"/>
    <hyperlink ref="AP17" r:id="rId101" display="https://pbs.twimg.com/profile_banners/2344305278/1533179109"/>
    <hyperlink ref="AP18" r:id="rId102" display="https://pbs.twimg.com/profile_banners/108526862/1501845137"/>
    <hyperlink ref="AP20" r:id="rId103" display="https://pbs.twimg.com/profile_banners/1703558844/1550202279"/>
    <hyperlink ref="AP21" r:id="rId104" display="https://pbs.twimg.com/profile_banners/3253170811/1435745717"/>
    <hyperlink ref="AP22" r:id="rId105" display="https://pbs.twimg.com/profile_banners/916652778/1549672741"/>
    <hyperlink ref="AP24" r:id="rId106" display="https://pbs.twimg.com/profile_banners/134142052/1545926766"/>
    <hyperlink ref="AP25" r:id="rId107" display="https://pbs.twimg.com/profile_banners/2204959478/1387971855"/>
    <hyperlink ref="AP26" r:id="rId108" display="https://pbs.twimg.com/profile_banners/190070853/1540162053"/>
    <hyperlink ref="AP28" r:id="rId109" display="https://pbs.twimg.com/profile_banners/825128397210673152/1485561530"/>
    <hyperlink ref="AP29" r:id="rId110" display="https://pbs.twimg.com/profile_banners/1061239369640693762/1552222089"/>
    <hyperlink ref="AP30" r:id="rId111" display="https://pbs.twimg.com/profile_banners/54061923/1548873092"/>
    <hyperlink ref="AP32" r:id="rId112" display="https://pbs.twimg.com/profile_banners/3321751520/1440989336"/>
    <hyperlink ref="AP33" r:id="rId113" display="https://pbs.twimg.com/profile_banners/1356087222/1544906445"/>
    <hyperlink ref="AP34" r:id="rId114" display="https://pbs.twimg.com/profile_banners/1365955674/1437349178"/>
    <hyperlink ref="AP35" r:id="rId115" display="https://pbs.twimg.com/profile_banners/34987624/1498932044"/>
    <hyperlink ref="AP36" r:id="rId116" display="https://pbs.twimg.com/profile_banners/347002675/1450187379"/>
    <hyperlink ref="AP37" r:id="rId117" display="https://pbs.twimg.com/profile_banners/26412532/1476471699"/>
    <hyperlink ref="AP38" r:id="rId118" display="https://pbs.twimg.com/profile_banners/148857723/1486882553"/>
    <hyperlink ref="AP39" r:id="rId119" display="https://pbs.twimg.com/profile_banners/361811837/1550827103"/>
    <hyperlink ref="AP40" r:id="rId120" display="https://pbs.twimg.com/profile_banners/15872409/1495181132"/>
    <hyperlink ref="AP41" r:id="rId121" display="https://pbs.twimg.com/profile_banners/1020707417284390912/1537613633"/>
    <hyperlink ref="AP42" r:id="rId122" display="https://pbs.twimg.com/profile_banners/474035985/1545140827"/>
    <hyperlink ref="AP43" r:id="rId123" display="https://pbs.twimg.com/profile_banners/990019532818407424/1524915014"/>
    <hyperlink ref="AP44" r:id="rId124" display="https://pbs.twimg.com/profile_banners/39715373/1353101835"/>
    <hyperlink ref="AP45" r:id="rId125" display="https://pbs.twimg.com/profile_banners/356053602/1540459317"/>
    <hyperlink ref="AP46" r:id="rId126" display="https://pbs.twimg.com/profile_banners/905950782/1525107484"/>
    <hyperlink ref="AP47" r:id="rId127" display="https://pbs.twimg.com/profile_banners/4051118260/1537268137"/>
    <hyperlink ref="AP48" r:id="rId128" display="https://pbs.twimg.com/profile_banners/960937119152619521/1552567158"/>
    <hyperlink ref="AP49" r:id="rId129" display="https://pbs.twimg.com/profile_banners/17573066/1397694737"/>
    <hyperlink ref="AP50" r:id="rId130" display="https://pbs.twimg.com/profile_banners/25834897/1533313194"/>
    <hyperlink ref="AP51" r:id="rId131" display="https://pbs.twimg.com/profile_banners/811377/1543939339"/>
    <hyperlink ref="AP52" r:id="rId132" display="https://pbs.twimg.com/profile_banners/10228272/1544543885"/>
    <hyperlink ref="AP53" r:id="rId133" display="https://pbs.twimg.com/profile_banners/2425151/1506715336"/>
    <hyperlink ref="AP54" r:id="rId134" display="https://pbs.twimg.com/profile_banners/783214/1537558537"/>
    <hyperlink ref="AP55" r:id="rId135" display="https://pbs.twimg.com/profile_banners/22959763/1501620205"/>
    <hyperlink ref="AP56" r:id="rId136" display="https://pbs.twimg.com/profile_banners/457984599/1359997459"/>
    <hyperlink ref="AP57" r:id="rId137" display="https://pbs.twimg.com/profile_banners/822215679726100480/1549425227"/>
    <hyperlink ref="AP58" r:id="rId138" display="https://pbs.twimg.com/profile_banners/1280294108/1525718378"/>
    <hyperlink ref="AP59" r:id="rId139" display="https://pbs.twimg.com/profile_banners/35164888/1551946414"/>
    <hyperlink ref="AP60" r:id="rId140" display="https://pbs.twimg.com/profile_banners/1912110522/1550241136"/>
    <hyperlink ref="AP61" r:id="rId141" display="https://pbs.twimg.com/profile_banners/23924373/1496091921"/>
    <hyperlink ref="AP62" r:id="rId142" display="https://pbs.twimg.com/profile_banners/72938555/1540719216"/>
    <hyperlink ref="AP63" r:id="rId143" display="https://pbs.twimg.com/profile_banners/1594162892/1506374386"/>
    <hyperlink ref="AP64" r:id="rId144" display="https://pbs.twimg.com/profile_banners/359074674/1505762645"/>
    <hyperlink ref="AP65" r:id="rId145" display="https://pbs.twimg.com/profile_banners/1621271/1539285297"/>
    <hyperlink ref="AP66" r:id="rId146" display="https://pbs.twimg.com/profile_banners/44189764/1520689389"/>
    <hyperlink ref="AP67" r:id="rId147" display="https://pbs.twimg.com/profile_banners/122781253/1517520946"/>
    <hyperlink ref="AP68" r:id="rId148" display="https://pbs.twimg.com/profile_banners/302870540/1451128495"/>
    <hyperlink ref="AP69" r:id="rId149" display="https://pbs.twimg.com/profile_banners/75401545/1454519185"/>
    <hyperlink ref="AP70" r:id="rId150" display="https://pbs.twimg.com/profile_banners/326869253/1514921099"/>
    <hyperlink ref="AP71" r:id="rId151" display="https://pbs.twimg.com/profile_banners/182539117/1479996760"/>
    <hyperlink ref="AP72" r:id="rId152" display="https://pbs.twimg.com/profile_banners/22487278/1492531052"/>
    <hyperlink ref="AP73" r:id="rId153" display="https://pbs.twimg.com/profile_banners/1676691804/1543082855"/>
    <hyperlink ref="AP74" r:id="rId154" display="https://pbs.twimg.com/profile_banners/1305350636/1500654747"/>
    <hyperlink ref="AP75" r:id="rId155" display="https://pbs.twimg.com/profile_banners/87269548/1514399993"/>
    <hyperlink ref="AP76" r:id="rId156" display="https://pbs.twimg.com/profile_banners/1661469482/1531286263"/>
    <hyperlink ref="AP77" r:id="rId157" display="https://pbs.twimg.com/profile_banners/612473/1529425670"/>
    <hyperlink ref="AP78" r:id="rId158" display="https://pbs.twimg.com/profile_banners/9697732/1401057310"/>
    <hyperlink ref="AP79" r:id="rId159" display="https://pbs.twimg.com/profile_banners/2253248033/1483404571"/>
    <hyperlink ref="AP80" r:id="rId160" display="https://pbs.twimg.com/profile_banners/180130665/1499970359"/>
    <hyperlink ref="AP81" r:id="rId161" display="https://pbs.twimg.com/profile_banners/886815330/1537804517"/>
    <hyperlink ref="AP82" r:id="rId162" display="https://pbs.twimg.com/profile_banners/14264810/1398616879"/>
    <hyperlink ref="AP83" r:id="rId163" display="https://pbs.twimg.com/profile_banners/7665112/1453849355"/>
    <hyperlink ref="AP84" r:id="rId164" display="https://pbs.twimg.com/profile_banners/30315497/1515020123"/>
    <hyperlink ref="AP85" r:id="rId165" display="https://pbs.twimg.com/profile_banners/101294519/1533385814"/>
    <hyperlink ref="AP87" r:id="rId166" display="https://pbs.twimg.com/profile_banners/21595696/1461505056"/>
    <hyperlink ref="AP88" r:id="rId167" display="https://pbs.twimg.com/profile_banners/14240812/1463400854"/>
    <hyperlink ref="AP89" r:id="rId168" display="https://pbs.twimg.com/profile_banners/17446633/1506790923"/>
    <hyperlink ref="AP90" r:id="rId169" display="https://pbs.twimg.com/profile_banners/34904126/1348772653"/>
    <hyperlink ref="AP91" r:id="rId170" display="https://pbs.twimg.com/profile_banners/555375957/1543579271"/>
    <hyperlink ref="AP92" r:id="rId171" display="https://pbs.twimg.com/profile_banners/228784017/1424809671"/>
    <hyperlink ref="AP93" r:id="rId172" display="https://pbs.twimg.com/profile_banners/177804013/1536168657"/>
    <hyperlink ref="AP94" r:id="rId173" display="https://pbs.twimg.com/profile_banners/15194262/1493949030"/>
    <hyperlink ref="AP95" r:id="rId174" display="https://pbs.twimg.com/profile_banners/436964891/1551117249"/>
    <hyperlink ref="AP96" r:id="rId175" display="https://pbs.twimg.com/profile_banners/55373712/1522703148"/>
    <hyperlink ref="AP97" r:id="rId176" display="https://pbs.twimg.com/profile_banners/113787132/1518383057"/>
    <hyperlink ref="AP98" r:id="rId177" display="https://pbs.twimg.com/profile_banners/1493806800/1552599232"/>
    <hyperlink ref="AP99" r:id="rId178" display="https://pbs.twimg.com/profile_banners/618561152/1436985994"/>
    <hyperlink ref="AP100" r:id="rId179" display="https://pbs.twimg.com/profile_banners/1534242913/1450151759"/>
    <hyperlink ref="AP101" r:id="rId180" display="https://pbs.twimg.com/profile_banners/4288494973/1523724180"/>
    <hyperlink ref="AP105" r:id="rId181" display="https://pbs.twimg.com/profile_banners/53326533/1498619308"/>
    <hyperlink ref="AP107" r:id="rId182" display="https://pbs.twimg.com/profile_banners/2933113231/1452266957"/>
    <hyperlink ref="AP108" r:id="rId183" display="https://pbs.twimg.com/profile_banners/378418204/1424066117"/>
    <hyperlink ref="AP109" r:id="rId184" display="https://pbs.twimg.com/profile_banners/2610129715/1483616386"/>
    <hyperlink ref="AP110" r:id="rId185" display="https://pbs.twimg.com/profile_banners/488121324/1547809733"/>
    <hyperlink ref="AP111" r:id="rId186" display="https://pbs.twimg.com/profile_banners/218730857/1534461384"/>
    <hyperlink ref="AP112" r:id="rId187" display="https://pbs.twimg.com/profile_banners/1628895096/1435783405"/>
    <hyperlink ref="AP113" r:id="rId188" display="https://pbs.twimg.com/profile_banners/50032582/1501197185"/>
    <hyperlink ref="AP114" r:id="rId189" display="https://pbs.twimg.com/profile_banners/1396712004/1540791798"/>
    <hyperlink ref="AP116" r:id="rId190" display="https://pbs.twimg.com/profile_banners/119980953/1547667483"/>
    <hyperlink ref="AP117" r:id="rId191" display="https://pbs.twimg.com/profile_banners/59663165/1545182532"/>
    <hyperlink ref="AP118" r:id="rId192" display="https://pbs.twimg.com/profile_banners/131233772/1535965150"/>
    <hyperlink ref="AP119" r:id="rId193" display="https://pbs.twimg.com/profile_banners/1023769207/1547481455"/>
    <hyperlink ref="AP120" r:id="rId194" display="https://pbs.twimg.com/profile_banners/577415947/1535863344"/>
    <hyperlink ref="AP121" r:id="rId195" display="https://pbs.twimg.com/profile_banners/2854672291/1495258204"/>
    <hyperlink ref="AP122" r:id="rId196" display="https://pbs.twimg.com/profile_banners/1624626306/1552709600"/>
    <hyperlink ref="AP123" r:id="rId197" display="https://pbs.twimg.com/profile_banners/15631927/1539224767"/>
    <hyperlink ref="AP124" r:id="rId198" display="https://pbs.twimg.com/profile_banners/216900952/1546437946"/>
    <hyperlink ref="AP125" r:id="rId199" display="https://pbs.twimg.com/profile_banners/2171504722/1478827928"/>
    <hyperlink ref="AP126" r:id="rId200" display="https://pbs.twimg.com/profile_banners/886203237472382976/1504748205"/>
    <hyperlink ref="AP127" r:id="rId201" display="https://pbs.twimg.com/profile_banners/30992877/1552151369"/>
    <hyperlink ref="AP128" r:id="rId202" display="https://pbs.twimg.com/profile_banners/778901103056388096/1547036532"/>
    <hyperlink ref="AP129" r:id="rId203" display="https://pbs.twimg.com/profile_banners/1072416566/1525660822"/>
    <hyperlink ref="AP130" r:id="rId204" display="https://pbs.twimg.com/profile_banners/420446850/1511078458"/>
    <hyperlink ref="AV3" r:id="rId205" display="http://abs.twimg.com/images/themes/theme1/bg.png"/>
    <hyperlink ref="AV4" r:id="rId206" display="http://abs.twimg.com/images/themes/theme19/bg.gif"/>
    <hyperlink ref="AV5" r:id="rId207" display="http://abs.twimg.com/images/themes/theme1/bg.png"/>
    <hyperlink ref="AV6" r:id="rId208" display="http://abs.twimg.com/images/themes/theme1/bg.png"/>
    <hyperlink ref="AV8" r:id="rId209" display="http://abs.twimg.com/images/themes/theme13/bg.gif"/>
    <hyperlink ref="AV9" r:id="rId210" display="http://abs.twimg.com/images/themes/theme3/bg.gif"/>
    <hyperlink ref="AV10" r:id="rId211" display="http://abs.twimg.com/images/themes/theme13/bg.gif"/>
    <hyperlink ref="AV11" r:id="rId212" display="http://abs.twimg.com/images/themes/theme1/bg.png"/>
    <hyperlink ref="AV12" r:id="rId213" display="http://abs.twimg.com/images/themes/theme1/bg.png"/>
    <hyperlink ref="AV13" r:id="rId214" display="http://abs.twimg.com/images/themes/theme1/bg.png"/>
    <hyperlink ref="AV14" r:id="rId215" display="http://abs.twimg.com/images/themes/theme14/bg.gif"/>
    <hyperlink ref="AV15" r:id="rId216" display="http://abs.twimg.com/images/themes/theme1/bg.png"/>
    <hyperlink ref="AV16" r:id="rId217" display="http://abs.twimg.com/images/themes/theme1/bg.png"/>
    <hyperlink ref="AV17" r:id="rId218" display="http://abs.twimg.com/images/themes/theme1/bg.png"/>
    <hyperlink ref="AV18" r:id="rId219" display="http://abs.twimg.com/images/themes/theme1/bg.png"/>
    <hyperlink ref="AV19" r:id="rId220" display="http://abs.twimg.com/images/themes/theme1/bg.png"/>
    <hyperlink ref="AV20" r:id="rId221" display="http://abs.twimg.com/images/themes/theme16/bg.gif"/>
    <hyperlink ref="AV21" r:id="rId222" display="http://abs.twimg.com/images/themes/theme1/bg.png"/>
    <hyperlink ref="AV22" r:id="rId223" display="http://abs.twimg.com/images/themes/theme1/bg.png"/>
    <hyperlink ref="AV23" r:id="rId224" display="http://abs.twimg.com/images/themes/theme19/bg.gif"/>
    <hyperlink ref="AV24" r:id="rId225" display="http://abs.twimg.com/images/themes/theme1/bg.png"/>
    <hyperlink ref="AV25" r:id="rId226" display="http://abs.twimg.com/images/themes/theme1/bg.png"/>
    <hyperlink ref="AV26" r:id="rId227" display="http://abs.twimg.com/images/themes/theme9/bg.gif"/>
    <hyperlink ref="AV27" r:id="rId228" display="http://abs.twimg.com/images/themes/theme1/bg.png"/>
    <hyperlink ref="AV28" r:id="rId229" display="http://abs.twimg.com/images/themes/theme1/bg.png"/>
    <hyperlink ref="AV30" r:id="rId230" display="http://abs.twimg.com/images/themes/theme2/bg.gif"/>
    <hyperlink ref="AV32" r:id="rId231" display="http://abs.twimg.com/images/themes/theme1/bg.png"/>
    <hyperlink ref="AV33" r:id="rId232" display="http://abs.twimg.com/images/themes/theme13/bg.gif"/>
    <hyperlink ref="AV34" r:id="rId233" display="http://abs.twimg.com/images/themes/theme14/bg.gif"/>
    <hyperlink ref="AV35" r:id="rId234" display="http://abs.twimg.com/images/themes/theme2/bg.gif"/>
    <hyperlink ref="AV36" r:id="rId235" display="http://abs.twimg.com/images/themes/theme1/bg.png"/>
    <hyperlink ref="AV37" r:id="rId236" display="http://abs.twimg.com/images/themes/theme1/bg.png"/>
    <hyperlink ref="AV38" r:id="rId237" display="http://abs.twimg.com/images/themes/theme13/bg.gif"/>
    <hyperlink ref="AV39" r:id="rId238" display="http://abs.twimg.com/images/themes/theme18/bg.gif"/>
    <hyperlink ref="AV40" r:id="rId239" display="http://abs.twimg.com/images/themes/theme2/bg.gif"/>
    <hyperlink ref="AV42" r:id="rId240" display="http://abs.twimg.com/images/themes/theme1/bg.png"/>
    <hyperlink ref="AV44" r:id="rId241" display="http://abs.twimg.com/images/themes/theme18/bg.gif"/>
    <hyperlink ref="AV45" r:id="rId242" display="http://abs.twimg.com/images/themes/theme1/bg.png"/>
    <hyperlink ref="AV46" r:id="rId243" display="http://abs.twimg.com/images/themes/theme1/bg.png"/>
    <hyperlink ref="AV47" r:id="rId244" display="http://abs.twimg.com/images/themes/theme1/bg.png"/>
    <hyperlink ref="AV49" r:id="rId245" display="http://abs.twimg.com/images/themes/theme1/bg.png"/>
    <hyperlink ref="AV50" r:id="rId246" display="http://abs.twimg.com/images/themes/theme15/bg.png"/>
    <hyperlink ref="AV51" r:id="rId247" display="http://abs.twimg.com/images/themes/theme9/bg.gif"/>
    <hyperlink ref="AV52" r:id="rId248" display="http://abs.twimg.com/images/themes/theme14/bg.gif"/>
    <hyperlink ref="AV53" r:id="rId249" display="http://abs.twimg.com/images/themes/theme1/bg.png"/>
    <hyperlink ref="AV54" r:id="rId250" display="http://abs.twimg.com/images/themes/theme18/bg.gif"/>
    <hyperlink ref="AV55" r:id="rId251" display="http://abs.twimg.com/images/themes/theme14/bg.gif"/>
    <hyperlink ref="AV56" r:id="rId252" display="http://abs.twimg.com/images/themes/theme1/bg.png"/>
    <hyperlink ref="AV58" r:id="rId253" display="http://abs.twimg.com/images/themes/theme1/bg.png"/>
    <hyperlink ref="AV59" r:id="rId254" display="http://abs.twimg.com/images/themes/theme4/bg.gif"/>
    <hyperlink ref="AV60" r:id="rId255" display="http://abs.twimg.com/images/themes/theme1/bg.png"/>
    <hyperlink ref="AV61" r:id="rId256" display="http://abs.twimg.com/images/themes/theme1/bg.png"/>
    <hyperlink ref="AV62" r:id="rId257" display="http://abs.twimg.com/images/themes/theme4/bg.gif"/>
    <hyperlink ref="AV63" r:id="rId258" display="http://abs.twimg.com/images/themes/theme1/bg.png"/>
    <hyperlink ref="AV64" r:id="rId259" display="http://abs.twimg.com/images/themes/theme1/bg.png"/>
    <hyperlink ref="AV65" r:id="rId260" display="http://abs.twimg.com/images/themes/theme16/bg.gif"/>
    <hyperlink ref="AV66" r:id="rId261" display="http://abs.twimg.com/images/themes/theme1/bg.png"/>
    <hyperlink ref="AV67" r:id="rId262" display="http://abs.twimg.com/images/themes/theme4/bg.gif"/>
    <hyperlink ref="AV68" r:id="rId263" display="http://abs.twimg.com/images/themes/theme14/bg.gif"/>
    <hyperlink ref="AV69" r:id="rId264" display="http://abs.twimg.com/images/themes/theme13/bg.gif"/>
    <hyperlink ref="AV70" r:id="rId265" display="http://abs.twimg.com/images/themes/theme10/bg.gif"/>
    <hyperlink ref="AV71" r:id="rId266" display="http://abs.twimg.com/images/themes/theme1/bg.png"/>
    <hyperlink ref="AV72" r:id="rId267" display="http://abs.twimg.com/images/themes/theme4/bg.gif"/>
    <hyperlink ref="AV73" r:id="rId268" display="http://abs.twimg.com/images/themes/theme1/bg.png"/>
    <hyperlink ref="AV74" r:id="rId269" display="http://abs.twimg.com/images/themes/theme1/bg.png"/>
    <hyperlink ref="AV75" r:id="rId270" display="http://abs.twimg.com/images/themes/theme1/bg.png"/>
    <hyperlink ref="AV76" r:id="rId271" display="http://abs.twimg.com/images/themes/theme16/bg.gif"/>
    <hyperlink ref="AV77" r:id="rId272" display="http://abs.twimg.com/images/themes/theme1/bg.png"/>
    <hyperlink ref="AV78" r:id="rId273" display="http://abs.twimg.com/images/themes/theme14/bg.gif"/>
    <hyperlink ref="AV79" r:id="rId274" display="http://abs.twimg.com/images/themes/theme4/bg.gif"/>
    <hyperlink ref="AV80" r:id="rId275" display="http://abs.twimg.com/images/themes/theme1/bg.png"/>
    <hyperlink ref="AV81" r:id="rId276" display="http://abs.twimg.com/images/themes/theme1/bg.png"/>
    <hyperlink ref="AV82" r:id="rId277" display="http://abs.twimg.com/images/themes/theme5/bg.gif"/>
    <hyperlink ref="AV83" r:id="rId278" display="http://abs.twimg.com/images/themes/theme18/bg.gif"/>
    <hyperlink ref="AV84" r:id="rId279" display="http://abs.twimg.com/images/themes/theme4/bg.gif"/>
    <hyperlink ref="AV85" r:id="rId280" display="http://abs.twimg.com/images/themes/theme5/bg.gif"/>
    <hyperlink ref="AV86" r:id="rId281" display="http://abs.twimg.com/images/themes/theme1/bg.png"/>
    <hyperlink ref="AV87" r:id="rId282" display="http://abs.twimg.com/images/themes/theme1/bg.png"/>
    <hyperlink ref="AV88" r:id="rId283" display="http://abs.twimg.com/images/themes/theme13/bg.gif"/>
    <hyperlink ref="AV89" r:id="rId284" display="http://abs.twimg.com/images/themes/theme7/bg.gif"/>
    <hyperlink ref="AV90" r:id="rId285" display="http://abs.twimg.com/images/themes/theme4/bg.gif"/>
    <hyperlink ref="AV91" r:id="rId286" display="http://abs.twimg.com/images/themes/theme1/bg.png"/>
    <hyperlink ref="AV92" r:id="rId287" display="http://abs.twimg.com/images/themes/theme1/bg.png"/>
    <hyperlink ref="AV93" r:id="rId288" display="http://abs.twimg.com/images/themes/theme19/bg.gif"/>
    <hyperlink ref="AV94" r:id="rId289" display="http://abs.twimg.com/images/themes/theme1/bg.png"/>
    <hyperlink ref="AV95" r:id="rId290" display="http://abs.twimg.com/images/themes/theme10/bg.gif"/>
    <hyperlink ref="AV96" r:id="rId291" display="http://abs.twimg.com/images/themes/theme4/bg.gif"/>
    <hyperlink ref="AV97" r:id="rId292" display="http://abs.twimg.com/images/themes/theme19/bg.gif"/>
    <hyperlink ref="AV98" r:id="rId293" display="http://abs.twimg.com/images/themes/theme1/bg.png"/>
    <hyperlink ref="AV99" r:id="rId294" display="http://abs.twimg.com/images/themes/theme15/bg.png"/>
    <hyperlink ref="AV100" r:id="rId295" display="http://abs.twimg.com/images/themes/theme18/bg.gif"/>
    <hyperlink ref="AV101" r:id="rId296" display="http://abs.twimg.com/images/themes/theme1/bg.png"/>
    <hyperlink ref="AV102" r:id="rId297" display="http://abs.twimg.com/images/themes/theme1/bg.png"/>
    <hyperlink ref="AV103" r:id="rId298" display="http://abs.twimg.com/images/themes/theme1/bg.png"/>
    <hyperlink ref="AV105" r:id="rId299" display="http://abs.twimg.com/images/themes/theme1/bg.png"/>
    <hyperlink ref="AV107" r:id="rId300" display="http://abs.twimg.com/images/themes/theme1/bg.png"/>
    <hyperlink ref="AV108" r:id="rId301" display="http://abs.twimg.com/images/themes/theme1/bg.png"/>
    <hyperlink ref="AV109" r:id="rId302" display="http://abs.twimg.com/images/themes/theme1/bg.png"/>
    <hyperlink ref="AV110" r:id="rId303" display="http://abs.twimg.com/images/themes/theme18/bg.gif"/>
    <hyperlink ref="AV111" r:id="rId304" display="http://abs.twimg.com/images/themes/theme1/bg.png"/>
    <hyperlink ref="AV112" r:id="rId305" display="http://abs.twimg.com/images/themes/theme1/bg.png"/>
    <hyperlink ref="AV113" r:id="rId306" display="http://abs.twimg.com/images/themes/theme13/bg.gif"/>
    <hyperlink ref="AV114" r:id="rId307" display="http://abs.twimg.com/images/themes/theme19/bg.gif"/>
    <hyperlink ref="AV116" r:id="rId308" display="http://abs.twimg.com/images/themes/theme19/bg.gif"/>
    <hyperlink ref="AV117" r:id="rId309" display="http://abs.twimg.com/images/themes/theme6/bg.gif"/>
    <hyperlink ref="AV118" r:id="rId310" display="http://abs.twimg.com/images/themes/theme18/bg.gif"/>
    <hyperlink ref="AV119" r:id="rId311" display="http://abs.twimg.com/images/themes/theme17/bg.gif"/>
    <hyperlink ref="AV120" r:id="rId312" display="http://abs.twimg.com/images/themes/theme1/bg.png"/>
    <hyperlink ref="AV121" r:id="rId313" display="http://abs.twimg.com/images/themes/theme16/bg.gif"/>
    <hyperlink ref="AV122" r:id="rId314" display="http://abs.twimg.com/images/themes/theme1/bg.png"/>
    <hyperlink ref="AV123" r:id="rId315" display="http://abs.twimg.com/images/themes/theme1/bg.png"/>
    <hyperlink ref="AV124" r:id="rId316" display="http://abs.twimg.com/images/themes/theme13/bg.gif"/>
    <hyperlink ref="AV125" r:id="rId317" display="http://abs.twimg.com/images/themes/theme1/bg.png"/>
    <hyperlink ref="AV127" r:id="rId318" display="http://abs.twimg.com/images/themes/theme10/bg.gif"/>
    <hyperlink ref="AV129" r:id="rId319" display="http://abs.twimg.com/images/themes/theme1/bg.png"/>
    <hyperlink ref="AV130" r:id="rId320" display="http://abs.twimg.com/images/themes/theme15/bg.png"/>
    <hyperlink ref="G3" r:id="rId321" display="http://pbs.twimg.com/profile_images/1098072258650738690/5COrf4YU_normal.jpg"/>
    <hyperlink ref="G4" r:id="rId322" display="http://pbs.twimg.com/profile_images/529295577624756225/s7yccbNL_normal.jpeg"/>
    <hyperlink ref="G5" r:id="rId323" display="http://pbs.twimg.com/profile_images/1022024307948568578/0u_G0sHl_normal.jpg"/>
    <hyperlink ref="G6" r:id="rId324" display="http://pbs.twimg.com/profile_images/623079008943542272/IS_io70l_normal.jpg"/>
    <hyperlink ref="G7" r:id="rId325" display="http://pbs.twimg.com/profile_images/1105794224811724800/FG6JIq2l_normal.jpg"/>
    <hyperlink ref="G8" r:id="rId326" display="http://pbs.twimg.com/profile_images/378800000701239304/8ca51e8144311ba0356639e12ff9d77e_normal.jpeg"/>
    <hyperlink ref="G9" r:id="rId327" display="http://pbs.twimg.com/profile_images/1047154442754174976/2V3a16oT_normal.jpg"/>
    <hyperlink ref="G10" r:id="rId328" display="http://pbs.twimg.com/profile_images/1072822542384152576/PPY2rXYj_normal.jpg"/>
    <hyperlink ref="G11" r:id="rId329" display="http://pbs.twimg.com/profile_images/1048892137293668352/leEa946O_normal.jpg"/>
    <hyperlink ref="G12" r:id="rId330" display="http://pbs.twimg.com/profile_images/846126108785356800/a4aLmHMA_normal.jpg"/>
    <hyperlink ref="G13" r:id="rId331" display="http://pbs.twimg.com/profile_images/1105144995118407681/YbAes31A_normal.png"/>
    <hyperlink ref="G14" r:id="rId332" display="http://pbs.twimg.com/profile_images/960514741473914881/18_2TprC_normal.jpg"/>
    <hyperlink ref="G15" r:id="rId333" display="http://pbs.twimg.com/profile_images/924941529671540736/1SshdOMF_normal.jpg"/>
    <hyperlink ref="G16" r:id="rId334" display="http://pbs.twimg.com/profile_images/1105320662011277312/Q5LBZxua_normal.png"/>
    <hyperlink ref="G17" r:id="rId335" display="http://pbs.twimg.com/profile_images/1024114739792625664/J7r-faTm_normal.jpg"/>
    <hyperlink ref="G18" r:id="rId336" display="http://pbs.twimg.com/profile_images/592857151560888320/FCfDPG09_normal.jpg"/>
    <hyperlink ref="G19" r:id="rId337" display="http://pbs.twimg.com/profile_images/580687616372150272/vM-UFWNK_normal.jpg"/>
    <hyperlink ref="G20" r:id="rId338" display="http://pbs.twimg.com/profile_images/378800000367653034/c1e1814fc8a32cd8dd7470c50a6d4190_normal.jpeg"/>
    <hyperlink ref="G21" r:id="rId339" display="http://pbs.twimg.com/profile_images/613919454221578240/oPPR3viO_normal.jpg"/>
    <hyperlink ref="G22" r:id="rId340" display="http://pbs.twimg.com/profile_images/1094032883369553921/9SawoQRp_normal.jpg"/>
    <hyperlink ref="G23" r:id="rId341" display="http://pbs.twimg.com/profile_images/527254584704520192/uM1Qq--6_normal.png"/>
    <hyperlink ref="G24" r:id="rId342" display="http://pbs.twimg.com/profile_images/423374531000930304/tF_VzvVY_normal.jpeg"/>
    <hyperlink ref="G25" r:id="rId343" display="http://pbs.twimg.com/profile_images/778585684189655041/DTkNbsjy_normal.jpg"/>
    <hyperlink ref="G26" r:id="rId344" display="http://pbs.twimg.com/profile_images/1007311944510914563/mhPIPcaG_normal.jpg"/>
    <hyperlink ref="G27" r:id="rId345" display="http://pbs.twimg.com/profile_images/3020839582/2a65a7e8d893b5665b3c2b584ef8ecac_normal.jpeg"/>
    <hyperlink ref="G28" r:id="rId346" display="http://pbs.twimg.com/profile_images/974720355871768576/16LmckL3_normal.jpg"/>
    <hyperlink ref="G29" r:id="rId347" display="http://pbs.twimg.com/profile_images/1104725494346465281/tt_vHsEI_normal.jpg"/>
    <hyperlink ref="G30" r:id="rId348" display="http://pbs.twimg.com/profile_images/1098052447451402242/6qWowEl6_normal.png"/>
    <hyperlink ref="G31" r:id="rId349" display="http://abs.twimg.com/sticky/default_profile_images/default_profile_normal.png"/>
    <hyperlink ref="G32" r:id="rId350" display="http://pbs.twimg.com/profile_images/1009868701309403138/A9D95Zo3_normal.jpg"/>
    <hyperlink ref="G33" r:id="rId351" display="http://pbs.twimg.com/profile_images/1075403827220807682/Rg1tkIIP_normal.jpg"/>
    <hyperlink ref="G34" r:id="rId352" display="http://pbs.twimg.com/profile_images/622912342586585088/YhlamY0x_normal.jpg"/>
    <hyperlink ref="G35" r:id="rId353" display="http://pbs.twimg.com/profile_images/1043496301739020290/1DQeSP0W_normal.jpg"/>
    <hyperlink ref="G36" r:id="rId354" display="http://pbs.twimg.com/profile_images/813056632250925057/t-DDGecT_normal.jpg"/>
    <hyperlink ref="G37" r:id="rId355" display="http://pbs.twimg.com/profile_images/787005320044302336/zrI8RjPO_normal.jpg"/>
    <hyperlink ref="G38" r:id="rId356" display="http://pbs.twimg.com/profile_images/1066172831912710144/31IUhGRB_normal.jpg"/>
    <hyperlink ref="G39" r:id="rId357" display="http://pbs.twimg.com/profile_images/828183590810771457/86tysh_n_normal.jpg"/>
    <hyperlink ref="G40" r:id="rId358" display="http://pbs.twimg.com/profile_images/926197007143673856/SZWkWLX1_normal.jpg"/>
    <hyperlink ref="G41" r:id="rId359" display="http://pbs.twimg.com/profile_images/1020709928850329606/m_gDxhri_normal.jpg"/>
    <hyperlink ref="G42" r:id="rId360" display="http://pbs.twimg.com/profile_images/1083772092691214336/KuN9fB1z_normal.jpg"/>
    <hyperlink ref="G43" r:id="rId361" display="http://pbs.twimg.com/profile_images/990191461617537025/w1lS-fw2_normal.jpg"/>
    <hyperlink ref="G44" r:id="rId362" display="http://pbs.twimg.com/profile_images/953128449698230273/qyursc-K_normal.jpg"/>
    <hyperlink ref="G45" r:id="rId363" display="http://pbs.twimg.com/profile_images/1106607922795212802/9WrfIJf1_normal.jpg"/>
    <hyperlink ref="G46" r:id="rId364" display="http://pbs.twimg.com/profile_images/990998644424781824/ER2TEZJM_normal.jpg"/>
    <hyperlink ref="G47" r:id="rId365" display="http://pbs.twimg.com/profile_images/1059846734006927366/QQ0YX3lj_normal.jpg"/>
    <hyperlink ref="G48" r:id="rId366" display="http://pbs.twimg.com/profile_images/1106577721130450944/-c7-I0jw_normal.jpg"/>
    <hyperlink ref="G49" r:id="rId367" display="http://pbs.twimg.com/profile_images/480544465610735616/Y_viD_Ii_normal.jpeg"/>
    <hyperlink ref="G50" r:id="rId368" display="http://pbs.twimg.com/profile_images/1062524158477824000/b5zP5kfi_normal.jpg"/>
    <hyperlink ref="G51" r:id="rId369" display="http://pbs.twimg.com/profile_images/868147475852312577/fjCSPU-a_normal.jpg"/>
    <hyperlink ref="G52" r:id="rId370" display="http://pbs.twimg.com/profile_images/1013436760859299847/aQltRN9T_normal.jpg"/>
    <hyperlink ref="G53" r:id="rId371" display="http://pbs.twimg.com/profile_images/3513354941/24aaffa670e634a7da9a087bfa83abe6_normal.png"/>
    <hyperlink ref="G54" r:id="rId372" display="http://pbs.twimg.com/profile_images/1092100446586630146/3uFY0wpD_normal.jpg"/>
    <hyperlink ref="G55" r:id="rId373" display="http://pbs.twimg.com/profile_images/820351342464016384/_otHuDCr_normal.jpg"/>
    <hyperlink ref="G56" r:id="rId374" display="http://pbs.twimg.com/profile_images/949270171755077632/dw3M-58z_normal.jpg"/>
    <hyperlink ref="G57" r:id="rId375" display="http://pbs.twimg.com/profile_images/859982100904148992/hv5soju7_normal.jpg"/>
    <hyperlink ref="G58" r:id="rId376" display="http://pbs.twimg.com/profile_images/933740415861252096/qEXZnavW_normal.jpg"/>
    <hyperlink ref="G59" r:id="rId377" display="http://pbs.twimg.com/profile_images/1103569357383364608/Be5K0gkJ_normal.jpg"/>
    <hyperlink ref="G60" r:id="rId378" display="http://pbs.twimg.com/profile_images/1029445046020407296/7Y2PzKji_normal.jpg"/>
    <hyperlink ref="G61" r:id="rId379" display="http://pbs.twimg.com/profile_images/881871057866698756/iKO2VJuU_normal.jpg"/>
    <hyperlink ref="G62" r:id="rId380" display="http://pbs.twimg.com/profile_images/939201846022991872/2PiSmYp3_normal.jpg"/>
    <hyperlink ref="G63" r:id="rId381" display="http://pbs.twimg.com/profile_images/802267603393716224/OazG3xmR_normal.jpg"/>
    <hyperlink ref="G64" r:id="rId382" display="http://pbs.twimg.com/profile_images/909860230439239680/SYNCWsCi_normal.jpg"/>
    <hyperlink ref="G65" r:id="rId383" display="http://pbs.twimg.com/profile_images/981852897188212741/oqR2TMSO_normal.jpg"/>
    <hyperlink ref="G66" r:id="rId384" display="http://pbs.twimg.com/profile_images/730798431866916864/mZxYtEJ9_normal.jpg"/>
    <hyperlink ref="G67" r:id="rId385" display="http://pbs.twimg.com/profile_images/1058908962890924032/tqRNEAzw_normal.jpg"/>
    <hyperlink ref="G68" r:id="rId386" display="http://pbs.twimg.com/profile_images/1099445708967501824/Ujryw-s3_normal.jpg"/>
    <hyperlink ref="G69" r:id="rId387" display="http://pbs.twimg.com/profile_images/922183288126570497/vxk2K-I8_normal.jpg"/>
    <hyperlink ref="G70" r:id="rId388" display="http://pbs.twimg.com/profile_images/1080110461809582080/jGkH-rLT_normal.jpg"/>
    <hyperlink ref="G71" r:id="rId389" display="http://pbs.twimg.com/profile_images/541230851929808896/CempjbYW_normal.jpeg"/>
    <hyperlink ref="G72" r:id="rId390" display="http://pbs.twimg.com/profile_images/768592734282145792/sBoQIaFR_normal.jpg"/>
    <hyperlink ref="G73" r:id="rId391" display="http://pbs.twimg.com/profile_images/931919116012793858/nXYZanzf_normal.jpg"/>
    <hyperlink ref="G74" r:id="rId392" display="http://pbs.twimg.com/profile_images/1042393755024875520/p-2DMTNi_normal.jpg"/>
    <hyperlink ref="G75" r:id="rId393" display="http://pbs.twimg.com/profile_images/447272511747526656/vl21lxoc_normal.jpeg"/>
    <hyperlink ref="G76" r:id="rId394" display="http://pbs.twimg.com/profile_images/812152697755299840/gV29KeEy_normal.jpg"/>
    <hyperlink ref="G77" r:id="rId395" display="http://pbs.twimg.com/profile_images/875702547016802304/9TC6qsAT_normal.jpg"/>
    <hyperlink ref="G78" r:id="rId396" display="http://pbs.twimg.com/profile_images/470693078546644992/QAJA5dS-_normal.jpeg"/>
    <hyperlink ref="G79" r:id="rId397" display="http://pbs.twimg.com/profile_images/462346285513601024/tCx8sDXz_normal.jpeg"/>
    <hyperlink ref="G80" r:id="rId398" display="http://pbs.twimg.com/profile_images/912265497579741184/f7fNWL8y_normal.jpg"/>
    <hyperlink ref="G81" r:id="rId399" display="http://pbs.twimg.com/profile_images/579981644171374595/s-vuYN6D_normal.jpg"/>
    <hyperlink ref="G82" r:id="rId400" display="http://pbs.twimg.com/profile_images/1022274729086836736/RlD62hfu_normal.jpg"/>
    <hyperlink ref="G83" r:id="rId401" display="http://pbs.twimg.com/profile_images/730071680198938624/uR3QYPwU_normal.jpg"/>
    <hyperlink ref="G84" r:id="rId402" display="http://pbs.twimg.com/profile_images/1023919929345564672/wb-CMwg3_normal.jpg"/>
    <hyperlink ref="G85" r:id="rId403" display="http://pbs.twimg.com/profile_images/880276065712840704/g7NUBfTr_normal.jpg"/>
    <hyperlink ref="G86" r:id="rId404" display="http://pbs.twimg.com/profile_images/1093173831563390982/G-p7w6AB_normal.jpg"/>
    <hyperlink ref="G87" r:id="rId405" display="http://pbs.twimg.com/profile_images/750787083334070272/3QIV6NFE_normal.png"/>
    <hyperlink ref="G88" r:id="rId406" display="http://pbs.twimg.com/profile_images/1047489073999491073/ph8JHQVN_normal.jpg"/>
    <hyperlink ref="G89" r:id="rId407" display="http://pbs.twimg.com/profile_images/1056900697541742593/qbBJTGDR_normal.jpg"/>
    <hyperlink ref="G90" r:id="rId408" display="http://pbs.twimg.com/profile_images/752530081134837760/SoxVPTBo_normal.jpg"/>
    <hyperlink ref="G91" r:id="rId409" display="http://pbs.twimg.com/profile_images/1068474838925406208/EjYPQPRs_normal.jpg"/>
    <hyperlink ref="G92" r:id="rId410" display="http://pbs.twimg.com/profile_images/849246152277061632/CmoveISU_normal.jpg"/>
    <hyperlink ref="G93" r:id="rId411" display="http://pbs.twimg.com/profile_images/1090722816452935682/JgQJjVoj_normal.jpg"/>
    <hyperlink ref="G94" r:id="rId412" display="http://pbs.twimg.com/profile_images/685253675011407872/EOBb9_xB_normal.png"/>
    <hyperlink ref="G95" r:id="rId413" display="http://pbs.twimg.com/profile_images/1070403668439171072/dwIpHBFI_normal.jpg"/>
    <hyperlink ref="G96" r:id="rId414" display="http://pbs.twimg.com/profile_images/1067656589656522752/qvSJi4Hy_normal.jpg"/>
    <hyperlink ref="G97" r:id="rId415" display="http://pbs.twimg.com/profile_images/1065748205931945984/YNcluZvd_normal.jpg"/>
    <hyperlink ref="G98" r:id="rId416" display="http://pbs.twimg.com/profile_images/1078752666883448840/8K3_-50y_normal.jpg"/>
    <hyperlink ref="G99" r:id="rId417" display="http://pbs.twimg.com/profile_images/747533795767685120/VmhUd8rj_normal.jpg"/>
    <hyperlink ref="G100" r:id="rId418" display="http://pbs.twimg.com/profile_images/1038650685783502848/m85zcrZH_normal.jpg"/>
    <hyperlink ref="G101" r:id="rId419" display="http://pbs.twimg.com/profile_images/880465967137964032/HhIqIDTl_normal.jpg"/>
    <hyperlink ref="G102" r:id="rId420" display="http://pbs.twimg.com/profile_images/776098096564412417/80-cHLXe_normal.jpg"/>
    <hyperlink ref="G103" r:id="rId421" display="http://pbs.twimg.com/profile_images/823584033414283264/Mf-EN4Zx_normal.jpg"/>
    <hyperlink ref="G104" r:id="rId422" display="http://pbs.twimg.com/profile_images/1048476457675214849/xBlSJdY__normal.jpg"/>
    <hyperlink ref="G105" r:id="rId423" display="http://pbs.twimg.com/profile_images/1037223401545449473/ODqDOyWs_normal.jpg"/>
    <hyperlink ref="G106" r:id="rId424" display="http://pbs.twimg.com/profile_images/1083408630865551360/tfcHyg58_normal.jpg"/>
    <hyperlink ref="G107" r:id="rId425" display="http://pbs.twimg.com/profile_images/1081771646212542464/JXuv8Bve_normal.jpg"/>
    <hyperlink ref="G108" r:id="rId426" display="http://pbs.twimg.com/profile_images/647269023541952512/edC2VJHA_normal.jpg"/>
    <hyperlink ref="G109" r:id="rId427" display="http://pbs.twimg.com/profile_images/928306719221891072/guxaNLke_normal.jpg"/>
    <hyperlink ref="G110" r:id="rId428" display="http://pbs.twimg.com/profile_images/1086218860934643713/KG5pspgi_normal.jpg"/>
    <hyperlink ref="G111" r:id="rId429" display="http://pbs.twimg.com/profile_images/1102308957131960320/ziYs0-yI_normal.png"/>
    <hyperlink ref="G112" r:id="rId430" display="http://pbs.twimg.com/profile_images/983427745526018049/7KivtcEF_normal.jpg"/>
    <hyperlink ref="G113" r:id="rId431" display="http://pbs.twimg.com/profile_images/907709420972339200/HkE9JHIj_normal.jpg"/>
    <hyperlink ref="G114" r:id="rId432" display="http://pbs.twimg.com/profile_images/1056780829949476864/DtQdt0fH_normal.jpg"/>
    <hyperlink ref="G115" r:id="rId433" display="http://pbs.twimg.com/profile_images/1087361925628022786/fk5LXCb5_normal.jpg"/>
    <hyperlink ref="G116" r:id="rId434" display="http://pbs.twimg.com/profile_images/1033777570964094976/xjUaXUh__normal.jpg"/>
    <hyperlink ref="G117" r:id="rId435" display="http://pbs.twimg.com/profile_images/1075199060674527232/8mTfVUt0_normal.jpg"/>
    <hyperlink ref="G118" r:id="rId436" display="http://pbs.twimg.com/profile_images/3166390372/b60a239872517f7189570c31918567c0_normal.jpeg"/>
    <hyperlink ref="G119" r:id="rId437" display="http://pbs.twimg.com/profile_images/1099005193230835712/JZXIDuuz_normal.png"/>
    <hyperlink ref="G120" r:id="rId438" display="http://pbs.twimg.com/profile_images/1075770691503349760/wXzv1ZF0_normal.jpg"/>
    <hyperlink ref="G121" r:id="rId439" display="http://pbs.twimg.com/profile_images/662689701761908736/OyQUQi7t_normal.jpg"/>
    <hyperlink ref="G122" r:id="rId440" display="http://pbs.twimg.com/profile_images/1106647428982145024/6LdVjieD_normal.jpg"/>
    <hyperlink ref="G123" r:id="rId441" display="http://pbs.twimg.com/profile_images/990362458324746240/X4IhzY3l_normal.jpg"/>
    <hyperlink ref="G124" r:id="rId442" display="http://pbs.twimg.com/profile_images/1080463756486946821/V3R9oUaE_normal.jpg"/>
    <hyperlink ref="G125" r:id="rId443" display="http://pbs.twimg.com/profile_images/1045275971878887424/kXfelPZ4_normal.jpg"/>
    <hyperlink ref="G126" r:id="rId444" display="http://pbs.twimg.com/profile_images/1081611426974912513/0P1fBtCd_normal.jpg"/>
    <hyperlink ref="G127" r:id="rId445" display="http://pbs.twimg.com/profile_images/1092477472057233410/vbxBC2wH_normal.jpg"/>
    <hyperlink ref="G128" r:id="rId446" display="http://pbs.twimg.com/profile_images/1071712991136137217/Bh0NBvEi_normal.jpg"/>
    <hyperlink ref="G129" r:id="rId447" display="http://pbs.twimg.com/profile_images/950485348894699521/HnIFLQ3T_normal.jpg"/>
    <hyperlink ref="G130" r:id="rId448" display="http://pbs.twimg.com/profile_images/1050764532627501057/zajXOytb_normal.jpg"/>
    <hyperlink ref="AY3" r:id="rId449" display="https://twitter.com/mstompkins_math"/>
    <hyperlink ref="AY4" r:id="rId450" display="https://twitter.com/shyj"/>
    <hyperlink ref="AY5" r:id="rId451" display="https://twitter.com/pennyrobaus"/>
    <hyperlink ref="AY6" r:id="rId452" display="https://twitter.com/includedau"/>
    <hyperlink ref="AY7" r:id="rId453" display="https://twitter.com/maomauga"/>
    <hyperlink ref="AY8" r:id="rId454" display="https://twitter.com/dougemints"/>
    <hyperlink ref="AY9" r:id="rId455" display="https://twitter.com/snowykc"/>
    <hyperlink ref="AY10" r:id="rId456" display="https://twitter.com/rsehji"/>
    <hyperlink ref="AY11" r:id="rId457" display="https://twitter.com/rajkamble11"/>
    <hyperlink ref="AY12" r:id="rId458" display="https://twitter.com/mittaubin"/>
    <hyperlink ref="AY13" r:id="rId459" display="https://twitter.com/ksthakral"/>
    <hyperlink ref="AY14" r:id="rId460" display="https://twitter.com/cultofpedagogy"/>
    <hyperlink ref="AY15" r:id="rId461" display="https://twitter.com/243rin"/>
    <hyperlink ref="AY16" r:id="rId462" display="https://twitter.com/connollymeli"/>
    <hyperlink ref="AY17" r:id="rId463" display="https://twitter.com/codeclubaus"/>
    <hyperlink ref="AY18" r:id="rId464" display="https://twitter.com/teachertechnol"/>
    <hyperlink ref="AY19" r:id="rId465" display="https://twitter.com/jackwurf"/>
    <hyperlink ref="AY20" r:id="rId466" display="https://twitter.com/adolesuccess"/>
    <hyperlink ref="AY21" r:id="rId467" display="https://twitter.com/latitudegrptvl"/>
    <hyperlink ref="AY22" r:id="rId468" display="https://twitter.com/walljoannewall"/>
    <hyperlink ref="AY23" r:id="rId469" display="https://twitter.com/vkoukis1"/>
    <hyperlink ref="AY24" r:id="rId470" display="https://twitter.com/robramond"/>
    <hyperlink ref="AY25" r:id="rId471" display="https://twitter.com/vipulasharma1"/>
    <hyperlink ref="AY26" r:id="rId472" display="https://twitter.com/froehlichm"/>
    <hyperlink ref="AY27" r:id="rId473" display="https://twitter.com/rebeccapartyof5"/>
    <hyperlink ref="AY28" r:id="rId474" display="https://twitter.com/ashkejriwal"/>
    <hyperlink ref="AY29" r:id="rId475" display="https://twitter.com/ciotranenneu"/>
    <hyperlink ref="AY30" r:id="rId476" display="https://twitter.com/rodolfojsn"/>
    <hyperlink ref="AY31" r:id="rId477" display="https://twitter.com/wakefield5judy"/>
    <hyperlink ref="AY32" r:id="rId478" display="https://twitter.com/chouinardjahant"/>
    <hyperlink ref="AY33" r:id="rId479" display="https://twitter.com/seni_bl"/>
    <hyperlink ref="AY34" r:id="rId480" display="https://twitter.com/ilovechalkdust"/>
    <hyperlink ref="AY35" r:id="rId481" display="https://twitter.com/jenaiamorane"/>
    <hyperlink ref="AY36" r:id="rId482" display="https://twitter.com/s"/>
    <hyperlink ref="AY37" r:id="rId483" display="https://twitter.com/conferenz"/>
    <hyperlink ref="AY38" r:id="rId484" display="https://twitter.com/pransang"/>
    <hyperlink ref="AY39" r:id="rId485" display="https://twitter.com/iu_kunaljain"/>
    <hyperlink ref="AY40" r:id="rId486" display="https://twitter.com/nzvh"/>
    <hyperlink ref="AY41" r:id="rId487" display="https://twitter.com/edchatmena"/>
    <hyperlink ref="AY42" r:id="rId488" display="https://twitter.com/pmkaura"/>
    <hyperlink ref="AY43" r:id="rId489" display="https://twitter.com/jamalsurabhi"/>
    <hyperlink ref="AY44" r:id="rId490" display="https://twitter.com/aitimary88"/>
    <hyperlink ref="AY45" r:id="rId491" display="https://twitter.com/ananyadebroy"/>
    <hyperlink ref="AY46" r:id="rId492" display="https://twitter.com/ankit231181"/>
    <hyperlink ref="AY47" r:id="rId493" display="https://twitter.com/edchateu"/>
    <hyperlink ref="AY48" r:id="rId494" display="https://twitter.com/shazia"/>
    <hyperlink ref="AY49" r:id="rId495" display="https://twitter.com/assignmenthelp"/>
    <hyperlink ref="AY50" r:id="rId496" display="https://twitter.com/dennisdill"/>
    <hyperlink ref="AY51" r:id="rId497" display="https://twitter.com/reddit"/>
    <hyperlink ref="AY52" r:id="rId498" display="https://twitter.com/youtube"/>
    <hyperlink ref="AY53" r:id="rId499" display="https://twitter.com/facebook"/>
    <hyperlink ref="AY54" r:id="rId500" display="https://twitter.com/twitter"/>
    <hyperlink ref="AY55" r:id="rId501" display="https://twitter.com/jacindaardern"/>
    <hyperlink ref="AY56" r:id="rId502" display="https://twitter.com/breitbartnews"/>
    <hyperlink ref="AY57" r:id="rId503" display="https://twitter.com/potus"/>
    <hyperlink ref="AY58" r:id="rId504" display="https://twitter.com/edtech_stories"/>
    <hyperlink ref="AY59" r:id="rId505" display="https://twitter.com/stellapkjames"/>
    <hyperlink ref="AY60" r:id="rId506" display="https://twitter.com/techethicist"/>
    <hyperlink ref="AY61" r:id="rId507" display="https://twitter.com/formula_mattd"/>
    <hyperlink ref="AY62" r:id="rId508" display="https://twitter.com/macfloss"/>
    <hyperlink ref="AY63" r:id="rId509" display="https://twitter.com/edifiedlistener"/>
    <hyperlink ref="AY64" r:id="rId510" display="https://twitter.com/newdaystarts"/>
    <hyperlink ref="AY65" r:id="rId511" display="https://twitter.com/thomaspower"/>
    <hyperlink ref="AY66" r:id="rId512" display="https://twitter.com/yonty"/>
    <hyperlink ref="AY67" r:id="rId513" display="https://twitter.com/acvtcskn"/>
    <hyperlink ref="AY68" r:id="rId514" display="https://twitter.com/mrsalakas"/>
    <hyperlink ref="AY69" r:id="rId515" display="https://twitter.com/relativism"/>
    <hyperlink ref="AY70" r:id="rId516" display="https://twitter.com/tweetinggoddess"/>
    <hyperlink ref="AY71" r:id="rId517" display="https://twitter.com/s_bearden"/>
    <hyperlink ref="AY72" r:id="rId518" display="https://twitter.com/e_sheninger"/>
    <hyperlink ref="AY73" r:id="rId519" display="https://twitter.com/edmerger"/>
    <hyperlink ref="AY74" r:id="rId520" display="https://twitter.com/mrsmurat"/>
    <hyperlink ref="AY75" r:id="rId521" display="https://twitter.com/burgessdave"/>
    <hyperlink ref="AY76" r:id="rId522" display="https://twitter.com/gregbcurran"/>
    <hyperlink ref="AY77" r:id="rId523" display="https://twitter.com/bbcnews"/>
    <hyperlink ref="AY78" r:id="rId524" display="https://twitter.com/j"/>
    <hyperlink ref="AY79" r:id="rId525" display="https://twitter.com/dr_lmr"/>
    <hyperlink ref="AY80" r:id="rId526" display="https://twitter.com/mrkempnz"/>
    <hyperlink ref="AY81" r:id="rId527" display="https://twitter.com/jeanniesung"/>
    <hyperlink ref="AY82" r:id="rId528" display="https://twitter.com/kmichellehowell"/>
    <hyperlink ref="AY83" r:id="rId529" display="https://twitter.com/hpitler"/>
    <hyperlink ref="AY84" r:id="rId530" display="https://twitter.com/8amber8"/>
    <hyperlink ref="AY85" r:id="rId531" display="https://twitter.com/thenerdyteacher"/>
    <hyperlink ref="AY86" r:id="rId532" display="https://twitter.com/catdrees"/>
    <hyperlink ref="AY87" r:id="rId533" display="https://twitter.com/magsamond"/>
    <hyperlink ref="AY88" r:id="rId534" display="https://twitter.com/whalen"/>
    <hyperlink ref="AY89" r:id="rId535" display="https://twitter.com/drbexl"/>
    <hyperlink ref="AY90" r:id="rId536" display="https://twitter.com/suebecks"/>
    <hyperlink ref="AY91" r:id="rId537" display="https://twitter.com/kathsmythe"/>
    <hyperlink ref="AY92" r:id="rId538" display="https://twitter.com/cherrylkd"/>
    <hyperlink ref="AY93" r:id="rId539" display="https://twitter.com/angelahemans"/>
    <hyperlink ref="AY94" r:id="rId540" display="https://twitter.com/wickeddecent"/>
    <hyperlink ref="AY95" r:id="rId541" display="https://twitter.com/gilchristgeorge"/>
    <hyperlink ref="AY96" r:id="rId542" display="https://twitter.com/brynmw"/>
    <hyperlink ref="AY97" r:id="rId543" display="https://twitter.com/averyteach"/>
    <hyperlink ref="AY98" r:id="rId544" display="https://twitter.com/bashaierk"/>
    <hyperlink ref="AY99" r:id="rId545" display="https://twitter.com/craigyen"/>
    <hyperlink ref="AY100" r:id="rId546" display="https://twitter.com/msdanielsstormy"/>
    <hyperlink ref="AY101" r:id="rId547" display="https://twitter.com/ritasingh0210"/>
    <hyperlink ref="AY102" r:id="rId548" display="https://twitter.com/bakshiaarti"/>
    <hyperlink ref="AY103" r:id="rId549" display="https://twitter.com/nigamkriti"/>
    <hyperlink ref="AY104" r:id="rId550" display="https://twitter.com/shalini040876"/>
    <hyperlink ref="AY105" r:id="rId551" display="https://twitter.com/akmittals"/>
    <hyperlink ref="AY106" r:id="rId552" display="https://twitter.com/anupam_sharmaa"/>
    <hyperlink ref="AY107" r:id="rId553" display="https://twitter.com/chetna1806"/>
    <hyperlink ref="AY108" r:id="rId554" display="https://twitter.com/asbindia"/>
    <hyperlink ref="AY109" r:id="rId555" display="https://twitter.com/naghma_khn"/>
    <hyperlink ref="AY110" r:id="rId556" display="https://twitter.com/sansanananana"/>
    <hyperlink ref="AY111" r:id="rId557" display="https://twitter.com/qantas"/>
    <hyperlink ref="AY112" r:id="rId558" display="https://twitter.com/aboutimpact"/>
    <hyperlink ref="AY113" r:id="rId559" display="https://twitter.com/go_joannago"/>
    <hyperlink ref="AY114" r:id="rId560" display="https://twitter.com/dhongdesupriya"/>
    <hyperlink ref="AY115" r:id="rId561" display="https://twitter.com/gupta_anju9"/>
    <hyperlink ref="AY116" r:id="rId562" display="https://twitter.com/jyoti1013"/>
    <hyperlink ref="AY117" r:id="rId563" display="https://twitter.com/sanjuhimachali"/>
    <hyperlink ref="AY118" r:id="rId564" display="https://twitter.com/sunilddesai"/>
    <hyperlink ref="AY119" r:id="rId565" display="https://twitter.com/headhr_deepak"/>
    <hyperlink ref="AY120" r:id="rId566" display="https://twitter.com/hrsanjaynegi"/>
    <hyperlink ref="AY121" r:id="rId567" display="https://twitter.com/sunita_rajiv"/>
    <hyperlink ref="AY122" r:id="rId568" display="https://twitter.com/kritimakhija"/>
    <hyperlink ref="AY123" r:id="rId569" display="https://twitter.com/knikole"/>
    <hyperlink ref="AY124" r:id="rId570" display="https://twitter.com/mr_isaacs"/>
    <hyperlink ref="AY125" r:id="rId571" display="https://twitter.com/schleiderjustin"/>
    <hyperlink ref="AY126" r:id="rId572" display="https://twitter.com/stevesayersone"/>
    <hyperlink ref="AY127" r:id="rId573" display="https://twitter.com/lieberrian"/>
    <hyperlink ref="AY128" r:id="rId574" display="https://twitter.com/ellethejambo"/>
    <hyperlink ref="AY129" r:id="rId575" display="https://twitter.com/cogswell_ben"/>
    <hyperlink ref="AY130" r:id="rId576" display="https://twitter.com/waynedenner"/>
  </hyperlinks>
  <printOptions/>
  <pageMargins left="0.7" right="0.7" top="0.75" bottom="0.75" header="0.3" footer="0.3"/>
  <pageSetup horizontalDpi="600" verticalDpi="600" orientation="portrait" r:id="rId581"/>
  <drawing r:id="rId580"/>
  <legacyDrawing r:id="rId578"/>
  <tableParts>
    <tablePart r:id="rId57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1779</v>
      </c>
      <c r="Z2" s="13" t="s">
        <v>1791</v>
      </c>
      <c r="AA2" s="13" t="s">
        <v>1826</v>
      </c>
      <c r="AB2" s="13" t="s">
        <v>1872</v>
      </c>
      <c r="AC2" s="13" t="s">
        <v>1940</v>
      </c>
      <c r="AD2" s="13" t="s">
        <v>1963</v>
      </c>
      <c r="AE2" s="13" t="s">
        <v>1965</v>
      </c>
      <c r="AF2" s="13" t="s">
        <v>1978</v>
      </c>
      <c r="AG2" s="118" t="s">
        <v>2216</v>
      </c>
      <c r="AH2" s="118" t="s">
        <v>2217</v>
      </c>
      <c r="AI2" s="118" t="s">
        <v>2218</v>
      </c>
      <c r="AJ2" s="118" t="s">
        <v>2219</v>
      </c>
      <c r="AK2" s="118" t="s">
        <v>2220</v>
      </c>
      <c r="AL2" s="118" t="s">
        <v>2221</v>
      </c>
      <c r="AM2" s="118" t="s">
        <v>2222</v>
      </c>
      <c r="AN2" s="118" t="s">
        <v>2223</v>
      </c>
      <c r="AO2" s="118" t="s">
        <v>2226</v>
      </c>
    </row>
    <row r="3" spans="1:41" ht="15">
      <c r="A3" s="87" t="s">
        <v>1739</v>
      </c>
      <c r="B3" s="65" t="s">
        <v>1746</v>
      </c>
      <c r="C3" s="65" t="s">
        <v>56</v>
      </c>
      <c r="D3" s="104"/>
      <c r="E3" s="103"/>
      <c r="F3" s="105" t="s">
        <v>2234</v>
      </c>
      <c r="G3" s="106"/>
      <c r="H3" s="106"/>
      <c r="I3" s="107">
        <v>3</v>
      </c>
      <c r="J3" s="108"/>
      <c r="K3" s="48">
        <v>52</v>
      </c>
      <c r="L3" s="48">
        <v>315</v>
      </c>
      <c r="M3" s="48">
        <v>0</v>
      </c>
      <c r="N3" s="48">
        <v>315</v>
      </c>
      <c r="O3" s="48">
        <v>0</v>
      </c>
      <c r="P3" s="49">
        <v>0</v>
      </c>
      <c r="Q3" s="49">
        <v>0</v>
      </c>
      <c r="R3" s="48">
        <v>1</v>
      </c>
      <c r="S3" s="48">
        <v>0</v>
      </c>
      <c r="T3" s="48">
        <v>52</v>
      </c>
      <c r="U3" s="48">
        <v>315</v>
      </c>
      <c r="V3" s="48">
        <v>2</v>
      </c>
      <c r="W3" s="49">
        <v>1.72855</v>
      </c>
      <c r="X3" s="49">
        <v>0.11877828054298642</v>
      </c>
      <c r="Y3" s="78"/>
      <c r="Z3" s="78"/>
      <c r="AA3" s="78" t="s">
        <v>414</v>
      </c>
      <c r="AB3" s="84" t="s">
        <v>1873</v>
      </c>
      <c r="AC3" s="84" t="s">
        <v>1941</v>
      </c>
      <c r="AD3" s="84"/>
      <c r="AE3" s="84" t="s">
        <v>1966</v>
      </c>
      <c r="AF3" s="84" t="s">
        <v>1979</v>
      </c>
      <c r="AG3" s="121">
        <v>0</v>
      </c>
      <c r="AH3" s="124">
        <v>0</v>
      </c>
      <c r="AI3" s="121">
        <v>0</v>
      </c>
      <c r="AJ3" s="124">
        <v>0</v>
      </c>
      <c r="AK3" s="121">
        <v>0</v>
      </c>
      <c r="AL3" s="124">
        <v>0</v>
      </c>
      <c r="AM3" s="121">
        <v>765</v>
      </c>
      <c r="AN3" s="124">
        <v>100</v>
      </c>
      <c r="AO3" s="121">
        <v>765</v>
      </c>
    </row>
    <row r="4" spans="1:41" ht="15">
      <c r="A4" s="87" t="s">
        <v>1740</v>
      </c>
      <c r="B4" s="65" t="s">
        <v>1747</v>
      </c>
      <c r="C4" s="65" t="s">
        <v>56</v>
      </c>
      <c r="D4" s="110"/>
      <c r="E4" s="109"/>
      <c r="F4" s="111" t="s">
        <v>2235</v>
      </c>
      <c r="G4" s="112"/>
      <c r="H4" s="112"/>
      <c r="I4" s="113">
        <v>4</v>
      </c>
      <c r="J4" s="114"/>
      <c r="K4" s="48">
        <v>51</v>
      </c>
      <c r="L4" s="48">
        <v>105</v>
      </c>
      <c r="M4" s="48">
        <v>100</v>
      </c>
      <c r="N4" s="48">
        <v>205</v>
      </c>
      <c r="O4" s="48">
        <v>4</v>
      </c>
      <c r="P4" s="49">
        <v>0.0916030534351145</v>
      </c>
      <c r="Q4" s="49">
        <v>0.16783216783216784</v>
      </c>
      <c r="R4" s="48">
        <v>1</v>
      </c>
      <c r="S4" s="48">
        <v>0</v>
      </c>
      <c r="T4" s="48">
        <v>51</v>
      </c>
      <c r="U4" s="48">
        <v>205</v>
      </c>
      <c r="V4" s="48">
        <v>4</v>
      </c>
      <c r="W4" s="49">
        <v>2.291426</v>
      </c>
      <c r="X4" s="49">
        <v>0.05607843137254902</v>
      </c>
      <c r="Y4" s="78" t="s">
        <v>1780</v>
      </c>
      <c r="Z4" s="78" t="s">
        <v>405</v>
      </c>
      <c r="AA4" s="78" t="s">
        <v>1827</v>
      </c>
      <c r="AB4" s="84" t="s">
        <v>1874</v>
      </c>
      <c r="AC4" s="84" t="s">
        <v>1942</v>
      </c>
      <c r="AD4" s="84" t="s">
        <v>1964</v>
      </c>
      <c r="AE4" s="84" t="s">
        <v>1967</v>
      </c>
      <c r="AF4" s="84" t="s">
        <v>1980</v>
      </c>
      <c r="AG4" s="121">
        <v>74</v>
      </c>
      <c r="AH4" s="124">
        <v>5.648854961832061</v>
      </c>
      <c r="AI4" s="121">
        <v>11</v>
      </c>
      <c r="AJ4" s="124">
        <v>0.8396946564885496</v>
      </c>
      <c r="AK4" s="121">
        <v>0</v>
      </c>
      <c r="AL4" s="124">
        <v>0</v>
      </c>
      <c r="AM4" s="121">
        <v>1225</v>
      </c>
      <c r="AN4" s="124">
        <v>93.5114503816794</v>
      </c>
      <c r="AO4" s="121">
        <v>1310</v>
      </c>
    </row>
    <row r="5" spans="1:41" ht="15">
      <c r="A5" s="87" t="s">
        <v>1741</v>
      </c>
      <c r="B5" s="65" t="s">
        <v>1748</v>
      </c>
      <c r="C5" s="65" t="s">
        <v>56</v>
      </c>
      <c r="D5" s="110"/>
      <c r="E5" s="109"/>
      <c r="F5" s="111" t="s">
        <v>2236</v>
      </c>
      <c r="G5" s="112"/>
      <c r="H5" s="112"/>
      <c r="I5" s="113">
        <v>5</v>
      </c>
      <c r="J5" s="114"/>
      <c r="K5" s="48">
        <v>9</v>
      </c>
      <c r="L5" s="48">
        <v>12</v>
      </c>
      <c r="M5" s="48">
        <v>10</v>
      </c>
      <c r="N5" s="48">
        <v>22</v>
      </c>
      <c r="O5" s="48">
        <v>2</v>
      </c>
      <c r="P5" s="49">
        <v>0.07142857142857142</v>
      </c>
      <c r="Q5" s="49">
        <v>0.13333333333333333</v>
      </c>
      <c r="R5" s="48">
        <v>1</v>
      </c>
      <c r="S5" s="48">
        <v>0</v>
      </c>
      <c r="T5" s="48">
        <v>9</v>
      </c>
      <c r="U5" s="48">
        <v>22</v>
      </c>
      <c r="V5" s="48">
        <v>3</v>
      </c>
      <c r="W5" s="49">
        <v>1.481481</v>
      </c>
      <c r="X5" s="49">
        <v>0.20833333333333334</v>
      </c>
      <c r="Y5" s="78" t="s">
        <v>1781</v>
      </c>
      <c r="Z5" s="78" t="s">
        <v>1792</v>
      </c>
      <c r="AA5" s="78" t="s">
        <v>1828</v>
      </c>
      <c r="AB5" s="84" t="s">
        <v>1875</v>
      </c>
      <c r="AC5" s="84" t="s">
        <v>1943</v>
      </c>
      <c r="AD5" s="84" t="s">
        <v>217</v>
      </c>
      <c r="AE5" s="84" t="s">
        <v>1968</v>
      </c>
      <c r="AF5" s="84" t="s">
        <v>1981</v>
      </c>
      <c r="AG5" s="121">
        <v>12</v>
      </c>
      <c r="AH5" s="124">
        <v>3.438395415472779</v>
      </c>
      <c r="AI5" s="121">
        <v>10</v>
      </c>
      <c r="AJ5" s="124">
        <v>2.865329512893983</v>
      </c>
      <c r="AK5" s="121">
        <v>0</v>
      </c>
      <c r="AL5" s="124">
        <v>0</v>
      </c>
      <c r="AM5" s="121">
        <v>327</v>
      </c>
      <c r="AN5" s="124">
        <v>93.69627507163324</v>
      </c>
      <c r="AO5" s="121">
        <v>349</v>
      </c>
    </row>
    <row r="6" spans="1:41" ht="15">
      <c r="A6" s="87" t="s">
        <v>1742</v>
      </c>
      <c r="B6" s="65" t="s">
        <v>1749</v>
      </c>
      <c r="C6" s="65" t="s">
        <v>56</v>
      </c>
      <c r="D6" s="110"/>
      <c r="E6" s="109"/>
      <c r="F6" s="111" t="s">
        <v>2237</v>
      </c>
      <c r="G6" s="112"/>
      <c r="H6" s="112"/>
      <c r="I6" s="113">
        <v>6</v>
      </c>
      <c r="J6" s="114"/>
      <c r="K6" s="48">
        <v>9</v>
      </c>
      <c r="L6" s="48">
        <v>9</v>
      </c>
      <c r="M6" s="48">
        <v>0</v>
      </c>
      <c r="N6" s="48">
        <v>9</v>
      </c>
      <c r="O6" s="48">
        <v>1</v>
      </c>
      <c r="P6" s="49">
        <v>0</v>
      </c>
      <c r="Q6" s="49">
        <v>0</v>
      </c>
      <c r="R6" s="48">
        <v>1</v>
      </c>
      <c r="S6" s="48">
        <v>0</v>
      </c>
      <c r="T6" s="48">
        <v>9</v>
      </c>
      <c r="U6" s="48">
        <v>9</v>
      </c>
      <c r="V6" s="48">
        <v>2</v>
      </c>
      <c r="W6" s="49">
        <v>1.580247</v>
      </c>
      <c r="X6" s="49">
        <v>0.1111111111111111</v>
      </c>
      <c r="Y6" s="78"/>
      <c r="Z6" s="78"/>
      <c r="AA6" s="78" t="s">
        <v>409</v>
      </c>
      <c r="AB6" s="84" t="s">
        <v>1876</v>
      </c>
      <c r="AC6" s="84" t="s">
        <v>1944</v>
      </c>
      <c r="AD6" s="84"/>
      <c r="AE6" s="84" t="s">
        <v>223</v>
      </c>
      <c r="AF6" s="84" t="s">
        <v>1982</v>
      </c>
      <c r="AG6" s="121">
        <v>9</v>
      </c>
      <c r="AH6" s="124">
        <v>5.960264900662252</v>
      </c>
      <c r="AI6" s="121">
        <v>0</v>
      </c>
      <c r="AJ6" s="124">
        <v>0</v>
      </c>
      <c r="AK6" s="121">
        <v>0</v>
      </c>
      <c r="AL6" s="124">
        <v>0</v>
      </c>
      <c r="AM6" s="121">
        <v>142</v>
      </c>
      <c r="AN6" s="124">
        <v>94.03973509933775</v>
      </c>
      <c r="AO6" s="121">
        <v>151</v>
      </c>
    </row>
    <row r="7" spans="1:41" ht="15">
      <c r="A7" s="87" t="s">
        <v>1743</v>
      </c>
      <c r="B7" s="65" t="s">
        <v>1750</v>
      </c>
      <c r="C7" s="65" t="s">
        <v>56</v>
      </c>
      <c r="D7" s="110"/>
      <c r="E7" s="109"/>
      <c r="F7" s="111" t="s">
        <v>1743</v>
      </c>
      <c r="G7" s="112"/>
      <c r="H7" s="112"/>
      <c r="I7" s="113">
        <v>7</v>
      </c>
      <c r="J7" s="114"/>
      <c r="K7" s="48">
        <v>3</v>
      </c>
      <c r="L7" s="48">
        <v>2</v>
      </c>
      <c r="M7" s="48">
        <v>0</v>
      </c>
      <c r="N7" s="48">
        <v>2</v>
      </c>
      <c r="O7" s="48">
        <v>0</v>
      </c>
      <c r="P7" s="49">
        <v>0</v>
      </c>
      <c r="Q7" s="49">
        <v>0</v>
      </c>
      <c r="R7" s="48">
        <v>1</v>
      </c>
      <c r="S7" s="48">
        <v>0</v>
      </c>
      <c r="T7" s="48">
        <v>3</v>
      </c>
      <c r="U7" s="48">
        <v>2</v>
      </c>
      <c r="V7" s="48">
        <v>2</v>
      </c>
      <c r="W7" s="49">
        <v>0.888889</v>
      </c>
      <c r="X7" s="49">
        <v>0.3333333333333333</v>
      </c>
      <c r="Y7" s="78"/>
      <c r="Z7" s="78"/>
      <c r="AA7" s="78" t="s">
        <v>414</v>
      </c>
      <c r="AB7" s="84" t="s">
        <v>785</v>
      </c>
      <c r="AC7" s="84" t="s">
        <v>785</v>
      </c>
      <c r="AD7" s="84"/>
      <c r="AE7" s="84" t="s">
        <v>1969</v>
      </c>
      <c r="AF7" s="84" t="s">
        <v>1983</v>
      </c>
      <c r="AG7" s="121">
        <v>0</v>
      </c>
      <c r="AH7" s="124">
        <v>0</v>
      </c>
      <c r="AI7" s="121">
        <v>0</v>
      </c>
      <c r="AJ7" s="124">
        <v>0</v>
      </c>
      <c r="AK7" s="121">
        <v>0</v>
      </c>
      <c r="AL7" s="124">
        <v>0</v>
      </c>
      <c r="AM7" s="121">
        <v>4</v>
      </c>
      <c r="AN7" s="124">
        <v>100</v>
      </c>
      <c r="AO7" s="121">
        <v>4</v>
      </c>
    </row>
    <row r="8" spans="1:41" ht="15">
      <c r="A8" s="87" t="s">
        <v>1744</v>
      </c>
      <c r="B8" s="65" t="s">
        <v>1751</v>
      </c>
      <c r="C8" s="65" t="s">
        <v>56</v>
      </c>
      <c r="D8" s="110"/>
      <c r="E8" s="109"/>
      <c r="F8" s="111" t="s">
        <v>2238</v>
      </c>
      <c r="G8" s="112"/>
      <c r="H8" s="112"/>
      <c r="I8" s="113">
        <v>8</v>
      </c>
      <c r="J8" s="114"/>
      <c r="K8" s="48">
        <v>2</v>
      </c>
      <c r="L8" s="48">
        <v>2</v>
      </c>
      <c r="M8" s="48">
        <v>0</v>
      </c>
      <c r="N8" s="48">
        <v>2</v>
      </c>
      <c r="O8" s="48">
        <v>1</v>
      </c>
      <c r="P8" s="49">
        <v>0</v>
      </c>
      <c r="Q8" s="49">
        <v>0</v>
      </c>
      <c r="R8" s="48">
        <v>1</v>
      </c>
      <c r="S8" s="48">
        <v>0</v>
      </c>
      <c r="T8" s="48">
        <v>2</v>
      </c>
      <c r="U8" s="48">
        <v>2</v>
      </c>
      <c r="V8" s="48">
        <v>1</v>
      </c>
      <c r="W8" s="49">
        <v>0.5</v>
      </c>
      <c r="X8" s="49">
        <v>0.5</v>
      </c>
      <c r="Y8" s="78"/>
      <c r="Z8" s="78"/>
      <c r="AA8" s="78" t="s">
        <v>412</v>
      </c>
      <c r="AB8" s="84" t="s">
        <v>1877</v>
      </c>
      <c r="AC8" s="84" t="s">
        <v>1945</v>
      </c>
      <c r="AD8" s="84"/>
      <c r="AE8" s="84" t="s">
        <v>225</v>
      </c>
      <c r="AF8" s="84" t="s">
        <v>1984</v>
      </c>
      <c r="AG8" s="121">
        <v>0</v>
      </c>
      <c r="AH8" s="124">
        <v>0</v>
      </c>
      <c r="AI8" s="121">
        <v>0</v>
      </c>
      <c r="AJ8" s="124">
        <v>0</v>
      </c>
      <c r="AK8" s="121">
        <v>0</v>
      </c>
      <c r="AL8" s="124">
        <v>0</v>
      </c>
      <c r="AM8" s="121">
        <v>48</v>
      </c>
      <c r="AN8" s="124">
        <v>100</v>
      </c>
      <c r="AO8" s="121">
        <v>48</v>
      </c>
    </row>
    <row r="9" spans="1:41" ht="15">
      <c r="A9" s="87" t="s">
        <v>1745</v>
      </c>
      <c r="B9" s="65" t="s">
        <v>1752</v>
      </c>
      <c r="C9" s="65" t="s">
        <v>56</v>
      </c>
      <c r="D9" s="110"/>
      <c r="E9" s="109"/>
      <c r="F9" s="111" t="s">
        <v>2239</v>
      </c>
      <c r="G9" s="112"/>
      <c r="H9" s="112"/>
      <c r="I9" s="113">
        <v>9</v>
      </c>
      <c r="J9" s="114"/>
      <c r="K9" s="48">
        <v>2</v>
      </c>
      <c r="L9" s="48">
        <v>1</v>
      </c>
      <c r="M9" s="48">
        <v>2</v>
      </c>
      <c r="N9" s="48">
        <v>3</v>
      </c>
      <c r="O9" s="48">
        <v>3</v>
      </c>
      <c r="P9" s="49" t="s">
        <v>2227</v>
      </c>
      <c r="Q9" s="49" t="s">
        <v>2227</v>
      </c>
      <c r="R9" s="48">
        <v>2</v>
      </c>
      <c r="S9" s="48">
        <v>2</v>
      </c>
      <c r="T9" s="48">
        <v>1</v>
      </c>
      <c r="U9" s="48">
        <v>2</v>
      </c>
      <c r="V9" s="48">
        <v>0</v>
      </c>
      <c r="W9" s="49">
        <v>0</v>
      </c>
      <c r="X9" s="49">
        <v>0</v>
      </c>
      <c r="Y9" s="78" t="s">
        <v>1782</v>
      </c>
      <c r="Z9" s="78" t="s">
        <v>1793</v>
      </c>
      <c r="AA9" s="78" t="s">
        <v>1829</v>
      </c>
      <c r="AB9" s="84" t="s">
        <v>1878</v>
      </c>
      <c r="AC9" s="84" t="s">
        <v>1946</v>
      </c>
      <c r="AD9" s="84"/>
      <c r="AE9" s="84"/>
      <c r="AF9" s="84" t="s">
        <v>1985</v>
      </c>
      <c r="AG9" s="121">
        <v>0</v>
      </c>
      <c r="AH9" s="124">
        <v>0</v>
      </c>
      <c r="AI9" s="121">
        <v>0</v>
      </c>
      <c r="AJ9" s="124">
        <v>0</v>
      </c>
      <c r="AK9" s="121">
        <v>0</v>
      </c>
      <c r="AL9" s="124">
        <v>0</v>
      </c>
      <c r="AM9" s="121">
        <v>30</v>
      </c>
      <c r="AN9" s="124">
        <v>100</v>
      </c>
      <c r="AO9" s="121">
        <v>30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1739</v>
      </c>
      <c r="B2" s="84" t="s">
        <v>297</v>
      </c>
      <c r="C2" s="78">
        <f>VLOOKUP(GroupVertices[[#This Row],[Vertex]],Vertices[],MATCH("ID",Vertices[[#Headers],[Vertex]:[Vertex Content Word Count]],0),FALSE)</f>
        <v>130</v>
      </c>
    </row>
    <row r="3" spans="1:3" ht="15">
      <c r="A3" s="78" t="s">
        <v>1739</v>
      </c>
      <c r="B3" s="84" t="s">
        <v>316</v>
      </c>
      <c r="C3" s="78">
        <f>VLOOKUP(GroupVertices[[#This Row],[Vertex]],Vertices[],MATCH("ID",Vertices[[#Headers],[Vertex]:[Vertex Content Word Count]],0),FALSE)</f>
        <v>57</v>
      </c>
    </row>
    <row r="4" spans="1:3" ht="15">
      <c r="A4" s="78" t="s">
        <v>1739</v>
      </c>
      <c r="B4" s="84" t="s">
        <v>315</v>
      </c>
      <c r="C4" s="78">
        <f>VLOOKUP(GroupVertices[[#This Row],[Vertex]],Vertices[],MATCH("ID",Vertices[[#Headers],[Vertex]:[Vertex Content Word Count]],0),FALSE)</f>
        <v>56</v>
      </c>
    </row>
    <row r="5" spans="1:3" ht="15">
      <c r="A5" s="78" t="s">
        <v>1739</v>
      </c>
      <c r="B5" s="84" t="s">
        <v>314</v>
      </c>
      <c r="C5" s="78">
        <f>VLOOKUP(GroupVertices[[#This Row],[Vertex]],Vertices[],MATCH("ID",Vertices[[#Headers],[Vertex]:[Vertex Content Word Count]],0),FALSE)</f>
        <v>55</v>
      </c>
    </row>
    <row r="6" spans="1:3" ht="15">
      <c r="A6" s="78" t="s">
        <v>1739</v>
      </c>
      <c r="B6" s="84" t="s">
        <v>313</v>
      </c>
      <c r="C6" s="78">
        <f>VLOOKUP(GroupVertices[[#This Row],[Vertex]],Vertices[],MATCH("ID",Vertices[[#Headers],[Vertex]:[Vertex Content Word Count]],0),FALSE)</f>
        <v>54</v>
      </c>
    </row>
    <row r="7" spans="1:3" ht="15">
      <c r="A7" s="78" t="s">
        <v>1739</v>
      </c>
      <c r="B7" s="84" t="s">
        <v>312</v>
      </c>
      <c r="C7" s="78">
        <f>VLOOKUP(GroupVertices[[#This Row],[Vertex]],Vertices[],MATCH("ID",Vertices[[#Headers],[Vertex]:[Vertex Content Word Count]],0),FALSE)</f>
        <v>53</v>
      </c>
    </row>
    <row r="8" spans="1:3" ht="15">
      <c r="A8" s="78" t="s">
        <v>1739</v>
      </c>
      <c r="B8" s="84" t="s">
        <v>311</v>
      </c>
      <c r="C8" s="78">
        <f>VLOOKUP(GroupVertices[[#This Row],[Vertex]],Vertices[],MATCH("ID",Vertices[[#Headers],[Vertex]:[Vertex Content Word Count]],0),FALSE)</f>
        <v>52</v>
      </c>
    </row>
    <row r="9" spans="1:3" ht="15">
      <c r="A9" s="78" t="s">
        <v>1739</v>
      </c>
      <c r="B9" s="84" t="s">
        <v>310</v>
      </c>
      <c r="C9" s="78">
        <f>VLOOKUP(GroupVertices[[#This Row],[Vertex]],Vertices[],MATCH("ID",Vertices[[#Headers],[Vertex]:[Vertex Content Word Count]],0),FALSE)</f>
        <v>51</v>
      </c>
    </row>
    <row r="10" spans="1:3" ht="15">
      <c r="A10" s="78" t="s">
        <v>1739</v>
      </c>
      <c r="B10" s="84" t="s">
        <v>296</v>
      </c>
      <c r="C10" s="78">
        <f>VLOOKUP(GroupVertices[[#This Row],[Vertex]],Vertices[],MATCH("ID",Vertices[[#Headers],[Vertex]:[Vertex Content Word Count]],0),FALSE)</f>
        <v>129</v>
      </c>
    </row>
    <row r="11" spans="1:3" ht="15">
      <c r="A11" s="78" t="s">
        <v>1739</v>
      </c>
      <c r="B11" s="84" t="s">
        <v>295</v>
      </c>
      <c r="C11" s="78">
        <f>VLOOKUP(GroupVertices[[#This Row],[Vertex]],Vertices[],MATCH("ID",Vertices[[#Headers],[Vertex]:[Vertex Content Word Count]],0),FALSE)</f>
        <v>128</v>
      </c>
    </row>
    <row r="12" spans="1:3" ht="15">
      <c r="A12" s="78" t="s">
        <v>1739</v>
      </c>
      <c r="B12" s="84" t="s">
        <v>294</v>
      </c>
      <c r="C12" s="78">
        <f>VLOOKUP(GroupVertices[[#This Row],[Vertex]],Vertices[],MATCH("ID",Vertices[[#Headers],[Vertex]:[Vertex Content Word Count]],0),FALSE)</f>
        <v>127</v>
      </c>
    </row>
    <row r="13" spans="1:3" ht="15">
      <c r="A13" s="78" t="s">
        <v>1739</v>
      </c>
      <c r="B13" s="84" t="s">
        <v>293</v>
      </c>
      <c r="C13" s="78">
        <f>VLOOKUP(GroupVertices[[#This Row],[Vertex]],Vertices[],MATCH("ID",Vertices[[#Headers],[Vertex]:[Vertex Content Word Count]],0),FALSE)</f>
        <v>126</v>
      </c>
    </row>
    <row r="14" spans="1:3" ht="15">
      <c r="A14" s="78" t="s">
        <v>1739</v>
      </c>
      <c r="B14" s="84" t="s">
        <v>291</v>
      </c>
      <c r="C14" s="78">
        <f>VLOOKUP(GroupVertices[[#This Row],[Vertex]],Vertices[],MATCH("ID",Vertices[[#Headers],[Vertex]:[Vertex Content Word Count]],0),FALSE)</f>
        <v>124</v>
      </c>
    </row>
    <row r="15" spans="1:3" ht="15">
      <c r="A15" s="78" t="s">
        <v>1739</v>
      </c>
      <c r="B15" s="84" t="s">
        <v>290</v>
      </c>
      <c r="C15" s="78">
        <f>VLOOKUP(GroupVertices[[#This Row],[Vertex]],Vertices[],MATCH("ID",Vertices[[#Headers],[Vertex]:[Vertex Content Word Count]],0),FALSE)</f>
        <v>123</v>
      </c>
    </row>
    <row r="16" spans="1:3" ht="15">
      <c r="A16" s="78" t="s">
        <v>1739</v>
      </c>
      <c r="B16" s="84" t="s">
        <v>286</v>
      </c>
      <c r="C16" s="78">
        <f>VLOOKUP(GroupVertices[[#This Row],[Vertex]],Vertices[],MATCH("ID",Vertices[[#Headers],[Vertex]:[Vertex Content Word Count]],0),FALSE)</f>
        <v>100</v>
      </c>
    </row>
    <row r="17" spans="1:3" ht="15">
      <c r="A17" s="78" t="s">
        <v>1739</v>
      </c>
      <c r="B17" s="84" t="s">
        <v>285</v>
      </c>
      <c r="C17" s="78">
        <f>VLOOKUP(GroupVertices[[#This Row],[Vertex]],Vertices[],MATCH("ID",Vertices[[#Headers],[Vertex]:[Vertex Content Word Count]],0),FALSE)</f>
        <v>99</v>
      </c>
    </row>
    <row r="18" spans="1:3" ht="15">
      <c r="A18" s="78" t="s">
        <v>1739</v>
      </c>
      <c r="B18" s="84" t="s">
        <v>282</v>
      </c>
      <c r="C18" s="78">
        <f>VLOOKUP(GroupVertices[[#This Row],[Vertex]],Vertices[],MATCH("ID",Vertices[[#Headers],[Vertex]:[Vertex Content Word Count]],0),FALSE)</f>
        <v>97</v>
      </c>
    </row>
    <row r="19" spans="1:3" ht="15">
      <c r="A19" s="78" t="s">
        <v>1739</v>
      </c>
      <c r="B19" s="84" t="s">
        <v>281</v>
      </c>
      <c r="C19" s="78">
        <f>VLOOKUP(GroupVertices[[#This Row],[Vertex]],Vertices[],MATCH("ID",Vertices[[#Headers],[Vertex]:[Vertex Content Word Count]],0),FALSE)</f>
        <v>96</v>
      </c>
    </row>
    <row r="20" spans="1:3" ht="15">
      <c r="A20" s="78" t="s">
        <v>1739</v>
      </c>
      <c r="B20" s="84" t="s">
        <v>280</v>
      </c>
      <c r="C20" s="78">
        <f>VLOOKUP(GroupVertices[[#This Row],[Vertex]],Vertices[],MATCH("ID",Vertices[[#Headers],[Vertex]:[Vertex Content Word Count]],0),FALSE)</f>
        <v>95</v>
      </c>
    </row>
    <row r="21" spans="1:3" ht="15">
      <c r="A21" s="78" t="s">
        <v>1739</v>
      </c>
      <c r="B21" s="84" t="s">
        <v>279</v>
      </c>
      <c r="C21" s="78">
        <f>VLOOKUP(GroupVertices[[#This Row],[Vertex]],Vertices[],MATCH("ID",Vertices[[#Headers],[Vertex]:[Vertex Content Word Count]],0),FALSE)</f>
        <v>94</v>
      </c>
    </row>
    <row r="22" spans="1:3" ht="15">
      <c r="A22" s="78" t="s">
        <v>1739</v>
      </c>
      <c r="B22" s="84" t="s">
        <v>278</v>
      </c>
      <c r="C22" s="78">
        <f>VLOOKUP(GroupVertices[[#This Row],[Vertex]],Vertices[],MATCH("ID",Vertices[[#Headers],[Vertex]:[Vertex Content Word Count]],0),FALSE)</f>
        <v>93</v>
      </c>
    </row>
    <row r="23" spans="1:3" ht="15">
      <c r="A23" s="78" t="s">
        <v>1739</v>
      </c>
      <c r="B23" s="84" t="s">
        <v>277</v>
      </c>
      <c r="C23" s="78">
        <f>VLOOKUP(GroupVertices[[#This Row],[Vertex]],Vertices[],MATCH("ID",Vertices[[#Headers],[Vertex]:[Vertex Content Word Count]],0),FALSE)</f>
        <v>92</v>
      </c>
    </row>
    <row r="24" spans="1:3" ht="15">
      <c r="A24" s="78" t="s">
        <v>1739</v>
      </c>
      <c r="B24" s="84" t="s">
        <v>276</v>
      </c>
      <c r="C24" s="78">
        <f>VLOOKUP(GroupVertices[[#This Row],[Vertex]],Vertices[],MATCH("ID",Vertices[[#Headers],[Vertex]:[Vertex Content Word Count]],0),FALSE)</f>
        <v>91</v>
      </c>
    </row>
    <row r="25" spans="1:3" ht="15">
      <c r="A25" s="78" t="s">
        <v>1739</v>
      </c>
      <c r="B25" s="84" t="s">
        <v>275</v>
      </c>
      <c r="C25" s="78">
        <f>VLOOKUP(GroupVertices[[#This Row],[Vertex]],Vertices[],MATCH("ID",Vertices[[#Headers],[Vertex]:[Vertex Content Word Count]],0),FALSE)</f>
        <v>90</v>
      </c>
    </row>
    <row r="26" spans="1:3" ht="15">
      <c r="A26" s="78" t="s">
        <v>1739</v>
      </c>
      <c r="B26" s="84" t="s">
        <v>274</v>
      </c>
      <c r="C26" s="78">
        <f>VLOOKUP(GroupVertices[[#This Row],[Vertex]],Vertices[],MATCH("ID",Vertices[[#Headers],[Vertex]:[Vertex Content Word Count]],0),FALSE)</f>
        <v>89</v>
      </c>
    </row>
    <row r="27" spans="1:3" ht="15">
      <c r="A27" s="78" t="s">
        <v>1739</v>
      </c>
      <c r="B27" s="84" t="s">
        <v>273</v>
      </c>
      <c r="C27" s="78">
        <f>VLOOKUP(GroupVertices[[#This Row],[Vertex]],Vertices[],MATCH("ID",Vertices[[#Headers],[Vertex]:[Vertex Content Word Count]],0),FALSE)</f>
        <v>88</v>
      </c>
    </row>
    <row r="28" spans="1:3" ht="15">
      <c r="A28" s="78" t="s">
        <v>1739</v>
      </c>
      <c r="B28" s="84" t="s">
        <v>272</v>
      </c>
      <c r="C28" s="78">
        <f>VLOOKUP(GroupVertices[[#This Row],[Vertex]],Vertices[],MATCH("ID",Vertices[[#Headers],[Vertex]:[Vertex Content Word Count]],0),FALSE)</f>
        <v>87</v>
      </c>
    </row>
    <row r="29" spans="1:3" ht="15">
      <c r="A29" s="78" t="s">
        <v>1739</v>
      </c>
      <c r="B29" s="84" t="s">
        <v>271</v>
      </c>
      <c r="C29" s="78">
        <f>VLOOKUP(GroupVertices[[#This Row],[Vertex]],Vertices[],MATCH("ID",Vertices[[#Headers],[Vertex]:[Vertex Content Word Count]],0),FALSE)</f>
        <v>86</v>
      </c>
    </row>
    <row r="30" spans="1:3" ht="15">
      <c r="A30" s="78" t="s">
        <v>1739</v>
      </c>
      <c r="B30" s="84" t="s">
        <v>270</v>
      </c>
      <c r="C30" s="78">
        <f>VLOOKUP(GroupVertices[[#This Row],[Vertex]],Vertices[],MATCH("ID",Vertices[[#Headers],[Vertex]:[Vertex Content Word Count]],0),FALSE)</f>
        <v>85</v>
      </c>
    </row>
    <row r="31" spans="1:3" ht="15">
      <c r="A31" s="78" t="s">
        <v>1739</v>
      </c>
      <c r="B31" s="84" t="s">
        <v>269</v>
      </c>
      <c r="C31" s="78">
        <f>VLOOKUP(GroupVertices[[#This Row],[Vertex]],Vertices[],MATCH("ID",Vertices[[#Headers],[Vertex]:[Vertex Content Word Count]],0),FALSE)</f>
        <v>84</v>
      </c>
    </row>
    <row r="32" spans="1:3" ht="15">
      <c r="A32" s="78" t="s">
        <v>1739</v>
      </c>
      <c r="B32" s="84" t="s">
        <v>268</v>
      </c>
      <c r="C32" s="78">
        <f>VLOOKUP(GroupVertices[[#This Row],[Vertex]],Vertices[],MATCH("ID",Vertices[[#Headers],[Vertex]:[Vertex Content Word Count]],0),FALSE)</f>
        <v>83</v>
      </c>
    </row>
    <row r="33" spans="1:3" ht="15">
      <c r="A33" s="78" t="s">
        <v>1739</v>
      </c>
      <c r="B33" s="84" t="s">
        <v>267</v>
      </c>
      <c r="C33" s="78">
        <f>VLOOKUP(GroupVertices[[#This Row],[Vertex]],Vertices[],MATCH("ID",Vertices[[#Headers],[Vertex]:[Vertex Content Word Count]],0),FALSE)</f>
        <v>82</v>
      </c>
    </row>
    <row r="34" spans="1:3" ht="15">
      <c r="A34" s="78" t="s">
        <v>1739</v>
      </c>
      <c r="B34" s="84" t="s">
        <v>266</v>
      </c>
      <c r="C34" s="78">
        <f>VLOOKUP(GroupVertices[[#This Row],[Vertex]],Vertices[],MATCH("ID",Vertices[[#Headers],[Vertex]:[Vertex Content Word Count]],0),FALSE)</f>
        <v>81</v>
      </c>
    </row>
    <row r="35" spans="1:3" ht="15">
      <c r="A35" s="78" t="s">
        <v>1739</v>
      </c>
      <c r="B35" s="84" t="s">
        <v>262</v>
      </c>
      <c r="C35" s="78">
        <f>VLOOKUP(GroupVertices[[#This Row],[Vertex]],Vertices[],MATCH("ID",Vertices[[#Headers],[Vertex]:[Vertex Content Word Count]],0),FALSE)</f>
        <v>76</v>
      </c>
    </row>
    <row r="36" spans="1:3" ht="15">
      <c r="A36" s="78" t="s">
        <v>1739</v>
      </c>
      <c r="B36" s="84" t="s">
        <v>261</v>
      </c>
      <c r="C36" s="78">
        <f>VLOOKUP(GroupVertices[[#This Row],[Vertex]],Vertices[],MATCH("ID",Vertices[[#Headers],[Vertex]:[Vertex Content Word Count]],0),FALSE)</f>
        <v>75</v>
      </c>
    </row>
    <row r="37" spans="1:3" ht="15">
      <c r="A37" s="78" t="s">
        <v>1739</v>
      </c>
      <c r="B37" s="84" t="s">
        <v>260</v>
      </c>
      <c r="C37" s="78">
        <f>VLOOKUP(GroupVertices[[#This Row],[Vertex]],Vertices[],MATCH("ID",Vertices[[#Headers],[Vertex]:[Vertex Content Word Count]],0),FALSE)</f>
        <v>74</v>
      </c>
    </row>
    <row r="38" spans="1:3" ht="15">
      <c r="A38" s="78" t="s">
        <v>1739</v>
      </c>
      <c r="B38" s="84" t="s">
        <v>259</v>
      </c>
      <c r="C38" s="78">
        <f>VLOOKUP(GroupVertices[[#This Row],[Vertex]],Vertices[],MATCH("ID",Vertices[[#Headers],[Vertex]:[Vertex Content Word Count]],0),FALSE)</f>
        <v>73</v>
      </c>
    </row>
    <row r="39" spans="1:3" ht="15">
      <c r="A39" s="78" t="s">
        <v>1739</v>
      </c>
      <c r="B39" s="84" t="s">
        <v>258</v>
      </c>
      <c r="C39" s="78">
        <f>VLOOKUP(GroupVertices[[#This Row],[Vertex]],Vertices[],MATCH("ID",Vertices[[#Headers],[Vertex]:[Vertex Content Word Count]],0),FALSE)</f>
        <v>72</v>
      </c>
    </row>
    <row r="40" spans="1:3" ht="15">
      <c r="A40" s="78" t="s">
        <v>1739</v>
      </c>
      <c r="B40" s="84" t="s">
        <v>257</v>
      </c>
      <c r="C40" s="78">
        <f>VLOOKUP(GroupVertices[[#This Row],[Vertex]],Vertices[],MATCH("ID",Vertices[[#Headers],[Vertex]:[Vertex Content Word Count]],0),FALSE)</f>
        <v>71</v>
      </c>
    </row>
    <row r="41" spans="1:3" ht="15">
      <c r="A41" s="78" t="s">
        <v>1739</v>
      </c>
      <c r="B41" s="84" t="s">
        <v>256</v>
      </c>
      <c r="C41" s="78">
        <f>VLOOKUP(GroupVertices[[#This Row],[Vertex]],Vertices[],MATCH("ID",Vertices[[#Headers],[Vertex]:[Vertex Content Word Count]],0),FALSE)</f>
        <v>70</v>
      </c>
    </row>
    <row r="42" spans="1:3" ht="15">
      <c r="A42" s="78" t="s">
        <v>1739</v>
      </c>
      <c r="B42" s="84" t="s">
        <v>255</v>
      </c>
      <c r="C42" s="78">
        <f>VLOOKUP(GroupVertices[[#This Row],[Vertex]],Vertices[],MATCH("ID",Vertices[[#Headers],[Vertex]:[Vertex Content Word Count]],0),FALSE)</f>
        <v>69</v>
      </c>
    </row>
    <row r="43" spans="1:3" ht="15">
      <c r="A43" s="78" t="s">
        <v>1739</v>
      </c>
      <c r="B43" s="84" t="s">
        <v>254</v>
      </c>
      <c r="C43" s="78">
        <f>VLOOKUP(GroupVertices[[#This Row],[Vertex]],Vertices[],MATCH("ID",Vertices[[#Headers],[Vertex]:[Vertex Content Word Count]],0),FALSE)</f>
        <v>68</v>
      </c>
    </row>
    <row r="44" spans="1:3" ht="15">
      <c r="A44" s="78" t="s">
        <v>1739</v>
      </c>
      <c r="B44" s="84" t="s">
        <v>253</v>
      </c>
      <c r="C44" s="78">
        <f>VLOOKUP(GroupVertices[[#This Row],[Vertex]],Vertices[],MATCH("ID",Vertices[[#Headers],[Vertex]:[Vertex Content Word Count]],0),FALSE)</f>
        <v>67</v>
      </c>
    </row>
    <row r="45" spans="1:3" ht="15">
      <c r="A45" s="78" t="s">
        <v>1739</v>
      </c>
      <c r="B45" s="84" t="s">
        <v>252</v>
      </c>
      <c r="C45" s="78">
        <f>VLOOKUP(GroupVertices[[#This Row],[Vertex]],Vertices[],MATCH("ID",Vertices[[#Headers],[Vertex]:[Vertex Content Word Count]],0),FALSE)</f>
        <v>66</v>
      </c>
    </row>
    <row r="46" spans="1:3" ht="15">
      <c r="A46" s="78" t="s">
        <v>1739</v>
      </c>
      <c r="B46" s="84" t="s">
        <v>251</v>
      </c>
      <c r="C46" s="78">
        <f>VLOOKUP(GroupVertices[[#This Row],[Vertex]],Vertices[],MATCH("ID",Vertices[[#Headers],[Vertex]:[Vertex Content Word Count]],0),FALSE)</f>
        <v>65</v>
      </c>
    </row>
    <row r="47" spans="1:3" ht="15">
      <c r="A47" s="78" t="s">
        <v>1739</v>
      </c>
      <c r="B47" s="84" t="s">
        <v>250</v>
      </c>
      <c r="C47" s="78">
        <f>VLOOKUP(GroupVertices[[#This Row],[Vertex]],Vertices[],MATCH("ID",Vertices[[#Headers],[Vertex]:[Vertex Content Word Count]],0),FALSE)</f>
        <v>64</v>
      </c>
    </row>
    <row r="48" spans="1:3" ht="15">
      <c r="A48" s="78" t="s">
        <v>1739</v>
      </c>
      <c r="B48" s="84" t="s">
        <v>249</v>
      </c>
      <c r="C48" s="78">
        <f>VLOOKUP(GroupVertices[[#This Row],[Vertex]],Vertices[],MATCH("ID",Vertices[[#Headers],[Vertex]:[Vertex Content Word Count]],0),FALSE)</f>
        <v>63</v>
      </c>
    </row>
    <row r="49" spans="1:3" ht="15">
      <c r="A49" s="78" t="s">
        <v>1739</v>
      </c>
      <c r="B49" s="84" t="s">
        <v>248</v>
      </c>
      <c r="C49" s="78">
        <f>VLOOKUP(GroupVertices[[#This Row],[Vertex]],Vertices[],MATCH("ID",Vertices[[#Headers],[Vertex]:[Vertex Content Word Count]],0),FALSE)</f>
        <v>62</v>
      </c>
    </row>
    <row r="50" spans="1:3" ht="15">
      <c r="A50" s="78" t="s">
        <v>1739</v>
      </c>
      <c r="B50" s="84" t="s">
        <v>247</v>
      </c>
      <c r="C50" s="78">
        <f>VLOOKUP(GroupVertices[[#This Row],[Vertex]],Vertices[],MATCH("ID",Vertices[[#Headers],[Vertex]:[Vertex Content Word Count]],0),FALSE)</f>
        <v>61</v>
      </c>
    </row>
    <row r="51" spans="1:3" ht="15">
      <c r="A51" s="78" t="s">
        <v>1739</v>
      </c>
      <c r="B51" s="84" t="s">
        <v>246</v>
      </c>
      <c r="C51" s="78">
        <f>VLOOKUP(GroupVertices[[#This Row],[Vertex]],Vertices[],MATCH("ID",Vertices[[#Headers],[Vertex]:[Vertex Content Word Count]],0),FALSE)</f>
        <v>60</v>
      </c>
    </row>
    <row r="52" spans="1:3" ht="15">
      <c r="A52" s="78" t="s">
        <v>1739</v>
      </c>
      <c r="B52" s="84" t="s">
        <v>245</v>
      </c>
      <c r="C52" s="78">
        <f>VLOOKUP(GroupVertices[[#This Row],[Vertex]],Vertices[],MATCH("ID",Vertices[[#Headers],[Vertex]:[Vertex Content Word Count]],0),FALSE)</f>
        <v>59</v>
      </c>
    </row>
    <row r="53" spans="1:3" ht="15">
      <c r="A53" s="78" t="s">
        <v>1739</v>
      </c>
      <c r="B53" s="84" t="s">
        <v>244</v>
      </c>
      <c r="C53" s="78">
        <f>VLOOKUP(GroupVertices[[#This Row],[Vertex]],Vertices[],MATCH("ID",Vertices[[#Headers],[Vertex]:[Vertex Content Word Count]],0),FALSE)</f>
        <v>50</v>
      </c>
    </row>
    <row r="54" spans="1:3" ht="15">
      <c r="A54" s="78" t="s">
        <v>1740</v>
      </c>
      <c r="B54" s="84" t="s">
        <v>217</v>
      </c>
      <c r="C54" s="78">
        <f>VLOOKUP(GroupVertices[[#This Row],[Vertex]],Vertices[],MATCH("ID",Vertices[[#Headers],[Vertex]:[Vertex Content Word Count]],0),FALSE)</f>
        <v>10</v>
      </c>
    </row>
    <row r="55" spans="1:3" ht="15">
      <c r="A55" s="78" t="s">
        <v>1740</v>
      </c>
      <c r="B55" s="84" t="s">
        <v>287</v>
      </c>
      <c r="C55" s="78">
        <f>VLOOKUP(GroupVertices[[#This Row],[Vertex]],Vertices[],MATCH("ID",Vertices[[#Headers],[Vertex]:[Vertex Content Word Count]],0),FALSE)</f>
        <v>13</v>
      </c>
    </row>
    <row r="56" spans="1:3" ht="15">
      <c r="A56" s="78" t="s">
        <v>1740</v>
      </c>
      <c r="B56" s="84" t="s">
        <v>339</v>
      </c>
      <c r="C56" s="78">
        <f>VLOOKUP(GroupVertices[[#This Row],[Vertex]],Vertices[],MATCH("ID",Vertices[[#Headers],[Vertex]:[Vertex Content Word Count]],0),FALSE)</f>
        <v>122</v>
      </c>
    </row>
    <row r="57" spans="1:3" ht="15">
      <c r="A57" s="78" t="s">
        <v>1740</v>
      </c>
      <c r="B57" s="84" t="s">
        <v>235</v>
      </c>
      <c r="C57" s="78">
        <f>VLOOKUP(GroupVertices[[#This Row],[Vertex]],Vertices[],MATCH("ID",Vertices[[#Headers],[Vertex]:[Vertex Content Word Count]],0),FALSE)</f>
        <v>38</v>
      </c>
    </row>
    <row r="58" spans="1:3" ht="15">
      <c r="A58" s="78" t="s">
        <v>1740</v>
      </c>
      <c r="B58" s="84" t="s">
        <v>288</v>
      </c>
      <c r="C58" s="78">
        <f>VLOOKUP(GroupVertices[[#This Row],[Vertex]],Vertices[],MATCH("ID",Vertices[[#Headers],[Vertex]:[Vertex Content Word Count]],0),FALSE)</f>
        <v>106</v>
      </c>
    </row>
    <row r="59" spans="1:3" ht="15">
      <c r="A59" s="78" t="s">
        <v>1740</v>
      </c>
      <c r="B59" s="84" t="s">
        <v>289</v>
      </c>
      <c r="C59" s="78">
        <f>VLOOKUP(GroupVertices[[#This Row],[Vertex]],Vertices[],MATCH("ID",Vertices[[#Headers],[Vertex]:[Vertex Content Word Count]],0),FALSE)</f>
        <v>104</v>
      </c>
    </row>
    <row r="60" spans="1:3" ht="15">
      <c r="A60" s="78" t="s">
        <v>1740</v>
      </c>
      <c r="B60" s="84" t="s">
        <v>338</v>
      </c>
      <c r="C60" s="78">
        <f>VLOOKUP(GroupVertices[[#This Row],[Vertex]],Vertices[],MATCH("ID",Vertices[[#Headers],[Vertex]:[Vertex Content Word Count]],0),FALSE)</f>
        <v>121</v>
      </c>
    </row>
    <row r="61" spans="1:3" ht="15">
      <c r="A61" s="78" t="s">
        <v>1740</v>
      </c>
      <c r="B61" s="84" t="s">
        <v>337</v>
      </c>
      <c r="C61" s="78">
        <f>VLOOKUP(GroupVertices[[#This Row],[Vertex]],Vertices[],MATCH("ID",Vertices[[#Headers],[Vertex]:[Vertex Content Word Count]],0),FALSE)</f>
        <v>120</v>
      </c>
    </row>
    <row r="62" spans="1:3" ht="15">
      <c r="A62" s="78" t="s">
        <v>1740</v>
      </c>
      <c r="B62" s="84" t="s">
        <v>336</v>
      </c>
      <c r="C62" s="78">
        <f>VLOOKUP(GroupVertices[[#This Row],[Vertex]],Vertices[],MATCH("ID",Vertices[[#Headers],[Vertex]:[Vertex Content Word Count]],0),FALSE)</f>
        <v>119</v>
      </c>
    </row>
    <row r="63" spans="1:3" ht="15">
      <c r="A63" s="78" t="s">
        <v>1740</v>
      </c>
      <c r="B63" s="84" t="s">
        <v>335</v>
      </c>
      <c r="C63" s="78">
        <f>VLOOKUP(GroupVertices[[#This Row],[Vertex]],Vertices[],MATCH("ID",Vertices[[#Headers],[Vertex]:[Vertex Content Word Count]],0),FALSE)</f>
        <v>118</v>
      </c>
    </row>
    <row r="64" spans="1:3" ht="15">
      <c r="A64" s="78" t="s">
        <v>1740</v>
      </c>
      <c r="B64" s="84" t="s">
        <v>334</v>
      </c>
      <c r="C64" s="78">
        <f>VLOOKUP(GroupVertices[[#This Row],[Vertex]],Vertices[],MATCH("ID",Vertices[[#Headers],[Vertex]:[Vertex Content Word Count]],0),FALSE)</f>
        <v>117</v>
      </c>
    </row>
    <row r="65" spans="1:3" ht="15">
      <c r="A65" s="78" t="s">
        <v>1740</v>
      </c>
      <c r="B65" s="84" t="s">
        <v>333</v>
      </c>
      <c r="C65" s="78">
        <f>VLOOKUP(GroupVertices[[#This Row],[Vertex]],Vertices[],MATCH("ID",Vertices[[#Headers],[Vertex]:[Vertex Content Word Count]],0),FALSE)</f>
        <v>116</v>
      </c>
    </row>
    <row r="66" spans="1:3" ht="15">
      <c r="A66" s="78" t="s">
        <v>1740</v>
      </c>
      <c r="B66" s="84" t="s">
        <v>332</v>
      </c>
      <c r="C66" s="78">
        <f>VLOOKUP(GroupVertices[[#This Row],[Vertex]],Vertices[],MATCH("ID",Vertices[[#Headers],[Vertex]:[Vertex Content Word Count]],0),FALSE)</f>
        <v>115</v>
      </c>
    </row>
    <row r="67" spans="1:3" ht="15">
      <c r="A67" s="78" t="s">
        <v>1740</v>
      </c>
      <c r="B67" s="84" t="s">
        <v>331</v>
      </c>
      <c r="C67" s="78">
        <f>VLOOKUP(GroupVertices[[#This Row],[Vertex]],Vertices[],MATCH("ID",Vertices[[#Headers],[Vertex]:[Vertex Content Word Count]],0),FALSE)</f>
        <v>114</v>
      </c>
    </row>
    <row r="68" spans="1:3" ht="15">
      <c r="A68" s="78" t="s">
        <v>1740</v>
      </c>
      <c r="B68" s="84" t="s">
        <v>330</v>
      </c>
      <c r="C68" s="78">
        <f>VLOOKUP(GroupVertices[[#This Row],[Vertex]],Vertices[],MATCH("ID",Vertices[[#Headers],[Vertex]:[Vertex Content Word Count]],0),FALSE)</f>
        <v>113</v>
      </c>
    </row>
    <row r="69" spans="1:3" ht="15">
      <c r="A69" s="78" t="s">
        <v>1740</v>
      </c>
      <c r="B69" s="84" t="s">
        <v>329</v>
      </c>
      <c r="C69" s="78">
        <f>VLOOKUP(GroupVertices[[#This Row],[Vertex]],Vertices[],MATCH("ID",Vertices[[#Headers],[Vertex]:[Vertex Content Word Count]],0),FALSE)</f>
        <v>112</v>
      </c>
    </row>
    <row r="70" spans="1:3" ht="15">
      <c r="A70" s="78" t="s">
        <v>1740</v>
      </c>
      <c r="B70" s="84" t="s">
        <v>328</v>
      </c>
      <c r="C70" s="78">
        <f>VLOOKUP(GroupVertices[[#This Row],[Vertex]],Vertices[],MATCH("ID",Vertices[[#Headers],[Vertex]:[Vertex Content Word Count]],0),FALSE)</f>
        <v>111</v>
      </c>
    </row>
    <row r="71" spans="1:3" ht="15">
      <c r="A71" s="78" t="s">
        <v>1740</v>
      </c>
      <c r="B71" s="84" t="s">
        <v>327</v>
      </c>
      <c r="C71" s="78">
        <f>VLOOKUP(GroupVertices[[#This Row],[Vertex]],Vertices[],MATCH("ID",Vertices[[#Headers],[Vertex]:[Vertex Content Word Count]],0),FALSE)</f>
        <v>110</v>
      </c>
    </row>
    <row r="72" spans="1:3" ht="15">
      <c r="A72" s="78" t="s">
        <v>1740</v>
      </c>
      <c r="B72" s="84" t="s">
        <v>326</v>
      </c>
      <c r="C72" s="78">
        <f>VLOOKUP(GroupVertices[[#This Row],[Vertex]],Vertices[],MATCH("ID",Vertices[[#Headers],[Vertex]:[Vertex Content Word Count]],0),FALSE)</f>
        <v>109</v>
      </c>
    </row>
    <row r="73" spans="1:3" ht="15">
      <c r="A73" s="78" t="s">
        <v>1740</v>
      </c>
      <c r="B73" s="84" t="s">
        <v>325</v>
      </c>
      <c r="C73" s="78">
        <f>VLOOKUP(GroupVertices[[#This Row],[Vertex]],Vertices[],MATCH("ID",Vertices[[#Headers],[Vertex]:[Vertex Content Word Count]],0),FALSE)</f>
        <v>108</v>
      </c>
    </row>
    <row r="74" spans="1:3" ht="15">
      <c r="A74" s="78" t="s">
        <v>1740</v>
      </c>
      <c r="B74" s="84" t="s">
        <v>234</v>
      </c>
      <c r="C74" s="78">
        <f>VLOOKUP(GroupVertices[[#This Row],[Vertex]],Vertices[],MATCH("ID",Vertices[[#Headers],[Vertex]:[Vertex Content Word Count]],0),FALSE)</f>
        <v>35</v>
      </c>
    </row>
    <row r="75" spans="1:3" ht="15">
      <c r="A75" s="78" t="s">
        <v>1740</v>
      </c>
      <c r="B75" s="84" t="s">
        <v>324</v>
      </c>
      <c r="C75" s="78">
        <f>VLOOKUP(GroupVertices[[#This Row],[Vertex]],Vertices[],MATCH("ID",Vertices[[#Headers],[Vertex]:[Vertex Content Word Count]],0),FALSE)</f>
        <v>107</v>
      </c>
    </row>
    <row r="76" spans="1:3" ht="15">
      <c r="A76" s="78" t="s">
        <v>1740</v>
      </c>
      <c r="B76" s="84" t="s">
        <v>283</v>
      </c>
      <c r="C76" s="78">
        <f>VLOOKUP(GroupVertices[[#This Row],[Vertex]],Vertices[],MATCH("ID",Vertices[[#Headers],[Vertex]:[Vertex Content Word Count]],0),FALSE)</f>
        <v>45</v>
      </c>
    </row>
    <row r="77" spans="1:3" ht="15">
      <c r="A77" s="78" t="s">
        <v>1740</v>
      </c>
      <c r="B77" s="84" t="s">
        <v>323</v>
      </c>
      <c r="C77" s="78">
        <f>VLOOKUP(GroupVertices[[#This Row],[Vertex]],Vertices[],MATCH("ID",Vertices[[#Headers],[Vertex]:[Vertex Content Word Count]],0),FALSE)</f>
        <v>105</v>
      </c>
    </row>
    <row r="78" spans="1:3" ht="15">
      <c r="A78" s="78" t="s">
        <v>1740</v>
      </c>
      <c r="B78" s="84" t="s">
        <v>322</v>
      </c>
      <c r="C78" s="78">
        <f>VLOOKUP(GroupVertices[[#This Row],[Vertex]],Vertices[],MATCH("ID",Vertices[[#Headers],[Vertex]:[Vertex Content Word Count]],0),FALSE)</f>
        <v>103</v>
      </c>
    </row>
    <row r="79" spans="1:3" ht="15">
      <c r="A79" s="78" t="s">
        <v>1740</v>
      </c>
      <c r="B79" s="84" t="s">
        <v>321</v>
      </c>
      <c r="C79" s="78">
        <f>VLOOKUP(GroupVertices[[#This Row],[Vertex]],Vertices[],MATCH("ID",Vertices[[#Headers],[Vertex]:[Vertex Content Word Count]],0),FALSE)</f>
        <v>102</v>
      </c>
    </row>
    <row r="80" spans="1:3" ht="15">
      <c r="A80" s="78" t="s">
        <v>1740</v>
      </c>
      <c r="B80" s="84" t="s">
        <v>320</v>
      </c>
      <c r="C80" s="78">
        <f>VLOOKUP(GroupVertices[[#This Row],[Vertex]],Vertices[],MATCH("ID",Vertices[[#Headers],[Vertex]:[Vertex Content Word Count]],0),FALSE)</f>
        <v>101</v>
      </c>
    </row>
    <row r="81" spans="1:3" ht="15">
      <c r="A81" s="78" t="s">
        <v>1740</v>
      </c>
      <c r="B81" s="84" t="s">
        <v>284</v>
      </c>
      <c r="C81" s="78">
        <f>VLOOKUP(GroupVertices[[#This Row],[Vertex]],Vertices[],MATCH("ID",Vertices[[#Headers],[Vertex]:[Vertex Content Word Count]],0),FALSE)</f>
        <v>98</v>
      </c>
    </row>
    <row r="82" spans="1:3" ht="15">
      <c r="A82" s="78" t="s">
        <v>1740</v>
      </c>
      <c r="B82" s="84" t="s">
        <v>233</v>
      </c>
      <c r="C82" s="78">
        <f>VLOOKUP(GroupVertices[[#This Row],[Vertex]],Vertices[],MATCH("ID",Vertices[[#Headers],[Vertex]:[Vertex Content Word Count]],0),FALSE)</f>
        <v>28</v>
      </c>
    </row>
    <row r="83" spans="1:3" ht="15">
      <c r="A83" s="78" t="s">
        <v>1740</v>
      </c>
      <c r="B83" s="84" t="s">
        <v>308</v>
      </c>
      <c r="C83" s="78">
        <f>VLOOKUP(GroupVertices[[#This Row],[Vertex]],Vertices[],MATCH("ID",Vertices[[#Headers],[Vertex]:[Vertex Content Word Count]],0),FALSE)</f>
        <v>44</v>
      </c>
    </row>
    <row r="84" spans="1:3" ht="15">
      <c r="A84" s="78" t="s">
        <v>1740</v>
      </c>
      <c r="B84" s="84" t="s">
        <v>241</v>
      </c>
      <c r="C84" s="78">
        <f>VLOOKUP(GroupVertices[[#This Row],[Vertex]],Vertices[],MATCH("ID",Vertices[[#Headers],[Vertex]:[Vertex Content Word Count]],0),FALSE)</f>
        <v>43</v>
      </c>
    </row>
    <row r="85" spans="1:3" ht="15">
      <c r="A85" s="78" t="s">
        <v>1740</v>
      </c>
      <c r="B85" s="84" t="s">
        <v>309</v>
      </c>
      <c r="C85" s="78">
        <f>VLOOKUP(GroupVertices[[#This Row],[Vertex]],Vertices[],MATCH("ID",Vertices[[#Headers],[Vertex]:[Vertex Content Word Count]],0),FALSE)</f>
        <v>48</v>
      </c>
    </row>
    <row r="86" spans="1:3" ht="15">
      <c r="A86" s="78" t="s">
        <v>1740</v>
      </c>
      <c r="B86" s="84" t="s">
        <v>240</v>
      </c>
      <c r="C86" s="78">
        <f>VLOOKUP(GroupVertices[[#This Row],[Vertex]],Vertices[],MATCH("ID",Vertices[[#Headers],[Vertex]:[Vertex Content Word Count]],0),FALSE)</f>
        <v>47</v>
      </c>
    </row>
    <row r="87" spans="1:3" ht="15">
      <c r="A87" s="78" t="s">
        <v>1740</v>
      </c>
      <c r="B87" s="84" t="s">
        <v>239</v>
      </c>
      <c r="C87" s="78">
        <f>VLOOKUP(GroupVertices[[#This Row],[Vertex]],Vertices[],MATCH("ID",Vertices[[#Headers],[Vertex]:[Vertex Content Word Count]],0),FALSE)</f>
        <v>46</v>
      </c>
    </row>
    <row r="88" spans="1:3" ht="15">
      <c r="A88" s="78" t="s">
        <v>1740</v>
      </c>
      <c r="B88" s="84" t="s">
        <v>238</v>
      </c>
      <c r="C88" s="78">
        <f>VLOOKUP(GroupVertices[[#This Row],[Vertex]],Vertices[],MATCH("ID",Vertices[[#Headers],[Vertex]:[Vertex Content Word Count]],0),FALSE)</f>
        <v>41</v>
      </c>
    </row>
    <row r="89" spans="1:3" ht="15">
      <c r="A89" s="78" t="s">
        <v>1740</v>
      </c>
      <c r="B89" s="84" t="s">
        <v>242</v>
      </c>
      <c r="C89" s="78">
        <f>VLOOKUP(GroupVertices[[#This Row],[Vertex]],Vertices[],MATCH("ID",Vertices[[#Headers],[Vertex]:[Vertex Content Word Count]],0),FALSE)</f>
        <v>42</v>
      </c>
    </row>
    <row r="90" spans="1:3" ht="15">
      <c r="A90" s="78" t="s">
        <v>1740</v>
      </c>
      <c r="B90" s="84" t="s">
        <v>300</v>
      </c>
      <c r="C90" s="78">
        <f>VLOOKUP(GroupVertices[[#This Row],[Vertex]],Vertices[],MATCH("ID",Vertices[[#Headers],[Vertex]:[Vertex Content Word Count]],0),FALSE)</f>
        <v>27</v>
      </c>
    </row>
    <row r="91" spans="1:3" ht="15">
      <c r="A91" s="78" t="s">
        <v>1740</v>
      </c>
      <c r="B91" s="84" t="s">
        <v>236</v>
      </c>
      <c r="C91" s="78">
        <f>VLOOKUP(GroupVertices[[#This Row],[Vertex]],Vertices[],MATCH("ID",Vertices[[#Headers],[Vertex]:[Vertex Content Word Count]],0),FALSE)</f>
        <v>39</v>
      </c>
    </row>
    <row r="92" spans="1:3" ht="15">
      <c r="A92" s="78" t="s">
        <v>1740</v>
      </c>
      <c r="B92" s="84" t="s">
        <v>307</v>
      </c>
      <c r="C92" s="78">
        <f>VLOOKUP(GroupVertices[[#This Row],[Vertex]],Vertices[],MATCH("ID",Vertices[[#Headers],[Vertex]:[Vertex Content Word Count]],0),FALSE)</f>
        <v>37</v>
      </c>
    </row>
    <row r="93" spans="1:3" ht="15">
      <c r="A93" s="78" t="s">
        <v>1740</v>
      </c>
      <c r="B93" s="84" t="s">
        <v>306</v>
      </c>
      <c r="C93" s="78">
        <f>VLOOKUP(GroupVertices[[#This Row],[Vertex]],Vertices[],MATCH("ID",Vertices[[#Headers],[Vertex]:[Vertex Content Word Count]],0),FALSE)</f>
        <v>36</v>
      </c>
    </row>
    <row r="94" spans="1:3" ht="15">
      <c r="A94" s="78" t="s">
        <v>1740</v>
      </c>
      <c r="B94" s="84" t="s">
        <v>299</v>
      </c>
      <c r="C94" s="78">
        <f>VLOOKUP(GroupVertices[[#This Row],[Vertex]],Vertices[],MATCH("ID",Vertices[[#Headers],[Vertex]:[Vertex Content Word Count]],0),FALSE)</f>
        <v>14</v>
      </c>
    </row>
    <row r="95" spans="1:3" ht="15">
      <c r="A95" s="78" t="s">
        <v>1740</v>
      </c>
      <c r="B95" s="84" t="s">
        <v>305</v>
      </c>
      <c r="C95" s="78">
        <f>VLOOKUP(GroupVertices[[#This Row],[Vertex]],Vertices[],MATCH("ID",Vertices[[#Headers],[Vertex]:[Vertex Content Word Count]],0),FALSE)</f>
        <v>34</v>
      </c>
    </row>
    <row r="96" spans="1:3" ht="15">
      <c r="A96" s="78" t="s">
        <v>1740</v>
      </c>
      <c r="B96" s="84" t="s">
        <v>304</v>
      </c>
      <c r="C96" s="78">
        <f>VLOOKUP(GroupVertices[[#This Row],[Vertex]],Vertices[],MATCH("ID",Vertices[[#Headers],[Vertex]:[Vertex Content Word Count]],0),FALSE)</f>
        <v>33</v>
      </c>
    </row>
    <row r="97" spans="1:3" ht="15">
      <c r="A97" s="78" t="s">
        <v>1740</v>
      </c>
      <c r="B97" s="84" t="s">
        <v>303</v>
      </c>
      <c r="C97" s="78">
        <f>VLOOKUP(GroupVertices[[#This Row],[Vertex]],Vertices[],MATCH("ID",Vertices[[#Headers],[Vertex]:[Vertex Content Word Count]],0),FALSE)</f>
        <v>32</v>
      </c>
    </row>
    <row r="98" spans="1:3" ht="15">
      <c r="A98" s="78" t="s">
        <v>1740</v>
      </c>
      <c r="B98" s="84" t="s">
        <v>231</v>
      </c>
      <c r="C98" s="78">
        <f>VLOOKUP(GroupVertices[[#This Row],[Vertex]],Vertices[],MATCH("ID",Vertices[[#Headers],[Vertex]:[Vertex Content Word Count]],0),FALSE)</f>
        <v>26</v>
      </c>
    </row>
    <row r="99" spans="1:3" ht="15">
      <c r="A99" s="78" t="s">
        <v>1740</v>
      </c>
      <c r="B99" s="84" t="s">
        <v>230</v>
      </c>
      <c r="C99" s="78">
        <f>VLOOKUP(GroupVertices[[#This Row],[Vertex]],Vertices[],MATCH("ID",Vertices[[#Headers],[Vertex]:[Vertex Content Word Count]],0),FALSE)</f>
        <v>25</v>
      </c>
    </row>
    <row r="100" spans="1:3" ht="15">
      <c r="A100" s="78" t="s">
        <v>1740</v>
      </c>
      <c r="B100" s="84" t="s">
        <v>229</v>
      </c>
      <c r="C100" s="78">
        <f>VLOOKUP(GroupVertices[[#This Row],[Vertex]],Vertices[],MATCH("ID",Vertices[[#Headers],[Vertex]:[Vertex Content Word Count]],0),FALSE)</f>
        <v>24</v>
      </c>
    </row>
    <row r="101" spans="1:3" ht="15">
      <c r="A101" s="78" t="s">
        <v>1740</v>
      </c>
      <c r="B101" s="84" t="s">
        <v>228</v>
      </c>
      <c r="C101" s="78">
        <f>VLOOKUP(GroupVertices[[#This Row],[Vertex]],Vertices[],MATCH("ID",Vertices[[#Headers],[Vertex]:[Vertex Content Word Count]],0),FALSE)</f>
        <v>23</v>
      </c>
    </row>
    <row r="102" spans="1:3" ht="15">
      <c r="A102" s="78" t="s">
        <v>1740</v>
      </c>
      <c r="B102" s="84" t="s">
        <v>227</v>
      </c>
      <c r="C102" s="78">
        <f>VLOOKUP(GroupVertices[[#This Row],[Vertex]],Vertices[],MATCH("ID",Vertices[[#Headers],[Vertex]:[Vertex Content Word Count]],0),FALSE)</f>
        <v>22</v>
      </c>
    </row>
    <row r="103" spans="1:3" ht="15">
      <c r="A103" s="78" t="s">
        <v>1740</v>
      </c>
      <c r="B103" s="84" t="s">
        <v>218</v>
      </c>
      <c r="C103" s="78">
        <f>VLOOKUP(GroupVertices[[#This Row],[Vertex]],Vertices[],MATCH("ID",Vertices[[#Headers],[Vertex]:[Vertex Content Word Count]],0),FALSE)</f>
        <v>12</v>
      </c>
    </row>
    <row r="104" spans="1:3" ht="15">
      <c r="A104" s="78" t="s">
        <v>1740</v>
      </c>
      <c r="B104" s="84" t="s">
        <v>298</v>
      </c>
      <c r="C104" s="78">
        <f>VLOOKUP(GroupVertices[[#This Row],[Vertex]],Vertices[],MATCH("ID",Vertices[[#Headers],[Vertex]:[Vertex Content Word Count]],0),FALSE)</f>
        <v>11</v>
      </c>
    </row>
    <row r="105" spans="1:3" ht="15">
      <c r="A105" s="78" t="s">
        <v>1741</v>
      </c>
      <c r="B105" s="84" t="s">
        <v>263</v>
      </c>
      <c r="C105" s="78">
        <f>VLOOKUP(GroupVertices[[#This Row],[Vertex]],Vertices[],MATCH("ID",Vertices[[#Headers],[Vertex]:[Vertex Content Word Count]],0),FALSE)</f>
        <v>58</v>
      </c>
    </row>
    <row r="106" spans="1:3" ht="15">
      <c r="A106" s="78" t="s">
        <v>1741</v>
      </c>
      <c r="B106" s="84" t="s">
        <v>292</v>
      </c>
      <c r="C106" s="78">
        <f>VLOOKUP(GroupVertices[[#This Row],[Vertex]],Vertices[],MATCH("ID",Vertices[[#Headers],[Vertex]:[Vertex Content Word Count]],0),FALSE)</f>
        <v>125</v>
      </c>
    </row>
    <row r="107" spans="1:3" ht="15">
      <c r="A107" s="78" t="s">
        <v>1741</v>
      </c>
      <c r="B107" s="84" t="s">
        <v>319</v>
      </c>
      <c r="C107" s="78">
        <f>VLOOKUP(GroupVertices[[#This Row],[Vertex]],Vertices[],MATCH("ID",Vertices[[#Headers],[Vertex]:[Vertex Content Word Count]],0),FALSE)</f>
        <v>80</v>
      </c>
    </row>
    <row r="108" spans="1:3" ht="15">
      <c r="A108" s="78" t="s">
        <v>1741</v>
      </c>
      <c r="B108" s="84" t="s">
        <v>264</v>
      </c>
      <c r="C108" s="78">
        <f>VLOOKUP(GroupVertices[[#This Row],[Vertex]],Vertices[],MATCH("ID",Vertices[[#Headers],[Vertex]:[Vertex Content Word Count]],0),FALSE)</f>
        <v>4</v>
      </c>
    </row>
    <row r="109" spans="1:3" ht="15">
      <c r="A109" s="78" t="s">
        <v>1741</v>
      </c>
      <c r="B109" s="84" t="s">
        <v>265</v>
      </c>
      <c r="C109" s="78">
        <f>VLOOKUP(GroupVertices[[#This Row],[Vertex]],Vertices[],MATCH("ID",Vertices[[#Headers],[Vertex]:[Vertex Content Word Count]],0),FALSE)</f>
        <v>79</v>
      </c>
    </row>
    <row r="110" spans="1:3" ht="15">
      <c r="A110" s="78" t="s">
        <v>1741</v>
      </c>
      <c r="B110" s="84" t="s">
        <v>318</v>
      </c>
      <c r="C110" s="78">
        <f>VLOOKUP(GroupVertices[[#This Row],[Vertex]],Vertices[],MATCH("ID",Vertices[[#Headers],[Vertex]:[Vertex Content Word Count]],0),FALSE)</f>
        <v>78</v>
      </c>
    </row>
    <row r="111" spans="1:3" ht="15">
      <c r="A111" s="78" t="s">
        <v>1741</v>
      </c>
      <c r="B111" s="84" t="s">
        <v>317</v>
      </c>
      <c r="C111" s="78">
        <f>VLOOKUP(GroupVertices[[#This Row],[Vertex]],Vertices[],MATCH("ID",Vertices[[#Headers],[Vertex]:[Vertex Content Word Count]],0),FALSE)</f>
        <v>77</v>
      </c>
    </row>
    <row r="112" spans="1:3" ht="15">
      <c r="A112" s="78" t="s">
        <v>1741</v>
      </c>
      <c r="B112" s="84" t="s">
        <v>215</v>
      </c>
      <c r="C112" s="78">
        <f>VLOOKUP(GroupVertices[[#This Row],[Vertex]],Vertices[],MATCH("ID",Vertices[[#Headers],[Vertex]:[Vertex Content Word Count]],0),FALSE)</f>
        <v>8</v>
      </c>
    </row>
    <row r="113" spans="1:3" ht="15">
      <c r="A113" s="78" t="s">
        <v>1741</v>
      </c>
      <c r="B113" s="84" t="s">
        <v>212</v>
      </c>
      <c r="C113" s="78">
        <f>VLOOKUP(GroupVertices[[#This Row],[Vertex]],Vertices[],MATCH("ID",Vertices[[#Headers],[Vertex]:[Vertex Content Word Count]],0),FALSE)</f>
        <v>3</v>
      </c>
    </row>
    <row r="114" spans="1:3" ht="15">
      <c r="A114" s="78" t="s">
        <v>1742</v>
      </c>
      <c r="B114" s="84" t="s">
        <v>224</v>
      </c>
      <c r="C114" s="78">
        <f>VLOOKUP(GroupVertices[[#This Row],[Vertex]],Vertices[],MATCH("ID",Vertices[[#Headers],[Vertex]:[Vertex Content Word Count]],0),FALSE)</f>
        <v>19</v>
      </c>
    </row>
    <row r="115" spans="1:3" ht="15">
      <c r="A115" s="78" t="s">
        <v>1742</v>
      </c>
      <c r="B115" s="84" t="s">
        <v>223</v>
      </c>
      <c r="C115" s="78">
        <f>VLOOKUP(GroupVertices[[#This Row],[Vertex]],Vertices[],MATCH("ID",Vertices[[#Headers],[Vertex]:[Vertex Content Word Count]],0),FALSE)</f>
        <v>6</v>
      </c>
    </row>
    <row r="116" spans="1:3" ht="15">
      <c r="A116" s="78" t="s">
        <v>1742</v>
      </c>
      <c r="B116" s="84" t="s">
        <v>222</v>
      </c>
      <c r="C116" s="78">
        <f>VLOOKUP(GroupVertices[[#This Row],[Vertex]],Vertices[],MATCH("ID",Vertices[[#Headers],[Vertex]:[Vertex Content Word Count]],0),FALSE)</f>
        <v>18</v>
      </c>
    </row>
    <row r="117" spans="1:3" ht="15">
      <c r="A117" s="78" t="s">
        <v>1742</v>
      </c>
      <c r="B117" s="84" t="s">
        <v>221</v>
      </c>
      <c r="C117" s="78">
        <f>VLOOKUP(GroupVertices[[#This Row],[Vertex]],Vertices[],MATCH("ID",Vertices[[#Headers],[Vertex]:[Vertex Content Word Count]],0),FALSE)</f>
        <v>17</v>
      </c>
    </row>
    <row r="118" spans="1:3" ht="15">
      <c r="A118" s="78" t="s">
        <v>1742</v>
      </c>
      <c r="B118" s="84" t="s">
        <v>220</v>
      </c>
      <c r="C118" s="78">
        <f>VLOOKUP(GroupVertices[[#This Row],[Vertex]],Vertices[],MATCH("ID",Vertices[[#Headers],[Vertex]:[Vertex Content Word Count]],0),FALSE)</f>
        <v>16</v>
      </c>
    </row>
    <row r="119" spans="1:3" ht="15">
      <c r="A119" s="78" t="s">
        <v>1742</v>
      </c>
      <c r="B119" s="84" t="s">
        <v>219</v>
      </c>
      <c r="C119" s="78">
        <f>VLOOKUP(GroupVertices[[#This Row],[Vertex]],Vertices[],MATCH("ID",Vertices[[#Headers],[Vertex]:[Vertex Content Word Count]],0),FALSE)</f>
        <v>15</v>
      </c>
    </row>
    <row r="120" spans="1:3" ht="15">
      <c r="A120" s="78" t="s">
        <v>1742</v>
      </c>
      <c r="B120" s="84" t="s">
        <v>216</v>
      </c>
      <c r="C120" s="78">
        <f>VLOOKUP(GroupVertices[[#This Row],[Vertex]],Vertices[],MATCH("ID",Vertices[[#Headers],[Vertex]:[Vertex Content Word Count]],0),FALSE)</f>
        <v>9</v>
      </c>
    </row>
    <row r="121" spans="1:3" ht="15">
      <c r="A121" s="78" t="s">
        <v>1742</v>
      </c>
      <c r="B121" s="84" t="s">
        <v>214</v>
      </c>
      <c r="C121" s="78">
        <f>VLOOKUP(GroupVertices[[#This Row],[Vertex]],Vertices[],MATCH("ID",Vertices[[#Headers],[Vertex]:[Vertex Content Word Count]],0),FALSE)</f>
        <v>7</v>
      </c>
    </row>
    <row r="122" spans="1:3" ht="15">
      <c r="A122" s="78" t="s">
        <v>1742</v>
      </c>
      <c r="B122" s="84" t="s">
        <v>213</v>
      </c>
      <c r="C122" s="78">
        <f>VLOOKUP(GroupVertices[[#This Row],[Vertex]],Vertices[],MATCH("ID",Vertices[[#Headers],[Vertex]:[Vertex Content Word Count]],0),FALSE)</f>
        <v>5</v>
      </c>
    </row>
    <row r="123" spans="1:3" ht="15">
      <c r="A123" s="78" t="s">
        <v>1743</v>
      </c>
      <c r="B123" s="84" t="s">
        <v>232</v>
      </c>
      <c r="C123" s="78">
        <f>VLOOKUP(GroupVertices[[#This Row],[Vertex]],Vertices[],MATCH("ID",Vertices[[#Headers],[Vertex]:[Vertex Content Word Count]],0),FALSE)</f>
        <v>29</v>
      </c>
    </row>
    <row r="124" spans="1:3" ht="15">
      <c r="A124" s="78" t="s">
        <v>1743</v>
      </c>
      <c r="B124" s="84" t="s">
        <v>302</v>
      </c>
      <c r="C124" s="78">
        <f>VLOOKUP(GroupVertices[[#This Row],[Vertex]],Vertices[],MATCH("ID",Vertices[[#Headers],[Vertex]:[Vertex Content Word Count]],0),FALSE)</f>
        <v>31</v>
      </c>
    </row>
    <row r="125" spans="1:3" ht="15">
      <c r="A125" s="78" t="s">
        <v>1743</v>
      </c>
      <c r="B125" s="84" t="s">
        <v>301</v>
      </c>
      <c r="C125" s="78">
        <f>VLOOKUP(GroupVertices[[#This Row],[Vertex]],Vertices[],MATCH("ID",Vertices[[#Headers],[Vertex]:[Vertex Content Word Count]],0),FALSE)</f>
        <v>30</v>
      </c>
    </row>
    <row r="126" spans="1:3" ht="15">
      <c r="A126" s="78" t="s">
        <v>1744</v>
      </c>
      <c r="B126" s="84" t="s">
        <v>226</v>
      </c>
      <c r="C126" s="78">
        <f>VLOOKUP(GroupVertices[[#This Row],[Vertex]],Vertices[],MATCH("ID",Vertices[[#Headers],[Vertex]:[Vertex Content Word Count]],0),FALSE)</f>
        <v>21</v>
      </c>
    </row>
    <row r="127" spans="1:3" ht="15">
      <c r="A127" s="78" t="s">
        <v>1744</v>
      </c>
      <c r="B127" s="84" t="s">
        <v>225</v>
      </c>
      <c r="C127" s="78">
        <f>VLOOKUP(GroupVertices[[#This Row],[Vertex]],Vertices[],MATCH("ID",Vertices[[#Headers],[Vertex]:[Vertex Content Word Count]],0),FALSE)</f>
        <v>20</v>
      </c>
    </row>
    <row r="128" spans="1:3" ht="15">
      <c r="A128" s="78" t="s">
        <v>1745</v>
      </c>
      <c r="B128" s="84" t="s">
        <v>237</v>
      </c>
      <c r="C128" s="78">
        <f>VLOOKUP(GroupVertices[[#This Row],[Vertex]],Vertices[],MATCH("ID",Vertices[[#Headers],[Vertex]:[Vertex Content Word Count]],0),FALSE)</f>
        <v>40</v>
      </c>
    </row>
    <row r="129" spans="1:3" ht="15">
      <c r="A129" s="78" t="s">
        <v>1745</v>
      </c>
      <c r="B129" s="84" t="s">
        <v>243</v>
      </c>
      <c r="C129" s="78">
        <f>VLOOKUP(GroupVertices[[#This Row],[Vertex]],Vertices[],MATCH("ID",Vertices[[#Headers],[Vertex]:[Vertex Content Word Count]],0),FALSE)</f>
        <v>49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1759</v>
      </c>
      <c r="B2" s="34" t="s">
        <v>1700</v>
      </c>
      <c r="D2" s="31">
        <f>MIN(Vertices[Degree])</f>
        <v>0</v>
      </c>
      <c r="E2" s="3">
        <f>COUNTIF(Vertices[Degree],"&gt;= "&amp;D2)-COUNTIF(Vertices[Degree],"&gt;="&amp;D3)</f>
        <v>0</v>
      </c>
      <c r="F2" s="37">
        <f>MIN(Vertices[In-Degree])</f>
        <v>0</v>
      </c>
      <c r="G2" s="38">
        <f>COUNTIF(Vertices[In-Degree],"&gt;= "&amp;F2)-COUNTIF(Vertices[In-Degree],"&gt;="&amp;F3)</f>
        <v>82</v>
      </c>
      <c r="H2" s="37">
        <f>MIN(Vertices[Out-Degree])</f>
        <v>0</v>
      </c>
      <c r="I2" s="38">
        <f>COUNTIF(Vertices[Out-Degree],"&gt;= "&amp;H2)-COUNTIF(Vertices[Out-Degree],"&gt;="&amp;H3)</f>
        <v>42</v>
      </c>
      <c r="J2" s="37">
        <f>MIN(Vertices[Betweenness Centrality])</f>
        <v>0</v>
      </c>
      <c r="K2" s="38">
        <f>COUNTIF(Vertices[Betweenness Centrality],"&gt;= "&amp;J2)-COUNTIF(Vertices[Betweenness Centrality],"&gt;="&amp;J3)</f>
        <v>107</v>
      </c>
      <c r="L2" s="37">
        <f>MIN(Vertices[Closeness Centrality])</f>
        <v>0</v>
      </c>
      <c r="M2" s="38">
        <f>COUNTIF(Vertices[Closeness Centrality],"&gt;= "&amp;L2)-COUNTIF(Vertices[Closeness Centrality],"&gt;="&amp;L3)</f>
        <v>114</v>
      </c>
      <c r="N2" s="37">
        <f>MIN(Vertices[Eigenvector Centrality])</f>
        <v>0</v>
      </c>
      <c r="O2" s="38">
        <f>COUNTIF(Vertices[Eigenvector Centrality],"&gt;= "&amp;N2)-COUNTIF(Vertices[Eigenvector Centrality],"&gt;="&amp;N3)</f>
        <v>27</v>
      </c>
      <c r="P2" s="37">
        <f>MIN(Vertices[PageRank])</f>
        <v>0.21422</v>
      </c>
      <c r="Q2" s="38">
        <f>COUNTIF(Vertices[PageRank],"&gt;= "&amp;P2)-COUNTIF(Vertices[PageRank],"&gt;="&amp;P3)</f>
        <v>13</v>
      </c>
      <c r="R2" s="37">
        <f>MIN(Vertices[Clustering Coefficient])</f>
        <v>0</v>
      </c>
      <c r="S2" s="43">
        <f>COUNTIF(Vertices[Clustering Coefficient],"&gt;= "&amp;R2)-COUNTIF(Vertices[Clustering Coefficient],"&gt;="&amp;R3)</f>
        <v>30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1.1090909090909091</v>
      </c>
      <c r="G3" s="40">
        <f>COUNTIF(Vertices[In-Degree],"&gt;= "&amp;F3)-COUNTIF(Vertices[In-Degree],"&gt;="&amp;F4)</f>
        <v>11</v>
      </c>
      <c r="H3" s="39">
        <f aca="true" t="shared" si="3" ref="H3:H26">H2+($H$57-$H$2)/BinDivisor</f>
        <v>0.7272727272727273</v>
      </c>
      <c r="I3" s="40">
        <f>COUNTIF(Vertices[Out-Degree],"&gt;= "&amp;H3)-COUNTIF(Vertices[Out-Degree],"&gt;="&amp;H4)</f>
        <v>18</v>
      </c>
      <c r="J3" s="39">
        <f aca="true" t="shared" si="4" ref="J3:J26">J2+($J$57-$J$2)/BinDivisor</f>
        <v>77.91008258181817</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0</v>
      </c>
      <c r="N3" s="39">
        <f aca="true" t="shared" si="6" ref="N3:N26">N2+($N$57-$N$2)/BinDivisor</f>
        <v>0.0007450545454545454</v>
      </c>
      <c r="O3" s="40">
        <f>COUNTIF(Vertices[Eigenvector Centrality],"&gt;= "&amp;N3)-COUNTIF(Vertices[Eigenvector Centrality],"&gt;="&amp;N4)</f>
        <v>22</v>
      </c>
      <c r="P3" s="39">
        <f aca="true" t="shared" si="7" ref="P3:P26">P2+($P$57-$P$2)/BinDivisor</f>
        <v>0.3188263090909091</v>
      </c>
      <c r="Q3" s="40">
        <f>COUNTIF(Vertices[PageRank],"&gt;= "&amp;P3)-COUNTIF(Vertices[PageRank],"&gt;="&amp;P4)</f>
        <v>12</v>
      </c>
      <c r="R3" s="39">
        <f aca="true" t="shared" si="8" ref="R3:R26">R2+($R$57-$R$2)/BinDivisor</f>
        <v>0.01818181818181818</v>
      </c>
      <c r="S3" s="44">
        <f>COUNTIF(Vertices[Clustering Coefficient],"&gt;= "&amp;R3)-COUNTIF(Vertices[Clustering Coefficient],"&gt;="&amp;R4)</f>
        <v>8</v>
      </c>
      <c r="T3" s="39" t="e">
        <f aca="true" t="shared" si="9" ref="T3:T26">T2+($T$57-$T$2)/BinDivisor</f>
        <v>#REF!</v>
      </c>
      <c r="U3" s="40" t="e">
        <f ca="1" t="shared" si="0"/>
        <v>#REF!</v>
      </c>
      <c r="W3" t="s">
        <v>125</v>
      </c>
      <c r="X3" t="s">
        <v>85</v>
      </c>
    </row>
    <row r="4" spans="1:24" ht="15">
      <c r="A4" s="34" t="s">
        <v>146</v>
      </c>
      <c r="B4" s="34">
        <v>128</v>
      </c>
      <c r="D4" s="32">
        <f t="shared" si="1"/>
        <v>0</v>
      </c>
      <c r="E4" s="3">
        <f>COUNTIF(Vertices[Degree],"&gt;= "&amp;D4)-COUNTIF(Vertices[Degree],"&gt;="&amp;D5)</f>
        <v>0</v>
      </c>
      <c r="F4" s="37">
        <f t="shared" si="2"/>
        <v>2.2181818181818183</v>
      </c>
      <c r="G4" s="38">
        <f>COUNTIF(Vertices[In-Degree],"&gt;= "&amp;F4)-COUNTIF(Vertices[In-Degree],"&gt;="&amp;F5)</f>
        <v>2</v>
      </c>
      <c r="H4" s="37">
        <f t="shared" si="3"/>
        <v>1.4545454545454546</v>
      </c>
      <c r="I4" s="38">
        <f>COUNTIF(Vertices[Out-Degree],"&gt;= "&amp;H4)-COUNTIF(Vertices[Out-Degree],"&gt;="&amp;H5)</f>
        <v>6</v>
      </c>
      <c r="J4" s="37">
        <f t="shared" si="4"/>
        <v>155.82016516363635</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0.001490109090909091</v>
      </c>
      <c r="O4" s="38">
        <f>COUNTIF(Vertices[Eigenvector Centrality],"&gt;= "&amp;N4)-COUNTIF(Vertices[Eigenvector Centrality],"&gt;="&amp;N5)</f>
        <v>13</v>
      </c>
      <c r="P4" s="37">
        <f t="shared" si="7"/>
        <v>0.42343261818181815</v>
      </c>
      <c r="Q4" s="38">
        <f>COUNTIF(Vertices[PageRank],"&gt;= "&amp;P4)-COUNTIF(Vertices[PageRank],"&gt;="&amp;P5)</f>
        <v>1</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3.327272727272727</v>
      </c>
      <c r="G5" s="40">
        <f>COUNTIF(Vertices[In-Degree],"&gt;= "&amp;F5)-COUNTIF(Vertices[In-Degree],"&gt;="&amp;F6)</f>
        <v>12</v>
      </c>
      <c r="H5" s="39">
        <f t="shared" si="3"/>
        <v>2.1818181818181817</v>
      </c>
      <c r="I5" s="40">
        <f>COUNTIF(Vertices[Out-Degree],"&gt;= "&amp;H5)-COUNTIF(Vertices[Out-Degree],"&gt;="&amp;H6)</f>
        <v>0</v>
      </c>
      <c r="J5" s="39">
        <f t="shared" si="4"/>
        <v>233.7302477454545</v>
      </c>
      <c r="K5" s="40">
        <f>COUNTIF(Vertices[Betweenness Centrality],"&gt;= "&amp;J5)-COUNTIF(Vertices[Betweenness Centrality],"&gt;="&amp;J6)</f>
        <v>1</v>
      </c>
      <c r="L5" s="39">
        <f t="shared" si="5"/>
        <v>0.05454545454545454</v>
      </c>
      <c r="M5" s="40">
        <f>COUNTIF(Vertices[Closeness Centrality],"&gt;= "&amp;L5)-COUNTIF(Vertices[Closeness Centrality],"&gt;="&amp;L6)</f>
        <v>8</v>
      </c>
      <c r="N5" s="39">
        <f t="shared" si="6"/>
        <v>0.0022351636363636363</v>
      </c>
      <c r="O5" s="40">
        <f>COUNTIF(Vertices[Eigenvector Centrality],"&gt;= "&amp;N5)-COUNTIF(Vertices[Eigenvector Centrality],"&gt;="&amp;N6)</f>
        <v>5</v>
      </c>
      <c r="P5" s="39">
        <f t="shared" si="7"/>
        <v>0.5280389272727273</v>
      </c>
      <c r="Q5" s="40">
        <f>COUNTIF(Vertices[PageRank],"&gt;= "&amp;P5)-COUNTIF(Vertices[PageRank],"&gt;="&amp;P6)</f>
        <v>24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544</v>
      </c>
      <c r="D6" s="32">
        <f t="shared" si="1"/>
        <v>0</v>
      </c>
      <c r="E6" s="3">
        <f>COUNTIF(Vertices[Degree],"&gt;= "&amp;D6)-COUNTIF(Vertices[Degree],"&gt;="&amp;D7)</f>
        <v>0</v>
      </c>
      <c r="F6" s="37">
        <f t="shared" si="2"/>
        <v>4.4363636363636365</v>
      </c>
      <c r="G6" s="38">
        <f>COUNTIF(Vertices[In-Degree],"&gt;= "&amp;F6)-COUNTIF(Vertices[In-Degree],"&gt;="&amp;F7)</f>
        <v>5</v>
      </c>
      <c r="H6" s="37">
        <f t="shared" si="3"/>
        <v>2.909090909090909</v>
      </c>
      <c r="I6" s="38">
        <f>COUNTIF(Vertices[Out-Degree],"&gt;= "&amp;H6)-COUNTIF(Vertices[Out-Degree],"&gt;="&amp;H7)</f>
        <v>3</v>
      </c>
      <c r="J6" s="37">
        <f t="shared" si="4"/>
        <v>311.6403303272727</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0.002980218181818182</v>
      </c>
      <c r="O6" s="38">
        <f>COUNTIF(Vertices[Eigenvector Centrality],"&gt;= "&amp;N6)-COUNTIF(Vertices[Eigenvector Centrality],"&gt;="&amp;N7)</f>
        <v>2</v>
      </c>
      <c r="P6" s="37">
        <f t="shared" si="7"/>
        <v>0.6326452363636363</v>
      </c>
      <c r="Q6" s="38">
        <f>COUNTIF(Vertices[PageRank],"&gt;= "&amp;P6)-COUNTIF(Vertices[PageRank],"&gt;="&amp;P7)</f>
        <v>49</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166</v>
      </c>
      <c r="D7" s="32">
        <f t="shared" si="1"/>
        <v>0</v>
      </c>
      <c r="E7" s="3">
        <f>COUNTIF(Vertices[Degree],"&gt;= "&amp;D7)-COUNTIF(Vertices[Degree],"&gt;="&amp;D8)</f>
        <v>0</v>
      </c>
      <c r="F7" s="39">
        <f t="shared" si="2"/>
        <v>5.545454545454546</v>
      </c>
      <c r="G7" s="40">
        <f>COUNTIF(Vertices[In-Degree],"&gt;= "&amp;F7)-COUNTIF(Vertices[In-Degree],"&gt;="&amp;F8)</f>
        <v>2</v>
      </c>
      <c r="H7" s="39">
        <f t="shared" si="3"/>
        <v>3.6363636363636367</v>
      </c>
      <c r="I7" s="40">
        <f>COUNTIF(Vertices[Out-Degree],"&gt;= "&amp;H7)-COUNTIF(Vertices[Out-Degree],"&gt;="&amp;H8)</f>
        <v>1</v>
      </c>
      <c r="J7" s="39">
        <f t="shared" si="4"/>
        <v>389.5504129090909</v>
      </c>
      <c r="K7" s="40">
        <f>COUNTIF(Vertices[Betweenness Centrality],"&gt;= "&amp;J7)-COUNTIF(Vertices[Betweenness Centrality],"&gt;="&amp;J8)</f>
        <v>7</v>
      </c>
      <c r="L7" s="39">
        <f t="shared" si="5"/>
        <v>0.09090909090909091</v>
      </c>
      <c r="M7" s="40">
        <f>COUNTIF(Vertices[Closeness Centrality],"&gt;= "&amp;L7)-COUNTIF(Vertices[Closeness Centrality],"&gt;="&amp;L8)</f>
        <v>0</v>
      </c>
      <c r="N7" s="39">
        <f t="shared" si="6"/>
        <v>0.0037252727272727272</v>
      </c>
      <c r="O7" s="40">
        <f>COUNTIF(Vertices[Eigenvector Centrality],"&gt;= "&amp;N7)-COUNTIF(Vertices[Eigenvector Centrality],"&gt;="&amp;N8)</f>
        <v>1</v>
      </c>
      <c r="P7" s="39">
        <f t="shared" si="7"/>
        <v>0.7372515454545454</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710</v>
      </c>
      <c r="D8" s="32">
        <f t="shared" si="1"/>
        <v>0</v>
      </c>
      <c r="E8" s="3">
        <f>COUNTIF(Vertices[Degree],"&gt;= "&amp;D8)-COUNTIF(Vertices[Degree],"&gt;="&amp;D9)</f>
        <v>0</v>
      </c>
      <c r="F8" s="37">
        <f t="shared" si="2"/>
        <v>6.654545454545455</v>
      </c>
      <c r="G8" s="38">
        <f>COUNTIF(Vertices[In-Degree],"&gt;= "&amp;F8)-COUNTIF(Vertices[In-Degree],"&gt;="&amp;F9)</f>
        <v>1</v>
      </c>
      <c r="H8" s="37">
        <f t="shared" si="3"/>
        <v>4.363636363636364</v>
      </c>
      <c r="I8" s="38">
        <f>COUNTIF(Vertices[Out-Degree],"&gt;= "&amp;H8)-COUNTIF(Vertices[Out-Degree],"&gt;="&amp;H9)</f>
        <v>1</v>
      </c>
      <c r="J8" s="37">
        <f t="shared" si="4"/>
        <v>467.46049549090907</v>
      </c>
      <c r="K8" s="38">
        <f>COUNTIF(Vertices[Betweenness Centrality],"&gt;= "&amp;J8)-COUNTIF(Vertices[Betweenness Centrality],"&gt;="&amp;J9)</f>
        <v>2</v>
      </c>
      <c r="L8" s="37">
        <f t="shared" si="5"/>
        <v>0.1090909090909091</v>
      </c>
      <c r="M8" s="38">
        <f>COUNTIF(Vertices[Closeness Centrality],"&gt;= "&amp;L8)-COUNTIF(Vertices[Closeness Centrality],"&gt;="&amp;L9)</f>
        <v>1</v>
      </c>
      <c r="N8" s="37">
        <f t="shared" si="6"/>
        <v>0.004470327272727273</v>
      </c>
      <c r="O8" s="38">
        <f>COUNTIF(Vertices[Eigenvector Centrality],"&gt;= "&amp;N8)-COUNTIF(Vertices[Eigenvector Centrality],"&gt;="&amp;N9)</f>
        <v>0</v>
      </c>
      <c r="P8" s="37">
        <f t="shared" si="7"/>
        <v>0.8418578545454545</v>
      </c>
      <c r="Q8" s="38">
        <f>COUNTIF(Vertices[PageRank],"&gt;= "&amp;P8)-COUNTIF(Vertices[PageRank],"&gt;="&amp;P9)</f>
        <v>1</v>
      </c>
      <c r="R8" s="37">
        <f t="shared" si="8"/>
        <v>0.1090909090909091</v>
      </c>
      <c r="S8" s="43">
        <f>COUNTIF(Vertices[Clustering Coefficient],"&gt;= "&amp;R8)-COUNTIF(Vertices[Clustering Coefficient],"&gt;="&amp;R9)</f>
        <v>46</v>
      </c>
      <c r="T8" s="37" t="e">
        <f ca="1" t="shared" si="9"/>
        <v>#REF!</v>
      </c>
      <c r="U8" s="38" t="e">
        <f ca="1" t="shared" si="0"/>
        <v>#REF!</v>
      </c>
    </row>
    <row r="9" spans="1:21" ht="15">
      <c r="A9" s="119"/>
      <c r="B9" s="119"/>
      <c r="D9" s="32">
        <f t="shared" si="1"/>
        <v>0</v>
      </c>
      <c r="E9" s="3">
        <f>COUNTIF(Vertices[Degree],"&gt;= "&amp;D9)-COUNTIF(Vertices[Degree],"&gt;="&amp;D10)</f>
        <v>0</v>
      </c>
      <c r="F9" s="39">
        <f t="shared" si="2"/>
        <v>7.763636363636365</v>
      </c>
      <c r="G9" s="40">
        <f>COUNTIF(Vertices[In-Degree],"&gt;= "&amp;F9)-COUNTIF(Vertices[In-Degree],"&gt;="&amp;F10)</f>
        <v>2</v>
      </c>
      <c r="H9" s="39">
        <f t="shared" si="3"/>
        <v>5.090909090909092</v>
      </c>
      <c r="I9" s="40">
        <f>COUNTIF(Vertices[Out-Degree],"&gt;= "&amp;H9)-COUNTIF(Vertices[Out-Degree],"&gt;="&amp;H10)</f>
        <v>0</v>
      </c>
      <c r="J9" s="39">
        <f t="shared" si="4"/>
        <v>545.3705780727272</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0.005215381818181818</v>
      </c>
      <c r="O9" s="40">
        <f>COUNTIF(Vertices[Eigenvector Centrality],"&gt;= "&amp;N9)-COUNTIF(Vertices[Eigenvector Centrality],"&gt;="&amp;N10)</f>
        <v>1</v>
      </c>
      <c r="P9" s="39">
        <f t="shared" si="7"/>
        <v>0.9464641636363635</v>
      </c>
      <c r="Q9" s="40">
        <f>COUNTIF(Vertices[PageRank],"&gt;= "&amp;P9)-COUNTIF(Vertices[PageRank],"&gt;="&amp;P10)</f>
        <v>3</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11</v>
      </c>
      <c r="D10" s="32">
        <f t="shared" si="1"/>
        <v>0</v>
      </c>
      <c r="E10" s="3">
        <f>COUNTIF(Vertices[Degree],"&gt;= "&amp;D10)-COUNTIF(Vertices[Degree],"&gt;="&amp;D11)</f>
        <v>0</v>
      </c>
      <c r="F10" s="37">
        <f t="shared" si="2"/>
        <v>8.872727272727273</v>
      </c>
      <c r="G10" s="38">
        <f>COUNTIF(Vertices[In-Degree],"&gt;= "&amp;F10)-COUNTIF(Vertices[In-Degree],"&gt;="&amp;F11)</f>
        <v>1</v>
      </c>
      <c r="H10" s="37">
        <f t="shared" si="3"/>
        <v>5.818181818181819</v>
      </c>
      <c r="I10" s="38">
        <f>COUNTIF(Vertices[Out-Degree],"&gt;= "&amp;H10)-COUNTIF(Vertices[Out-Degree],"&gt;="&amp;H11)</f>
        <v>3</v>
      </c>
      <c r="J10" s="37">
        <f t="shared" si="4"/>
        <v>623.2806606545454</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0.005960436363636364</v>
      </c>
      <c r="O10" s="38">
        <f>COUNTIF(Vertices[Eigenvector Centrality],"&gt;= "&amp;N10)-COUNTIF(Vertices[Eigenvector Centrality],"&gt;="&amp;N11)</f>
        <v>1</v>
      </c>
      <c r="P10" s="37">
        <f t="shared" si="7"/>
        <v>1.0510704727272726</v>
      </c>
      <c r="Q10" s="38">
        <f>COUNTIF(Vertices[PageRank],"&gt;= "&amp;P10)-COUNTIF(Vertices[PageRank],"&gt;="&amp;P11)</f>
        <v>0</v>
      </c>
      <c r="R10" s="37">
        <f t="shared" si="8"/>
        <v>0.14545454545454548</v>
      </c>
      <c r="S10" s="43">
        <f>COUNTIF(Vertices[Clustering Coefficient],"&gt;= "&amp;R10)-COUNTIF(Vertices[Clustering Coefficient],"&gt;="&amp;R11)</f>
        <v>3</v>
      </c>
      <c r="T10" s="37" t="e">
        <f ca="1" t="shared" si="9"/>
        <v>#REF!</v>
      </c>
      <c r="U10" s="38" t="e">
        <f ca="1" t="shared" si="0"/>
        <v>#REF!</v>
      </c>
    </row>
    <row r="11" spans="1:21" ht="15">
      <c r="A11" s="119"/>
      <c r="B11" s="119"/>
      <c r="D11" s="32">
        <f t="shared" si="1"/>
        <v>0</v>
      </c>
      <c r="E11" s="3">
        <f>COUNTIF(Vertices[Degree],"&gt;= "&amp;D11)-COUNTIF(Vertices[Degree],"&gt;="&amp;D12)</f>
        <v>0</v>
      </c>
      <c r="F11" s="39">
        <f t="shared" si="2"/>
        <v>9.981818181818182</v>
      </c>
      <c r="G11" s="40">
        <f>COUNTIF(Vertices[In-Degree],"&gt;= "&amp;F11)-COUNTIF(Vertices[In-Degree],"&gt;="&amp;F12)</f>
        <v>1</v>
      </c>
      <c r="H11" s="39">
        <f t="shared" si="3"/>
        <v>6.545454545454547</v>
      </c>
      <c r="I11" s="40">
        <f>COUNTIF(Vertices[Out-Degree],"&gt;= "&amp;H11)-COUNTIF(Vertices[Out-Degree],"&gt;="&amp;H12)</f>
        <v>1</v>
      </c>
      <c r="J11" s="39">
        <f t="shared" si="4"/>
        <v>701.1907432363636</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0.006705490909090909</v>
      </c>
      <c r="O11" s="40">
        <f>COUNTIF(Vertices[Eigenvector Centrality],"&gt;= "&amp;N11)-COUNTIF(Vertices[Eigenvector Centrality],"&gt;="&amp;N12)</f>
        <v>0</v>
      </c>
      <c r="P11" s="39">
        <f t="shared" si="7"/>
        <v>1.1556767818181817</v>
      </c>
      <c r="Q11" s="40">
        <f>COUNTIF(Vertices[PageRank],"&gt;= "&amp;P11)-COUNTIF(Vertices[PageRank],"&gt;="&amp;P12)</f>
        <v>2</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170</v>
      </c>
      <c r="B12" s="34">
        <v>0.025295109612141653</v>
      </c>
      <c r="D12" s="32">
        <f t="shared" si="1"/>
        <v>0</v>
      </c>
      <c r="E12" s="3">
        <f>COUNTIF(Vertices[Degree],"&gt;= "&amp;D12)-COUNTIF(Vertices[Degree],"&gt;="&amp;D13)</f>
        <v>0</v>
      </c>
      <c r="F12" s="37">
        <f t="shared" si="2"/>
        <v>11.090909090909092</v>
      </c>
      <c r="G12" s="38">
        <f>COUNTIF(Vertices[In-Degree],"&gt;= "&amp;F12)-COUNTIF(Vertices[In-Degree],"&gt;="&amp;F13)</f>
        <v>0</v>
      </c>
      <c r="H12" s="37">
        <f t="shared" si="3"/>
        <v>7.272727272727274</v>
      </c>
      <c r="I12" s="38">
        <f>COUNTIF(Vertices[Out-Degree],"&gt;= "&amp;H12)-COUNTIF(Vertices[Out-Degree],"&gt;="&amp;H13)</f>
        <v>0</v>
      </c>
      <c r="J12" s="37">
        <f t="shared" si="4"/>
        <v>779.1008258181818</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0.0074505454545454545</v>
      </c>
      <c r="O12" s="38">
        <f>COUNTIF(Vertices[Eigenvector Centrality],"&gt;= "&amp;N12)-COUNTIF(Vertices[Eigenvector Centrality],"&gt;="&amp;N13)</f>
        <v>0</v>
      </c>
      <c r="P12" s="37">
        <f t="shared" si="7"/>
        <v>1.2602830909090907</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0.049342105263157895</v>
      </c>
      <c r="D13" s="32">
        <f t="shared" si="1"/>
        <v>0</v>
      </c>
      <c r="E13" s="3">
        <f>COUNTIF(Vertices[Degree],"&gt;= "&amp;D13)-COUNTIF(Vertices[Degree],"&gt;="&amp;D14)</f>
        <v>0</v>
      </c>
      <c r="F13" s="39">
        <f t="shared" si="2"/>
        <v>12.200000000000001</v>
      </c>
      <c r="G13" s="40">
        <f>COUNTIF(Vertices[In-Degree],"&gt;= "&amp;F13)-COUNTIF(Vertices[In-Degree],"&gt;="&amp;F14)</f>
        <v>0</v>
      </c>
      <c r="H13" s="39">
        <f t="shared" si="3"/>
        <v>8.000000000000002</v>
      </c>
      <c r="I13" s="40">
        <f>COUNTIF(Vertices[Out-Degree],"&gt;= "&amp;H13)-COUNTIF(Vertices[Out-Degree],"&gt;="&amp;H14)</f>
        <v>1</v>
      </c>
      <c r="J13" s="39">
        <f t="shared" si="4"/>
        <v>857.0109084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0.0081956</v>
      </c>
      <c r="O13" s="40">
        <f>COUNTIF(Vertices[Eigenvector Centrality],"&gt;= "&amp;N13)-COUNTIF(Vertices[Eigenvector Centrality],"&gt;="&amp;N14)</f>
        <v>0</v>
      </c>
      <c r="P13" s="39">
        <f t="shared" si="7"/>
        <v>1.3648893999999998</v>
      </c>
      <c r="Q13" s="40">
        <f>COUNTIF(Vertices[PageRank],"&gt;= "&amp;P13)-COUNTIF(Vertices[PageRank],"&gt;="&amp;P14)</f>
        <v>1</v>
      </c>
      <c r="R13" s="39">
        <f t="shared" si="8"/>
        <v>0.20000000000000004</v>
      </c>
      <c r="S13" s="44">
        <f>COUNTIF(Vertices[Clustering Coefficient],"&gt;= "&amp;R13)-COUNTIF(Vertices[Clustering Coefficient],"&gt;="&amp;R14)</f>
        <v>1</v>
      </c>
      <c r="T13" s="39" t="e">
        <f ca="1" t="shared" si="9"/>
        <v>#REF!</v>
      </c>
      <c r="U13" s="40" t="e">
        <f ca="1" t="shared" si="0"/>
        <v>#REF!</v>
      </c>
    </row>
    <row r="14" spans="1:21" ht="15">
      <c r="A14" s="119"/>
      <c r="B14" s="119"/>
      <c r="D14" s="32">
        <f t="shared" si="1"/>
        <v>0</v>
      </c>
      <c r="E14" s="3">
        <f>COUNTIF(Vertices[Degree],"&gt;= "&amp;D14)-COUNTIF(Vertices[Degree],"&gt;="&amp;D15)</f>
        <v>0</v>
      </c>
      <c r="F14" s="37">
        <f t="shared" si="2"/>
        <v>13.30909090909091</v>
      </c>
      <c r="G14" s="38">
        <f>COUNTIF(Vertices[In-Degree],"&gt;= "&amp;F14)-COUNTIF(Vertices[In-Degree],"&gt;="&amp;F15)</f>
        <v>0</v>
      </c>
      <c r="H14" s="37">
        <f t="shared" si="3"/>
        <v>8.727272727272728</v>
      </c>
      <c r="I14" s="38">
        <f>COUNTIF(Vertices[Out-Degree],"&gt;= "&amp;H14)-COUNTIF(Vertices[Out-Degree],"&gt;="&amp;H15)</f>
        <v>45</v>
      </c>
      <c r="J14" s="37">
        <f t="shared" si="4"/>
        <v>934.9209909818181</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0.008940654545454545</v>
      </c>
      <c r="O14" s="38">
        <f>COUNTIF(Vertices[Eigenvector Centrality],"&gt;= "&amp;N14)-COUNTIF(Vertices[Eigenvector Centrality],"&gt;="&amp;N15)</f>
        <v>0</v>
      </c>
      <c r="P14" s="37">
        <f t="shared" si="7"/>
        <v>1.4694957090909089</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6</v>
      </c>
      <c r="D15" s="32">
        <f t="shared" si="1"/>
        <v>0</v>
      </c>
      <c r="E15" s="3">
        <f>COUNTIF(Vertices[Degree],"&gt;= "&amp;D15)-COUNTIF(Vertices[Degree],"&gt;="&amp;D16)</f>
        <v>0</v>
      </c>
      <c r="F15" s="39">
        <f t="shared" si="2"/>
        <v>14.41818181818182</v>
      </c>
      <c r="G15" s="40">
        <f>COUNTIF(Vertices[In-Degree],"&gt;= "&amp;F15)-COUNTIF(Vertices[In-Degree],"&gt;="&amp;F16)</f>
        <v>0</v>
      </c>
      <c r="H15" s="39">
        <f t="shared" si="3"/>
        <v>9.454545454545455</v>
      </c>
      <c r="I15" s="40">
        <f>COUNTIF(Vertices[Out-Degree],"&gt;= "&amp;H15)-COUNTIF(Vertices[Out-Degree],"&gt;="&amp;H16)</f>
        <v>0</v>
      </c>
      <c r="J15" s="39">
        <f t="shared" si="4"/>
        <v>1012.8310735636363</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0.00968570909090909</v>
      </c>
      <c r="O15" s="40">
        <f>COUNTIF(Vertices[Eigenvector Centrality],"&gt;= "&amp;N15)-COUNTIF(Vertices[Eigenvector Centrality],"&gt;="&amp;N16)</f>
        <v>0</v>
      </c>
      <c r="P15" s="39">
        <f t="shared" si="7"/>
        <v>1.574102018181818</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2</v>
      </c>
      <c r="D16" s="32">
        <f t="shared" si="1"/>
        <v>0</v>
      </c>
      <c r="E16" s="3">
        <f>COUNTIF(Vertices[Degree],"&gt;= "&amp;D16)-COUNTIF(Vertices[Degree],"&gt;="&amp;D17)</f>
        <v>0</v>
      </c>
      <c r="F16" s="37">
        <f t="shared" si="2"/>
        <v>15.52727272727273</v>
      </c>
      <c r="G16" s="38">
        <f>COUNTIF(Vertices[In-Degree],"&gt;= "&amp;F16)-COUNTIF(Vertices[In-Degree],"&gt;="&amp;F17)</f>
        <v>0</v>
      </c>
      <c r="H16" s="37">
        <f t="shared" si="3"/>
        <v>10.181818181818182</v>
      </c>
      <c r="I16" s="38">
        <f>COUNTIF(Vertices[Out-Degree],"&gt;= "&amp;H16)-COUNTIF(Vertices[Out-Degree],"&gt;="&amp;H17)</f>
        <v>0</v>
      </c>
      <c r="J16" s="37">
        <f t="shared" si="4"/>
        <v>1090.7411561454544</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0.010430763636363635</v>
      </c>
      <c r="O16" s="38">
        <f>COUNTIF(Vertices[Eigenvector Centrality],"&gt;= "&amp;N16)-COUNTIF(Vertices[Eigenvector Centrality],"&gt;="&amp;N17)</f>
        <v>0</v>
      </c>
      <c r="P16" s="37">
        <f t="shared" si="7"/>
        <v>1.678708327272727</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112</v>
      </c>
      <c r="D17" s="32">
        <f t="shared" si="1"/>
        <v>0</v>
      </c>
      <c r="E17" s="3">
        <f>COUNTIF(Vertices[Degree],"&gt;= "&amp;D17)-COUNTIF(Vertices[Degree],"&gt;="&amp;D18)</f>
        <v>0</v>
      </c>
      <c r="F17" s="39">
        <f t="shared" si="2"/>
        <v>16.636363636363637</v>
      </c>
      <c r="G17" s="40">
        <f>COUNTIF(Vertices[In-Degree],"&gt;= "&amp;F17)-COUNTIF(Vertices[In-Degree],"&gt;="&amp;F18)</f>
        <v>0</v>
      </c>
      <c r="H17" s="39">
        <f t="shared" si="3"/>
        <v>10.909090909090908</v>
      </c>
      <c r="I17" s="40">
        <f>COUNTIF(Vertices[Out-Degree],"&gt;= "&amp;H17)-COUNTIF(Vertices[Out-Degree],"&gt;="&amp;H18)</f>
        <v>0</v>
      </c>
      <c r="J17" s="39">
        <f t="shared" si="4"/>
        <v>1168.6512387272726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0.011175818181818179</v>
      </c>
      <c r="O17" s="40">
        <f>COUNTIF(Vertices[Eigenvector Centrality],"&gt;= "&amp;N17)-COUNTIF(Vertices[Eigenvector Centrality],"&gt;="&amp;N18)</f>
        <v>0</v>
      </c>
      <c r="P17" s="39">
        <f t="shared" si="7"/>
        <v>1.783314636363636</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155</v>
      </c>
      <c r="B18" s="34">
        <v>694</v>
      </c>
      <c r="D18" s="32">
        <f t="shared" si="1"/>
        <v>0</v>
      </c>
      <c r="E18" s="3">
        <f>COUNTIF(Vertices[Degree],"&gt;= "&amp;D18)-COUNTIF(Vertices[Degree],"&gt;="&amp;D19)</f>
        <v>0</v>
      </c>
      <c r="F18" s="37">
        <f t="shared" si="2"/>
        <v>17.745454545454546</v>
      </c>
      <c r="G18" s="38">
        <f>COUNTIF(Vertices[In-Degree],"&gt;= "&amp;F18)-COUNTIF(Vertices[In-Degree],"&gt;="&amp;F19)</f>
        <v>0</v>
      </c>
      <c r="H18" s="37">
        <f t="shared" si="3"/>
        <v>11.636363636363635</v>
      </c>
      <c r="I18" s="38">
        <f>COUNTIF(Vertices[Out-Degree],"&gt;= "&amp;H18)-COUNTIF(Vertices[Out-Degree],"&gt;="&amp;H19)</f>
        <v>1</v>
      </c>
      <c r="J18" s="37">
        <f t="shared" si="4"/>
        <v>1246.5613213090908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0.011920872727272724</v>
      </c>
      <c r="O18" s="38">
        <f>COUNTIF(Vertices[Eigenvector Centrality],"&gt;= "&amp;N18)-COUNTIF(Vertices[Eigenvector Centrality],"&gt;="&amp;N19)</f>
        <v>0</v>
      </c>
      <c r="P18" s="37">
        <f t="shared" si="7"/>
        <v>1.8879209454545451</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19"/>
      <c r="B19" s="119"/>
      <c r="D19" s="32">
        <f t="shared" si="1"/>
        <v>0</v>
      </c>
      <c r="E19" s="3">
        <f>COUNTIF(Vertices[Degree],"&gt;= "&amp;D19)-COUNTIF(Vertices[Degree],"&gt;="&amp;D20)</f>
        <v>0</v>
      </c>
      <c r="F19" s="39">
        <f t="shared" si="2"/>
        <v>18.854545454545455</v>
      </c>
      <c r="G19" s="40">
        <f>COUNTIF(Vertices[In-Degree],"&gt;= "&amp;F19)-COUNTIF(Vertices[In-Degree],"&gt;="&amp;F20)</f>
        <v>0</v>
      </c>
      <c r="H19" s="39">
        <f t="shared" si="3"/>
        <v>12.363636363636362</v>
      </c>
      <c r="I19" s="40">
        <f>COUNTIF(Vertices[Out-Degree],"&gt;= "&amp;H19)-COUNTIF(Vertices[Out-Degree],"&gt;="&amp;H20)</f>
        <v>0</v>
      </c>
      <c r="J19" s="39">
        <f t="shared" si="4"/>
        <v>1324.471403890909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0.012665927272727268</v>
      </c>
      <c r="O19" s="40">
        <f>COUNTIF(Vertices[Eigenvector Centrality],"&gt;= "&amp;N19)-COUNTIF(Vertices[Eigenvector Centrality],"&gt;="&amp;N20)</f>
        <v>45</v>
      </c>
      <c r="P19" s="39">
        <f t="shared" si="7"/>
        <v>1.9925272545454542</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19.963636363636365</v>
      </c>
      <c r="G20" s="38">
        <f>COUNTIF(Vertices[In-Degree],"&gt;= "&amp;F20)-COUNTIF(Vertices[In-Degree],"&gt;="&amp;F21)</f>
        <v>0</v>
      </c>
      <c r="H20" s="37">
        <f t="shared" si="3"/>
        <v>13.090909090909088</v>
      </c>
      <c r="I20" s="38">
        <f>COUNTIF(Vertices[Out-Degree],"&gt;= "&amp;H20)-COUNTIF(Vertices[Out-Degree],"&gt;="&amp;H21)</f>
        <v>0</v>
      </c>
      <c r="J20" s="37">
        <f t="shared" si="4"/>
        <v>1402.3814864727271</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0.013410981818181813</v>
      </c>
      <c r="O20" s="38">
        <f>COUNTIF(Vertices[Eigenvector Centrality],"&gt;= "&amp;N20)-COUNTIF(Vertices[Eigenvector Centrality],"&gt;="&amp;N21)</f>
        <v>0</v>
      </c>
      <c r="P20" s="37">
        <f t="shared" si="7"/>
        <v>2.0971335636363633</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157</v>
      </c>
      <c r="B21" s="34">
        <v>2.300158</v>
      </c>
      <c r="D21" s="32">
        <f t="shared" si="1"/>
        <v>0</v>
      </c>
      <c r="E21" s="3">
        <f>COUNTIF(Vertices[Degree],"&gt;= "&amp;D21)-COUNTIF(Vertices[Degree],"&gt;="&amp;D22)</f>
        <v>0</v>
      </c>
      <c r="F21" s="39">
        <f t="shared" si="2"/>
        <v>21.072727272727274</v>
      </c>
      <c r="G21" s="40">
        <f>COUNTIF(Vertices[In-Degree],"&gt;= "&amp;F21)-COUNTIF(Vertices[In-Degree],"&gt;="&amp;F22)</f>
        <v>0</v>
      </c>
      <c r="H21" s="39">
        <f t="shared" si="3"/>
        <v>13.818181818181815</v>
      </c>
      <c r="I21" s="40">
        <f>COUNTIF(Vertices[Out-Degree],"&gt;= "&amp;H21)-COUNTIF(Vertices[Out-Degree],"&gt;="&amp;H22)</f>
        <v>2</v>
      </c>
      <c r="J21" s="39">
        <f t="shared" si="4"/>
        <v>1480.2915690545453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0.014156036363636357</v>
      </c>
      <c r="O21" s="40">
        <f>COUNTIF(Vertices[Eigenvector Centrality],"&gt;= "&amp;N21)-COUNTIF(Vertices[Eigenvector Centrality],"&gt;="&amp;N22)</f>
        <v>1</v>
      </c>
      <c r="P21" s="39">
        <f t="shared" si="7"/>
        <v>2.2017398727272726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22.181818181818183</v>
      </c>
      <c r="G22" s="38">
        <f>COUNTIF(Vertices[In-Degree],"&gt;= "&amp;F22)-COUNTIF(Vertices[In-Degree],"&gt;="&amp;F23)</f>
        <v>0</v>
      </c>
      <c r="H22" s="37">
        <f t="shared" si="3"/>
        <v>14.545454545454541</v>
      </c>
      <c r="I22" s="38">
        <f>COUNTIF(Vertices[Out-Degree],"&gt;= "&amp;H22)-COUNTIF(Vertices[Out-Degree],"&gt;="&amp;H23)</f>
        <v>1</v>
      </c>
      <c r="J22" s="37">
        <f t="shared" si="4"/>
        <v>1558.2016516363635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0.014901090909090902</v>
      </c>
      <c r="O22" s="38">
        <f>COUNTIF(Vertices[Eigenvector Centrality],"&gt;= "&amp;N22)-COUNTIF(Vertices[Eigenvector Centrality],"&gt;="&amp;N23)</f>
        <v>0</v>
      </c>
      <c r="P22" s="37">
        <f t="shared" si="7"/>
        <v>2.306346181818182</v>
      </c>
      <c r="Q22" s="38">
        <f>COUNTIF(Vertices[PageRank],"&gt;= "&amp;P22)-COUNTIF(Vertices[PageRank],"&gt;="&amp;P23)</f>
        <v>2</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0.03740157480314961</v>
      </c>
      <c r="D23" s="32">
        <f t="shared" si="1"/>
        <v>0</v>
      </c>
      <c r="E23" s="3">
        <f>COUNTIF(Vertices[Degree],"&gt;= "&amp;D23)-COUNTIF(Vertices[Degree],"&gt;="&amp;D24)</f>
        <v>0</v>
      </c>
      <c r="F23" s="39">
        <f t="shared" si="2"/>
        <v>23.290909090909093</v>
      </c>
      <c r="G23" s="40">
        <f>COUNTIF(Vertices[In-Degree],"&gt;= "&amp;F23)-COUNTIF(Vertices[In-Degree],"&gt;="&amp;F24)</f>
        <v>0</v>
      </c>
      <c r="H23" s="39">
        <f t="shared" si="3"/>
        <v>15.272727272727268</v>
      </c>
      <c r="I23" s="40">
        <f>COUNTIF(Vertices[Out-Degree],"&gt;= "&amp;H23)-COUNTIF(Vertices[Out-Degree],"&gt;="&amp;H24)</f>
        <v>0</v>
      </c>
      <c r="J23" s="39">
        <f t="shared" si="4"/>
        <v>1636.1117342181817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0.015646145454545447</v>
      </c>
      <c r="O23" s="40">
        <f>COUNTIF(Vertices[Eigenvector Centrality],"&gt;= "&amp;N23)-COUNTIF(Vertices[Eigenvector Centrality],"&gt;="&amp;N24)</f>
        <v>0</v>
      </c>
      <c r="P23" s="39">
        <f t="shared" si="7"/>
        <v>2.410952490909091</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1760</v>
      </c>
      <c r="B24" s="34">
        <v>0.337543</v>
      </c>
      <c r="D24" s="32">
        <f t="shared" si="1"/>
        <v>0</v>
      </c>
      <c r="E24" s="3">
        <f>COUNTIF(Vertices[Degree],"&gt;= "&amp;D24)-COUNTIF(Vertices[Degree],"&gt;="&amp;D25)</f>
        <v>0</v>
      </c>
      <c r="F24" s="37">
        <f t="shared" si="2"/>
        <v>24.400000000000002</v>
      </c>
      <c r="G24" s="38">
        <f>COUNTIF(Vertices[In-Degree],"&gt;= "&amp;F24)-COUNTIF(Vertices[In-Degree],"&gt;="&amp;F25)</f>
        <v>0</v>
      </c>
      <c r="H24" s="37">
        <f t="shared" si="3"/>
        <v>15.999999999999995</v>
      </c>
      <c r="I24" s="38">
        <f>COUNTIF(Vertices[Out-Degree],"&gt;= "&amp;H24)-COUNTIF(Vertices[Out-Degree],"&gt;="&amp;H25)</f>
        <v>1</v>
      </c>
      <c r="J24" s="37">
        <f t="shared" si="4"/>
        <v>1714.0218168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0.01639119999999999</v>
      </c>
      <c r="O24" s="38">
        <f>COUNTIF(Vertices[Eigenvector Centrality],"&gt;= "&amp;N24)-COUNTIF(Vertices[Eigenvector Centrality],"&gt;="&amp;N25)</f>
        <v>0</v>
      </c>
      <c r="P24" s="37">
        <f t="shared" si="7"/>
        <v>2.5155588000000004</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25.50909090909091</v>
      </c>
      <c r="G25" s="40">
        <f>COUNTIF(Vertices[In-Degree],"&gt;= "&amp;F25)-COUNTIF(Vertices[In-Degree],"&gt;="&amp;F26)</f>
        <v>0</v>
      </c>
      <c r="H25" s="39">
        <f t="shared" si="3"/>
        <v>16.727272727272723</v>
      </c>
      <c r="I25" s="40">
        <f>COUNTIF(Vertices[Out-Degree],"&gt;= "&amp;H25)-COUNTIF(Vertices[Out-Degree],"&gt;="&amp;H26)</f>
        <v>0</v>
      </c>
      <c r="J25" s="39">
        <f t="shared" si="4"/>
        <v>1791.931899381818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0.017136254545454536</v>
      </c>
      <c r="O25" s="40">
        <f>COUNTIF(Vertices[Eigenvector Centrality],"&gt;= "&amp;N25)-COUNTIF(Vertices[Eigenvector Centrality],"&gt;="&amp;N26)</f>
        <v>1</v>
      </c>
      <c r="P25" s="39">
        <f t="shared" si="7"/>
        <v>2.6201651090909097</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1761</v>
      </c>
      <c r="B26" s="34" t="s">
        <v>1762</v>
      </c>
      <c r="D26" s="32">
        <f t="shared" si="1"/>
        <v>0</v>
      </c>
      <c r="E26" s="3">
        <f>COUNTIF(Vertices[Degree],"&gt;= "&amp;D26)-COUNTIF(Vertices[Degree],"&gt;="&amp;D28)</f>
        <v>0</v>
      </c>
      <c r="F26" s="37">
        <f t="shared" si="2"/>
        <v>26.61818181818182</v>
      </c>
      <c r="G26" s="38">
        <f>COUNTIF(Vertices[In-Degree],"&gt;= "&amp;F26)-COUNTIF(Vertices[In-Degree],"&gt;="&amp;F28)</f>
        <v>0</v>
      </c>
      <c r="H26" s="37">
        <f t="shared" si="3"/>
        <v>17.45454545454545</v>
      </c>
      <c r="I26" s="38">
        <f>COUNTIF(Vertices[Out-Degree],"&gt;= "&amp;H26)-COUNTIF(Vertices[Out-Degree],"&gt;="&amp;H28)</f>
        <v>1</v>
      </c>
      <c r="J26" s="37">
        <f t="shared" si="4"/>
        <v>1869.8419819636363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0.01788130909090908</v>
      </c>
      <c r="O26" s="38">
        <f>COUNTIF(Vertices[Eigenvector Centrality],"&gt;= "&amp;N26)-COUNTIF(Vertices[Eigenvector Centrality],"&gt;="&amp;N28)</f>
        <v>0</v>
      </c>
      <c r="P26" s="37">
        <f t="shared" si="7"/>
        <v>2.724771418181819</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-9</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-3</v>
      </c>
      <c r="N27" s="61"/>
      <c r="O27" s="62">
        <f>COUNTIF(Vertices[Eigenvector Centrality],"&gt;= "&amp;N27)-COUNTIF(Vertices[Eigenvector Centrality],"&gt;="&amp;N28)</f>
        <v>-9</v>
      </c>
      <c r="P27" s="61"/>
      <c r="Q27" s="62">
        <f>COUNTIF(Vertices[Eigenvector Centrality],"&gt;= "&amp;P27)-COUNTIF(Vertices[Eigenvector Centrality],"&gt;="&amp;P28)</f>
        <v>0</v>
      </c>
      <c r="R27" s="61"/>
      <c r="S27" s="63">
        <f>COUNTIF(Vertices[Clustering Coefficient],"&gt;= "&amp;R27)-COUNTIF(Vertices[Clustering Coefficient],"&gt;="&amp;R28)</f>
        <v>-29</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27.72727272727273</v>
      </c>
      <c r="G28" s="40">
        <f>COUNTIF(Vertices[In-Degree],"&gt;= "&amp;F28)-COUNTIF(Vertices[In-Degree],"&gt;="&amp;F40)</f>
        <v>0</v>
      </c>
      <c r="H28" s="39">
        <f>H26+($H$57-$H$2)/BinDivisor</f>
        <v>18.181818181818176</v>
      </c>
      <c r="I28" s="40">
        <f>COUNTIF(Vertices[Out-Degree],"&gt;= "&amp;H28)-COUNTIF(Vertices[Out-Degree],"&gt;="&amp;H40)</f>
        <v>0</v>
      </c>
      <c r="J28" s="39">
        <f>J26+($J$57-$J$2)/BinDivisor</f>
        <v>1947.7520645454545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0.018626363636363625</v>
      </c>
      <c r="O28" s="40">
        <f>COUNTIF(Vertices[Eigenvector Centrality],"&gt;= "&amp;N28)-COUNTIF(Vertices[Eigenvector Centrality],"&gt;="&amp;N40)</f>
        <v>0</v>
      </c>
      <c r="P28" s="39">
        <f>P26+($P$57-$P$2)/BinDivisor</f>
        <v>2.8293777272727283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-9</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-3</v>
      </c>
      <c r="N38" s="61"/>
      <c r="O38" s="62">
        <f>COUNTIF(Vertices[Eigenvector Centrality],"&gt;= "&amp;N38)-COUNTIF(Vertices[Eigenvector Centrality],"&gt;="&amp;N40)</f>
        <v>-9</v>
      </c>
      <c r="P38" s="61"/>
      <c r="Q38" s="62">
        <f>COUNTIF(Vertices[Eigenvector Centrality],"&gt;= "&amp;P38)-COUNTIF(Vertices[Eigenvector Centrality],"&gt;="&amp;P40)</f>
        <v>0</v>
      </c>
      <c r="R38" s="61"/>
      <c r="S38" s="63">
        <f>COUNTIF(Vertices[Clustering Coefficient],"&gt;= "&amp;R38)-COUNTIF(Vertices[Clustering Coefficient],"&gt;="&amp;R40)</f>
        <v>-29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-9</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-3</v>
      </c>
      <c r="N39" s="61"/>
      <c r="O39" s="62">
        <f>COUNTIF(Vertices[Eigenvector Centrality],"&gt;= "&amp;N39)-COUNTIF(Vertices[Eigenvector Centrality],"&gt;="&amp;N40)</f>
        <v>-9</v>
      </c>
      <c r="P39" s="61"/>
      <c r="Q39" s="62">
        <f>COUNTIF(Vertices[Eigenvector Centrality],"&gt;= "&amp;P39)-COUNTIF(Vertices[Eigenvector Centrality],"&gt;="&amp;P40)</f>
        <v>0</v>
      </c>
      <c r="R39" s="61"/>
      <c r="S39" s="63">
        <f>COUNTIF(Vertices[Clustering Coefficient],"&gt;= "&amp;R39)-COUNTIF(Vertices[Clustering Coefficient],"&gt;="&amp;R40)</f>
        <v>-29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28.83636363636364</v>
      </c>
      <c r="G40" s="38">
        <f>COUNTIF(Vertices[In-Degree],"&gt;= "&amp;F40)-COUNTIF(Vertices[In-Degree],"&gt;="&amp;F41)</f>
        <v>0</v>
      </c>
      <c r="H40" s="37">
        <f>H28+($H$57-$H$2)/BinDivisor</f>
        <v>18.909090909090903</v>
      </c>
      <c r="I40" s="38">
        <f>COUNTIF(Vertices[Out-Degree],"&gt;= "&amp;H40)-COUNTIF(Vertices[Out-Degree],"&gt;="&amp;H41)</f>
        <v>0</v>
      </c>
      <c r="J40" s="37">
        <f>J28+($J$57-$J$2)/BinDivisor</f>
        <v>2025.6621471272726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0.01937141818181817</v>
      </c>
      <c r="O40" s="38">
        <f>COUNTIF(Vertices[Eigenvector Centrality],"&gt;= "&amp;N40)-COUNTIF(Vertices[Eigenvector Centrality],"&gt;="&amp;N41)</f>
        <v>0</v>
      </c>
      <c r="P40" s="37">
        <f>P28+($P$57-$P$2)/BinDivisor</f>
        <v>2.9339840363636376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29.94545454545455</v>
      </c>
      <c r="G41" s="40">
        <f>COUNTIF(Vertices[In-Degree],"&gt;= "&amp;F41)-COUNTIF(Vertices[In-Degree],"&gt;="&amp;F42)</f>
        <v>0</v>
      </c>
      <c r="H41" s="39">
        <f aca="true" t="shared" si="12" ref="H41:H56">H40+($H$57-$H$2)/BinDivisor</f>
        <v>19.63636363636363</v>
      </c>
      <c r="I41" s="40">
        <f>COUNTIF(Vertices[Out-Degree],"&gt;= "&amp;H41)-COUNTIF(Vertices[Out-Degree],"&gt;="&amp;H42)</f>
        <v>0</v>
      </c>
      <c r="J41" s="39">
        <f aca="true" t="shared" si="13" ref="J41:J56">J40+($J$57-$J$2)/BinDivisor</f>
        <v>2103.5722297090906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0.020116472727272714</v>
      </c>
      <c r="O41" s="40">
        <f>COUNTIF(Vertices[Eigenvector Centrality],"&gt;= "&amp;N41)-COUNTIF(Vertices[Eigenvector Centrality],"&gt;="&amp;N42)</f>
        <v>0</v>
      </c>
      <c r="P41" s="39">
        <f aca="true" t="shared" si="16" ref="P41:P56">P40+($P$57-$P$2)/BinDivisor</f>
        <v>3.038590345454547</v>
      </c>
      <c r="Q41" s="40">
        <f>COUNTIF(Vertices[PageRank],"&gt;= "&amp;P41)-COUNTIF(Vertices[PageRank],"&gt;="&amp;P42)</f>
        <v>0</v>
      </c>
      <c r="R41" s="39">
        <f aca="true" t="shared" si="17" ref="R41:R56">R40+($R$57-$R$2)/BinDivisor</f>
        <v>0.490909090909091</v>
      </c>
      <c r="S41" s="44">
        <f>COUNTIF(Vertices[Clustering Coefficient],"&gt;= "&amp;R41)-COUNTIF(Vertices[Clustering Coefficient],"&gt;="&amp;R42)</f>
        <v>10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31.05454545454546</v>
      </c>
      <c r="G42" s="38">
        <f>COUNTIF(Vertices[In-Degree],"&gt;= "&amp;F42)-COUNTIF(Vertices[In-Degree],"&gt;="&amp;F43)</f>
        <v>0</v>
      </c>
      <c r="H42" s="37">
        <f t="shared" si="12"/>
        <v>20.363636363636356</v>
      </c>
      <c r="I42" s="38">
        <f>COUNTIF(Vertices[Out-Degree],"&gt;= "&amp;H42)-COUNTIF(Vertices[Out-Degree],"&gt;="&amp;H43)</f>
        <v>0</v>
      </c>
      <c r="J42" s="37">
        <f t="shared" si="13"/>
        <v>2181.482312290909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0.02086152727272726</v>
      </c>
      <c r="O42" s="38">
        <f>COUNTIF(Vertices[Eigenvector Centrality],"&gt;= "&amp;N42)-COUNTIF(Vertices[Eigenvector Centrality],"&gt;="&amp;N43)</f>
        <v>0</v>
      </c>
      <c r="P42" s="37">
        <f t="shared" si="16"/>
        <v>3.143196654545456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32.163636363636364</v>
      </c>
      <c r="G43" s="40">
        <f>COUNTIF(Vertices[In-Degree],"&gt;= "&amp;F43)-COUNTIF(Vertices[In-Degree],"&gt;="&amp;F44)</f>
        <v>0</v>
      </c>
      <c r="H43" s="39">
        <f t="shared" si="12"/>
        <v>21.090909090909083</v>
      </c>
      <c r="I43" s="40">
        <f>COUNTIF(Vertices[Out-Degree],"&gt;= "&amp;H43)-COUNTIF(Vertices[Out-Degree],"&gt;="&amp;H44)</f>
        <v>0</v>
      </c>
      <c r="J43" s="39">
        <f t="shared" si="13"/>
        <v>2259.392394872727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0.021606581818181803</v>
      </c>
      <c r="O43" s="40">
        <f>COUNTIF(Vertices[Eigenvector Centrality],"&gt;= "&amp;N43)-COUNTIF(Vertices[Eigenvector Centrality],"&gt;="&amp;N44)</f>
        <v>0</v>
      </c>
      <c r="P43" s="39">
        <f t="shared" si="16"/>
        <v>3.2478029636363654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33.27272727272727</v>
      </c>
      <c r="G44" s="38">
        <f>COUNTIF(Vertices[In-Degree],"&gt;= "&amp;F44)-COUNTIF(Vertices[In-Degree],"&gt;="&amp;F45)</f>
        <v>0</v>
      </c>
      <c r="H44" s="37">
        <f t="shared" si="12"/>
        <v>21.81818181818181</v>
      </c>
      <c r="I44" s="38">
        <f>COUNTIF(Vertices[Out-Degree],"&gt;= "&amp;H44)-COUNTIF(Vertices[Out-Degree],"&gt;="&amp;H45)</f>
        <v>0</v>
      </c>
      <c r="J44" s="37">
        <f t="shared" si="13"/>
        <v>2337.302477454545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0.022351636363636348</v>
      </c>
      <c r="O44" s="38">
        <f>COUNTIF(Vertices[Eigenvector Centrality],"&gt;= "&amp;N44)-COUNTIF(Vertices[Eigenvector Centrality],"&gt;="&amp;N45)</f>
        <v>0</v>
      </c>
      <c r="P44" s="37">
        <f t="shared" si="16"/>
        <v>3.3524092727272747</v>
      </c>
      <c r="Q44" s="38">
        <f>COUNTIF(Vertices[PageRank],"&gt;= "&amp;P44)-COUNTIF(Vertices[PageRank],"&gt;="&amp;P45)</f>
        <v>6</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34.38181818181818</v>
      </c>
      <c r="G45" s="40">
        <f>COUNTIF(Vertices[In-Degree],"&gt;= "&amp;F45)-COUNTIF(Vertices[In-Degree],"&gt;="&amp;F46)</f>
        <v>0</v>
      </c>
      <c r="H45" s="39">
        <f t="shared" si="12"/>
        <v>22.545454545454536</v>
      </c>
      <c r="I45" s="40">
        <f>COUNTIF(Vertices[Out-Degree],"&gt;= "&amp;H45)-COUNTIF(Vertices[Out-Degree],"&gt;="&amp;H46)</f>
        <v>0</v>
      </c>
      <c r="J45" s="39">
        <f t="shared" si="13"/>
        <v>2415.2125600363634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0.023096690909090892</v>
      </c>
      <c r="O45" s="40">
        <f>COUNTIF(Vertices[Eigenvector Centrality],"&gt;= "&amp;N45)-COUNTIF(Vertices[Eigenvector Centrality],"&gt;="&amp;N46)</f>
        <v>0</v>
      </c>
      <c r="P45" s="39">
        <f t="shared" si="16"/>
        <v>3.457015581818184</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35.49090909090909</v>
      </c>
      <c r="G46" s="38">
        <f>COUNTIF(Vertices[In-Degree],"&gt;= "&amp;F46)-COUNTIF(Vertices[In-Degree],"&gt;="&amp;F47)</f>
        <v>0</v>
      </c>
      <c r="H46" s="37">
        <f t="shared" si="12"/>
        <v>23.272727272727263</v>
      </c>
      <c r="I46" s="38">
        <f>COUNTIF(Vertices[Out-Degree],"&gt;= "&amp;H46)-COUNTIF(Vertices[Out-Degree],"&gt;="&amp;H47)</f>
        <v>0</v>
      </c>
      <c r="J46" s="37">
        <f t="shared" si="13"/>
        <v>2493.1226426181815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0.023841745454545437</v>
      </c>
      <c r="O46" s="38">
        <f>COUNTIF(Vertices[Eigenvector Centrality],"&gt;= "&amp;N46)-COUNTIF(Vertices[Eigenvector Centrality],"&gt;="&amp;N47)</f>
        <v>0</v>
      </c>
      <c r="P46" s="37">
        <f t="shared" si="16"/>
        <v>3.5616218909090933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36.6</v>
      </c>
      <c r="G47" s="40">
        <f>COUNTIF(Vertices[In-Degree],"&gt;= "&amp;F47)-COUNTIF(Vertices[In-Degree],"&gt;="&amp;F48)</f>
        <v>0</v>
      </c>
      <c r="H47" s="39">
        <f t="shared" si="12"/>
        <v>23.99999999999999</v>
      </c>
      <c r="I47" s="40">
        <f>COUNTIF(Vertices[Out-Degree],"&gt;= "&amp;H47)-COUNTIF(Vertices[Out-Degree],"&gt;="&amp;H48)</f>
        <v>0</v>
      </c>
      <c r="J47" s="39">
        <f t="shared" si="13"/>
        <v>2571.0327251999997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0.02458679999999998</v>
      </c>
      <c r="O47" s="40">
        <f>COUNTIF(Vertices[Eigenvector Centrality],"&gt;= "&amp;N47)-COUNTIF(Vertices[Eigenvector Centrality],"&gt;="&amp;N48)</f>
        <v>0</v>
      </c>
      <c r="P47" s="39">
        <f t="shared" si="16"/>
        <v>3.6662282000000026</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37.70909090909091</v>
      </c>
      <c r="G48" s="38">
        <f>COUNTIF(Vertices[In-Degree],"&gt;= "&amp;F48)-COUNTIF(Vertices[In-Degree],"&gt;="&amp;F49)</f>
        <v>0</v>
      </c>
      <c r="H48" s="37">
        <f t="shared" si="12"/>
        <v>24.727272727272716</v>
      </c>
      <c r="I48" s="38">
        <f>COUNTIF(Vertices[Out-Degree],"&gt;= "&amp;H48)-COUNTIF(Vertices[Out-Degree],"&gt;="&amp;H49)</f>
        <v>0</v>
      </c>
      <c r="J48" s="37">
        <f t="shared" si="13"/>
        <v>2648.942807781818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0.025331854545454526</v>
      </c>
      <c r="O48" s="38">
        <f>COUNTIF(Vertices[Eigenvector Centrality],"&gt;= "&amp;N48)-COUNTIF(Vertices[Eigenvector Centrality],"&gt;="&amp;N49)</f>
        <v>0</v>
      </c>
      <c r="P48" s="37">
        <f t="shared" si="16"/>
        <v>3.770834509090912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38.81818181818182</v>
      </c>
      <c r="G49" s="40">
        <f>COUNTIF(Vertices[In-Degree],"&gt;= "&amp;F49)-COUNTIF(Vertices[In-Degree],"&gt;="&amp;F50)</f>
        <v>0</v>
      </c>
      <c r="H49" s="39">
        <f t="shared" si="12"/>
        <v>25.454545454545443</v>
      </c>
      <c r="I49" s="40">
        <f>COUNTIF(Vertices[Out-Degree],"&gt;= "&amp;H49)-COUNTIF(Vertices[Out-Degree],"&gt;="&amp;H50)</f>
        <v>0</v>
      </c>
      <c r="J49" s="39">
        <f t="shared" si="13"/>
        <v>2726.852890363636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0.02607690909090907</v>
      </c>
      <c r="O49" s="40">
        <f>COUNTIF(Vertices[Eigenvector Centrality],"&gt;= "&amp;N49)-COUNTIF(Vertices[Eigenvector Centrality],"&gt;="&amp;N50)</f>
        <v>0</v>
      </c>
      <c r="P49" s="39">
        <f t="shared" si="16"/>
        <v>3.875440818181821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39.92727272727273</v>
      </c>
      <c r="G50" s="38">
        <f>COUNTIF(Vertices[In-Degree],"&gt;= "&amp;F50)-COUNTIF(Vertices[In-Degree],"&gt;="&amp;F51)</f>
        <v>0</v>
      </c>
      <c r="H50" s="37">
        <f t="shared" si="12"/>
        <v>26.18181818181817</v>
      </c>
      <c r="I50" s="38">
        <f>COUNTIF(Vertices[Out-Degree],"&gt;= "&amp;H50)-COUNTIF(Vertices[Out-Degree],"&gt;="&amp;H51)</f>
        <v>0</v>
      </c>
      <c r="J50" s="37">
        <f t="shared" si="13"/>
        <v>2804.7629729454543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0.026821963636363615</v>
      </c>
      <c r="O50" s="38">
        <f>COUNTIF(Vertices[Eigenvector Centrality],"&gt;= "&amp;N50)-COUNTIF(Vertices[Eigenvector Centrality],"&gt;="&amp;N51)</f>
        <v>0</v>
      </c>
      <c r="P50" s="37">
        <f t="shared" si="16"/>
        <v>3.9800471272727305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41.03636363636364</v>
      </c>
      <c r="G51" s="40">
        <f>COUNTIF(Vertices[In-Degree],"&gt;= "&amp;F51)-COUNTIF(Vertices[In-Degree],"&gt;="&amp;F52)</f>
        <v>0</v>
      </c>
      <c r="H51" s="39">
        <f t="shared" si="12"/>
        <v>26.909090909090896</v>
      </c>
      <c r="I51" s="40">
        <f>COUNTIF(Vertices[Out-Degree],"&gt;= "&amp;H51)-COUNTIF(Vertices[Out-Degree],"&gt;="&amp;H52)</f>
        <v>0</v>
      </c>
      <c r="J51" s="39">
        <f t="shared" si="13"/>
        <v>2882.6730555272725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0.02756701818181816</v>
      </c>
      <c r="O51" s="40">
        <f>COUNTIF(Vertices[Eigenvector Centrality],"&gt;= "&amp;N51)-COUNTIF(Vertices[Eigenvector Centrality],"&gt;="&amp;N52)</f>
        <v>0</v>
      </c>
      <c r="P51" s="39">
        <f t="shared" si="16"/>
        <v>4.08465343636364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42.14545454545455</v>
      </c>
      <c r="G52" s="38">
        <f>COUNTIF(Vertices[In-Degree],"&gt;= "&amp;F52)-COUNTIF(Vertices[In-Degree],"&gt;="&amp;F53)</f>
        <v>0</v>
      </c>
      <c r="H52" s="37">
        <f t="shared" si="12"/>
        <v>27.636363636363622</v>
      </c>
      <c r="I52" s="38">
        <f>COUNTIF(Vertices[Out-Degree],"&gt;= "&amp;H52)-COUNTIF(Vertices[Out-Degree],"&gt;="&amp;H53)</f>
        <v>0</v>
      </c>
      <c r="J52" s="37">
        <f t="shared" si="13"/>
        <v>2960.5831381090907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0.028312072727272704</v>
      </c>
      <c r="O52" s="38">
        <f>COUNTIF(Vertices[Eigenvector Centrality],"&gt;= "&amp;N52)-COUNTIF(Vertices[Eigenvector Centrality],"&gt;="&amp;N53)</f>
        <v>0</v>
      </c>
      <c r="P52" s="37">
        <f t="shared" si="16"/>
        <v>4.189259745454549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43.25454545454546</v>
      </c>
      <c r="G53" s="40">
        <f>COUNTIF(Vertices[In-Degree],"&gt;= "&amp;F53)-COUNTIF(Vertices[In-Degree],"&gt;="&amp;F54)</f>
        <v>0</v>
      </c>
      <c r="H53" s="39">
        <f t="shared" si="12"/>
        <v>28.36363636363635</v>
      </c>
      <c r="I53" s="40">
        <f>COUNTIF(Vertices[Out-Degree],"&gt;= "&amp;H53)-COUNTIF(Vertices[Out-Degree],"&gt;="&amp;H54)</f>
        <v>0</v>
      </c>
      <c r="J53" s="39">
        <f t="shared" si="13"/>
        <v>3038.493220690909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0.02905712727272725</v>
      </c>
      <c r="O53" s="40">
        <f>COUNTIF(Vertices[Eigenvector Centrality],"&gt;= "&amp;N53)-COUNTIF(Vertices[Eigenvector Centrality],"&gt;="&amp;N54)</f>
        <v>0</v>
      </c>
      <c r="P53" s="39">
        <f t="shared" si="16"/>
        <v>4.2938660545454574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44.36363636363637</v>
      </c>
      <c r="G54" s="38">
        <f>COUNTIF(Vertices[In-Degree],"&gt;= "&amp;F54)-COUNTIF(Vertices[In-Degree],"&gt;="&amp;F55)</f>
        <v>0</v>
      </c>
      <c r="H54" s="37">
        <f t="shared" si="12"/>
        <v>29.090909090909076</v>
      </c>
      <c r="I54" s="38">
        <f>COUNTIF(Vertices[Out-Degree],"&gt;= "&amp;H54)-COUNTIF(Vertices[Out-Degree],"&gt;="&amp;H55)</f>
        <v>0</v>
      </c>
      <c r="J54" s="37">
        <f t="shared" si="13"/>
        <v>3116.403303272727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0.029802181818181794</v>
      </c>
      <c r="O54" s="38">
        <f>COUNTIF(Vertices[Eigenvector Centrality],"&gt;= "&amp;N54)-COUNTIF(Vertices[Eigenvector Centrality],"&gt;="&amp;N55)</f>
        <v>0</v>
      </c>
      <c r="P54" s="37">
        <f t="shared" si="16"/>
        <v>4.398472363636366</v>
      </c>
      <c r="Q54" s="38">
        <f>COUNTIF(Vertices[PageRank],"&gt;= "&amp;P54)-COUNTIF(Vertices[PageRank],"&gt;="&amp;P55)</f>
        <v>1</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45.472727272727276</v>
      </c>
      <c r="G55" s="40">
        <f>COUNTIF(Vertices[In-Degree],"&gt;= "&amp;F55)-COUNTIF(Vertices[In-Degree],"&gt;="&amp;F56)</f>
        <v>0</v>
      </c>
      <c r="H55" s="39">
        <f t="shared" si="12"/>
        <v>29.818181818181802</v>
      </c>
      <c r="I55" s="40">
        <f>COUNTIF(Vertices[Out-Degree],"&gt;= "&amp;H55)-COUNTIF(Vertices[Out-Degree],"&gt;="&amp;H56)</f>
        <v>0</v>
      </c>
      <c r="J55" s="39">
        <f t="shared" si="13"/>
        <v>3194.3133858545452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0.030547236363636338</v>
      </c>
      <c r="O55" s="40">
        <f>COUNTIF(Vertices[Eigenvector Centrality],"&gt;= "&amp;N55)-COUNTIF(Vertices[Eigenvector Centrality],"&gt;="&amp;N56)</f>
        <v>7</v>
      </c>
      <c r="P55" s="39">
        <f t="shared" si="16"/>
        <v>4.503078672727275</v>
      </c>
      <c r="Q55" s="40">
        <f>COUNTIF(Vertices[PageRank],"&gt;= "&amp;P55)-COUNTIF(Vertices[PageRank],"&gt;="&amp;P56)</f>
        <v>1</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46.581818181818186</v>
      </c>
      <c r="G56" s="38">
        <f>COUNTIF(Vertices[In-Degree],"&gt;= "&amp;F56)-COUNTIF(Vertices[In-Degree],"&gt;="&amp;F57)</f>
        <v>8</v>
      </c>
      <c r="H56" s="37">
        <f t="shared" si="12"/>
        <v>30.54545454545453</v>
      </c>
      <c r="I56" s="38">
        <f>COUNTIF(Vertices[Out-Degree],"&gt;= "&amp;H56)-COUNTIF(Vertices[Out-Degree],"&gt;="&amp;H57)</f>
        <v>0</v>
      </c>
      <c r="J56" s="37">
        <f t="shared" si="13"/>
        <v>3272.2234684363634</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0.031292290909090886</v>
      </c>
      <c r="O56" s="38">
        <f>COUNTIF(Vertices[Eigenvector Centrality],"&gt;= "&amp;N56)-COUNTIF(Vertices[Eigenvector Centrality],"&gt;="&amp;N57)</f>
        <v>1</v>
      </c>
      <c r="P56" s="37">
        <f t="shared" si="16"/>
        <v>4.607684981818184</v>
      </c>
      <c r="Q56" s="38">
        <f>COUNTIF(Vertices[PageRank],"&gt;= "&amp;P56)-COUNTIF(Vertices[PageRank],"&gt;="&amp;P57)</f>
        <v>1</v>
      </c>
      <c r="R56" s="37">
        <f t="shared" si="17"/>
        <v>0.7636363636363638</v>
      </c>
      <c r="S56" s="43">
        <f>COUNTIF(Vertices[Clustering Coefficient],"&gt;= "&amp;R56)-COUNTIF(Vertices[Clustering Coefficient],"&gt;="&amp;R57)</f>
        <v>13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61</v>
      </c>
      <c r="G57" s="42">
        <f>COUNTIF(Vertices[In-Degree],"&gt;= "&amp;F57)-COUNTIF(Vertices[In-Degree],"&gt;="&amp;F58)</f>
        <v>1</v>
      </c>
      <c r="H57" s="41">
        <f>MAX(Vertices[Out-Degree])</f>
        <v>40</v>
      </c>
      <c r="I57" s="42">
        <f>COUNTIF(Vertices[Out-Degree],"&gt;= "&amp;H57)-COUNTIF(Vertices[Out-Degree],"&gt;="&amp;H58)</f>
        <v>1</v>
      </c>
      <c r="J57" s="41">
        <f>MAX(Vertices[Betweenness Centrality])</f>
        <v>4285.054542</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0.040978</v>
      </c>
      <c r="O57" s="42">
        <f>COUNTIF(Vertices[Eigenvector Centrality],"&gt;= "&amp;N57)-COUNTIF(Vertices[Eigenvector Centrality],"&gt;="&amp;N58)</f>
        <v>1</v>
      </c>
      <c r="P57" s="41">
        <f>MAX(Vertices[PageRank])</f>
        <v>5.967567</v>
      </c>
      <c r="Q57" s="42">
        <f>COUNTIF(Vertices[PageRank],"&gt;= "&amp;P57)-COUNTIF(Vertices[PageRank],"&gt;="&amp;P58)</f>
        <v>1</v>
      </c>
      <c r="R57" s="41">
        <f>MAX(Vertices[Clustering Coefficient])</f>
        <v>1</v>
      </c>
      <c r="S57" s="45">
        <f>COUNTIF(Vertices[Clustering Coefficient],"&gt;= "&amp;R57)-COUNTIF(Vertices[Clustering Coefficient],"&gt;="&amp;R58)</f>
        <v>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61</v>
      </c>
    </row>
    <row r="71" spans="1:2" ht="15">
      <c r="A71" s="33" t="s">
        <v>90</v>
      </c>
      <c r="B71" s="47">
        <f>_xlfn.IFERROR(AVERAGE(Vertices[In-Degree]),NoMetricMessage)</f>
        <v>4.8046875</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40</v>
      </c>
    </row>
    <row r="85" spans="1:2" ht="15">
      <c r="A85" s="33" t="s">
        <v>96</v>
      </c>
      <c r="B85" s="47">
        <f>_xlfn.IFERROR(AVERAGE(Vertices[Out-Degree]),NoMetricMessage)</f>
        <v>4.8046875</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4285.054542</v>
      </c>
    </row>
    <row r="99" spans="1:2" ht="15">
      <c r="A99" s="33" t="s">
        <v>102</v>
      </c>
      <c r="B99" s="47">
        <f>_xlfn.IFERROR(AVERAGE(Vertices[Betweenness Centrality]),NoMetricMessage)</f>
        <v>129.39062509374997</v>
      </c>
    </row>
    <row r="100" spans="1:2" ht="15">
      <c r="A100" s="33" t="s">
        <v>103</v>
      </c>
      <c r="B100" s="47">
        <f>_xlfn.IFERROR(MEDIAN(Vertices[Betweenness Centrality]),NoMetricMessage)</f>
        <v>3.718992</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0.03334447656250003</v>
      </c>
    </row>
    <row r="114" spans="1:2" ht="15">
      <c r="A114" s="33" t="s">
        <v>109</v>
      </c>
      <c r="B114" s="47">
        <f>_xlfn.IFERROR(MEDIAN(Vertices[Closeness Centrality]),NoMetricMessage)</f>
        <v>0.004016</v>
      </c>
    </row>
    <row r="125" spans="1:2" ht="15">
      <c r="A125" s="33" t="s">
        <v>112</v>
      </c>
      <c r="B125" s="47">
        <f>IF(COUNT(Vertices[Eigenvector Centrality])&gt;0,N2,NoMetricMessage)</f>
        <v>0</v>
      </c>
    </row>
    <row r="126" spans="1:2" ht="15">
      <c r="A126" s="33" t="s">
        <v>113</v>
      </c>
      <c r="B126" s="47">
        <f>IF(COUNT(Vertices[Eigenvector Centrality])&gt;0,N57,NoMetricMessage)</f>
        <v>0.040978</v>
      </c>
    </row>
    <row r="127" spans="1:2" ht="15">
      <c r="A127" s="33" t="s">
        <v>114</v>
      </c>
      <c r="B127" s="47">
        <f>_xlfn.IFERROR(AVERAGE(Vertices[Eigenvector Centrality]),NoMetricMessage)</f>
        <v>0.007812664062500013</v>
      </c>
    </row>
    <row r="128" spans="1:2" ht="15">
      <c r="A128" s="33" t="s">
        <v>115</v>
      </c>
      <c r="B128" s="47">
        <f>_xlfn.IFERROR(MEDIAN(Vertices[Eigenvector Centrality]),NoMetricMessage)</f>
        <v>0.0026769999999999997</v>
      </c>
    </row>
    <row r="139" spans="1:2" ht="15">
      <c r="A139" s="33" t="s">
        <v>140</v>
      </c>
      <c r="B139" s="47">
        <f>IF(COUNT(Vertices[PageRank])&gt;0,P2,NoMetricMessage)</f>
        <v>0.21422</v>
      </c>
    </row>
    <row r="140" spans="1:2" ht="15">
      <c r="A140" s="33" t="s">
        <v>141</v>
      </c>
      <c r="B140" s="47">
        <f>IF(COUNT(Vertices[PageRank])&gt;0,P57,NoMetricMessage)</f>
        <v>5.967567</v>
      </c>
    </row>
    <row r="141" spans="1:2" ht="15">
      <c r="A141" s="33" t="s">
        <v>142</v>
      </c>
      <c r="B141" s="47">
        <f>_xlfn.IFERROR(AVERAGE(Vertices[PageRank]),NoMetricMessage)</f>
        <v>0.999995828125</v>
      </c>
    </row>
    <row r="142" spans="1:2" ht="15">
      <c r="A142" s="33" t="s">
        <v>143</v>
      </c>
      <c r="B142" s="47">
        <f>_xlfn.IFERROR(MEDIAN(Vertices[PageRank]),NoMetricMessage)</f>
        <v>0.719594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0.2403837037375046</v>
      </c>
    </row>
    <row r="156" spans="1:2" ht="15">
      <c r="A156" s="33" t="s">
        <v>121</v>
      </c>
      <c r="B156" s="47">
        <f>_xlfn.IFERROR(MEDIAN(Vertices[Clustering Coefficient]),NoMetricMessage)</f>
        <v>0.1111111111111111</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1702</v>
      </c>
      <c r="K7" s="13" t="s">
        <v>1703</v>
      </c>
    </row>
    <row r="8" spans="1:11" ht="409.5">
      <c r="A8"/>
      <c r="B8">
        <v>2</v>
      </c>
      <c r="C8">
        <v>2</v>
      </c>
      <c r="D8" t="s">
        <v>61</v>
      </c>
      <c r="E8" t="s">
        <v>61</v>
      </c>
      <c r="H8" t="s">
        <v>73</v>
      </c>
      <c r="J8" t="s">
        <v>1704</v>
      </c>
      <c r="K8" s="13" t="s">
        <v>1705</v>
      </c>
    </row>
    <row r="9" spans="1:11" ht="409.5">
      <c r="A9"/>
      <c r="B9">
        <v>3</v>
      </c>
      <c r="C9">
        <v>4</v>
      </c>
      <c r="D9" t="s">
        <v>62</v>
      </c>
      <c r="E9" t="s">
        <v>62</v>
      </c>
      <c r="H9" t="s">
        <v>74</v>
      </c>
      <c r="J9" t="s">
        <v>1706</v>
      </c>
      <c r="K9" s="102" t="s">
        <v>1707</v>
      </c>
    </row>
    <row r="10" spans="1:11" ht="409.5">
      <c r="A10"/>
      <c r="B10">
        <v>4</v>
      </c>
      <c r="D10" t="s">
        <v>63</v>
      </c>
      <c r="E10" t="s">
        <v>63</v>
      </c>
      <c r="H10" t="s">
        <v>75</v>
      </c>
      <c r="J10" t="s">
        <v>1708</v>
      </c>
      <c r="K10" s="13" t="s">
        <v>1709</v>
      </c>
    </row>
    <row r="11" spans="1:11" ht="15">
      <c r="A11"/>
      <c r="B11">
        <v>5</v>
      </c>
      <c r="D11" t="s">
        <v>46</v>
      </c>
      <c r="E11">
        <v>1</v>
      </c>
      <c r="H11" t="s">
        <v>76</v>
      </c>
      <c r="J11" t="s">
        <v>1710</v>
      </c>
      <c r="K11" t="s">
        <v>1711</v>
      </c>
    </row>
    <row r="12" spans="1:11" ht="15">
      <c r="A12"/>
      <c r="B12"/>
      <c r="D12" t="s">
        <v>64</v>
      </c>
      <c r="E12">
        <v>2</v>
      </c>
      <c r="H12">
        <v>0</v>
      </c>
      <c r="J12" t="s">
        <v>1712</v>
      </c>
      <c r="K12" t="s">
        <v>1713</v>
      </c>
    </row>
    <row r="13" spans="1:11" ht="15">
      <c r="A13"/>
      <c r="B13"/>
      <c r="D13">
        <v>1</v>
      </c>
      <c r="E13">
        <v>3</v>
      </c>
      <c r="H13">
        <v>1</v>
      </c>
      <c r="J13" t="s">
        <v>1714</v>
      </c>
      <c r="K13" t="s">
        <v>1715</v>
      </c>
    </row>
    <row r="14" spans="4:11" ht="15">
      <c r="D14">
        <v>2</v>
      </c>
      <c r="E14">
        <v>4</v>
      </c>
      <c r="H14">
        <v>2</v>
      </c>
      <c r="J14" t="s">
        <v>1716</v>
      </c>
      <c r="K14" t="s">
        <v>1717</v>
      </c>
    </row>
    <row r="15" spans="4:11" ht="15">
      <c r="D15">
        <v>3</v>
      </c>
      <c r="E15">
        <v>5</v>
      </c>
      <c r="H15">
        <v>3</v>
      </c>
      <c r="J15" t="s">
        <v>1718</v>
      </c>
      <c r="K15" t="s">
        <v>1719</v>
      </c>
    </row>
    <row r="16" spans="4:11" ht="15">
      <c r="D16">
        <v>4</v>
      </c>
      <c r="E16">
        <v>6</v>
      </c>
      <c r="H16">
        <v>4</v>
      </c>
      <c r="J16" t="s">
        <v>1720</v>
      </c>
      <c r="K16" t="s">
        <v>1721</v>
      </c>
    </row>
    <row r="17" spans="4:11" ht="15">
      <c r="D17">
        <v>5</v>
      </c>
      <c r="E17">
        <v>7</v>
      </c>
      <c r="H17">
        <v>5</v>
      </c>
      <c r="J17" t="s">
        <v>1722</v>
      </c>
      <c r="K17" t="s">
        <v>1723</v>
      </c>
    </row>
    <row r="18" spans="4:11" ht="15">
      <c r="D18">
        <v>6</v>
      </c>
      <c r="E18">
        <v>8</v>
      </c>
      <c r="H18">
        <v>6</v>
      </c>
      <c r="J18" t="s">
        <v>1724</v>
      </c>
      <c r="K18" t="s">
        <v>1725</v>
      </c>
    </row>
    <row r="19" spans="4:11" ht="15">
      <c r="D19">
        <v>7</v>
      </c>
      <c r="E19">
        <v>9</v>
      </c>
      <c r="H19">
        <v>7</v>
      </c>
      <c r="J19" t="s">
        <v>1726</v>
      </c>
      <c r="K19" t="s">
        <v>1727</v>
      </c>
    </row>
    <row r="20" spans="4:11" ht="15">
      <c r="D20">
        <v>8</v>
      </c>
      <c r="H20">
        <v>8</v>
      </c>
      <c r="J20" t="s">
        <v>1728</v>
      </c>
      <c r="K20" t="s">
        <v>1729</v>
      </c>
    </row>
    <row r="21" spans="4:11" ht="409.5">
      <c r="D21">
        <v>9</v>
      </c>
      <c r="H21">
        <v>9</v>
      </c>
      <c r="J21" t="s">
        <v>1730</v>
      </c>
      <c r="K21" s="13" t="s">
        <v>1731</v>
      </c>
    </row>
    <row r="22" spans="4:11" ht="409.5">
      <c r="D22">
        <v>10</v>
      </c>
      <c r="J22" t="s">
        <v>1732</v>
      </c>
      <c r="K22" s="13" t="s">
        <v>1733</v>
      </c>
    </row>
    <row r="23" spans="4:11" ht="409.5">
      <c r="D23">
        <v>11</v>
      </c>
      <c r="J23" t="s">
        <v>1734</v>
      </c>
      <c r="K23" s="13" t="s">
        <v>1735</v>
      </c>
    </row>
    <row r="24" spans="10:11" ht="409.5">
      <c r="J24" t="s">
        <v>1736</v>
      </c>
      <c r="K24" s="13" t="s">
        <v>2243</v>
      </c>
    </row>
    <row r="25" spans="10:11" ht="15">
      <c r="J25" t="s">
        <v>1737</v>
      </c>
      <c r="K25" t="b">
        <v>0</v>
      </c>
    </row>
    <row r="26" spans="10:11" ht="15">
      <c r="J26" t="s">
        <v>2240</v>
      </c>
      <c r="K26" t="s">
        <v>2241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1756</v>
      </c>
      <c r="B2" s="117" t="s">
        <v>1757</v>
      </c>
      <c r="C2" s="118" t="s">
        <v>1758</v>
      </c>
    </row>
    <row r="3" spans="1:3" ht="15">
      <c r="A3" s="116" t="s">
        <v>1739</v>
      </c>
      <c r="B3" s="116" t="s">
        <v>1739</v>
      </c>
      <c r="C3" s="34">
        <v>315</v>
      </c>
    </row>
    <row r="4" spans="1:3" ht="15">
      <c r="A4" s="116" t="s">
        <v>1739</v>
      </c>
      <c r="B4" s="116" t="s">
        <v>1740</v>
      </c>
      <c r="C4" s="34">
        <v>45</v>
      </c>
    </row>
    <row r="5" spans="1:3" ht="15">
      <c r="A5" s="116" t="s">
        <v>1739</v>
      </c>
      <c r="B5" s="116" t="s">
        <v>1741</v>
      </c>
      <c r="C5" s="34">
        <v>45</v>
      </c>
    </row>
    <row r="6" spans="1:3" ht="15">
      <c r="A6" s="116" t="s">
        <v>1740</v>
      </c>
      <c r="B6" s="116" t="s">
        <v>1739</v>
      </c>
      <c r="C6" s="34">
        <v>14</v>
      </c>
    </row>
    <row r="7" spans="1:3" ht="15">
      <c r="A7" s="116" t="s">
        <v>1740</v>
      </c>
      <c r="B7" s="116" t="s">
        <v>1740</v>
      </c>
      <c r="C7" s="34">
        <v>205</v>
      </c>
    </row>
    <row r="8" spans="1:3" ht="15">
      <c r="A8" s="116" t="s">
        <v>1740</v>
      </c>
      <c r="B8" s="116" t="s">
        <v>1741</v>
      </c>
      <c r="C8" s="34">
        <v>6</v>
      </c>
    </row>
    <row r="9" spans="1:3" ht="15">
      <c r="A9" s="116" t="s">
        <v>1741</v>
      </c>
      <c r="B9" s="116" t="s">
        <v>1739</v>
      </c>
      <c r="C9" s="34">
        <v>29</v>
      </c>
    </row>
    <row r="10" spans="1:3" ht="15">
      <c r="A10" s="116" t="s">
        <v>1741</v>
      </c>
      <c r="B10" s="116" t="s">
        <v>1740</v>
      </c>
      <c r="C10" s="34">
        <v>13</v>
      </c>
    </row>
    <row r="11" spans="1:3" ht="15">
      <c r="A11" s="116" t="s">
        <v>1741</v>
      </c>
      <c r="B11" s="116" t="s">
        <v>1741</v>
      </c>
      <c r="C11" s="34">
        <v>22</v>
      </c>
    </row>
    <row r="12" spans="1:3" ht="15">
      <c r="A12" s="116" t="s">
        <v>1742</v>
      </c>
      <c r="B12" s="116" t="s">
        <v>1742</v>
      </c>
      <c r="C12" s="34">
        <v>9</v>
      </c>
    </row>
    <row r="13" spans="1:3" ht="15">
      <c r="A13" s="116" t="s">
        <v>1743</v>
      </c>
      <c r="B13" s="116" t="s">
        <v>1743</v>
      </c>
      <c r="C13" s="34">
        <v>2</v>
      </c>
    </row>
    <row r="14" spans="1:3" ht="15">
      <c r="A14" s="116" t="s">
        <v>1744</v>
      </c>
      <c r="B14" s="116" t="s">
        <v>1744</v>
      </c>
      <c r="C14" s="34">
        <v>2</v>
      </c>
    </row>
    <row r="15" spans="1:3" ht="15">
      <c r="A15" s="116" t="s">
        <v>1745</v>
      </c>
      <c r="B15" s="116" t="s">
        <v>1745</v>
      </c>
      <c r="C15" s="34">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1763</v>
      </c>
      <c r="B1" s="13" t="s">
        <v>1764</v>
      </c>
      <c r="C1" s="78" t="s">
        <v>1765</v>
      </c>
      <c r="D1" s="78" t="s">
        <v>1767</v>
      </c>
      <c r="E1" s="13" t="s">
        <v>1766</v>
      </c>
      <c r="F1" s="13" t="s">
        <v>1769</v>
      </c>
      <c r="G1" s="13" t="s">
        <v>1768</v>
      </c>
      <c r="H1" s="13" t="s">
        <v>1771</v>
      </c>
      <c r="I1" s="78" t="s">
        <v>1770</v>
      </c>
      <c r="J1" s="78" t="s">
        <v>1773</v>
      </c>
      <c r="K1" s="78" t="s">
        <v>1772</v>
      </c>
      <c r="L1" s="78" t="s">
        <v>1775</v>
      </c>
      <c r="M1" s="78" t="s">
        <v>1774</v>
      </c>
      <c r="N1" s="78" t="s">
        <v>1777</v>
      </c>
      <c r="O1" s="13" t="s">
        <v>1776</v>
      </c>
      <c r="P1" s="13" t="s">
        <v>1778</v>
      </c>
    </row>
    <row r="2" spans="1:16" ht="15">
      <c r="A2" s="83" t="s">
        <v>400</v>
      </c>
      <c r="B2" s="78">
        <v>2</v>
      </c>
      <c r="C2" s="78"/>
      <c r="D2" s="78"/>
      <c r="E2" s="83" t="s">
        <v>402</v>
      </c>
      <c r="F2" s="78">
        <v>2</v>
      </c>
      <c r="G2" s="83" t="s">
        <v>403</v>
      </c>
      <c r="H2" s="78">
        <v>1</v>
      </c>
      <c r="I2" s="78"/>
      <c r="J2" s="78"/>
      <c r="K2" s="78"/>
      <c r="L2" s="78"/>
      <c r="M2" s="78"/>
      <c r="N2" s="78"/>
      <c r="O2" s="83" t="s">
        <v>400</v>
      </c>
      <c r="P2" s="78">
        <v>2</v>
      </c>
    </row>
    <row r="3" spans="1:16" ht="15">
      <c r="A3" s="83" t="s">
        <v>398</v>
      </c>
      <c r="B3" s="78">
        <v>2</v>
      </c>
      <c r="C3" s="78"/>
      <c r="D3" s="78"/>
      <c r="E3" s="83" t="s">
        <v>398</v>
      </c>
      <c r="F3" s="78">
        <v>2</v>
      </c>
      <c r="G3" s="83" t="s">
        <v>401</v>
      </c>
      <c r="H3" s="78">
        <v>1</v>
      </c>
      <c r="I3" s="78"/>
      <c r="J3" s="78"/>
      <c r="K3" s="78"/>
      <c r="L3" s="78"/>
      <c r="M3" s="78"/>
      <c r="N3" s="78"/>
      <c r="O3" s="83" t="s">
        <v>399</v>
      </c>
      <c r="P3" s="78">
        <v>1</v>
      </c>
    </row>
    <row r="4" spans="1:16" ht="15">
      <c r="A4" s="83" t="s">
        <v>402</v>
      </c>
      <c r="B4" s="78">
        <v>2</v>
      </c>
      <c r="C4" s="78"/>
      <c r="D4" s="78"/>
      <c r="E4" s="83" t="s">
        <v>404</v>
      </c>
      <c r="F4" s="78">
        <v>1</v>
      </c>
      <c r="G4" s="78"/>
      <c r="H4" s="78"/>
      <c r="I4" s="78"/>
      <c r="J4" s="78"/>
      <c r="K4" s="78"/>
      <c r="L4" s="78"/>
      <c r="M4" s="78"/>
      <c r="N4" s="78"/>
      <c r="O4" s="78"/>
      <c r="P4" s="78"/>
    </row>
    <row r="5" spans="1:16" ht="15">
      <c r="A5" s="83" t="s">
        <v>403</v>
      </c>
      <c r="B5" s="78">
        <v>1</v>
      </c>
      <c r="C5" s="78"/>
      <c r="D5" s="78"/>
      <c r="E5" s="83" t="s">
        <v>397</v>
      </c>
      <c r="F5" s="78">
        <v>1</v>
      </c>
      <c r="G5" s="78"/>
      <c r="H5" s="78"/>
      <c r="I5" s="78"/>
      <c r="J5" s="78"/>
      <c r="K5" s="78"/>
      <c r="L5" s="78"/>
      <c r="M5" s="78"/>
      <c r="N5" s="78"/>
      <c r="O5" s="78"/>
      <c r="P5" s="78"/>
    </row>
    <row r="6" spans="1:16" ht="15">
      <c r="A6" s="83" t="s">
        <v>401</v>
      </c>
      <c r="B6" s="78">
        <v>1</v>
      </c>
      <c r="C6" s="78"/>
      <c r="D6" s="78"/>
      <c r="E6" s="83" t="s">
        <v>396</v>
      </c>
      <c r="F6" s="78">
        <v>1</v>
      </c>
      <c r="G6" s="78"/>
      <c r="H6" s="78"/>
      <c r="I6" s="78"/>
      <c r="J6" s="78"/>
      <c r="K6" s="78"/>
      <c r="L6" s="78"/>
      <c r="M6" s="78"/>
      <c r="N6" s="78"/>
      <c r="O6" s="78"/>
      <c r="P6" s="78"/>
    </row>
    <row r="7" spans="1:16" ht="15">
      <c r="A7" s="83" t="s">
        <v>399</v>
      </c>
      <c r="B7" s="78">
        <v>1</v>
      </c>
      <c r="C7" s="78"/>
      <c r="D7" s="78"/>
      <c r="E7" s="78"/>
      <c r="F7" s="78"/>
      <c r="G7" s="78"/>
      <c r="H7" s="78"/>
      <c r="I7" s="78"/>
      <c r="J7" s="78"/>
      <c r="K7" s="78"/>
      <c r="L7" s="78"/>
      <c r="M7" s="78"/>
      <c r="N7" s="78"/>
      <c r="O7" s="78"/>
      <c r="P7" s="78"/>
    </row>
    <row r="8" spans="1:16" ht="15">
      <c r="A8" s="83" t="s">
        <v>397</v>
      </c>
      <c r="B8" s="78">
        <v>1</v>
      </c>
      <c r="C8" s="78"/>
      <c r="D8" s="78"/>
      <c r="E8" s="78"/>
      <c r="F8" s="78"/>
      <c r="G8" s="78"/>
      <c r="H8" s="78"/>
      <c r="I8" s="78"/>
      <c r="J8" s="78"/>
      <c r="K8" s="78"/>
      <c r="L8" s="78"/>
      <c r="M8" s="78"/>
      <c r="N8" s="78"/>
      <c r="O8" s="78"/>
      <c r="P8" s="78"/>
    </row>
    <row r="9" spans="1:16" ht="15">
      <c r="A9" s="83" t="s">
        <v>396</v>
      </c>
      <c r="B9" s="78">
        <v>1</v>
      </c>
      <c r="C9" s="78"/>
      <c r="D9" s="78"/>
      <c r="E9" s="78"/>
      <c r="F9" s="78"/>
      <c r="G9" s="78"/>
      <c r="H9" s="78"/>
      <c r="I9" s="78"/>
      <c r="J9" s="78"/>
      <c r="K9" s="78"/>
      <c r="L9" s="78"/>
      <c r="M9" s="78"/>
      <c r="N9" s="78"/>
      <c r="O9" s="78"/>
      <c r="P9" s="78"/>
    </row>
    <row r="10" spans="1:16" ht="15">
      <c r="A10" s="83" t="s">
        <v>404</v>
      </c>
      <c r="B10" s="78">
        <v>1</v>
      </c>
      <c r="C10" s="78"/>
      <c r="D10" s="78"/>
      <c r="E10" s="78"/>
      <c r="F10" s="78"/>
      <c r="G10" s="78"/>
      <c r="H10" s="78"/>
      <c r="I10" s="78"/>
      <c r="J10" s="78"/>
      <c r="K10" s="78"/>
      <c r="L10" s="78"/>
      <c r="M10" s="78"/>
      <c r="N10" s="78"/>
      <c r="O10" s="78"/>
      <c r="P10" s="78"/>
    </row>
    <row r="13" spans="1:16" ht="15" customHeight="1">
      <c r="A13" s="13" t="s">
        <v>1783</v>
      </c>
      <c r="B13" s="13" t="s">
        <v>1764</v>
      </c>
      <c r="C13" s="78" t="s">
        <v>1784</v>
      </c>
      <c r="D13" s="78" t="s">
        <v>1767</v>
      </c>
      <c r="E13" s="13" t="s">
        <v>1785</v>
      </c>
      <c r="F13" s="13" t="s">
        <v>1769</v>
      </c>
      <c r="G13" s="13" t="s">
        <v>1786</v>
      </c>
      <c r="H13" s="13" t="s">
        <v>1771</v>
      </c>
      <c r="I13" s="78" t="s">
        <v>1787</v>
      </c>
      <c r="J13" s="78" t="s">
        <v>1773</v>
      </c>
      <c r="K13" s="78" t="s">
        <v>1788</v>
      </c>
      <c r="L13" s="78" t="s">
        <v>1775</v>
      </c>
      <c r="M13" s="78" t="s">
        <v>1789</v>
      </c>
      <c r="N13" s="78" t="s">
        <v>1777</v>
      </c>
      <c r="O13" s="13" t="s">
        <v>1790</v>
      </c>
      <c r="P13" s="13" t="s">
        <v>1778</v>
      </c>
    </row>
    <row r="14" spans="1:16" ht="15">
      <c r="A14" s="78" t="s">
        <v>405</v>
      </c>
      <c r="B14" s="78">
        <v>9</v>
      </c>
      <c r="C14" s="78"/>
      <c r="D14" s="78"/>
      <c r="E14" s="78" t="s">
        <v>405</v>
      </c>
      <c r="F14" s="78">
        <v>7</v>
      </c>
      <c r="G14" s="78" t="s">
        <v>407</v>
      </c>
      <c r="H14" s="78">
        <v>1</v>
      </c>
      <c r="I14" s="78"/>
      <c r="J14" s="78"/>
      <c r="K14" s="78"/>
      <c r="L14" s="78"/>
      <c r="M14" s="78"/>
      <c r="N14" s="78"/>
      <c r="O14" s="78" t="s">
        <v>406</v>
      </c>
      <c r="P14" s="78">
        <v>2</v>
      </c>
    </row>
    <row r="15" spans="1:16" ht="15">
      <c r="A15" s="78" t="s">
        <v>406</v>
      </c>
      <c r="B15" s="78">
        <v>2</v>
      </c>
      <c r="C15" s="78"/>
      <c r="D15" s="78"/>
      <c r="E15" s="78"/>
      <c r="F15" s="78"/>
      <c r="G15" s="78" t="s">
        <v>405</v>
      </c>
      <c r="H15" s="78">
        <v>1</v>
      </c>
      <c r="I15" s="78"/>
      <c r="J15" s="78"/>
      <c r="K15" s="78"/>
      <c r="L15" s="78"/>
      <c r="M15" s="78"/>
      <c r="N15" s="78"/>
      <c r="O15" s="78" t="s">
        <v>405</v>
      </c>
      <c r="P15" s="78">
        <v>1</v>
      </c>
    </row>
    <row r="16" spans="1:16" ht="15">
      <c r="A16" s="78" t="s">
        <v>407</v>
      </c>
      <c r="B16" s="78">
        <v>1</v>
      </c>
      <c r="C16" s="78"/>
      <c r="D16" s="78"/>
      <c r="E16" s="78"/>
      <c r="F16" s="78"/>
      <c r="G16" s="78"/>
      <c r="H16" s="78"/>
      <c r="I16" s="78"/>
      <c r="J16" s="78"/>
      <c r="K16" s="78"/>
      <c r="L16" s="78"/>
      <c r="M16" s="78"/>
      <c r="N16" s="78"/>
      <c r="O16" s="78"/>
      <c r="P16" s="78"/>
    </row>
    <row r="19" spans="1:16" ht="15" customHeight="1">
      <c r="A19" s="13" t="s">
        <v>1794</v>
      </c>
      <c r="B19" s="13" t="s">
        <v>1764</v>
      </c>
      <c r="C19" s="13" t="s">
        <v>1800</v>
      </c>
      <c r="D19" s="13" t="s">
        <v>1767</v>
      </c>
      <c r="E19" s="13" t="s">
        <v>1801</v>
      </c>
      <c r="F19" s="13" t="s">
        <v>1769</v>
      </c>
      <c r="G19" s="13" t="s">
        <v>1808</v>
      </c>
      <c r="H19" s="13" t="s">
        <v>1771</v>
      </c>
      <c r="I19" s="13" t="s">
        <v>1813</v>
      </c>
      <c r="J19" s="13" t="s">
        <v>1773</v>
      </c>
      <c r="K19" s="13" t="s">
        <v>1814</v>
      </c>
      <c r="L19" s="13" t="s">
        <v>1775</v>
      </c>
      <c r="M19" s="13" t="s">
        <v>1815</v>
      </c>
      <c r="N19" s="13" t="s">
        <v>1777</v>
      </c>
      <c r="O19" s="13" t="s">
        <v>1819</v>
      </c>
      <c r="P19" s="13" t="s">
        <v>1778</v>
      </c>
    </row>
    <row r="20" spans="1:16" ht="15">
      <c r="A20" s="78" t="s">
        <v>414</v>
      </c>
      <c r="B20" s="78">
        <v>101</v>
      </c>
      <c r="C20" s="78" t="s">
        <v>414</v>
      </c>
      <c r="D20" s="78">
        <v>45</v>
      </c>
      <c r="E20" s="78" t="s">
        <v>414</v>
      </c>
      <c r="F20" s="78">
        <v>35</v>
      </c>
      <c r="G20" s="78" t="s">
        <v>414</v>
      </c>
      <c r="H20" s="78">
        <v>7</v>
      </c>
      <c r="I20" s="78" t="s">
        <v>223</v>
      </c>
      <c r="J20" s="78">
        <v>9</v>
      </c>
      <c r="K20" s="78" t="s">
        <v>414</v>
      </c>
      <c r="L20" s="78">
        <v>1</v>
      </c>
      <c r="M20" s="78" t="s">
        <v>413</v>
      </c>
      <c r="N20" s="78">
        <v>2</v>
      </c>
      <c r="O20" s="78" t="s">
        <v>414</v>
      </c>
      <c r="P20" s="78">
        <v>3</v>
      </c>
    </row>
    <row r="21" spans="1:16" ht="15">
      <c r="A21" s="78" t="s">
        <v>1795</v>
      </c>
      <c r="B21" s="78">
        <v>11</v>
      </c>
      <c r="C21" s="78"/>
      <c r="D21" s="78"/>
      <c r="E21" s="78" t="s">
        <v>238</v>
      </c>
      <c r="F21" s="78">
        <v>10</v>
      </c>
      <c r="G21" s="78" t="s">
        <v>408</v>
      </c>
      <c r="H21" s="78">
        <v>4</v>
      </c>
      <c r="I21" s="78" t="s">
        <v>1796</v>
      </c>
      <c r="J21" s="78">
        <v>9</v>
      </c>
      <c r="K21" s="78"/>
      <c r="L21" s="78"/>
      <c r="M21" s="78" t="s">
        <v>1816</v>
      </c>
      <c r="N21" s="78">
        <v>1</v>
      </c>
      <c r="O21" s="78" t="s">
        <v>1820</v>
      </c>
      <c r="P21" s="78">
        <v>2</v>
      </c>
    </row>
    <row r="22" spans="1:16" ht="15">
      <c r="A22" s="78" t="s">
        <v>238</v>
      </c>
      <c r="B22" s="78">
        <v>10</v>
      </c>
      <c r="C22" s="78"/>
      <c r="D22" s="78"/>
      <c r="E22" s="78" t="s">
        <v>1799</v>
      </c>
      <c r="F22" s="78">
        <v>7</v>
      </c>
      <c r="G22" s="78" t="s">
        <v>1809</v>
      </c>
      <c r="H22" s="78">
        <v>1</v>
      </c>
      <c r="I22" s="78" t="s">
        <v>1797</v>
      </c>
      <c r="J22" s="78">
        <v>9</v>
      </c>
      <c r="K22" s="78"/>
      <c r="L22" s="78"/>
      <c r="M22" s="78" t="s">
        <v>1817</v>
      </c>
      <c r="N22" s="78">
        <v>1</v>
      </c>
      <c r="O22" s="78" t="s">
        <v>1821</v>
      </c>
      <c r="P22" s="78">
        <v>2</v>
      </c>
    </row>
    <row r="23" spans="1:16" ht="15">
      <c r="A23" s="78" t="s">
        <v>1796</v>
      </c>
      <c r="B23" s="78">
        <v>10</v>
      </c>
      <c r="C23" s="78"/>
      <c r="D23" s="78"/>
      <c r="E23" s="78" t="s">
        <v>421</v>
      </c>
      <c r="F23" s="78">
        <v>6</v>
      </c>
      <c r="G23" s="78" t="s">
        <v>1810</v>
      </c>
      <c r="H23" s="78">
        <v>1</v>
      </c>
      <c r="I23" s="78" t="s">
        <v>1798</v>
      </c>
      <c r="J23" s="78">
        <v>9</v>
      </c>
      <c r="K23" s="78"/>
      <c r="L23" s="78"/>
      <c r="M23" s="78" t="s">
        <v>1818</v>
      </c>
      <c r="N23" s="78">
        <v>1</v>
      </c>
      <c r="O23" s="78" t="s">
        <v>1822</v>
      </c>
      <c r="P23" s="78">
        <v>2</v>
      </c>
    </row>
    <row r="24" spans="1:16" ht="15">
      <c r="A24" s="78" t="s">
        <v>223</v>
      </c>
      <c r="B24" s="78">
        <v>9</v>
      </c>
      <c r="C24" s="78"/>
      <c r="D24" s="78"/>
      <c r="E24" s="78" t="s">
        <v>1802</v>
      </c>
      <c r="F24" s="78">
        <v>3</v>
      </c>
      <c r="G24" s="78" t="s">
        <v>1795</v>
      </c>
      <c r="H24" s="78">
        <v>1</v>
      </c>
      <c r="I24" s="78" t="s">
        <v>1795</v>
      </c>
      <c r="J24" s="78">
        <v>9</v>
      </c>
      <c r="K24" s="78"/>
      <c r="L24" s="78"/>
      <c r="M24" s="78" t="s">
        <v>1796</v>
      </c>
      <c r="N24" s="78">
        <v>1</v>
      </c>
      <c r="O24" s="78" t="s">
        <v>1823</v>
      </c>
      <c r="P24" s="78">
        <v>1</v>
      </c>
    </row>
    <row r="25" spans="1:16" ht="15">
      <c r="A25" s="78" t="s">
        <v>1797</v>
      </c>
      <c r="B25" s="78">
        <v>9</v>
      </c>
      <c r="C25" s="78"/>
      <c r="D25" s="78"/>
      <c r="E25" s="78" t="s">
        <v>1803</v>
      </c>
      <c r="F25" s="78">
        <v>2</v>
      </c>
      <c r="G25" s="78" t="s">
        <v>1811</v>
      </c>
      <c r="H25" s="78">
        <v>1</v>
      </c>
      <c r="I25" s="78" t="s">
        <v>414</v>
      </c>
      <c r="J25" s="78">
        <v>9</v>
      </c>
      <c r="K25" s="78"/>
      <c r="L25" s="78"/>
      <c r="M25" s="78" t="s">
        <v>414</v>
      </c>
      <c r="N25" s="78">
        <v>1</v>
      </c>
      <c r="O25" s="78" t="s">
        <v>1824</v>
      </c>
      <c r="P25" s="78">
        <v>1</v>
      </c>
    </row>
    <row r="26" spans="1:16" ht="15">
      <c r="A26" s="78" t="s">
        <v>1798</v>
      </c>
      <c r="B26" s="78">
        <v>9</v>
      </c>
      <c r="C26" s="78"/>
      <c r="D26" s="78"/>
      <c r="E26" s="78" t="s">
        <v>1804</v>
      </c>
      <c r="F26" s="78">
        <v>2</v>
      </c>
      <c r="G26" s="78" t="s">
        <v>1812</v>
      </c>
      <c r="H26" s="78">
        <v>1</v>
      </c>
      <c r="I26" s="78"/>
      <c r="J26" s="78"/>
      <c r="K26" s="78"/>
      <c r="L26" s="78"/>
      <c r="M26" s="78"/>
      <c r="N26" s="78"/>
      <c r="O26" s="78" t="s">
        <v>1825</v>
      </c>
      <c r="P26" s="78">
        <v>1</v>
      </c>
    </row>
    <row r="27" spans="1:16" ht="15">
      <c r="A27" s="78" t="s">
        <v>1799</v>
      </c>
      <c r="B27" s="78">
        <v>7</v>
      </c>
      <c r="C27" s="78"/>
      <c r="D27" s="78"/>
      <c r="E27" s="78" t="s">
        <v>1805</v>
      </c>
      <c r="F27" s="78">
        <v>1</v>
      </c>
      <c r="G27" s="78"/>
      <c r="H27" s="78"/>
      <c r="I27" s="78"/>
      <c r="J27" s="78"/>
      <c r="K27" s="78"/>
      <c r="L27" s="78"/>
      <c r="M27" s="78"/>
      <c r="N27" s="78"/>
      <c r="O27" s="78"/>
      <c r="P27" s="78"/>
    </row>
    <row r="28" spans="1:16" ht="15">
      <c r="A28" s="78" t="s">
        <v>421</v>
      </c>
      <c r="B28" s="78">
        <v>6</v>
      </c>
      <c r="C28" s="78"/>
      <c r="D28" s="78"/>
      <c r="E28" s="78" t="s">
        <v>1806</v>
      </c>
      <c r="F28" s="78">
        <v>1</v>
      </c>
      <c r="G28" s="78"/>
      <c r="H28" s="78"/>
      <c r="I28" s="78"/>
      <c r="J28" s="78"/>
      <c r="K28" s="78"/>
      <c r="L28" s="78"/>
      <c r="M28" s="78"/>
      <c r="N28" s="78"/>
      <c r="O28" s="78"/>
      <c r="P28" s="78"/>
    </row>
    <row r="29" spans="1:16" ht="15">
      <c r="A29" s="78" t="s">
        <v>408</v>
      </c>
      <c r="B29" s="78">
        <v>4</v>
      </c>
      <c r="C29" s="78"/>
      <c r="D29" s="78"/>
      <c r="E29" s="78" t="s">
        <v>1807</v>
      </c>
      <c r="F29" s="78">
        <v>1</v>
      </c>
      <c r="G29" s="78"/>
      <c r="H29" s="78"/>
      <c r="I29" s="78"/>
      <c r="J29" s="78"/>
      <c r="K29" s="78"/>
      <c r="L29" s="78"/>
      <c r="M29" s="78"/>
      <c r="N29" s="78"/>
      <c r="O29" s="78"/>
      <c r="P29" s="78"/>
    </row>
    <row r="32" spans="1:16" ht="15" customHeight="1">
      <c r="A32" s="13" t="s">
        <v>1830</v>
      </c>
      <c r="B32" s="13" t="s">
        <v>1764</v>
      </c>
      <c r="C32" s="13" t="s">
        <v>1836</v>
      </c>
      <c r="D32" s="13" t="s">
        <v>1767</v>
      </c>
      <c r="E32" s="13" t="s">
        <v>1838</v>
      </c>
      <c r="F32" s="13" t="s">
        <v>1769</v>
      </c>
      <c r="G32" s="13" t="s">
        <v>1847</v>
      </c>
      <c r="H32" s="13" t="s">
        <v>1771</v>
      </c>
      <c r="I32" s="13" t="s">
        <v>1848</v>
      </c>
      <c r="J32" s="13" t="s">
        <v>1773</v>
      </c>
      <c r="K32" s="78" t="s">
        <v>1853</v>
      </c>
      <c r="L32" s="78" t="s">
        <v>1775</v>
      </c>
      <c r="M32" s="13" t="s">
        <v>1854</v>
      </c>
      <c r="N32" s="13" t="s">
        <v>1777</v>
      </c>
      <c r="O32" s="13" t="s">
        <v>1864</v>
      </c>
      <c r="P32" s="13" t="s">
        <v>1778</v>
      </c>
    </row>
    <row r="33" spans="1:16" ht="15">
      <c r="A33" s="84" t="s">
        <v>1831</v>
      </c>
      <c r="B33" s="84">
        <v>95</v>
      </c>
      <c r="C33" s="84" t="s">
        <v>263</v>
      </c>
      <c r="D33" s="84">
        <v>45</v>
      </c>
      <c r="E33" s="84" t="s">
        <v>414</v>
      </c>
      <c r="F33" s="84">
        <v>35</v>
      </c>
      <c r="G33" s="84" t="s">
        <v>264</v>
      </c>
      <c r="H33" s="84">
        <v>9</v>
      </c>
      <c r="I33" s="84" t="s">
        <v>223</v>
      </c>
      <c r="J33" s="84">
        <v>17</v>
      </c>
      <c r="K33" s="84"/>
      <c r="L33" s="84"/>
      <c r="M33" s="84" t="s">
        <v>1855</v>
      </c>
      <c r="N33" s="84">
        <v>2</v>
      </c>
      <c r="O33" s="84" t="s">
        <v>414</v>
      </c>
      <c r="P33" s="84">
        <v>3</v>
      </c>
    </row>
    <row r="34" spans="1:16" ht="15">
      <c r="A34" s="84" t="s">
        <v>1832</v>
      </c>
      <c r="B34" s="84">
        <v>21</v>
      </c>
      <c r="C34" s="84" t="s">
        <v>217</v>
      </c>
      <c r="D34" s="84">
        <v>45</v>
      </c>
      <c r="E34" s="84" t="s">
        <v>217</v>
      </c>
      <c r="F34" s="84">
        <v>27</v>
      </c>
      <c r="G34" s="84" t="s">
        <v>414</v>
      </c>
      <c r="H34" s="84">
        <v>7</v>
      </c>
      <c r="I34" s="84" t="s">
        <v>1849</v>
      </c>
      <c r="J34" s="84">
        <v>9</v>
      </c>
      <c r="K34" s="84"/>
      <c r="L34" s="84"/>
      <c r="M34" s="84" t="s">
        <v>306</v>
      </c>
      <c r="N34" s="84">
        <v>2</v>
      </c>
      <c r="O34" s="84" t="s">
        <v>1865</v>
      </c>
      <c r="P34" s="84">
        <v>2</v>
      </c>
    </row>
    <row r="35" spans="1:16" ht="15">
      <c r="A35" s="84" t="s">
        <v>1833</v>
      </c>
      <c r="B35" s="84">
        <v>0</v>
      </c>
      <c r="C35" s="84" t="s">
        <v>316</v>
      </c>
      <c r="D35" s="84">
        <v>45</v>
      </c>
      <c r="E35" s="84" t="s">
        <v>1839</v>
      </c>
      <c r="F35" s="84">
        <v>18</v>
      </c>
      <c r="G35" s="84" t="s">
        <v>217</v>
      </c>
      <c r="H35" s="84">
        <v>7</v>
      </c>
      <c r="I35" s="84" t="s">
        <v>1850</v>
      </c>
      <c r="J35" s="84">
        <v>9</v>
      </c>
      <c r="K35" s="84"/>
      <c r="L35" s="84"/>
      <c r="M35" s="84" t="s">
        <v>1856</v>
      </c>
      <c r="N35" s="84">
        <v>2</v>
      </c>
      <c r="O35" s="84" t="s">
        <v>1866</v>
      </c>
      <c r="P35" s="84">
        <v>2</v>
      </c>
    </row>
    <row r="36" spans="1:16" ht="15">
      <c r="A36" s="84" t="s">
        <v>1834</v>
      </c>
      <c r="B36" s="84">
        <v>2541</v>
      </c>
      <c r="C36" s="84" t="s">
        <v>315</v>
      </c>
      <c r="D36" s="84">
        <v>45</v>
      </c>
      <c r="E36" s="84" t="s">
        <v>1840</v>
      </c>
      <c r="F36" s="84">
        <v>15</v>
      </c>
      <c r="G36" s="84" t="s">
        <v>319</v>
      </c>
      <c r="H36" s="84">
        <v>6</v>
      </c>
      <c r="I36" s="84" t="s">
        <v>1851</v>
      </c>
      <c r="J36" s="84">
        <v>9</v>
      </c>
      <c r="K36" s="84"/>
      <c r="L36" s="84"/>
      <c r="M36" s="84" t="s">
        <v>1857</v>
      </c>
      <c r="N36" s="84">
        <v>2</v>
      </c>
      <c r="O36" s="84" t="s">
        <v>1867</v>
      </c>
      <c r="P36" s="84">
        <v>2</v>
      </c>
    </row>
    <row r="37" spans="1:16" ht="15">
      <c r="A37" s="84" t="s">
        <v>1835</v>
      </c>
      <c r="B37" s="84">
        <v>2657</v>
      </c>
      <c r="C37" s="84" t="s">
        <v>314</v>
      </c>
      <c r="D37" s="84">
        <v>45</v>
      </c>
      <c r="E37" s="84" t="s">
        <v>1841</v>
      </c>
      <c r="F37" s="84">
        <v>13</v>
      </c>
      <c r="G37" s="84" t="s">
        <v>287</v>
      </c>
      <c r="H37" s="84">
        <v>6</v>
      </c>
      <c r="I37" s="84" t="s">
        <v>1852</v>
      </c>
      <c r="J37" s="84">
        <v>9</v>
      </c>
      <c r="K37" s="84"/>
      <c r="L37" s="84"/>
      <c r="M37" s="84" t="s">
        <v>1858</v>
      </c>
      <c r="N37" s="84">
        <v>2</v>
      </c>
      <c r="O37" s="84" t="s">
        <v>1868</v>
      </c>
      <c r="P37" s="84">
        <v>2</v>
      </c>
    </row>
    <row r="38" spans="1:16" ht="15">
      <c r="A38" s="84" t="s">
        <v>414</v>
      </c>
      <c r="B38" s="84">
        <v>101</v>
      </c>
      <c r="C38" s="84" t="s">
        <v>313</v>
      </c>
      <c r="D38" s="84">
        <v>45</v>
      </c>
      <c r="E38" s="84" t="s">
        <v>1842</v>
      </c>
      <c r="F38" s="84">
        <v>13</v>
      </c>
      <c r="G38" s="84" t="s">
        <v>314</v>
      </c>
      <c r="H38" s="84">
        <v>6</v>
      </c>
      <c r="I38" s="84" t="s">
        <v>1796</v>
      </c>
      <c r="J38" s="84">
        <v>9</v>
      </c>
      <c r="K38" s="84"/>
      <c r="L38" s="84"/>
      <c r="M38" s="84" t="s">
        <v>1859</v>
      </c>
      <c r="N38" s="84">
        <v>2</v>
      </c>
      <c r="O38" s="84" t="s">
        <v>1869</v>
      </c>
      <c r="P38" s="84">
        <v>2</v>
      </c>
    </row>
    <row r="39" spans="1:16" ht="15">
      <c r="A39" s="84" t="s">
        <v>217</v>
      </c>
      <c r="B39" s="84">
        <v>79</v>
      </c>
      <c r="C39" s="84" t="s">
        <v>312</v>
      </c>
      <c r="D39" s="84">
        <v>45</v>
      </c>
      <c r="E39" s="84" t="s">
        <v>1843</v>
      </c>
      <c r="F39" s="84">
        <v>13</v>
      </c>
      <c r="G39" s="84" t="s">
        <v>1837</v>
      </c>
      <c r="H39" s="84">
        <v>5</v>
      </c>
      <c r="I39" s="84" t="s">
        <v>1797</v>
      </c>
      <c r="J39" s="84">
        <v>9</v>
      </c>
      <c r="K39" s="84"/>
      <c r="L39" s="84"/>
      <c r="M39" s="84" t="s">
        <v>1860</v>
      </c>
      <c r="N39" s="84">
        <v>2</v>
      </c>
      <c r="O39" s="84" t="s">
        <v>1870</v>
      </c>
      <c r="P39" s="84">
        <v>2</v>
      </c>
    </row>
    <row r="40" spans="1:16" ht="15">
      <c r="A40" s="84" t="s">
        <v>314</v>
      </c>
      <c r="B40" s="84">
        <v>53</v>
      </c>
      <c r="C40" s="84" t="s">
        <v>311</v>
      </c>
      <c r="D40" s="84">
        <v>45</v>
      </c>
      <c r="E40" s="84" t="s">
        <v>1844</v>
      </c>
      <c r="F40" s="84">
        <v>13</v>
      </c>
      <c r="G40" s="84" t="s">
        <v>316</v>
      </c>
      <c r="H40" s="84">
        <v>4</v>
      </c>
      <c r="I40" s="84" t="s">
        <v>1798</v>
      </c>
      <c r="J40" s="84">
        <v>9</v>
      </c>
      <c r="K40" s="84"/>
      <c r="L40" s="84"/>
      <c r="M40" s="84" t="s">
        <v>1861</v>
      </c>
      <c r="N40" s="84">
        <v>2</v>
      </c>
      <c r="O40" s="84" t="s">
        <v>1871</v>
      </c>
      <c r="P40" s="84">
        <v>2</v>
      </c>
    </row>
    <row r="41" spans="1:16" ht="15">
      <c r="A41" s="84" t="s">
        <v>316</v>
      </c>
      <c r="B41" s="84">
        <v>51</v>
      </c>
      <c r="C41" s="84" t="s">
        <v>310</v>
      </c>
      <c r="D41" s="84">
        <v>45</v>
      </c>
      <c r="E41" s="84" t="s">
        <v>1845</v>
      </c>
      <c r="F41" s="84">
        <v>13</v>
      </c>
      <c r="G41" s="84" t="s">
        <v>315</v>
      </c>
      <c r="H41" s="84">
        <v>4</v>
      </c>
      <c r="I41" s="84" t="s">
        <v>1795</v>
      </c>
      <c r="J41" s="84">
        <v>9</v>
      </c>
      <c r="K41" s="84"/>
      <c r="L41" s="84"/>
      <c r="M41" s="84" t="s">
        <v>1862</v>
      </c>
      <c r="N41" s="84">
        <v>2</v>
      </c>
      <c r="O41" s="84" t="s">
        <v>1820</v>
      </c>
      <c r="P41" s="84">
        <v>2</v>
      </c>
    </row>
    <row r="42" spans="1:16" ht="15">
      <c r="A42" s="84" t="s">
        <v>315</v>
      </c>
      <c r="B42" s="84">
        <v>51</v>
      </c>
      <c r="C42" s="84" t="s">
        <v>1837</v>
      </c>
      <c r="D42" s="84">
        <v>45</v>
      </c>
      <c r="E42" s="84" t="s">
        <v>1846</v>
      </c>
      <c r="F42" s="84">
        <v>12</v>
      </c>
      <c r="G42" s="84" t="s">
        <v>313</v>
      </c>
      <c r="H42" s="84">
        <v>4</v>
      </c>
      <c r="I42" s="84" t="s">
        <v>414</v>
      </c>
      <c r="J42" s="84">
        <v>9</v>
      </c>
      <c r="K42" s="84"/>
      <c r="L42" s="84"/>
      <c r="M42" s="84" t="s">
        <v>1863</v>
      </c>
      <c r="N42" s="84">
        <v>2</v>
      </c>
      <c r="O42" s="84" t="s">
        <v>1821</v>
      </c>
      <c r="P42" s="84">
        <v>2</v>
      </c>
    </row>
    <row r="45" spans="1:16" ht="15" customHeight="1">
      <c r="A45" s="13" t="s">
        <v>1879</v>
      </c>
      <c r="B45" s="13" t="s">
        <v>1764</v>
      </c>
      <c r="C45" s="13" t="s">
        <v>1890</v>
      </c>
      <c r="D45" s="13" t="s">
        <v>1767</v>
      </c>
      <c r="E45" s="13" t="s">
        <v>1891</v>
      </c>
      <c r="F45" s="13" t="s">
        <v>1769</v>
      </c>
      <c r="G45" s="13" t="s">
        <v>1902</v>
      </c>
      <c r="H45" s="13" t="s">
        <v>1771</v>
      </c>
      <c r="I45" s="13" t="s">
        <v>1906</v>
      </c>
      <c r="J45" s="13" t="s">
        <v>1773</v>
      </c>
      <c r="K45" s="78" t="s">
        <v>1917</v>
      </c>
      <c r="L45" s="78" t="s">
        <v>1775</v>
      </c>
      <c r="M45" s="13" t="s">
        <v>1918</v>
      </c>
      <c r="N45" s="13" t="s">
        <v>1777</v>
      </c>
      <c r="O45" s="13" t="s">
        <v>1929</v>
      </c>
      <c r="P45" s="13" t="s">
        <v>1778</v>
      </c>
    </row>
    <row r="46" spans="1:16" ht="15">
      <c r="A46" s="84" t="s">
        <v>1880</v>
      </c>
      <c r="B46" s="84">
        <v>51</v>
      </c>
      <c r="C46" s="84" t="s">
        <v>1887</v>
      </c>
      <c r="D46" s="84">
        <v>45</v>
      </c>
      <c r="E46" s="84" t="s">
        <v>1892</v>
      </c>
      <c r="F46" s="84">
        <v>13</v>
      </c>
      <c r="G46" s="84" t="s">
        <v>1903</v>
      </c>
      <c r="H46" s="84">
        <v>6</v>
      </c>
      <c r="I46" s="84" t="s">
        <v>1907</v>
      </c>
      <c r="J46" s="84">
        <v>9</v>
      </c>
      <c r="K46" s="84"/>
      <c r="L46" s="84"/>
      <c r="M46" s="84" t="s">
        <v>1919</v>
      </c>
      <c r="N46" s="84">
        <v>2</v>
      </c>
      <c r="O46" s="84" t="s">
        <v>1930</v>
      </c>
      <c r="P46" s="84">
        <v>2</v>
      </c>
    </row>
    <row r="47" spans="1:16" ht="15">
      <c r="A47" s="84" t="s">
        <v>1881</v>
      </c>
      <c r="B47" s="84">
        <v>51</v>
      </c>
      <c r="C47" s="84" t="s">
        <v>1880</v>
      </c>
      <c r="D47" s="84">
        <v>45</v>
      </c>
      <c r="E47" s="84" t="s">
        <v>1893</v>
      </c>
      <c r="F47" s="84">
        <v>12</v>
      </c>
      <c r="G47" s="84" t="s">
        <v>1880</v>
      </c>
      <c r="H47" s="84">
        <v>4</v>
      </c>
      <c r="I47" s="84" t="s">
        <v>1908</v>
      </c>
      <c r="J47" s="84">
        <v>9</v>
      </c>
      <c r="K47" s="84"/>
      <c r="L47" s="84"/>
      <c r="M47" s="84" t="s">
        <v>1920</v>
      </c>
      <c r="N47" s="84">
        <v>2</v>
      </c>
      <c r="O47" s="84" t="s">
        <v>1931</v>
      </c>
      <c r="P47" s="84">
        <v>2</v>
      </c>
    </row>
    <row r="48" spans="1:16" ht="15">
      <c r="A48" s="84" t="s">
        <v>1882</v>
      </c>
      <c r="B48" s="84">
        <v>51</v>
      </c>
      <c r="C48" s="84" t="s">
        <v>1881</v>
      </c>
      <c r="D48" s="84">
        <v>45</v>
      </c>
      <c r="E48" s="84" t="s">
        <v>1894</v>
      </c>
      <c r="F48" s="84">
        <v>12</v>
      </c>
      <c r="G48" s="84" t="s">
        <v>1881</v>
      </c>
      <c r="H48" s="84">
        <v>4</v>
      </c>
      <c r="I48" s="84" t="s">
        <v>1909</v>
      </c>
      <c r="J48" s="84">
        <v>9</v>
      </c>
      <c r="K48" s="84"/>
      <c r="L48" s="84"/>
      <c r="M48" s="84" t="s">
        <v>1921</v>
      </c>
      <c r="N48" s="84">
        <v>2</v>
      </c>
      <c r="O48" s="84" t="s">
        <v>1932</v>
      </c>
      <c r="P48" s="84">
        <v>2</v>
      </c>
    </row>
    <row r="49" spans="1:16" ht="15">
      <c r="A49" s="84" t="s">
        <v>1883</v>
      </c>
      <c r="B49" s="84">
        <v>51</v>
      </c>
      <c r="C49" s="84" t="s">
        <v>1882</v>
      </c>
      <c r="D49" s="84">
        <v>45</v>
      </c>
      <c r="E49" s="84" t="s">
        <v>1895</v>
      </c>
      <c r="F49" s="84">
        <v>12</v>
      </c>
      <c r="G49" s="84" t="s">
        <v>1882</v>
      </c>
      <c r="H49" s="84">
        <v>4</v>
      </c>
      <c r="I49" s="84" t="s">
        <v>1910</v>
      </c>
      <c r="J49" s="84">
        <v>9</v>
      </c>
      <c r="K49" s="84"/>
      <c r="L49" s="84"/>
      <c r="M49" s="84" t="s">
        <v>1922</v>
      </c>
      <c r="N49" s="84">
        <v>2</v>
      </c>
      <c r="O49" s="84" t="s">
        <v>1933</v>
      </c>
      <c r="P49" s="84">
        <v>2</v>
      </c>
    </row>
    <row r="50" spans="1:16" ht="15">
      <c r="A50" s="84" t="s">
        <v>1884</v>
      </c>
      <c r="B50" s="84">
        <v>51</v>
      </c>
      <c r="C50" s="84" t="s">
        <v>1883</v>
      </c>
      <c r="D50" s="84">
        <v>45</v>
      </c>
      <c r="E50" s="84" t="s">
        <v>1896</v>
      </c>
      <c r="F50" s="84">
        <v>11</v>
      </c>
      <c r="G50" s="84" t="s">
        <v>1883</v>
      </c>
      <c r="H50" s="84">
        <v>4</v>
      </c>
      <c r="I50" s="84" t="s">
        <v>1911</v>
      </c>
      <c r="J50" s="84">
        <v>9</v>
      </c>
      <c r="K50" s="84"/>
      <c r="L50" s="84"/>
      <c r="M50" s="84" t="s">
        <v>1923</v>
      </c>
      <c r="N50" s="84">
        <v>2</v>
      </c>
      <c r="O50" s="84" t="s">
        <v>1934</v>
      </c>
      <c r="P50" s="84">
        <v>2</v>
      </c>
    </row>
    <row r="51" spans="1:16" ht="15">
      <c r="A51" s="84" t="s">
        <v>1885</v>
      </c>
      <c r="B51" s="84">
        <v>51</v>
      </c>
      <c r="C51" s="84" t="s">
        <v>1884</v>
      </c>
      <c r="D51" s="84">
        <v>45</v>
      </c>
      <c r="E51" s="84" t="s">
        <v>1897</v>
      </c>
      <c r="F51" s="84">
        <v>11</v>
      </c>
      <c r="G51" s="84" t="s">
        <v>1884</v>
      </c>
      <c r="H51" s="84">
        <v>4</v>
      </c>
      <c r="I51" s="84" t="s">
        <v>1912</v>
      </c>
      <c r="J51" s="84">
        <v>9</v>
      </c>
      <c r="K51" s="84"/>
      <c r="L51" s="84"/>
      <c r="M51" s="84" t="s">
        <v>1924</v>
      </c>
      <c r="N51" s="84">
        <v>2</v>
      </c>
      <c r="O51" s="84" t="s">
        <v>1935</v>
      </c>
      <c r="P51" s="84">
        <v>2</v>
      </c>
    </row>
    <row r="52" spans="1:16" ht="15">
      <c r="A52" s="84" t="s">
        <v>1886</v>
      </c>
      <c r="B52" s="84">
        <v>51</v>
      </c>
      <c r="C52" s="84" t="s">
        <v>1885</v>
      </c>
      <c r="D52" s="84">
        <v>45</v>
      </c>
      <c r="E52" s="84" t="s">
        <v>1898</v>
      </c>
      <c r="F52" s="84">
        <v>11</v>
      </c>
      <c r="G52" s="84" t="s">
        <v>1885</v>
      </c>
      <c r="H52" s="84">
        <v>4</v>
      </c>
      <c r="I52" s="84" t="s">
        <v>1913</v>
      </c>
      <c r="J52" s="84">
        <v>9</v>
      </c>
      <c r="K52" s="84"/>
      <c r="L52" s="84"/>
      <c r="M52" s="84" t="s">
        <v>1925</v>
      </c>
      <c r="N52" s="84">
        <v>2</v>
      </c>
      <c r="O52" s="84" t="s">
        <v>1936</v>
      </c>
      <c r="P52" s="84">
        <v>2</v>
      </c>
    </row>
    <row r="53" spans="1:16" ht="15">
      <c r="A53" s="84" t="s">
        <v>1887</v>
      </c>
      <c r="B53" s="84">
        <v>50</v>
      </c>
      <c r="C53" s="84" t="s">
        <v>1886</v>
      </c>
      <c r="D53" s="84">
        <v>45</v>
      </c>
      <c r="E53" s="84" t="s">
        <v>1899</v>
      </c>
      <c r="F53" s="84">
        <v>9</v>
      </c>
      <c r="G53" s="84" t="s">
        <v>1886</v>
      </c>
      <c r="H53" s="84">
        <v>4</v>
      </c>
      <c r="I53" s="84" t="s">
        <v>1914</v>
      </c>
      <c r="J53" s="84">
        <v>9</v>
      </c>
      <c r="K53" s="84"/>
      <c r="L53" s="84"/>
      <c r="M53" s="84" t="s">
        <v>1926</v>
      </c>
      <c r="N53" s="84">
        <v>2</v>
      </c>
      <c r="O53" s="84" t="s">
        <v>1937</v>
      </c>
      <c r="P53" s="84">
        <v>2</v>
      </c>
    </row>
    <row r="54" spans="1:16" ht="15">
      <c r="A54" s="84" t="s">
        <v>1888</v>
      </c>
      <c r="B54" s="84">
        <v>48</v>
      </c>
      <c r="C54" s="84" t="s">
        <v>1888</v>
      </c>
      <c r="D54" s="84">
        <v>45</v>
      </c>
      <c r="E54" s="84" t="s">
        <v>1900</v>
      </c>
      <c r="F54" s="84">
        <v>8</v>
      </c>
      <c r="G54" s="84" t="s">
        <v>1904</v>
      </c>
      <c r="H54" s="84">
        <v>4</v>
      </c>
      <c r="I54" s="84" t="s">
        <v>1915</v>
      </c>
      <c r="J54" s="84">
        <v>9</v>
      </c>
      <c r="K54" s="84"/>
      <c r="L54" s="84"/>
      <c r="M54" s="84" t="s">
        <v>1927</v>
      </c>
      <c r="N54" s="84">
        <v>2</v>
      </c>
      <c r="O54" s="84" t="s">
        <v>1938</v>
      </c>
      <c r="P54" s="84">
        <v>2</v>
      </c>
    </row>
    <row r="55" spans="1:16" ht="15">
      <c r="A55" s="84" t="s">
        <v>1889</v>
      </c>
      <c r="B55" s="84">
        <v>48</v>
      </c>
      <c r="C55" s="84" t="s">
        <v>1889</v>
      </c>
      <c r="D55" s="84">
        <v>45</v>
      </c>
      <c r="E55" s="84" t="s">
        <v>1901</v>
      </c>
      <c r="F55" s="84">
        <v>8</v>
      </c>
      <c r="G55" s="84" t="s">
        <v>1905</v>
      </c>
      <c r="H55" s="84">
        <v>4</v>
      </c>
      <c r="I55" s="84" t="s">
        <v>1916</v>
      </c>
      <c r="J55" s="84">
        <v>8</v>
      </c>
      <c r="K55" s="84"/>
      <c r="L55" s="84"/>
      <c r="M55" s="84" t="s">
        <v>1928</v>
      </c>
      <c r="N55" s="84">
        <v>2</v>
      </c>
      <c r="O55" s="84" t="s">
        <v>1939</v>
      </c>
      <c r="P55" s="84">
        <v>2</v>
      </c>
    </row>
    <row r="58" spans="1:16" ht="15" customHeight="1">
      <c r="A58" s="13" t="s">
        <v>1947</v>
      </c>
      <c r="B58" s="13" t="s">
        <v>1764</v>
      </c>
      <c r="C58" s="78" t="s">
        <v>1949</v>
      </c>
      <c r="D58" s="78" t="s">
        <v>1767</v>
      </c>
      <c r="E58" s="13" t="s">
        <v>1950</v>
      </c>
      <c r="F58" s="13" t="s">
        <v>1769</v>
      </c>
      <c r="G58" s="13" t="s">
        <v>1953</v>
      </c>
      <c r="H58" s="13" t="s">
        <v>1771</v>
      </c>
      <c r="I58" s="78" t="s">
        <v>1955</v>
      </c>
      <c r="J58" s="78" t="s">
        <v>1773</v>
      </c>
      <c r="K58" s="78" t="s">
        <v>1957</v>
      </c>
      <c r="L58" s="78" t="s">
        <v>1775</v>
      </c>
      <c r="M58" s="78" t="s">
        <v>1959</v>
      </c>
      <c r="N58" s="78" t="s">
        <v>1777</v>
      </c>
      <c r="O58" s="78" t="s">
        <v>1961</v>
      </c>
      <c r="P58" s="78" t="s">
        <v>1778</v>
      </c>
    </row>
    <row r="59" spans="1:16" ht="15">
      <c r="A59" s="78" t="s">
        <v>235</v>
      </c>
      <c r="B59" s="78">
        <v>3</v>
      </c>
      <c r="C59" s="78"/>
      <c r="D59" s="78"/>
      <c r="E59" s="78" t="s">
        <v>235</v>
      </c>
      <c r="F59" s="78">
        <v>3</v>
      </c>
      <c r="G59" s="78" t="s">
        <v>217</v>
      </c>
      <c r="H59" s="78">
        <v>1</v>
      </c>
      <c r="I59" s="78"/>
      <c r="J59" s="78"/>
      <c r="K59" s="78"/>
      <c r="L59" s="78"/>
      <c r="M59" s="78"/>
      <c r="N59" s="78"/>
      <c r="O59" s="78"/>
      <c r="P59" s="78"/>
    </row>
    <row r="60" spans="1:16" ht="15">
      <c r="A60" s="78" t="s">
        <v>324</v>
      </c>
      <c r="B60" s="78">
        <v>2</v>
      </c>
      <c r="C60" s="78"/>
      <c r="D60" s="78"/>
      <c r="E60" s="78" t="s">
        <v>233</v>
      </c>
      <c r="F60" s="78">
        <v>2</v>
      </c>
      <c r="G60" s="78"/>
      <c r="H60" s="78"/>
      <c r="I60" s="78"/>
      <c r="J60" s="78"/>
      <c r="K60" s="78"/>
      <c r="L60" s="78"/>
      <c r="M60" s="78"/>
      <c r="N60" s="78"/>
      <c r="O60" s="78"/>
      <c r="P60" s="78"/>
    </row>
    <row r="61" spans="1:16" ht="15">
      <c r="A61" s="78" t="s">
        <v>233</v>
      </c>
      <c r="B61" s="78">
        <v>2</v>
      </c>
      <c r="C61" s="78"/>
      <c r="D61" s="78"/>
      <c r="E61" s="78" t="s">
        <v>324</v>
      </c>
      <c r="F61" s="78">
        <v>2</v>
      </c>
      <c r="G61" s="78"/>
      <c r="H61" s="78"/>
      <c r="I61" s="78"/>
      <c r="J61" s="78"/>
      <c r="K61" s="78"/>
      <c r="L61" s="78"/>
      <c r="M61" s="78"/>
      <c r="N61" s="78"/>
      <c r="O61" s="78"/>
      <c r="P61" s="78"/>
    </row>
    <row r="62" spans="1:16" ht="15">
      <c r="A62" s="78" t="s">
        <v>263</v>
      </c>
      <c r="B62" s="78">
        <v>1</v>
      </c>
      <c r="C62" s="78"/>
      <c r="D62" s="78"/>
      <c r="E62" s="78" t="s">
        <v>263</v>
      </c>
      <c r="F62" s="78">
        <v>1</v>
      </c>
      <c r="G62" s="78"/>
      <c r="H62" s="78"/>
      <c r="I62" s="78"/>
      <c r="J62" s="78"/>
      <c r="K62" s="78"/>
      <c r="L62" s="78"/>
      <c r="M62" s="78"/>
      <c r="N62" s="78"/>
      <c r="O62" s="78"/>
      <c r="P62" s="78"/>
    </row>
    <row r="63" spans="1:16" ht="15">
      <c r="A63" s="78" t="s">
        <v>217</v>
      </c>
      <c r="B63" s="78">
        <v>1</v>
      </c>
      <c r="C63" s="78"/>
      <c r="D63" s="78"/>
      <c r="E63" s="78"/>
      <c r="F63" s="78"/>
      <c r="G63" s="78"/>
      <c r="H63" s="78"/>
      <c r="I63" s="78"/>
      <c r="J63" s="78"/>
      <c r="K63" s="78"/>
      <c r="L63" s="78"/>
      <c r="M63" s="78"/>
      <c r="N63" s="78"/>
      <c r="O63" s="78"/>
      <c r="P63" s="78"/>
    </row>
    <row r="66" spans="1:16" ht="15" customHeight="1">
      <c r="A66" s="13" t="s">
        <v>1948</v>
      </c>
      <c r="B66" s="13" t="s">
        <v>1764</v>
      </c>
      <c r="C66" s="13" t="s">
        <v>1951</v>
      </c>
      <c r="D66" s="13" t="s">
        <v>1767</v>
      </c>
      <c r="E66" s="13" t="s">
        <v>1952</v>
      </c>
      <c r="F66" s="13" t="s">
        <v>1769</v>
      </c>
      <c r="G66" s="13" t="s">
        <v>1954</v>
      </c>
      <c r="H66" s="13" t="s">
        <v>1771</v>
      </c>
      <c r="I66" s="13" t="s">
        <v>1956</v>
      </c>
      <c r="J66" s="13" t="s">
        <v>1773</v>
      </c>
      <c r="K66" s="13" t="s">
        <v>1958</v>
      </c>
      <c r="L66" s="13" t="s">
        <v>1775</v>
      </c>
      <c r="M66" s="13" t="s">
        <v>1960</v>
      </c>
      <c r="N66" s="13" t="s">
        <v>1777</v>
      </c>
      <c r="O66" s="78" t="s">
        <v>1962</v>
      </c>
      <c r="P66" s="78" t="s">
        <v>1778</v>
      </c>
    </row>
    <row r="67" spans="1:16" ht="15">
      <c r="A67" s="78" t="s">
        <v>217</v>
      </c>
      <c r="B67" s="78">
        <v>75</v>
      </c>
      <c r="C67" s="78" t="s">
        <v>263</v>
      </c>
      <c r="D67" s="78">
        <v>45</v>
      </c>
      <c r="E67" s="78" t="s">
        <v>217</v>
      </c>
      <c r="F67" s="78">
        <v>24</v>
      </c>
      <c r="G67" s="78" t="s">
        <v>264</v>
      </c>
      <c r="H67" s="78">
        <v>9</v>
      </c>
      <c r="I67" s="78" t="s">
        <v>223</v>
      </c>
      <c r="J67" s="78">
        <v>8</v>
      </c>
      <c r="K67" s="78" t="s">
        <v>302</v>
      </c>
      <c r="L67" s="78">
        <v>1</v>
      </c>
      <c r="M67" s="78" t="s">
        <v>225</v>
      </c>
      <c r="N67" s="78">
        <v>1</v>
      </c>
      <c r="O67" s="78"/>
      <c r="P67" s="78"/>
    </row>
    <row r="68" spans="1:16" ht="15">
      <c r="A68" s="78" t="s">
        <v>314</v>
      </c>
      <c r="B68" s="78">
        <v>52</v>
      </c>
      <c r="C68" s="78" t="s">
        <v>217</v>
      </c>
      <c r="D68" s="78">
        <v>45</v>
      </c>
      <c r="E68" s="78" t="s">
        <v>288</v>
      </c>
      <c r="F68" s="78">
        <v>10</v>
      </c>
      <c r="G68" s="78" t="s">
        <v>319</v>
      </c>
      <c r="H68" s="78">
        <v>6</v>
      </c>
      <c r="I68" s="78"/>
      <c r="J68" s="78"/>
      <c r="K68" s="78" t="s">
        <v>301</v>
      </c>
      <c r="L68" s="78">
        <v>1</v>
      </c>
      <c r="M68" s="78"/>
      <c r="N68" s="78"/>
      <c r="O68" s="78"/>
      <c r="P68" s="78"/>
    </row>
    <row r="69" spans="1:16" ht="15">
      <c r="A69" s="78" t="s">
        <v>316</v>
      </c>
      <c r="B69" s="78">
        <v>51</v>
      </c>
      <c r="C69" s="78" t="s">
        <v>316</v>
      </c>
      <c r="D69" s="78">
        <v>45</v>
      </c>
      <c r="E69" s="78" t="s">
        <v>289</v>
      </c>
      <c r="F69" s="78">
        <v>10</v>
      </c>
      <c r="G69" s="78" t="s">
        <v>217</v>
      </c>
      <c r="H69" s="78">
        <v>6</v>
      </c>
      <c r="I69" s="78"/>
      <c r="J69" s="78"/>
      <c r="K69" s="78"/>
      <c r="L69" s="78"/>
      <c r="M69" s="78"/>
      <c r="N69" s="78"/>
      <c r="O69" s="78"/>
      <c r="P69" s="78"/>
    </row>
    <row r="70" spans="1:16" ht="15">
      <c r="A70" s="78" t="s">
        <v>315</v>
      </c>
      <c r="B70" s="78">
        <v>51</v>
      </c>
      <c r="C70" s="78" t="s">
        <v>315</v>
      </c>
      <c r="D70" s="78">
        <v>45</v>
      </c>
      <c r="E70" s="78" t="s">
        <v>299</v>
      </c>
      <c r="F70" s="78">
        <v>9</v>
      </c>
      <c r="G70" s="78" t="s">
        <v>287</v>
      </c>
      <c r="H70" s="78">
        <v>6</v>
      </c>
      <c r="I70" s="78"/>
      <c r="J70" s="78"/>
      <c r="K70" s="78"/>
      <c r="L70" s="78"/>
      <c r="M70" s="78"/>
      <c r="N70" s="78"/>
      <c r="O70" s="78"/>
      <c r="P70" s="78"/>
    </row>
    <row r="71" spans="1:16" ht="15">
      <c r="A71" s="78" t="s">
        <v>313</v>
      </c>
      <c r="B71" s="78">
        <v>51</v>
      </c>
      <c r="C71" s="78" t="s">
        <v>314</v>
      </c>
      <c r="D71" s="78">
        <v>45</v>
      </c>
      <c r="E71" s="78" t="s">
        <v>283</v>
      </c>
      <c r="F71" s="78">
        <v>9</v>
      </c>
      <c r="G71" s="78" t="s">
        <v>314</v>
      </c>
      <c r="H71" s="78">
        <v>5</v>
      </c>
      <c r="I71" s="78"/>
      <c r="J71" s="78"/>
      <c r="K71" s="78"/>
      <c r="L71" s="78"/>
      <c r="M71" s="78"/>
      <c r="N71" s="78"/>
      <c r="O71" s="78"/>
      <c r="P71" s="78"/>
    </row>
    <row r="72" spans="1:16" ht="15">
      <c r="A72" s="78" t="s">
        <v>312</v>
      </c>
      <c r="B72" s="78">
        <v>51</v>
      </c>
      <c r="C72" s="78" t="s">
        <v>313</v>
      </c>
      <c r="D72" s="78">
        <v>45</v>
      </c>
      <c r="E72" s="78" t="s">
        <v>235</v>
      </c>
      <c r="F72" s="78">
        <v>8</v>
      </c>
      <c r="G72" s="78" t="s">
        <v>316</v>
      </c>
      <c r="H72" s="78">
        <v>4</v>
      </c>
      <c r="I72" s="78"/>
      <c r="J72" s="78"/>
      <c r="K72" s="78"/>
      <c r="L72" s="78"/>
      <c r="M72" s="78"/>
      <c r="N72" s="78"/>
      <c r="O72" s="78"/>
      <c r="P72" s="78"/>
    </row>
    <row r="73" spans="1:16" ht="15">
      <c r="A73" s="78" t="s">
        <v>311</v>
      </c>
      <c r="B73" s="78">
        <v>51</v>
      </c>
      <c r="C73" s="78" t="s">
        <v>312</v>
      </c>
      <c r="D73" s="78">
        <v>45</v>
      </c>
      <c r="E73" s="78" t="s">
        <v>324</v>
      </c>
      <c r="F73" s="78">
        <v>8</v>
      </c>
      <c r="G73" s="78" t="s">
        <v>315</v>
      </c>
      <c r="H73" s="78">
        <v>4</v>
      </c>
      <c r="I73" s="78"/>
      <c r="J73" s="78"/>
      <c r="K73" s="78"/>
      <c r="L73" s="78"/>
      <c r="M73" s="78"/>
      <c r="N73" s="78"/>
      <c r="O73" s="78"/>
      <c r="P73" s="78"/>
    </row>
    <row r="74" spans="1:16" ht="15">
      <c r="A74" s="78" t="s">
        <v>310</v>
      </c>
      <c r="B74" s="78">
        <v>51</v>
      </c>
      <c r="C74" s="78" t="s">
        <v>311</v>
      </c>
      <c r="D74" s="78">
        <v>45</v>
      </c>
      <c r="E74" s="78" t="s">
        <v>339</v>
      </c>
      <c r="F74" s="78">
        <v>8</v>
      </c>
      <c r="G74" s="78" t="s">
        <v>313</v>
      </c>
      <c r="H74" s="78">
        <v>4</v>
      </c>
      <c r="I74" s="78"/>
      <c r="J74" s="78"/>
      <c r="K74" s="78"/>
      <c r="L74" s="78"/>
      <c r="M74" s="78"/>
      <c r="N74" s="78"/>
      <c r="O74" s="78"/>
      <c r="P74" s="78"/>
    </row>
    <row r="75" spans="1:16" ht="15">
      <c r="A75" s="78" t="s">
        <v>263</v>
      </c>
      <c r="B75" s="78">
        <v>49</v>
      </c>
      <c r="C75" s="78" t="s">
        <v>310</v>
      </c>
      <c r="D75" s="78">
        <v>45</v>
      </c>
      <c r="E75" s="78" t="s">
        <v>338</v>
      </c>
      <c r="F75" s="78">
        <v>8</v>
      </c>
      <c r="G75" s="78" t="s">
        <v>312</v>
      </c>
      <c r="H75" s="78">
        <v>4</v>
      </c>
      <c r="I75" s="78"/>
      <c r="J75" s="78"/>
      <c r="K75" s="78"/>
      <c r="L75" s="78"/>
      <c r="M75" s="78"/>
      <c r="N75" s="78"/>
      <c r="O75" s="78"/>
      <c r="P75" s="78"/>
    </row>
    <row r="76" spans="1:16" ht="15">
      <c r="A76" s="78" t="s">
        <v>287</v>
      </c>
      <c r="B76" s="78">
        <v>13</v>
      </c>
      <c r="C76" s="78"/>
      <c r="D76" s="78"/>
      <c r="E76" s="78" t="s">
        <v>337</v>
      </c>
      <c r="F76" s="78">
        <v>8</v>
      </c>
      <c r="G76" s="78" t="s">
        <v>311</v>
      </c>
      <c r="H76" s="78">
        <v>4</v>
      </c>
      <c r="I76" s="78"/>
      <c r="J76" s="78"/>
      <c r="K76" s="78"/>
      <c r="L76" s="78"/>
      <c r="M76" s="78"/>
      <c r="N76" s="78"/>
      <c r="O76" s="78"/>
      <c r="P76" s="78"/>
    </row>
    <row r="79" spans="1:16" ht="15" customHeight="1">
      <c r="A79" s="13" t="s">
        <v>1970</v>
      </c>
      <c r="B79" s="13" t="s">
        <v>1764</v>
      </c>
      <c r="C79" s="13" t="s">
        <v>1971</v>
      </c>
      <c r="D79" s="13" t="s">
        <v>1767</v>
      </c>
      <c r="E79" s="13" t="s">
        <v>1972</v>
      </c>
      <c r="F79" s="13" t="s">
        <v>1769</v>
      </c>
      <c r="G79" s="13" t="s">
        <v>1973</v>
      </c>
      <c r="H79" s="13" t="s">
        <v>1771</v>
      </c>
      <c r="I79" s="13" t="s">
        <v>1974</v>
      </c>
      <c r="J79" s="13" t="s">
        <v>1773</v>
      </c>
      <c r="K79" s="13" t="s">
        <v>1975</v>
      </c>
      <c r="L79" s="13" t="s">
        <v>1775</v>
      </c>
      <c r="M79" s="13" t="s">
        <v>1976</v>
      </c>
      <c r="N79" s="13" t="s">
        <v>1777</v>
      </c>
      <c r="O79" s="13" t="s">
        <v>1977</v>
      </c>
      <c r="P79" s="13" t="s">
        <v>1778</v>
      </c>
    </row>
    <row r="80" spans="1:16" ht="15">
      <c r="A80" s="115" t="s">
        <v>317</v>
      </c>
      <c r="B80" s="78">
        <v>378983</v>
      </c>
      <c r="C80" s="115" t="s">
        <v>256</v>
      </c>
      <c r="D80" s="78">
        <v>297351</v>
      </c>
      <c r="E80" s="115" t="s">
        <v>337</v>
      </c>
      <c r="F80" s="78">
        <v>191340</v>
      </c>
      <c r="G80" s="115" t="s">
        <v>317</v>
      </c>
      <c r="H80" s="78">
        <v>378983</v>
      </c>
      <c r="I80" s="115" t="s">
        <v>222</v>
      </c>
      <c r="J80" s="78">
        <v>19334</v>
      </c>
      <c r="K80" s="115" t="s">
        <v>301</v>
      </c>
      <c r="L80" s="78">
        <v>10822</v>
      </c>
      <c r="M80" s="115" t="s">
        <v>225</v>
      </c>
      <c r="N80" s="78">
        <v>8516</v>
      </c>
      <c r="O80" s="115" t="s">
        <v>237</v>
      </c>
      <c r="P80" s="78">
        <v>10388</v>
      </c>
    </row>
    <row r="81" spans="1:16" ht="15">
      <c r="A81" s="115" t="s">
        <v>256</v>
      </c>
      <c r="B81" s="78">
        <v>297351</v>
      </c>
      <c r="C81" s="115" t="s">
        <v>251</v>
      </c>
      <c r="D81" s="78">
        <v>263037</v>
      </c>
      <c r="E81" s="115" t="s">
        <v>328</v>
      </c>
      <c r="F81" s="78">
        <v>174125</v>
      </c>
      <c r="G81" s="115" t="s">
        <v>319</v>
      </c>
      <c r="H81" s="78">
        <v>115699</v>
      </c>
      <c r="I81" s="115" t="s">
        <v>213</v>
      </c>
      <c r="J81" s="78">
        <v>11493</v>
      </c>
      <c r="K81" s="115" t="s">
        <v>232</v>
      </c>
      <c r="L81" s="78">
        <v>46</v>
      </c>
      <c r="M81" s="115" t="s">
        <v>226</v>
      </c>
      <c r="N81" s="78">
        <v>4912</v>
      </c>
      <c r="O81" s="115" t="s">
        <v>243</v>
      </c>
      <c r="P81" s="78">
        <v>5020</v>
      </c>
    </row>
    <row r="82" spans="1:16" ht="15">
      <c r="A82" s="115" t="s">
        <v>251</v>
      </c>
      <c r="B82" s="78">
        <v>263037</v>
      </c>
      <c r="C82" s="115" t="s">
        <v>261</v>
      </c>
      <c r="D82" s="78">
        <v>119173</v>
      </c>
      <c r="E82" s="115" t="s">
        <v>335</v>
      </c>
      <c r="F82" s="78">
        <v>172968</v>
      </c>
      <c r="G82" s="115" t="s">
        <v>292</v>
      </c>
      <c r="H82" s="78">
        <v>112572</v>
      </c>
      <c r="I82" s="115" t="s">
        <v>221</v>
      </c>
      <c r="J82" s="78">
        <v>9671</v>
      </c>
      <c r="K82" s="115" t="s">
        <v>302</v>
      </c>
      <c r="L82" s="78">
        <v>25</v>
      </c>
      <c r="M82" s="115"/>
      <c r="N82" s="78"/>
      <c r="O82" s="115"/>
      <c r="P82" s="78"/>
    </row>
    <row r="83" spans="1:16" ht="15">
      <c r="A83" s="115" t="s">
        <v>337</v>
      </c>
      <c r="B83" s="78">
        <v>191340</v>
      </c>
      <c r="C83" s="115" t="s">
        <v>315</v>
      </c>
      <c r="D83" s="78">
        <v>104873</v>
      </c>
      <c r="E83" s="115" t="s">
        <v>304</v>
      </c>
      <c r="F83" s="78">
        <v>110682</v>
      </c>
      <c r="G83" s="115" t="s">
        <v>264</v>
      </c>
      <c r="H83" s="78">
        <v>51068</v>
      </c>
      <c r="I83" s="115" t="s">
        <v>219</v>
      </c>
      <c r="J83" s="78">
        <v>6720</v>
      </c>
      <c r="K83" s="115"/>
      <c r="L83" s="78"/>
      <c r="M83" s="115"/>
      <c r="N83" s="78"/>
      <c r="O83" s="115"/>
      <c r="P83" s="78"/>
    </row>
    <row r="84" spans="1:16" ht="15">
      <c r="A84" s="115" t="s">
        <v>328</v>
      </c>
      <c r="B84" s="78">
        <v>174125</v>
      </c>
      <c r="C84" s="115" t="s">
        <v>274</v>
      </c>
      <c r="D84" s="78">
        <v>100776</v>
      </c>
      <c r="E84" s="115" t="s">
        <v>234</v>
      </c>
      <c r="F84" s="78">
        <v>87446</v>
      </c>
      <c r="G84" s="115" t="s">
        <v>263</v>
      </c>
      <c r="H84" s="78">
        <v>47196</v>
      </c>
      <c r="I84" s="115" t="s">
        <v>224</v>
      </c>
      <c r="J84" s="78">
        <v>5904</v>
      </c>
      <c r="K84" s="115"/>
      <c r="L84" s="78"/>
      <c r="M84" s="115"/>
      <c r="N84" s="78"/>
      <c r="O84" s="115"/>
      <c r="P84" s="78"/>
    </row>
    <row r="85" spans="1:16" ht="15">
      <c r="A85" s="115" t="s">
        <v>335</v>
      </c>
      <c r="B85" s="78">
        <v>172968</v>
      </c>
      <c r="C85" s="115" t="s">
        <v>278</v>
      </c>
      <c r="D85" s="78">
        <v>87847</v>
      </c>
      <c r="E85" s="115" t="s">
        <v>336</v>
      </c>
      <c r="F85" s="78">
        <v>66085</v>
      </c>
      <c r="G85" s="115" t="s">
        <v>265</v>
      </c>
      <c r="H85" s="78">
        <v>28775</v>
      </c>
      <c r="I85" s="115" t="s">
        <v>223</v>
      </c>
      <c r="J85" s="78">
        <v>4832</v>
      </c>
      <c r="K85" s="115"/>
      <c r="L85" s="78"/>
      <c r="M85" s="115"/>
      <c r="N85" s="78"/>
      <c r="O85" s="115"/>
      <c r="P85" s="78"/>
    </row>
    <row r="86" spans="1:16" ht="15">
      <c r="A86" s="115" t="s">
        <v>261</v>
      </c>
      <c r="B86" s="78">
        <v>119173</v>
      </c>
      <c r="C86" s="115" t="s">
        <v>310</v>
      </c>
      <c r="D86" s="78">
        <v>87390</v>
      </c>
      <c r="E86" s="115" t="s">
        <v>240</v>
      </c>
      <c r="F86" s="78">
        <v>52382</v>
      </c>
      <c r="G86" s="115" t="s">
        <v>215</v>
      </c>
      <c r="H86" s="78">
        <v>8337</v>
      </c>
      <c r="I86" s="115" t="s">
        <v>216</v>
      </c>
      <c r="J86" s="78">
        <v>4541</v>
      </c>
      <c r="K86" s="115"/>
      <c r="L86" s="78"/>
      <c r="M86" s="115"/>
      <c r="N86" s="78"/>
      <c r="O86" s="115"/>
      <c r="P86" s="78"/>
    </row>
    <row r="87" spans="1:16" ht="15">
      <c r="A87" s="115" t="s">
        <v>319</v>
      </c>
      <c r="B87" s="78">
        <v>115699</v>
      </c>
      <c r="C87" s="115" t="s">
        <v>250</v>
      </c>
      <c r="D87" s="78">
        <v>85521</v>
      </c>
      <c r="E87" s="115" t="s">
        <v>303</v>
      </c>
      <c r="F87" s="78">
        <v>48943</v>
      </c>
      <c r="G87" s="115" t="s">
        <v>318</v>
      </c>
      <c r="H87" s="78">
        <v>2013</v>
      </c>
      <c r="I87" s="115" t="s">
        <v>214</v>
      </c>
      <c r="J87" s="78">
        <v>97</v>
      </c>
      <c r="K87" s="115"/>
      <c r="L87" s="78"/>
      <c r="M87" s="115"/>
      <c r="N87" s="78"/>
      <c r="O87" s="115"/>
      <c r="P87" s="78"/>
    </row>
    <row r="88" spans="1:16" ht="15">
      <c r="A88" s="115" t="s">
        <v>292</v>
      </c>
      <c r="B88" s="78">
        <v>112572</v>
      </c>
      <c r="C88" s="115" t="s">
        <v>291</v>
      </c>
      <c r="D88" s="78">
        <v>81060</v>
      </c>
      <c r="E88" s="115" t="s">
        <v>230</v>
      </c>
      <c r="F88" s="78">
        <v>32070</v>
      </c>
      <c r="G88" s="115" t="s">
        <v>212</v>
      </c>
      <c r="H88" s="78">
        <v>28</v>
      </c>
      <c r="I88" s="115" t="s">
        <v>220</v>
      </c>
      <c r="J88" s="78">
        <v>87</v>
      </c>
      <c r="K88" s="115"/>
      <c r="L88" s="78"/>
      <c r="M88" s="115"/>
      <c r="N88" s="78"/>
      <c r="O88" s="115"/>
      <c r="P88" s="78"/>
    </row>
    <row r="89" spans="1:16" ht="15">
      <c r="A89" s="115" t="s">
        <v>304</v>
      </c>
      <c r="B89" s="78">
        <v>110682</v>
      </c>
      <c r="C89" s="115" t="s">
        <v>279</v>
      </c>
      <c r="D89" s="78">
        <v>80499</v>
      </c>
      <c r="E89" s="115" t="s">
        <v>218</v>
      </c>
      <c r="F89" s="78">
        <v>29539</v>
      </c>
      <c r="G89" s="115"/>
      <c r="H89" s="78"/>
      <c r="I89" s="115"/>
      <c r="J89" s="78"/>
      <c r="K89" s="115"/>
      <c r="L89" s="78"/>
      <c r="M89" s="115"/>
      <c r="N89" s="78"/>
      <c r="O89" s="115"/>
      <c r="P89" s="78"/>
    </row>
  </sheetData>
  <hyperlinks>
    <hyperlink ref="A2" r:id="rId1" display="https://www.myassignmenthelp.net/blog/tips-for-using-document-proofreading-and-editing-services-online/?platform=hootsuite"/>
    <hyperlink ref="A3" r:id="rId2" display="https://twitter.com/kwpmjkj/status/1105456075392929793"/>
    <hyperlink ref="A4" r:id="rId3" display="https://twitter.com/SXSWEDU/status/1104061654654951426"/>
    <hyperlink ref="A5" r:id="rId4" display="https://www.nytimes.com/2019/03/15/technology/facebook-youtube-christchurch-shooting.html"/>
    <hyperlink ref="A6" r:id="rId5" display="https://twitter.com/edtech_stories/status/1106765302023491585"/>
    <hyperlink ref="A7" r:id="rId6" display="https://twitter.com/childrenscommnz/status/1105653510849204224"/>
    <hyperlink ref="A8" r:id="rId7" display="https://twitter.com/rsehji/status/1103884489380442112"/>
    <hyperlink ref="A9" r:id="rId8" display="https://twitter.com/ashkejriwal/status/974970444058013696"/>
    <hyperlink ref="A10" r:id="rId9" display="https://twitter.com/backt0nature/status/1103638679057285120"/>
    <hyperlink ref="E2" r:id="rId10" display="https://twitter.com/SXSWEDU/status/1104061654654951426"/>
    <hyperlink ref="E3" r:id="rId11" display="https://twitter.com/kwpmjkj/status/1105456075392929793"/>
    <hyperlink ref="E4" r:id="rId12" display="https://twitter.com/backt0nature/status/1103638679057285120"/>
    <hyperlink ref="E5" r:id="rId13" display="https://twitter.com/rsehji/status/1103884489380442112"/>
    <hyperlink ref="E6" r:id="rId14" display="https://twitter.com/ashkejriwal/status/974970444058013696"/>
    <hyperlink ref="G2" r:id="rId15" display="https://www.nytimes.com/2019/03/15/technology/facebook-youtube-christchurch-shooting.html"/>
    <hyperlink ref="G3" r:id="rId16" display="https://twitter.com/edtech_stories/status/1106765302023491585"/>
    <hyperlink ref="O2" r:id="rId17" display="https://www.myassignmenthelp.net/blog/tips-for-using-document-proofreading-and-editing-services-online/?platform=hootsuite"/>
    <hyperlink ref="O3" r:id="rId18" display="https://twitter.com/childrenscommnz/status/1105653510849204224"/>
  </hyperlinks>
  <printOptions/>
  <pageMargins left="0.7" right="0.7" top="0.75" bottom="0.75" header="0.3" footer="0.3"/>
  <pageSetup orientation="portrait" paperSize="9"/>
  <tableParts>
    <tablePart r:id="rId23"/>
    <tablePart r:id="rId24"/>
    <tablePart r:id="rId19"/>
    <tablePart r:id="rId21"/>
    <tablePart r:id="rId25"/>
    <tablePart r:id="rId20"/>
    <tablePart r:id="rId22"/>
    <tablePart r:id="rId2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2019-03-16T21:09:14Z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